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19524\Box\Shrinking Cities MP\data\bond_data\"/>
    </mc:Choice>
  </mc:AlternateContent>
  <xr:revisionPtr revIDLastSave="0" documentId="13_ncr:1_{BA8A9B64-1AAB-4A07-9DA0-A3ACB386003D}" xr6:coauthVersionLast="45" xr6:coauthVersionMax="45" xr10:uidLastSave="{00000000-0000-0000-0000-000000000000}"/>
  <bookViews>
    <workbookView xWindow="-108" yWindow="-108" windowWidth="23256" windowHeight="12576" firstSheet="8" activeTab="17"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1" i="16" l="1"/>
  <c r="M31" i="16"/>
  <c r="N31" i="16"/>
  <c r="O31" i="16"/>
  <c r="P31" i="16"/>
  <c r="Q31" i="16"/>
  <c r="R31" i="16"/>
  <c r="S31" i="16"/>
  <c r="T31" i="16"/>
  <c r="U31" i="16"/>
  <c r="V31" i="16"/>
  <c r="W31" i="16"/>
  <c r="X31" i="16"/>
  <c r="Y31" i="16"/>
  <c r="Z31" i="16"/>
  <c r="AA31" i="16"/>
  <c r="AB31" i="16"/>
  <c r="AC31" i="16"/>
  <c r="AD31" i="16"/>
  <c r="AE31" i="16"/>
  <c r="AF31" i="16"/>
  <c r="AG31" i="16"/>
  <c r="AH31" i="16"/>
  <c r="AI31" i="16"/>
  <c r="E31" i="16"/>
  <c r="F31" i="16"/>
  <c r="G31" i="16"/>
  <c r="H31" i="16"/>
  <c r="I31" i="16"/>
  <c r="K29" i="16"/>
  <c r="L29" i="16"/>
  <c r="M29" i="16"/>
  <c r="N29" i="16"/>
  <c r="O29" i="16"/>
  <c r="P29" i="16"/>
  <c r="Q29" i="16"/>
  <c r="R29" i="16"/>
  <c r="S29" i="16"/>
  <c r="T29" i="16"/>
  <c r="U29" i="16"/>
  <c r="V29" i="16"/>
  <c r="W29" i="16"/>
  <c r="X29" i="16"/>
  <c r="Y29" i="16"/>
  <c r="Z29" i="16"/>
  <c r="AA29" i="16"/>
  <c r="AB29" i="16"/>
  <c r="AC29" i="16"/>
  <c r="AD29" i="16"/>
  <c r="AE29" i="16"/>
  <c r="AF29" i="16"/>
  <c r="AG29" i="16"/>
  <c r="AH29" i="16"/>
  <c r="AI29" i="16"/>
  <c r="E29" i="16"/>
  <c r="F29" i="16"/>
  <c r="G29" i="16"/>
  <c r="H29" i="16"/>
  <c r="I29" i="16"/>
  <c r="J31" i="16"/>
  <c r="J29" i="16"/>
  <c r="K21" i="16"/>
  <c r="L21" i="16"/>
  <c r="M21" i="16"/>
  <c r="N21" i="16"/>
  <c r="O21" i="16"/>
  <c r="P21" i="16"/>
  <c r="Q21" i="16"/>
  <c r="R21" i="16"/>
  <c r="S21" i="16"/>
  <c r="T21" i="16"/>
  <c r="U21" i="16"/>
  <c r="V21" i="16"/>
  <c r="W21" i="16"/>
  <c r="X21" i="16"/>
  <c r="Y21" i="16"/>
  <c r="Z21" i="16"/>
  <c r="AA21" i="16"/>
  <c r="AB21" i="16"/>
  <c r="AC21" i="16"/>
  <c r="AD21" i="16"/>
  <c r="AE21" i="16"/>
  <c r="AF21" i="16"/>
  <c r="AG21" i="16"/>
  <c r="AH21" i="16"/>
  <c r="AI21" i="16"/>
  <c r="E21" i="16"/>
  <c r="F21" i="16"/>
  <c r="G21" i="16"/>
  <c r="H21" i="16"/>
  <c r="I21" i="16"/>
  <c r="J21" i="16"/>
  <c r="J23" i="16" s="1"/>
  <c r="J14" i="16"/>
  <c r="L4" i="14"/>
  <c r="L5" i="14"/>
  <c r="L6" i="14"/>
  <c r="L7" i="14"/>
  <c r="L8" i="14"/>
  <c r="L9" i="14"/>
  <c r="L10" i="14"/>
  <c r="L11" i="14"/>
  <c r="L12" i="14"/>
  <c r="L3" i="14"/>
  <c r="G3" i="18" l="1"/>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2" i="18"/>
  <c r="E31" i="18"/>
  <c r="E25" i="18"/>
  <c r="E21" i="18"/>
  <c r="H31" i="2"/>
  <c r="H25" i="2"/>
  <c r="H21" i="2"/>
  <c r="J8" i="2"/>
  <c r="J9" i="2" s="1"/>
  <c r="J10" i="2" s="1"/>
  <c r="J11" i="2" s="1"/>
  <c r="J12" i="2" s="1"/>
  <c r="J13" i="2" s="1"/>
  <c r="J14" i="2" s="1"/>
  <c r="J15" i="2" s="1"/>
  <c r="J16" i="2" s="1"/>
  <c r="J17" i="2" s="1"/>
  <c r="J18" i="2" s="1"/>
  <c r="J19" i="2" s="1"/>
  <c r="J20" i="2" s="1"/>
  <c r="J21" i="2" l="1"/>
  <c r="J22" i="2" l="1"/>
  <c r="J23" i="2" s="1"/>
  <c r="J24" i="2" s="1"/>
  <c r="J25" i="2" s="1"/>
  <c r="J26" i="2" l="1"/>
  <c r="J27" i="2" s="1"/>
  <c r="J28" i="2" s="1"/>
  <c r="J29" i="2" s="1"/>
  <c r="J30" i="2" s="1"/>
  <c r="J31" i="2" s="1"/>
  <c r="AI14" i="16" l="1"/>
  <c r="AI23" i="16" s="1"/>
  <c r="E14" i="16" l="1"/>
  <c r="F14" i="16"/>
  <c r="G14" i="16"/>
  <c r="H14" i="16"/>
  <c r="I14" i="16"/>
  <c r="K14" i="16"/>
  <c r="L14" i="16"/>
  <c r="M14" i="16"/>
  <c r="N14" i="16"/>
  <c r="O14" i="16"/>
  <c r="P14" i="16"/>
  <c r="Q14" i="16"/>
  <c r="Q23" i="16" s="1"/>
  <c r="R14" i="16"/>
  <c r="R23" i="16" s="1"/>
  <c r="S14" i="16"/>
  <c r="T14" i="16"/>
  <c r="U14" i="16"/>
  <c r="V14" i="16"/>
  <c r="W14" i="16"/>
  <c r="X14" i="16"/>
  <c r="Y14" i="16"/>
  <c r="Z14" i="16"/>
  <c r="Z23" i="16" s="1"/>
  <c r="AA14" i="16"/>
  <c r="AB14" i="16"/>
  <c r="AC14" i="16"/>
  <c r="AD14" i="16"/>
  <c r="AE14" i="16"/>
  <c r="AF14" i="16"/>
  <c r="AG14" i="16"/>
  <c r="AG23" i="16" s="1"/>
  <c r="AH14" i="16"/>
  <c r="AF23" i="16" l="1"/>
  <c r="X23" i="16"/>
  <c r="P23" i="16"/>
  <c r="H23" i="16"/>
  <c r="AC23" i="16"/>
  <c r="U23" i="16"/>
  <c r="M23" i="16"/>
  <c r="E23" i="16"/>
  <c r="AB23" i="16"/>
  <c r="AD23" i="16"/>
  <c r="V23" i="16"/>
  <c r="N23" i="16"/>
  <c r="F23" i="16"/>
  <c r="AA23" i="16"/>
  <c r="S23" i="16"/>
  <c r="K23" i="16"/>
  <c r="K31" i="16" s="1"/>
  <c r="Y23" i="16"/>
  <c r="I23" i="16"/>
  <c r="T23" i="16"/>
  <c r="L23" i="16"/>
  <c r="AE23" i="16"/>
  <c r="W23" i="16"/>
  <c r="O23" i="16"/>
  <c r="G23" i="16"/>
  <c r="AH23" i="16"/>
</calcChain>
</file>

<file path=xl/sharedStrings.xml><?xml version="1.0" encoding="utf-8"?>
<sst xmlns="http://schemas.openxmlformats.org/spreadsheetml/2006/main" count="1738" uniqueCount="329">
  <si>
    <t>PWSID</t>
  </si>
  <si>
    <t>Name</t>
  </si>
  <si>
    <t>OSYear</t>
  </si>
  <si>
    <t>amount</t>
  </si>
  <si>
    <t>startYear</t>
  </si>
  <si>
    <t>endYear</t>
  </si>
  <si>
    <t>aveRate</t>
  </si>
  <si>
    <t>currentRemaining</t>
  </si>
  <si>
    <t>payments</t>
  </si>
  <si>
    <t>governance</t>
  </si>
  <si>
    <t>manager</t>
  </si>
  <si>
    <t>contractTermYrs</t>
  </si>
  <si>
    <t>contractAmount</t>
  </si>
  <si>
    <t>nEmployees</t>
  </si>
  <si>
    <t>ngoverningMunis</t>
  </si>
  <si>
    <t>nMunis</t>
  </si>
  <si>
    <t>nCounties</t>
  </si>
  <si>
    <t>defaultDebt</t>
  </si>
  <si>
    <t>populationServed</t>
  </si>
  <si>
    <t>meteredConnections</t>
  </si>
  <si>
    <t>pipeMiles</t>
  </si>
  <si>
    <t>aveVolume_MGD</t>
  </si>
  <si>
    <t>contractStart</t>
  </si>
  <si>
    <t>contractEnd</t>
  </si>
  <si>
    <t>WaterSewer</t>
  </si>
  <si>
    <t>nConnections</t>
  </si>
  <si>
    <t>sourceType</t>
  </si>
  <si>
    <t>name</t>
  </si>
  <si>
    <t>dateOnline</t>
  </si>
  <si>
    <t>challenges</t>
  </si>
  <si>
    <t>resolutions</t>
  </si>
  <si>
    <t>percentMethod</t>
  </si>
  <si>
    <t>amountBilled</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</si>
  <si>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</si>
  <si>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</si>
  <si>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</si>
  <si>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</si>
  <si>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</si>
  <si>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</si>
  <si>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</si>
  <si>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</si>
  <si>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</si>
  <si>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</si>
  <si>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</si>
  <si>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</si>
  <si>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</si>
  <si>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</si>
  <si>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</si>
  <si>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</si>
  <si>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</si>
  <si>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</si>
  <si>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</si>
  <si>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</si>
  <si>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</si>
  <si>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</si>
  <si>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</si>
  <si>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</si>
  <si>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</si>
  <si>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</si>
  <si>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</si>
  <si>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</si>
  <si>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</si>
  <si>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</si>
  <si>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</si>
  <si>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</si>
  <si>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</si>
  <si>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</si>
  <si>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</si>
  <si>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</si>
  <si>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Total Operating Revenues</t>
  </si>
  <si>
    <t>Expenses</t>
  </si>
  <si>
    <t>Total Operating Expenses</t>
  </si>
  <si>
    <t>Other Income and (Expense)</t>
  </si>
  <si>
    <t>Revenue - Expense</t>
  </si>
  <si>
    <t>Total Other Income and Expenses</t>
  </si>
  <si>
    <t>Total nonoperating revenue and expenses</t>
  </si>
  <si>
    <t>Total Nonoperating Revenues and Expenses</t>
  </si>
  <si>
    <t>Net Income</t>
  </si>
  <si>
    <t>Retained Earnings</t>
  </si>
  <si>
    <t>Retained Earnings - Start of Year</t>
  </si>
  <si>
    <t>Retained Earnings - End of Year</t>
  </si>
  <si>
    <t>Change in Net Assets</t>
  </si>
  <si>
    <t>y2018</t>
  </si>
  <si>
    <t>Put any interesting about utility development, finances, etc. here</t>
  </si>
  <si>
    <t>document</t>
  </si>
  <si>
    <t>page</t>
  </si>
  <si>
    <t>description</t>
  </si>
  <si>
    <t>Also list the document and page number of interesting information so we can find it later.</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</si>
  <si>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</si>
  <si>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</si>
  <si>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</si>
  <si>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</si>
  <si>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</si>
  <si>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</si>
  <si>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</si>
  <si>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</si>
  <si>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</si>
  <si>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</si>
  <si>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</si>
  <si>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</si>
  <si>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</si>
  <si>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</si>
  <si>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</si>
  <si>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</si>
  <si>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</si>
  <si>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</si>
  <si>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</si>
  <si>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purpose</t>
  </si>
  <si>
    <t>debtName</t>
  </si>
  <si>
    <t>type</t>
  </si>
  <si>
    <t>year</t>
  </si>
  <si>
    <t>netIncome</t>
  </si>
  <si>
    <t>surplus</t>
  </si>
  <si>
    <t>principalInterest</t>
  </si>
  <si>
    <t>debtServCovNet</t>
  </si>
  <si>
    <t>debtServCovTotal</t>
  </si>
  <si>
    <t>principal</t>
  </si>
  <si>
    <t>total</t>
  </si>
  <si>
    <t>otherDebt</t>
  </si>
  <si>
    <t>totalDebtService</t>
  </si>
  <si>
    <t>members</t>
  </si>
  <si>
    <t>office</t>
  </si>
  <si>
    <t>termExpire</t>
  </si>
  <si>
    <t>municipality</t>
  </si>
  <si>
    <t>taxingPower</t>
  </si>
  <si>
    <t>areaMi2</t>
  </si>
  <si>
    <t>county</t>
  </si>
  <si>
    <t>systemName</t>
  </si>
  <si>
    <t>contractVolume_MGD</t>
  </si>
  <si>
    <t>role</t>
  </si>
  <si>
    <t>nameInf</t>
  </si>
  <si>
    <t>infType</t>
  </si>
  <si>
    <t>lastUpdate</t>
  </si>
  <si>
    <t>capacityMgal</t>
  </si>
  <si>
    <t>groupBy</t>
  </si>
  <si>
    <t>class</t>
  </si>
  <si>
    <t>tier</t>
  </si>
  <si>
    <t>location</t>
  </si>
  <si>
    <t>volume_MGD</t>
  </si>
  <si>
    <t>annual_MG</t>
  </si>
  <si>
    <t>grossPercent</t>
  </si>
  <si>
    <t>adjustedPercent</t>
  </si>
  <si>
    <t>method</t>
  </si>
  <si>
    <t>customer</t>
  </si>
  <si>
    <t>gallons</t>
  </si>
  <si>
    <t>revenue</t>
  </si>
  <si>
    <t>percentGal</t>
  </si>
  <si>
    <t>percentRev</t>
  </si>
  <si>
    <t>rateYear</t>
  </si>
  <si>
    <t>yearSet</t>
  </si>
  <si>
    <t>billFrequency</t>
  </si>
  <si>
    <t>charges</t>
  </si>
  <si>
    <t>chargeType</t>
  </si>
  <si>
    <t>classUnit</t>
  </si>
  <si>
    <t>cost</t>
  </si>
  <si>
    <t>costUnit</t>
  </si>
  <si>
    <t>uncollected</t>
  </si>
  <si>
    <t>percentCollected</t>
  </si>
  <si>
    <t>dateOffline</t>
  </si>
  <si>
    <t>Current Assets</t>
  </si>
  <si>
    <t>Restricted Assets</t>
  </si>
  <si>
    <t>Fixed Assets</t>
  </si>
  <si>
    <t>Other Assets</t>
  </si>
  <si>
    <t>Total Assets</t>
  </si>
  <si>
    <t>Current Liabilities</t>
  </si>
  <si>
    <t>Longterm Liabilities</t>
  </si>
  <si>
    <t>Total Liabilities</t>
  </si>
  <si>
    <t>Fund Equity</t>
  </si>
  <si>
    <t>Total Liabilities and Fund Equity</t>
  </si>
  <si>
    <t>Deferred</t>
  </si>
  <si>
    <t>rateCovenantCurrent</t>
  </si>
  <si>
    <t>rateCovenantTotal</t>
  </si>
  <si>
    <t>debtSRF</t>
  </si>
  <si>
    <t>ratesApproval</t>
  </si>
  <si>
    <t>openLoop</t>
  </si>
  <si>
    <t>otherClass</t>
  </si>
  <si>
    <t>peak_MGD</t>
  </si>
  <si>
    <t>percentUse</t>
  </si>
  <si>
    <t>SKIP FOR NOW</t>
  </si>
  <si>
    <t>included</t>
  </si>
  <si>
    <t>inclUnit</t>
  </si>
  <si>
    <t>PA1460034</t>
  </si>
  <si>
    <t>North Penn Water Authority</t>
  </si>
  <si>
    <t>water</t>
  </si>
  <si>
    <t>Aaa</t>
  </si>
  <si>
    <t>AAA</t>
  </si>
  <si>
    <t>no</t>
  </si>
  <si>
    <t>semi-annual</t>
  </si>
  <si>
    <t>Maturity Schedule</t>
  </si>
  <si>
    <t>Nov</t>
  </si>
  <si>
    <t>Mandatory Redemption</t>
  </si>
  <si>
    <t>deposit to the escrow fund</t>
  </si>
  <si>
    <t>debt service reserve fund</t>
  </si>
  <si>
    <t>costs of issuance</t>
  </si>
  <si>
    <t>debt service and sinking fund</t>
  </si>
  <si>
    <t>Tax Exempt Adjustable Mode Water Revenue Bond</t>
  </si>
  <si>
    <t>Bond</t>
  </si>
  <si>
    <t>subsequently refunded by 1992 bonds</t>
  </si>
  <si>
    <t>Water Revenue Bonds, series of 1992</t>
  </si>
  <si>
    <t>Water Revenue Bonds, series of 1994</t>
  </si>
  <si>
    <t>to fund the acquisition of the forest park water project and other capital improvements</t>
  </si>
  <si>
    <t>6.15-7.10</t>
  </si>
  <si>
    <t>Official Statement 1995</t>
  </si>
  <si>
    <t>Along with North Wales Water Authority, NPWA has been working on a treatment plant, Forest Park Water</t>
  </si>
  <si>
    <t>As of Dec 1994, NPWA has capitalized $35254004 of costs incurred for the project</t>
  </si>
  <si>
    <t>John Barker</t>
  </si>
  <si>
    <t>Marvin Anders</t>
  </si>
  <si>
    <t>Ernest Yocum Jr</t>
  </si>
  <si>
    <t>R. William Campman</t>
  </si>
  <si>
    <t>Jeffrey Simcox</t>
  </si>
  <si>
    <t>Craig Adams</t>
  </si>
  <si>
    <t>William Dingman</t>
  </si>
  <si>
    <t>Kenneth Farrall</t>
  </si>
  <si>
    <t>James Manser</t>
  </si>
  <si>
    <t>Richard Rank</t>
  </si>
  <si>
    <t>Chairman</t>
  </si>
  <si>
    <t>Vice Chairman</t>
  </si>
  <si>
    <t>Treasurer</t>
  </si>
  <si>
    <t>Secretary</t>
  </si>
  <si>
    <t>Asst. Secretary</t>
  </si>
  <si>
    <t>Asst. Treasurer</t>
  </si>
  <si>
    <t>Member</t>
  </si>
  <si>
    <t>First Wheat Butcher Singer</t>
  </si>
  <si>
    <t>Franconia Township</t>
  </si>
  <si>
    <t>Souderton Borough</t>
  </si>
  <si>
    <t>Worcester Township</t>
  </si>
  <si>
    <t>Lower Salford Township</t>
  </si>
  <si>
    <t>Landsale Borough</t>
  </si>
  <si>
    <t>New Britain Township</t>
  </si>
  <si>
    <t>Towamencin Township</t>
  </si>
  <si>
    <t>Hatfield Borough</t>
  </si>
  <si>
    <t>Skippack Township</t>
  </si>
  <si>
    <t>Hatfield Township</t>
  </si>
  <si>
    <t>Authority</t>
  </si>
  <si>
    <t>David Milan</t>
  </si>
  <si>
    <t>Forest Park Water Project as only viable long-term solution to the water supply problems in their service areas</t>
  </si>
  <si>
    <t>Part of the Forest Park Project was litigated against by Bucks County and NWRA. It was settled in 1995. NPWA and North Wales Water Authority purchased the project so that the entire project would be owned and operated by them</t>
  </si>
  <si>
    <t>PECO Energy Company to make payments until 2025 of capital amortization payments for part of project so they can use water for cooling nuclear facilities. Payments from PECO for water from the project will consistute 18% of the authority's total annual revenues.</t>
  </si>
  <si>
    <t>Montgomery County</t>
  </si>
  <si>
    <t>Lansdale Borough</t>
  </si>
  <si>
    <t>Montgomery Township</t>
  </si>
  <si>
    <t>Upper Gwynedd Township</t>
  </si>
  <si>
    <t>Worchester Township</t>
  </si>
  <si>
    <t>Bucks County</t>
  </si>
  <si>
    <t>Hilltown Township</t>
  </si>
  <si>
    <t>East Rockhill Township</t>
  </si>
  <si>
    <t>New Britain Borough</t>
  </si>
  <si>
    <t>PA American</t>
  </si>
  <si>
    <t>regular</t>
  </si>
  <si>
    <t>purchase</t>
  </si>
  <si>
    <t>North Wales Water Authority</t>
  </si>
  <si>
    <t>emergency</t>
  </si>
  <si>
    <t>purchase/sell</t>
  </si>
  <si>
    <t>Borough of Telford water system</t>
  </si>
  <si>
    <t>capacity of 2.2 to NPWA</t>
  </si>
  <si>
    <t>Forest Park Water Treatment Plant</t>
  </si>
  <si>
    <t>Surface</t>
  </si>
  <si>
    <t>Pump from River</t>
  </si>
  <si>
    <t>Groundwater</t>
  </si>
  <si>
    <t>Wells</t>
  </si>
  <si>
    <t>Well</t>
  </si>
  <si>
    <t>5.1mgd</t>
  </si>
  <si>
    <t>Interconnection</t>
  </si>
  <si>
    <t>Interconnections</t>
  </si>
  <si>
    <t>1.5mgd</t>
  </si>
  <si>
    <t>10mgd</t>
  </si>
  <si>
    <t>Customer</t>
  </si>
  <si>
    <t>Domestic</t>
  </si>
  <si>
    <t>Commercial</t>
  </si>
  <si>
    <t>Industrial</t>
  </si>
  <si>
    <t>Public</t>
  </si>
  <si>
    <t>Total</t>
  </si>
  <si>
    <t>Forest Park Water Treatment Plant gets its water from  North Branch Neshaminy Creek which gets pumped from the Delaware River</t>
  </si>
  <si>
    <t>iv in Special report (pdf pg 60)</t>
  </si>
  <si>
    <t>In 1995 NPWA purchased the Point Pleasant Pumping Station that pumps water from the Delware River into the  North Branch Neshaminy Creek which goes into Lake Galena, which is where the Forest Park water treatment plant is located</t>
  </si>
  <si>
    <t>Purchasing the Point Pleasant pump station was extremely important in securing NPWA's water supply</t>
  </si>
  <si>
    <t>Capacity</t>
  </si>
  <si>
    <t>Entire System</t>
  </si>
  <si>
    <t>Utility</t>
  </si>
  <si>
    <t>Metered</t>
  </si>
  <si>
    <t>Treated</t>
  </si>
  <si>
    <t>1.454 mgd unaccounted for, or 19% of average daily demand</t>
  </si>
  <si>
    <t>96 gpcd</t>
  </si>
  <si>
    <t>total nominal capacity of 20 mgd, but half of it is owned by North Wales Water Company</t>
  </si>
  <si>
    <t>reliable during dry year</t>
  </si>
  <si>
    <t>avg residential customer pays $252 per year based on consumption of 15000 gal per quarter</t>
  </si>
  <si>
    <t>PECO</t>
  </si>
  <si>
    <t>Nuclear Energy</t>
  </si>
  <si>
    <t>Calculated</t>
  </si>
  <si>
    <t>Hatfield Quality Meats</t>
  </si>
  <si>
    <t>Moyer Packing</t>
  </si>
  <si>
    <t>Hatfield Village Apartments</t>
  </si>
  <si>
    <t>Towamencin Condominium</t>
  </si>
  <si>
    <t>Wissahickon Apartments</t>
  </si>
  <si>
    <t>North Penn Hospital</t>
  </si>
  <si>
    <t>Rosenberger Cold Storage</t>
  </si>
  <si>
    <t>Wampler Longacre</t>
  </si>
  <si>
    <t>Jet Plastica</t>
  </si>
  <si>
    <t>PA Dept of Corrections</t>
  </si>
  <si>
    <t>Meat packer</t>
  </si>
  <si>
    <t>Food Supplier</t>
  </si>
  <si>
    <t>Apartment</t>
  </si>
  <si>
    <t>Hospital</t>
  </si>
  <si>
    <t>Manufacturing</t>
  </si>
  <si>
    <t>Prison</t>
  </si>
  <si>
    <t>Reported</t>
  </si>
  <si>
    <t>Quarterly</t>
  </si>
  <si>
    <t>flat charge</t>
  </si>
  <si>
    <t>Residential</t>
  </si>
  <si>
    <t>flat</t>
  </si>
  <si>
    <t>consumption charge</t>
  </si>
  <si>
    <t>volume</t>
  </si>
  <si>
    <t>per 100 cubic ft</t>
  </si>
  <si>
    <t>Unmetered sales</t>
  </si>
  <si>
    <t>Private fire protection</t>
  </si>
  <si>
    <t>Public fire protection</t>
  </si>
  <si>
    <t>Bulk sales</t>
  </si>
  <si>
    <t>laboratory income</t>
  </si>
  <si>
    <t>water collection system</t>
  </si>
  <si>
    <t>purification system</t>
  </si>
  <si>
    <t>pumping system</t>
  </si>
  <si>
    <t>distribution system</t>
  </si>
  <si>
    <t>general expenses</t>
  </si>
  <si>
    <t>nonoperating income</t>
  </si>
  <si>
    <t>interest on bonds</t>
  </si>
  <si>
    <t>amortization of debt cost</t>
  </si>
  <si>
    <t>property  plant and equipment</t>
  </si>
  <si>
    <t>forest park water</t>
  </si>
  <si>
    <t>pdf page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</si>
</sst>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0.0%"/>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3" fontId="0" fillId="2" borderId="0" xfId="0" applyNumberFormat="1" applyFill="1"/>
    <xf numFmtId="17" fontId="0" fillId="2" borderId="0" xfId="0" applyNumberFormat="1" applyFill="1"/>
    <xf numFmtId="0" fontId="0" fillId="2" borderId="0" xfId="0" applyFill="1" applyAlignment="1">
      <alignment wrapText="1"/>
    </xf>
    <xf numFmtId="166" fontId="0" fillId="2" borderId="0" xfId="2"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C12" sqref="C12"/>
    </sheetView>
  </sheetViews>
  <sheetFormatPr defaultRowHeight="14.4" x14ac:dyDescent="0.3"/>
  <cols>
    <col min="1" max="1" width="20.77734375" style="1" customWidth="1"/>
    <col min="2" max="2" width="8.88671875" style="1"/>
    <col min="3" max="3" width="140.109375" style="1" customWidth="1"/>
    <col min="4" max="16384" width="8.88671875" style="1"/>
  </cols>
  <sheetData>
    <row r="1" spans="1:3" ht="18" x14ac:dyDescent="0.35">
      <c r="A1" s="17" t="s">
        <v>83</v>
      </c>
    </row>
    <row r="2" spans="1:3" ht="18" x14ac:dyDescent="0.35">
      <c r="A2" s="17" t="s">
        <v>87</v>
      </c>
    </row>
    <row r="4" spans="1:3" x14ac:dyDescent="0.3">
      <c r="A4" s="18" t="s">
        <v>84</v>
      </c>
      <c r="B4" s="18" t="s">
        <v>85</v>
      </c>
      <c r="C4" s="18" t="s">
        <v>86</v>
      </c>
    </row>
    <row r="5" spans="1:3" x14ac:dyDescent="0.3">
      <c r="A5" s="1" t="s">
        <v>202</v>
      </c>
      <c r="B5" s="1">
        <v>15</v>
      </c>
      <c r="C5" s="22" t="s">
        <v>203</v>
      </c>
    </row>
    <row r="6" spans="1:3" x14ac:dyDescent="0.3">
      <c r="A6" s="1" t="s">
        <v>202</v>
      </c>
      <c r="B6" s="1">
        <v>15</v>
      </c>
      <c r="C6" s="22" t="s">
        <v>204</v>
      </c>
    </row>
    <row r="7" spans="1:3" x14ac:dyDescent="0.3">
      <c r="A7" s="1" t="s">
        <v>202</v>
      </c>
      <c r="B7" s="1">
        <v>8</v>
      </c>
      <c r="C7" s="22" t="s">
        <v>235</v>
      </c>
    </row>
    <row r="8" spans="1:3" ht="28.8" x14ac:dyDescent="0.3">
      <c r="A8" s="1" t="s">
        <v>202</v>
      </c>
      <c r="B8" s="1">
        <v>9</v>
      </c>
      <c r="C8" s="22" t="s">
        <v>236</v>
      </c>
    </row>
    <row r="9" spans="1:3" ht="28.8" x14ac:dyDescent="0.3">
      <c r="A9" s="1" t="s">
        <v>202</v>
      </c>
      <c r="B9" s="1">
        <v>10</v>
      </c>
      <c r="C9" s="22" t="s">
        <v>237</v>
      </c>
    </row>
    <row r="10" spans="1:3" x14ac:dyDescent="0.3">
      <c r="A10" s="1" t="s">
        <v>202</v>
      </c>
      <c r="B10" s="1" t="s">
        <v>273</v>
      </c>
      <c r="C10" s="1" t="s">
        <v>274</v>
      </c>
    </row>
    <row r="11" spans="1:3" x14ac:dyDescent="0.3">
      <c r="C11" s="1" t="s">
        <v>275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6"/>
  <sheetViews>
    <sheetView workbookViewId="0">
      <selection activeCell="A2" sqref="A2:D16"/>
    </sheetView>
  </sheetViews>
  <sheetFormatPr defaultRowHeight="14.4" x14ac:dyDescent="0.3"/>
  <cols>
    <col min="1" max="3" width="8.88671875" style="1"/>
    <col min="4" max="4" width="11.21875" style="1" bestFit="1" customWidth="1"/>
    <col min="5" max="16384" width="8.88671875" style="1"/>
  </cols>
  <sheetData>
    <row r="1" spans="1:8" x14ac:dyDescent="0.3">
      <c r="A1" s="2" t="s">
        <v>0</v>
      </c>
      <c r="B1" s="2" t="s">
        <v>27</v>
      </c>
      <c r="C1" s="2" t="s">
        <v>2</v>
      </c>
      <c r="D1" s="2" t="s">
        <v>24</v>
      </c>
      <c r="E1" s="2" t="s">
        <v>126</v>
      </c>
      <c r="F1" s="2" t="s">
        <v>123</v>
      </c>
      <c r="G1" s="2" t="s">
        <v>109</v>
      </c>
      <c r="H1" s="4" t="s">
        <v>96</v>
      </c>
    </row>
    <row r="2" spans="1:8" x14ac:dyDescent="0.3">
      <c r="A2" t="s">
        <v>181</v>
      </c>
      <c r="B2" s="1" t="s">
        <v>182</v>
      </c>
      <c r="C2" s="1">
        <v>1995</v>
      </c>
      <c r="D2" s="1" t="s">
        <v>183</v>
      </c>
      <c r="E2" s="1" t="s">
        <v>238</v>
      </c>
      <c r="F2" s="1" t="s">
        <v>230</v>
      </c>
    </row>
    <row r="3" spans="1:8" x14ac:dyDescent="0.3">
      <c r="A3" t="s">
        <v>181</v>
      </c>
      <c r="B3" s="1" t="s">
        <v>182</v>
      </c>
      <c r="C3" s="1">
        <v>1995</v>
      </c>
      <c r="D3" s="1" t="s">
        <v>183</v>
      </c>
      <c r="E3" s="1" t="s">
        <v>238</v>
      </c>
      <c r="F3" s="1" t="s">
        <v>239</v>
      </c>
    </row>
    <row r="4" spans="1:8" x14ac:dyDescent="0.3">
      <c r="A4" t="s">
        <v>181</v>
      </c>
      <c r="B4" s="1" t="s">
        <v>182</v>
      </c>
      <c r="C4" s="1">
        <v>1995</v>
      </c>
      <c r="D4" s="1" t="s">
        <v>183</v>
      </c>
      <c r="E4" s="1" t="s">
        <v>238</v>
      </c>
      <c r="F4" s="1" t="s">
        <v>224</v>
      </c>
    </row>
    <row r="5" spans="1:8" x14ac:dyDescent="0.3">
      <c r="A5" t="s">
        <v>181</v>
      </c>
      <c r="B5" s="1" t="s">
        <v>182</v>
      </c>
      <c r="C5" s="1">
        <v>1995</v>
      </c>
      <c r="D5" s="1" t="s">
        <v>183</v>
      </c>
      <c r="E5" s="1" t="s">
        <v>238</v>
      </c>
      <c r="F5" s="1" t="s">
        <v>223</v>
      </c>
    </row>
    <row r="6" spans="1:8" x14ac:dyDescent="0.3">
      <c r="A6" t="s">
        <v>181</v>
      </c>
      <c r="B6" s="1" t="s">
        <v>182</v>
      </c>
      <c r="C6" s="1">
        <v>1995</v>
      </c>
      <c r="D6" s="1" t="s">
        <v>183</v>
      </c>
      <c r="E6" s="1" t="s">
        <v>238</v>
      </c>
      <c r="F6" s="1" t="s">
        <v>232</v>
      </c>
    </row>
    <row r="7" spans="1:8" x14ac:dyDescent="0.3">
      <c r="A7" t="s">
        <v>181</v>
      </c>
      <c r="B7" s="1" t="s">
        <v>182</v>
      </c>
      <c r="C7" s="1">
        <v>1995</v>
      </c>
      <c r="D7" s="1" t="s">
        <v>183</v>
      </c>
      <c r="E7" s="1" t="s">
        <v>238</v>
      </c>
      <c r="F7" s="1" t="s">
        <v>226</v>
      </c>
    </row>
    <row r="8" spans="1:8" x14ac:dyDescent="0.3">
      <c r="A8" t="s">
        <v>181</v>
      </c>
      <c r="B8" s="1" t="s">
        <v>182</v>
      </c>
      <c r="C8" s="1">
        <v>1995</v>
      </c>
      <c r="D8" s="1" t="s">
        <v>183</v>
      </c>
      <c r="E8" s="1" t="s">
        <v>238</v>
      </c>
      <c r="F8" s="1" t="s">
        <v>240</v>
      </c>
    </row>
    <row r="9" spans="1:8" x14ac:dyDescent="0.3">
      <c r="A9" t="s">
        <v>181</v>
      </c>
      <c r="B9" s="1" t="s">
        <v>182</v>
      </c>
      <c r="C9" s="1">
        <v>1995</v>
      </c>
      <c r="D9" s="1" t="s">
        <v>183</v>
      </c>
      <c r="E9" s="1" t="s">
        <v>238</v>
      </c>
      <c r="F9" s="1" t="s">
        <v>229</v>
      </c>
    </row>
    <row r="10" spans="1:8" x14ac:dyDescent="0.3">
      <c r="A10" t="s">
        <v>181</v>
      </c>
      <c r="B10" s="1" t="s">
        <v>182</v>
      </c>
      <c r="C10" s="1">
        <v>1995</v>
      </c>
      <c r="D10" s="1" t="s">
        <v>183</v>
      </c>
      <c r="E10" s="1" t="s">
        <v>238</v>
      </c>
      <c r="F10" s="1" t="s">
        <v>231</v>
      </c>
    </row>
    <row r="11" spans="1:8" x14ac:dyDescent="0.3">
      <c r="A11" t="s">
        <v>181</v>
      </c>
      <c r="B11" s="1" t="s">
        <v>182</v>
      </c>
      <c r="C11" s="1">
        <v>1995</v>
      </c>
      <c r="D11" s="1" t="s">
        <v>183</v>
      </c>
      <c r="E11" s="1" t="s">
        <v>238</v>
      </c>
      <c r="F11" s="1" t="s">
        <v>241</v>
      </c>
    </row>
    <row r="12" spans="1:8" x14ac:dyDescent="0.3">
      <c r="A12" t="s">
        <v>181</v>
      </c>
      <c r="B12" s="1" t="s">
        <v>182</v>
      </c>
      <c r="C12" s="1">
        <v>1995</v>
      </c>
      <c r="D12" s="1" t="s">
        <v>183</v>
      </c>
      <c r="E12" s="1" t="s">
        <v>238</v>
      </c>
      <c r="F12" s="1" t="s">
        <v>242</v>
      </c>
    </row>
    <row r="13" spans="1:8" x14ac:dyDescent="0.3">
      <c r="A13" t="s">
        <v>181</v>
      </c>
      <c r="B13" s="1" t="s">
        <v>182</v>
      </c>
      <c r="C13" s="1">
        <v>1995</v>
      </c>
      <c r="D13" s="1" t="s">
        <v>183</v>
      </c>
      <c r="E13" s="1" t="s">
        <v>243</v>
      </c>
      <c r="F13" s="1" t="s">
        <v>244</v>
      </c>
    </row>
    <row r="14" spans="1:8" x14ac:dyDescent="0.3">
      <c r="A14" t="s">
        <v>181</v>
      </c>
      <c r="B14" s="1" t="s">
        <v>182</v>
      </c>
      <c r="C14" s="1">
        <v>1995</v>
      </c>
      <c r="D14" s="1" t="s">
        <v>183</v>
      </c>
      <c r="E14" s="1" t="s">
        <v>243</v>
      </c>
      <c r="F14" s="1" t="s">
        <v>228</v>
      </c>
    </row>
    <row r="15" spans="1:8" x14ac:dyDescent="0.3">
      <c r="A15" t="s">
        <v>181</v>
      </c>
      <c r="B15" s="1" t="s">
        <v>182</v>
      </c>
      <c r="C15" s="1">
        <v>1995</v>
      </c>
      <c r="D15" s="1" t="s">
        <v>183</v>
      </c>
      <c r="E15" s="1" t="s">
        <v>243</v>
      </c>
      <c r="F15" s="1" t="s">
        <v>245</v>
      </c>
    </row>
    <row r="16" spans="1:8" x14ac:dyDescent="0.3">
      <c r="A16" t="s">
        <v>181</v>
      </c>
      <c r="B16" s="1" t="s">
        <v>182</v>
      </c>
      <c r="C16" s="1">
        <v>1995</v>
      </c>
      <c r="D16" s="1" t="s">
        <v>183</v>
      </c>
      <c r="E16" s="1" t="s">
        <v>243</v>
      </c>
      <c r="F16" s="1" t="s">
        <v>246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4"/>
  <sheetViews>
    <sheetView workbookViewId="0">
      <selection activeCell="K3" sqref="K3"/>
    </sheetView>
  </sheetViews>
  <sheetFormatPr defaultRowHeight="14.4" x14ac:dyDescent="0.3"/>
  <cols>
    <col min="1" max="2" width="8.88671875" style="1"/>
    <col min="3" max="3" width="11.21875" style="1" bestFit="1" customWidth="1"/>
    <col min="4" max="4" width="11.88671875" style="1" bestFit="1" customWidth="1"/>
    <col min="5" max="5" width="15.88671875" style="1" bestFit="1" customWidth="1"/>
    <col min="6" max="6" width="20" style="1" bestFit="1" customWidth="1"/>
    <col min="7" max="16384" width="8.88671875" style="1"/>
  </cols>
  <sheetData>
    <row r="1" spans="1:11" x14ac:dyDescent="0.3">
      <c r="A1" s="2" t="s">
        <v>0</v>
      </c>
      <c r="B1" s="2" t="s">
        <v>2</v>
      </c>
      <c r="C1" s="2" t="s">
        <v>24</v>
      </c>
      <c r="D1" s="2" t="s">
        <v>127</v>
      </c>
      <c r="E1" s="2" t="s">
        <v>21</v>
      </c>
      <c r="F1" s="2" t="s">
        <v>128</v>
      </c>
      <c r="G1" s="2" t="s">
        <v>109</v>
      </c>
      <c r="H1" s="2" t="s">
        <v>129</v>
      </c>
      <c r="I1" s="2" t="s">
        <v>22</v>
      </c>
      <c r="J1" s="2" t="s">
        <v>23</v>
      </c>
      <c r="K1" s="2" t="s">
        <v>96</v>
      </c>
    </row>
    <row r="2" spans="1:11" x14ac:dyDescent="0.3">
      <c r="A2" t="s">
        <v>181</v>
      </c>
      <c r="B2" s="1">
        <v>1995</v>
      </c>
      <c r="C2" s="1" t="s">
        <v>183</v>
      </c>
      <c r="D2" s="1" t="s">
        <v>247</v>
      </c>
      <c r="F2" s="1">
        <v>1.5</v>
      </c>
      <c r="G2" s="1" t="s">
        <v>248</v>
      </c>
      <c r="H2" s="1" t="s">
        <v>249</v>
      </c>
      <c r="I2" s="1">
        <v>1977</v>
      </c>
      <c r="J2" s="1">
        <v>1998</v>
      </c>
      <c r="K2" s="1" t="s">
        <v>254</v>
      </c>
    </row>
    <row r="3" spans="1:11" x14ac:dyDescent="0.3">
      <c r="D3" s="1" t="s">
        <v>250</v>
      </c>
      <c r="G3" s="1" t="s">
        <v>251</v>
      </c>
      <c r="H3" s="1" t="s">
        <v>252</v>
      </c>
    </row>
    <row r="4" spans="1:11" x14ac:dyDescent="0.3">
      <c r="D4" s="1" t="s">
        <v>253</v>
      </c>
      <c r="G4" s="1" t="s">
        <v>251</v>
      </c>
      <c r="H4" s="1" t="s">
        <v>252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4"/>
  <sheetViews>
    <sheetView workbookViewId="0">
      <selection activeCell="M4" sqref="M4"/>
    </sheetView>
  </sheetViews>
  <sheetFormatPr defaultRowHeight="14.4" x14ac:dyDescent="0.3"/>
  <cols>
    <col min="1" max="6" width="8.88671875" style="1"/>
    <col min="7" max="7" width="10.21875" style="1" bestFit="1" customWidth="1"/>
    <col min="8" max="16384" width="8.88671875" style="1"/>
  </cols>
  <sheetData>
    <row r="1" spans="1:13" x14ac:dyDescent="0.3">
      <c r="A1" s="2" t="s">
        <v>0</v>
      </c>
      <c r="B1" s="2" t="s">
        <v>27</v>
      </c>
      <c r="C1" s="2" t="s">
        <v>2</v>
      </c>
      <c r="D1" s="4" t="s">
        <v>26</v>
      </c>
      <c r="E1" s="4" t="s">
        <v>130</v>
      </c>
      <c r="F1" s="4" t="s">
        <v>131</v>
      </c>
      <c r="G1" s="4" t="s">
        <v>28</v>
      </c>
      <c r="H1" s="4" t="s">
        <v>132</v>
      </c>
      <c r="I1" s="4" t="s">
        <v>133</v>
      </c>
      <c r="J1" s="4" t="s">
        <v>158</v>
      </c>
      <c r="K1" s="4" t="s">
        <v>29</v>
      </c>
      <c r="L1" s="4" t="s">
        <v>30</v>
      </c>
      <c r="M1" s="4" t="s">
        <v>96</v>
      </c>
    </row>
    <row r="2" spans="1:13" x14ac:dyDescent="0.3">
      <c r="A2" t="s">
        <v>181</v>
      </c>
      <c r="B2" s="1" t="s">
        <v>182</v>
      </c>
      <c r="C2" s="1">
        <v>1995</v>
      </c>
      <c r="D2" s="1" t="s">
        <v>256</v>
      </c>
      <c r="E2" s="1" t="s">
        <v>255</v>
      </c>
      <c r="F2" s="1" t="s">
        <v>257</v>
      </c>
      <c r="G2" s="1">
        <v>1994</v>
      </c>
      <c r="H2" s="1">
        <v>1994</v>
      </c>
      <c r="I2" s="1" t="s">
        <v>265</v>
      </c>
      <c r="M2" s="1" t="s">
        <v>272</v>
      </c>
    </row>
    <row r="3" spans="1:13" x14ac:dyDescent="0.3">
      <c r="D3" s="1" t="s">
        <v>258</v>
      </c>
      <c r="E3" s="1" t="s">
        <v>259</v>
      </c>
      <c r="F3" s="1" t="s">
        <v>260</v>
      </c>
      <c r="I3" s="1" t="s">
        <v>261</v>
      </c>
      <c r="M3" s="1" t="s">
        <v>284</v>
      </c>
    </row>
    <row r="4" spans="1:13" x14ac:dyDescent="0.3">
      <c r="D4" s="1" t="s">
        <v>262</v>
      </c>
      <c r="E4" s="1" t="s">
        <v>263</v>
      </c>
      <c r="F4" s="1" t="s">
        <v>263</v>
      </c>
      <c r="G4" s="1">
        <v>1977</v>
      </c>
      <c r="I4" s="1" t="s">
        <v>264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3"/>
  <sheetViews>
    <sheetView workbookViewId="0">
      <pane ySplit="1" topLeftCell="A140" activePane="bottomLeft" state="frozen"/>
      <selection pane="bottomLeft" activeCell="I164" sqref="I164"/>
    </sheetView>
  </sheetViews>
  <sheetFormatPr defaultRowHeight="14.4" x14ac:dyDescent="0.3"/>
  <cols>
    <col min="1" max="16384" width="8.88671875" style="1"/>
  </cols>
  <sheetData>
    <row r="1" spans="1:10" x14ac:dyDescent="0.3">
      <c r="A1" s="2" t="s">
        <v>0</v>
      </c>
      <c r="B1" s="2" t="s">
        <v>27</v>
      </c>
      <c r="C1" s="2" t="s">
        <v>2</v>
      </c>
      <c r="D1" s="2" t="s">
        <v>24</v>
      </c>
      <c r="E1" s="4" t="s">
        <v>134</v>
      </c>
      <c r="F1" s="4" t="s">
        <v>135</v>
      </c>
      <c r="G1" s="2" t="s">
        <v>136</v>
      </c>
      <c r="H1" s="4" t="s">
        <v>110</v>
      </c>
      <c r="I1" s="4" t="s">
        <v>25</v>
      </c>
      <c r="J1" s="4" t="s">
        <v>96</v>
      </c>
    </row>
    <row r="2" spans="1:10" x14ac:dyDescent="0.3">
      <c r="A2" t="s">
        <v>181</v>
      </c>
      <c r="B2" s="1" t="s">
        <v>182</v>
      </c>
      <c r="C2" s="1">
        <v>1995</v>
      </c>
      <c r="D2" s="1" t="s">
        <v>183</v>
      </c>
      <c r="E2" s="1" t="s">
        <v>266</v>
      </c>
      <c r="F2" s="1" t="s">
        <v>267</v>
      </c>
      <c r="H2" s="1">
        <v>1994</v>
      </c>
      <c r="I2" s="1">
        <v>20553</v>
      </c>
    </row>
    <row r="3" spans="1:10" x14ac:dyDescent="0.3">
      <c r="A3" t="s">
        <v>181</v>
      </c>
      <c r="B3" s="1" t="s">
        <v>182</v>
      </c>
      <c r="C3" s="1">
        <v>1995</v>
      </c>
      <c r="D3" s="1" t="s">
        <v>183</v>
      </c>
      <c r="E3" s="1" t="s">
        <v>266</v>
      </c>
      <c r="F3" s="1" t="s">
        <v>268</v>
      </c>
      <c r="H3" s="1">
        <v>1994</v>
      </c>
      <c r="I3" s="1">
        <v>996</v>
      </c>
    </row>
    <row r="4" spans="1:10" x14ac:dyDescent="0.3">
      <c r="A4" t="s">
        <v>181</v>
      </c>
      <c r="B4" s="1" t="s">
        <v>182</v>
      </c>
      <c r="C4" s="1">
        <v>1995</v>
      </c>
      <c r="D4" s="1" t="s">
        <v>183</v>
      </c>
      <c r="E4" s="1" t="s">
        <v>266</v>
      </c>
      <c r="F4" s="1" t="s">
        <v>269</v>
      </c>
      <c r="H4" s="1">
        <v>1994</v>
      </c>
      <c r="I4" s="1">
        <v>236</v>
      </c>
    </row>
    <row r="5" spans="1:10" x14ac:dyDescent="0.3">
      <c r="A5" t="s">
        <v>181</v>
      </c>
      <c r="B5" s="1" t="s">
        <v>182</v>
      </c>
      <c r="C5" s="1">
        <v>1995</v>
      </c>
      <c r="D5" s="1" t="s">
        <v>183</v>
      </c>
      <c r="E5" s="1" t="s">
        <v>266</v>
      </c>
      <c r="F5" s="1" t="s">
        <v>270</v>
      </c>
      <c r="H5" s="1">
        <v>1994</v>
      </c>
      <c r="I5" s="1">
        <v>100</v>
      </c>
    </row>
    <row r="6" spans="1:10" x14ac:dyDescent="0.3">
      <c r="A6" t="s">
        <v>181</v>
      </c>
      <c r="B6" s="1" t="s">
        <v>182</v>
      </c>
      <c r="C6" s="1">
        <v>1995</v>
      </c>
      <c r="D6" s="1" t="s">
        <v>183</v>
      </c>
      <c r="E6" s="1" t="s">
        <v>266</v>
      </c>
      <c r="F6" s="1" t="s">
        <v>278</v>
      </c>
      <c r="H6" s="1">
        <v>1994</v>
      </c>
      <c r="I6" s="1">
        <v>0</v>
      </c>
    </row>
    <row r="7" spans="1:10" x14ac:dyDescent="0.3">
      <c r="A7" t="s">
        <v>181</v>
      </c>
      <c r="B7" s="1" t="s">
        <v>182</v>
      </c>
      <c r="C7" s="1">
        <v>1995</v>
      </c>
      <c r="D7" s="1" t="s">
        <v>183</v>
      </c>
      <c r="E7" s="1" t="s">
        <v>271</v>
      </c>
      <c r="F7" s="1" t="s">
        <v>271</v>
      </c>
      <c r="H7" s="1">
        <v>1994</v>
      </c>
      <c r="I7" s="1">
        <v>21885</v>
      </c>
    </row>
    <row r="8" spans="1:10" x14ac:dyDescent="0.3">
      <c r="A8" t="s">
        <v>181</v>
      </c>
      <c r="B8" s="1" t="s">
        <v>182</v>
      </c>
      <c r="C8" s="1">
        <v>1995</v>
      </c>
      <c r="D8" s="1" t="s">
        <v>183</v>
      </c>
      <c r="E8" s="1" t="s">
        <v>266</v>
      </c>
      <c r="F8" s="1" t="s">
        <v>267</v>
      </c>
      <c r="H8" s="1">
        <v>1993</v>
      </c>
      <c r="I8" s="1">
        <v>19933</v>
      </c>
    </row>
    <row r="9" spans="1:10" x14ac:dyDescent="0.3">
      <c r="A9" t="s">
        <v>181</v>
      </c>
      <c r="B9" s="1" t="s">
        <v>182</v>
      </c>
      <c r="C9" s="1">
        <v>1995</v>
      </c>
      <c r="D9" s="1" t="s">
        <v>183</v>
      </c>
      <c r="E9" s="1" t="s">
        <v>266</v>
      </c>
      <c r="F9" s="1" t="s">
        <v>268</v>
      </c>
      <c r="H9" s="1">
        <v>1993</v>
      </c>
      <c r="I9" s="1">
        <v>978</v>
      </c>
    </row>
    <row r="10" spans="1:10" x14ac:dyDescent="0.3">
      <c r="A10" t="s">
        <v>181</v>
      </c>
      <c r="B10" s="1" t="s">
        <v>182</v>
      </c>
      <c r="C10" s="1">
        <v>1995</v>
      </c>
      <c r="D10" s="1" t="s">
        <v>183</v>
      </c>
      <c r="E10" s="1" t="s">
        <v>266</v>
      </c>
      <c r="F10" s="1" t="s">
        <v>269</v>
      </c>
      <c r="H10" s="1">
        <v>1993</v>
      </c>
      <c r="I10" s="1">
        <v>234</v>
      </c>
    </row>
    <row r="11" spans="1:10" x14ac:dyDescent="0.3">
      <c r="A11" t="s">
        <v>181</v>
      </c>
      <c r="B11" s="1" t="s">
        <v>182</v>
      </c>
      <c r="C11" s="1">
        <v>1995</v>
      </c>
      <c r="D11" s="1" t="s">
        <v>183</v>
      </c>
      <c r="E11" s="1" t="s">
        <v>266</v>
      </c>
      <c r="F11" s="1" t="s">
        <v>270</v>
      </c>
      <c r="H11" s="1">
        <v>1993</v>
      </c>
      <c r="I11" s="1">
        <v>95</v>
      </c>
    </row>
    <row r="12" spans="1:10" x14ac:dyDescent="0.3">
      <c r="A12" t="s">
        <v>181</v>
      </c>
      <c r="B12" s="1" t="s">
        <v>182</v>
      </c>
      <c r="C12" s="1">
        <v>1995</v>
      </c>
      <c r="D12" s="1" t="s">
        <v>183</v>
      </c>
      <c r="E12" s="1" t="s">
        <v>266</v>
      </c>
      <c r="F12" s="1" t="s">
        <v>278</v>
      </c>
      <c r="H12" s="1">
        <v>1993</v>
      </c>
      <c r="I12" s="1">
        <v>0</v>
      </c>
    </row>
    <row r="13" spans="1:10" x14ac:dyDescent="0.3">
      <c r="A13" t="s">
        <v>181</v>
      </c>
      <c r="B13" s="1" t="s">
        <v>182</v>
      </c>
      <c r="C13" s="1">
        <v>1995</v>
      </c>
      <c r="D13" s="1" t="s">
        <v>183</v>
      </c>
      <c r="E13" s="1" t="s">
        <v>271</v>
      </c>
      <c r="F13" s="1" t="s">
        <v>271</v>
      </c>
      <c r="H13" s="1">
        <v>1993</v>
      </c>
      <c r="I13" s="1">
        <v>21240</v>
      </c>
    </row>
    <row r="14" spans="1:10" x14ac:dyDescent="0.3">
      <c r="A14" t="s">
        <v>181</v>
      </c>
      <c r="B14" s="1" t="s">
        <v>182</v>
      </c>
      <c r="C14" s="1">
        <v>1995</v>
      </c>
      <c r="D14" s="1" t="s">
        <v>183</v>
      </c>
      <c r="E14" s="1" t="s">
        <v>266</v>
      </c>
      <c r="F14" s="1" t="s">
        <v>267</v>
      </c>
      <c r="H14" s="1">
        <v>1992</v>
      </c>
      <c r="I14" s="1">
        <v>19180</v>
      </c>
    </row>
    <row r="15" spans="1:10" x14ac:dyDescent="0.3">
      <c r="A15" t="s">
        <v>181</v>
      </c>
      <c r="B15" s="1" t="s">
        <v>182</v>
      </c>
      <c r="C15" s="1">
        <v>1995</v>
      </c>
      <c r="D15" s="1" t="s">
        <v>183</v>
      </c>
      <c r="E15" s="1" t="s">
        <v>266</v>
      </c>
      <c r="F15" s="1" t="s">
        <v>268</v>
      </c>
      <c r="H15" s="1">
        <v>1992</v>
      </c>
      <c r="I15" s="1">
        <v>959</v>
      </c>
    </row>
    <row r="16" spans="1:10" x14ac:dyDescent="0.3">
      <c r="A16" t="s">
        <v>181</v>
      </c>
      <c r="B16" s="1" t="s">
        <v>182</v>
      </c>
      <c r="C16" s="1">
        <v>1995</v>
      </c>
      <c r="D16" s="1" t="s">
        <v>183</v>
      </c>
      <c r="E16" s="1" t="s">
        <v>266</v>
      </c>
      <c r="F16" s="1" t="s">
        <v>269</v>
      </c>
      <c r="H16" s="1">
        <v>1992</v>
      </c>
      <c r="I16" s="1">
        <v>231</v>
      </c>
    </row>
    <row r="17" spans="1:9" x14ac:dyDescent="0.3">
      <c r="A17" t="s">
        <v>181</v>
      </c>
      <c r="B17" s="1" t="s">
        <v>182</v>
      </c>
      <c r="C17" s="1">
        <v>1995</v>
      </c>
      <c r="D17" s="1" t="s">
        <v>183</v>
      </c>
      <c r="E17" s="1" t="s">
        <v>266</v>
      </c>
      <c r="F17" s="1" t="s">
        <v>270</v>
      </c>
      <c r="H17" s="1">
        <v>1992</v>
      </c>
      <c r="I17" s="1">
        <v>94</v>
      </c>
    </row>
    <row r="18" spans="1:9" x14ac:dyDescent="0.3">
      <c r="A18" t="s">
        <v>181</v>
      </c>
      <c r="B18" s="1" t="s">
        <v>182</v>
      </c>
      <c r="C18" s="1">
        <v>1995</v>
      </c>
      <c r="D18" s="1" t="s">
        <v>183</v>
      </c>
      <c r="E18" s="1" t="s">
        <v>266</v>
      </c>
      <c r="F18" s="1" t="s">
        <v>278</v>
      </c>
      <c r="H18" s="1">
        <v>1992</v>
      </c>
      <c r="I18" s="1">
        <v>0</v>
      </c>
    </row>
    <row r="19" spans="1:9" x14ac:dyDescent="0.3">
      <c r="A19" t="s">
        <v>181</v>
      </c>
      <c r="B19" s="1" t="s">
        <v>182</v>
      </c>
      <c r="C19" s="1">
        <v>1995</v>
      </c>
      <c r="D19" s="1" t="s">
        <v>183</v>
      </c>
      <c r="E19" s="1" t="s">
        <v>271</v>
      </c>
      <c r="F19" s="1" t="s">
        <v>271</v>
      </c>
      <c r="H19" s="1">
        <v>1992</v>
      </c>
      <c r="I19" s="1">
        <v>20464</v>
      </c>
    </row>
    <row r="20" spans="1:9" x14ac:dyDescent="0.3">
      <c r="A20" t="s">
        <v>181</v>
      </c>
      <c r="B20" s="1" t="s">
        <v>182</v>
      </c>
      <c r="C20" s="1">
        <v>1995</v>
      </c>
      <c r="D20" s="1" t="s">
        <v>183</v>
      </c>
      <c r="E20" s="1" t="s">
        <v>266</v>
      </c>
      <c r="F20" s="1" t="s">
        <v>267</v>
      </c>
      <c r="H20" s="1">
        <v>1991</v>
      </c>
      <c r="I20" s="1">
        <v>18516</v>
      </c>
    </row>
    <row r="21" spans="1:9" x14ac:dyDescent="0.3">
      <c r="A21" t="s">
        <v>181</v>
      </c>
      <c r="B21" s="1" t="s">
        <v>182</v>
      </c>
      <c r="C21" s="1">
        <v>1995</v>
      </c>
      <c r="D21" s="1" t="s">
        <v>183</v>
      </c>
      <c r="E21" s="1" t="s">
        <v>266</v>
      </c>
      <c r="F21" s="1" t="s">
        <v>268</v>
      </c>
      <c r="H21" s="1">
        <v>1991</v>
      </c>
      <c r="I21" s="1">
        <v>941</v>
      </c>
    </row>
    <row r="22" spans="1:9" x14ac:dyDescent="0.3">
      <c r="A22" t="s">
        <v>181</v>
      </c>
      <c r="B22" s="1" t="s">
        <v>182</v>
      </c>
      <c r="C22" s="1">
        <v>1995</v>
      </c>
      <c r="D22" s="1" t="s">
        <v>183</v>
      </c>
      <c r="E22" s="1" t="s">
        <v>266</v>
      </c>
      <c r="F22" s="1" t="s">
        <v>269</v>
      </c>
      <c r="H22" s="1">
        <v>1991</v>
      </c>
      <c r="I22" s="1">
        <v>227</v>
      </c>
    </row>
    <row r="23" spans="1:9" x14ac:dyDescent="0.3">
      <c r="A23" t="s">
        <v>181</v>
      </c>
      <c r="B23" s="1" t="s">
        <v>182</v>
      </c>
      <c r="C23" s="1">
        <v>1995</v>
      </c>
      <c r="D23" s="1" t="s">
        <v>183</v>
      </c>
      <c r="E23" s="1" t="s">
        <v>266</v>
      </c>
      <c r="F23" s="1" t="s">
        <v>270</v>
      </c>
      <c r="H23" s="1">
        <v>1991</v>
      </c>
      <c r="I23" s="1">
        <v>92</v>
      </c>
    </row>
    <row r="24" spans="1:9" x14ac:dyDescent="0.3">
      <c r="A24" t="s">
        <v>181</v>
      </c>
      <c r="B24" s="1" t="s">
        <v>182</v>
      </c>
      <c r="C24" s="1">
        <v>1995</v>
      </c>
      <c r="D24" s="1" t="s">
        <v>183</v>
      </c>
      <c r="E24" s="1" t="s">
        <v>266</v>
      </c>
      <c r="F24" s="1" t="s">
        <v>278</v>
      </c>
      <c r="H24" s="1">
        <v>1991</v>
      </c>
      <c r="I24" s="1">
        <v>0</v>
      </c>
    </row>
    <row r="25" spans="1:9" x14ac:dyDescent="0.3">
      <c r="A25" t="s">
        <v>181</v>
      </c>
      <c r="B25" s="1" t="s">
        <v>182</v>
      </c>
      <c r="C25" s="1">
        <v>1995</v>
      </c>
      <c r="D25" s="1" t="s">
        <v>183</v>
      </c>
      <c r="E25" s="1" t="s">
        <v>271</v>
      </c>
      <c r="F25" s="1" t="s">
        <v>271</v>
      </c>
      <c r="H25" s="1">
        <v>1991</v>
      </c>
      <c r="I25" s="1">
        <v>19776</v>
      </c>
    </row>
    <row r="26" spans="1:9" x14ac:dyDescent="0.3">
      <c r="A26" t="s">
        <v>181</v>
      </c>
      <c r="B26" s="1" t="s">
        <v>182</v>
      </c>
      <c r="C26" s="1">
        <v>1995</v>
      </c>
      <c r="D26" s="1" t="s">
        <v>183</v>
      </c>
      <c r="E26" s="1" t="s">
        <v>266</v>
      </c>
      <c r="F26" s="1" t="s">
        <v>267</v>
      </c>
      <c r="H26" s="1">
        <v>1990</v>
      </c>
      <c r="I26" s="1">
        <v>17685</v>
      </c>
    </row>
    <row r="27" spans="1:9" x14ac:dyDescent="0.3">
      <c r="A27" t="s">
        <v>181</v>
      </c>
      <c r="B27" s="1" t="s">
        <v>182</v>
      </c>
      <c r="C27" s="1">
        <v>1995</v>
      </c>
      <c r="D27" s="1" t="s">
        <v>183</v>
      </c>
      <c r="E27" s="1" t="s">
        <v>266</v>
      </c>
      <c r="F27" s="1" t="s">
        <v>268</v>
      </c>
      <c r="H27" s="1">
        <v>1990</v>
      </c>
      <c r="I27" s="1">
        <v>921</v>
      </c>
    </row>
    <row r="28" spans="1:9" x14ac:dyDescent="0.3">
      <c r="A28" t="s">
        <v>181</v>
      </c>
      <c r="B28" s="1" t="s">
        <v>182</v>
      </c>
      <c r="C28" s="1">
        <v>1995</v>
      </c>
      <c r="D28" s="1" t="s">
        <v>183</v>
      </c>
      <c r="E28" s="1" t="s">
        <v>266</v>
      </c>
      <c r="F28" s="1" t="s">
        <v>269</v>
      </c>
      <c r="H28" s="1">
        <v>1990</v>
      </c>
      <c r="I28" s="1">
        <v>227</v>
      </c>
    </row>
    <row r="29" spans="1:9" x14ac:dyDescent="0.3">
      <c r="A29" t="s">
        <v>181</v>
      </c>
      <c r="B29" s="1" t="s">
        <v>182</v>
      </c>
      <c r="C29" s="1">
        <v>1995</v>
      </c>
      <c r="D29" s="1" t="s">
        <v>183</v>
      </c>
      <c r="E29" s="1" t="s">
        <v>266</v>
      </c>
      <c r="F29" s="1" t="s">
        <v>270</v>
      </c>
      <c r="H29" s="1">
        <v>1990</v>
      </c>
      <c r="I29" s="1">
        <v>84</v>
      </c>
    </row>
    <row r="30" spans="1:9" x14ac:dyDescent="0.3">
      <c r="A30" t="s">
        <v>181</v>
      </c>
      <c r="B30" s="1" t="s">
        <v>182</v>
      </c>
      <c r="C30" s="1">
        <v>1995</v>
      </c>
      <c r="D30" s="1" t="s">
        <v>183</v>
      </c>
      <c r="E30" s="1" t="s">
        <v>266</v>
      </c>
      <c r="F30" s="1" t="s">
        <v>278</v>
      </c>
      <c r="H30" s="1">
        <v>1990</v>
      </c>
      <c r="I30" s="1">
        <v>0</v>
      </c>
    </row>
    <row r="31" spans="1:9" x14ac:dyDescent="0.3">
      <c r="A31" t="s">
        <v>181</v>
      </c>
      <c r="B31" s="1" t="s">
        <v>182</v>
      </c>
      <c r="C31" s="1">
        <v>1995</v>
      </c>
      <c r="D31" s="1" t="s">
        <v>183</v>
      </c>
      <c r="E31" s="1" t="s">
        <v>271</v>
      </c>
      <c r="F31" s="1" t="s">
        <v>271</v>
      </c>
      <c r="H31" s="1">
        <v>1990</v>
      </c>
      <c r="I31" s="1">
        <v>18917</v>
      </c>
    </row>
    <row r="32" spans="1:9" x14ac:dyDescent="0.3">
      <c r="A32" t="s">
        <v>181</v>
      </c>
      <c r="B32" s="1" t="s">
        <v>182</v>
      </c>
      <c r="C32" s="1">
        <v>1995</v>
      </c>
      <c r="D32" s="1" t="s">
        <v>183</v>
      </c>
      <c r="E32" s="1" t="s">
        <v>266</v>
      </c>
      <c r="F32" s="1" t="s">
        <v>267</v>
      </c>
      <c r="H32" s="1">
        <v>1989</v>
      </c>
      <c r="I32" s="1">
        <v>17172</v>
      </c>
    </row>
    <row r="33" spans="1:9" x14ac:dyDescent="0.3">
      <c r="A33" t="s">
        <v>181</v>
      </c>
      <c r="B33" s="1" t="s">
        <v>182</v>
      </c>
      <c r="C33" s="1">
        <v>1995</v>
      </c>
      <c r="D33" s="1" t="s">
        <v>183</v>
      </c>
      <c r="E33" s="1" t="s">
        <v>266</v>
      </c>
      <c r="F33" s="1" t="s">
        <v>268</v>
      </c>
      <c r="H33" s="1">
        <v>1989</v>
      </c>
      <c r="I33" s="1">
        <v>884</v>
      </c>
    </row>
    <row r="34" spans="1:9" x14ac:dyDescent="0.3">
      <c r="A34" t="s">
        <v>181</v>
      </c>
      <c r="B34" s="1" t="s">
        <v>182</v>
      </c>
      <c r="C34" s="1">
        <v>1995</v>
      </c>
      <c r="D34" s="1" t="s">
        <v>183</v>
      </c>
      <c r="E34" s="1" t="s">
        <v>266</v>
      </c>
      <c r="F34" s="1" t="s">
        <v>269</v>
      </c>
      <c r="H34" s="1">
        <v>1989</v>
      </c>
      <c r="I34" s="1">
        <v>224</v>
      </c>
    </row>
    <row r="35" spans="1:9" x14ac:dyDescent="0.3">
      <c r="A35" t="s">
        <v>181</v>
      </c>
      <c r="B35" s="1" t="s">
        <v>182</v>
      </c>
      <c r="C35" s="1">
        <v>1995</v>
      </c>
      <c r="D35" s="1" t="s">
        <v>183</v>
      </c>
      <c r="E35" s="1" t="s">
        <v>266</v>
      </c>
      <c r="F35" s="1" t="s">
        <v>270</v>
      </c>
      <c r="H35" s="1">
        <v>1989</v>
      </c>
      <c r="I35" s="1">
        <v>84</v>
      </c>
    </row>
    <row r="36" spans="1:9" x14ac:dyDescent="0.3">
      <c r="A36" t="s">
        <v>181</v>
      </c>
      <c r="B36" s="1" t="s">
        <v>182</v>
      </c>
      <c r="C36" s="1">
        <v>1995</v>
      </c>
      <c r="D36" s="1" t="s">
        <v>183</v>
      </c>
      <c r="E36" s="1" t="s">
        <v>266</v>
      </c>
      <c r="F36" s="1" t="s">
        <v>278</v>
      </c>
      <c r="H36" s="1">
        <v>1989</v>
      </c>
      <c r="I36" s="1">
        <v>0</v>
      </c>
    </row>
    <row r="37" spans="1:9" x14ac:dyDescent="0.3">
      <c r="A37" t="s">
        <v>181</v>
      </c>
      <c r="B37" s="1" t="s">
        <v>182</v>
      </c>
      <c r="C37" s="1">
        <v>1995</v>
      </c>
      <c r="D37" s="1" t="s">
        <v>183</v>
      </c>
      <c r="E37" s="1" t="s">
        <v>271</v>
      </c>
      <c r="F37" s="1" t="s">
        <v>271</v>
      </c>
      <c r="H37" s="1">
        <v>1989</v>
      </c>
      <c r="I37" s="1">
        <v>18364</v>
      </c>
    </row>
    <row r="38" spans="1:9" x14ac:dyDescent="0.3">
      <c r="A38" t="s">
        <v>181</v>
      </c>
      <c r="B38" s="1" t="s">
        <v>182</v>
      </c>
      <c r="C38" s="1">
        <v>1995</v>
      </c>
      <c r="D38" s="1" t="s">
        <v>183</v>
      </c>
      <c r="E38" s="1" t="s">
        <v>266</v>
      </c>
      <c r="F38" s="1" t="s">
        <v>267</v>
      </c>
      <c r="H38" s="1">
        <v>1988</v>
      </c>
      <c r="I38" s="1">
        <v>16768</v>
      </c>
    </row>
    <row r="39" spans="1:9" x14ac:dyDescent="0.3">
      <c r="A39" t="s">
        <v>181</v>
      </c>
      <c r="B39" s="1" t="s">
        <v>182</v>
      </c>
      <c r="C39" s="1">
        <v>1995</v>
      </c>
      <c r="D39" s="1" t="s">
        <v>183</v>
      </c>
      <c r="E39" s="1" t="s">
        <v>266</v>
      </c>
      <c r="F39" s="1" t="s">
        <v>268</v>
      </c>
      <c r="H39" s="1">
        <v>1988</v>
      </c>
      <c r="I39" s="1">
        <v>844</v>
      </c>
    </row>
    <row r="40" spans="1:9" x14ac:dyDescent="0.3">
      <c r="A40" t="s">
        <v>181</v>
      </c>
      <c r="B40" s="1" t="s">
        <v>182</v>
      </c>
      <c r="C40" s="1">
        <v>1995</v>
      </c>
      <c r="D40" s="1" t="s">
        <v>183</v>
      </c>
      <c r="E40" s="1" t="s">
        <v>266</v>
      </c>
      <c r="F40" s="1" t="s">
        <v>269</v>
      </c>
      <c r="H40" s="1">
        <v>1988</v>
      </c>
      <c r="I40" s="1">
        <v>218</v>
      </c>
    </row>
    <row r="41" spans="1:9" x14ac:dyDescent="0.3">
      <c r="A41" t="s">
        <v>181</v>
      </c>
      <c r="B41" s="1" t="s">
        <v>182</v>
      </c>
      <c r="C41" s="1">
        <v>1995</v>
      </c>
      <c r="D41" s="1" t="s">
        <v>183</v>
      </c>
      <c r="E41" s="1" t="s">
        <v>266</v>
      </c>
      <c r="F41" s="1" t="s">
        <v>270</v>
      </c>
      <c r="H41" s="1">
        <v>1988</v>
      </c>
      <c r="I41" s="1">
        <v>83</v>
      </c>
    </row>
    <row r="42" spans="1:9" x14ac:dyDescent="0.3">
      <c r="A42" t="s">
        <v>181</v>
      </c>
      <c r="B42" s="1" t="s">
        <v>182</v>
      </c>
      <c r="C42" s="1">
        <v>1995</v>
      </c>
      <c r="D42" s="1" t="s">
        <v>183</v>
      </c>
      <c r="E42" s="1" t="s">
        <v>266</v>
      </c>
      <c r="F42" s="1" t="s">
        <v>278</v>
      </c>
      <c r="H42" s="1">
        <v>1988</v>
      </c>
      <c r="I42" s="1">
        <v>2</v>
      </c>
    </row>
    <row r="43" spans="1:9" x14ac:dyDescent="0.3">
      <c r="A43" t="s">
        <v>181</v>
      </c>
      <c r="B43" s="1" t="s">
        <v>182</v>
      </c>
      <c r="C43" s="1">
        <v>1995</v>
      </c>
      <c r="D43" s="1" t="s">
        <v>183</v>
      </c>
      <c r="E43" s="1" t="s">
        <v>271</v>
      </c>
      <c r="F43" s="1" t="s">
        <v>271</v>
      </c>
      <c r="H43" s="1">
        <v>1988</v>
      </c>
      <c r="I43" s="1">
        <v>17915</v>
      </c>
    </row>
    <row r="44" spans="1:9" x14ac:dyDescent="0.3">
      <c r="A44" t="s">
        <v>181</v>
      </c>
      <c r="B44" s="1" t="s">
        <v>182</v>
      </c>
      <c r="C44" s="1">
        <v>1995</v>
      </c>
      <c r="D44" s="1" t="s">
        <v>183</v>
      </c>
      <c r="E44" s="1" t="s">
        <v>266</v>
      </c>
      <c r="F44" s="1" t="s">
        <v>267</v>
      </c>
      <c r="H44" s="1">
        <v>1987</v>
      </c>
      <c r="I44" s="1">
        <v>14672</v>
      </c>
    </row>
    <row r="45" spans="1:9" x14ac:dyDescent="0.3">
      <c r="A45" t="s">
        <v>181</v>
      </c>
      <c r="B45" s="1" t="s">
        <v>182</v>
      </c>
      <c r="C45" s="1">
        <v>1995</v>
      </c>
      <c r="D45" s="1" t="s">
        <v>183</v>
      </c>
      <c r="E45" s="1" t="s">
        <v>266</v>
      </c>
      <c r="F45" s="1" t="s">
        <v>268</v>
      </c>
      <c r="H45" s="1">
        <v>1987</v>
      </c>
      <c r="I45" s="1">
        <v>725</v>
      </c>
    </row>
    <row r="46" spans="1:9" x14ac:dyDescent="0.3">
      <c r="A46" t="s">
        <v>181</v>
      </c>
      <c r="B46" s="1" t="s">
        <v>182</v>
      </c>
      <c r="C46" s="1">
        <v>1995</v>
      </c>
      <c r="D46" s="1" t="s">
        <v>183</v>
      </c>
      <c r="E46" s="1" t="s">
        <v>266</v>
      </c>
      <c r="F46" s="1" t="s">
        <v>269</v>
      </c>
      <c r="H46" s="1">
        <v>1987</v>
      </c>
      <c r="I46" s="1">
        <v>194</v>
      </c>
    </row>
    <row r="47" spans="1:9" x14ac:dyDescent="0.3">
      <c r="A47" t="s">
        <v>181</v>
      </c>
      <c r="B47" s="1" t="s">
        <v>182</v>
      </c>
      <c r="C47" s="1">
        <v>1995</v>
      </c>
      <c r="D47" s="1" t="s">
        <v>183</v>
      </c>
      <c r="E47" s="1" t="s">
        <v>266</v>
      </c>
      <c r="F47" s="1" t="s">
        <v>270</v>
      </c>
      <c r="H47" s="1">
        <v>1987</v>
      </c>
      <c r="I47" s="1">
        <v>83</v>
      </c>
    </row>
    <row r="48" spans="1:9" x14ac:dyDescent="0.3">
      <c r="A48" t="s">
        <v>181</v>
      </c>
      <c r="B48" s="1" t="s">
        <v>182</v>
      </c>
      <c r="C48" s="1">
        <v>1995</v>
      </c>
      <c r="D48" s="1" t="s">
        <v>183</v>
      </c>
      <c r="E48" s="1" t="s">
        <v>266</v>
      </c>
      <c r="F48" s="1" t="s">
        <v>278</v>
      </c>
      <c r="H48" s="1">
        <v>1987</v>
      </c>
      <c r="I48" s="1">
        <v>2</v>
      </c>
    </row>
    <row r="49" spans="1:9" x14ac:dyDescent="0.3">
      <c r="A49" t="s">
        <v>181</v>
      </c>
      <c r="B49" s="1" t="s">
        <v>182</v>
      </c>
      <c r="C49" s="1">
        <v>1995</v>
      </c>
      <c r="D49" s="1" t="s">
        <v>183</v>
      </c>
      <c r="E49" s="1" t="s">
        <v>271</v>
      </c>
      <c r="F49" s="1" t="s">
        <v>271</v>
      </c>
      <c r="H49" s="1">
        <v>1987</v>
      </c>
      <c r="I49" s="1">
        <v>15676</v>
      </c>
    </row>
    <row r="50" spans="1:9" x14ac:dyDescent="0.3">
      <c r="A50" t="s">
        <v>181</v>
      </c>
      <c r="B50" s="1" t="s">
        <v>182</v>
      </c>
      <c r="C50" s="1">
        <v>1995</v>
      </c>
      <c r="D50" s="1" t="s">
        <v>183</v>
      </c>
      <c r="E50" s="1" t="s">
        <v>266</v>
      </c>
      <c r="F50" s="1" t="s">
        <v>267</v>
      </c>
      <c r="H50" s="1">
        <v>1986</v>
      </c>
      <c r="I50" s="1">
        <v>14086</v>
      </c>
    </row>
    <row r="51" spans="1:9" x14ac:dyDescent="0.3">
      <c r="A51" t="s">
        <v>181</v>
      </c>
      <c r="B51" s="1" t="s">
        <v>182</v>
      </c>
      <c r="C51" s="1">
        <v>1995</v>
      </c>
      <c r="D51" s="1" t="s">
        <v>183</v>
      </c>
      <c r="E51" s="1" t="s">
        <v>266</v>
      </c>
      <c r="F51" s="1" t="s">
        <v>268</v>
      </c>
      <c r="H51" s="1">
        <v>1986</v>
      </c>
      <c r="I51" s="1">
        <v>690</v>
      </c>
    </row>
    <row r="52" spans="1:9" x14ac:dyDescent="0.3">
      <c r="A52" t="s">
        <v>181</v>
      </c>
      <c r="B52" s="1" t="s">
        <v>182</v>
      </c>
      <c r="C52" s="1">
        <v>1995</v>
      </c>
      <c r="D52" s="1" t="s">
        <v>183</v>
      </c>
      <c r="E52" s="1" t="s">
        <v>266</v>
      </c>
      <c r="F52" s="1" t="s">
        <v>269</v>
      </c>
      <c r="H52" s="1">
        <v>1986</v>
      </c>
      <c r="I52" s="1">
        <v>184</v>
      </c>
    </row>
    <row r="53" spans="1:9" x14ac:dyDescent="0.3">
      <c r="A53" t="s">
        <v>181</v>
      </c>
      <c r="B53" s="1" t="s">
        <v>182</v>
      </c>
      <c r="C53" s="1">
        <v>1995</v>
      </c>
      <c r="D53" s="1" t="s">
        <v>183</v>
      </c>
      <c r="E53" s="1" t="s">
        <v>266</v>
      </c>
      <c r="F53" s="1" t="s">
        <v>270</v>
      </c>
      <c r="H53" s="1">
        <v>1986</v>
      </c>
      <c r="I53" s="1">
        <v>79</v>
      </c>
    </row>
    <row r="54" spans="1:9" x14ac:dyDescent="0.3">
      <c r="A54" t="s">
        <v>181</v>
      </c>
      <c r="B54" s="1" t="s">
        <v>182</v>
      </c>
      <c r="C54" s="1">
        <v>1995</v>
      </c>
      <c r="D54" s="1" t="s">
        <v>183</v>
      </c>
      <c r="E54" s="1" t="s">
        <v>266</v>
      </c>
      <c r="F54" s="1" t="s">
        <v>278</v>
      </c>
      <c r="H54" s="1">
        <v>1986</v>
      </c>
      <c r="I54" s="1">
        <v>2</v>
      </c>
    </row>
    <row r="55" spans="1:9" x14ac:dyDescent="0.3">
      <c r="A55" t="s">
        <v>181</v>
      </c>
      <c r="B55" s="1" t="s">
        <v>182</v>
      </c>
      <c r="C55" s="1">
        <v>1995</v>
      </c>
      <c r="D55" s="1" t="s">
        <v>183</v>
      </c>
      <c r="E55" s="1" t="s">
        <v>271</v>
      </c>
      <c r="F55" s="1" t="s">
        <v>271</v>
      </c>
      <c r="H55" s="1">
        <v>1986</v>
      </c>
      <c r="I55" s="1">
        <v>15041</v>
      </c>
    </row>
    <row r="56" spans="1:9" x14ac:dyDescent="0.3">
      <c r="A56" t="s">
        <v>181</v>
      </c>
      <c r="B56" s="1" t="s">
        <v>182</v>
      </c>
      <c r="C56" s="1">
        <v>1995</v>
      </c>
      <c r="D56" s="1" t="s">
        <v>183</v>
      </c>
      <c r="E56" s="1" t="s">
        <v>266</v>
      </c>
      <c r="F56" s="1" t="s">
        <v>267</v>
      </c>
      <c r="H56" s="1">
        <v>1985</v>
      </c>
      <c r="I56" s="1">
        <v>13816</v>
      </c>
    </row>
    <row r="57" spans="1:9" x14ac:dyDescent="0.3">
      <c r="A57" t="s">
        <v>181</v>
      </c>
      <c r="B57" s="1" t="s">
        <v>182</v>
      </c>
      <c r="C57" s="1">
        <v>1995</v>
      </c>
      <c r="D57" s="1" t="s">
        <v>183</v>
      </c>
      <c r="E57" s="1" t="s">
        <v>266</v>
      </c>
      <c r="F57" s="1" t="s">
        <v>268</v>
      </c>
      <c r="H57" s="1">
        <v>1985</v>
      </c>
      <c r="I57" s="1">
        <v>680</v>
      </c>
    </row>
    <row r="58" spans="1:9" x14ac:dyDescent="0.3">
      <c r="A58" t="s">
        <v>181</v>
      </c>
      <c r="B58" s="1" t="s">
        <v>182</v>
      </c>
      <c r="C58" s="1">
        <v>1995</v>
      </c>
      <c r="D58" s="1" t="s">
        <v>183</v>
      </c>
      <c r="E58" s="1" t="s">
        <v>266</v>
      </c>
      <c r="F58" s="1" t="s">
        <v>269</v>
      </c>
      <c r="H58" s="1">
        <v>1985</v>
      </c>
      <c r="I58" s="1">
        <v>174</v>
      </c>
    </row>
    <row r="59" spans="1:9" x14ac:dyDescent="0.3">
      <c r="A59" t="s">
        <v>181</v>
      </c>
      <c r="B59" s="1" t="s">
        <v>182</v>
      </c>
      <c r="C59" s="1">
        <v>1995</v>
      </c>
      <c r="D59" s="1" t="s">
        <v>183</v>
      </c>
      <c r="E59" s="1" t="s">
        <v>266</v>
      </c>
      <c r="F59" s="1" t="s">
        <v>270</v>
      </c>
      <c r="H59" s="1">
        <v>1985</v>
      </c>
      <c r="I59" s="1">
        <v>79</v>
      </c>
    </row>
    <row r="60" spans="1:9" x14ac:dyDescent="0.3">
      <c r="A60" t="s">
        <v>181</v>
      </c>
      <c r="B60" s="1" t="s">
        <v>182</v>
      </c>
      <c r="C60" s="1">
        <v>1995</v>
      </c>
      <c r="D60" s="1" t="s">
        <v>183</v>
      </c>
      <c r="E60" s="1" t="s">
        <v>266</v>
      </c>
      <c r="F60" s="1" t="s">
        <v>278</v>
      </c>
      <c r="H60" s="1">
        <v>1985</v>
      </c>
      <c r="I60" s="1">
        <v>2</v>
      </c>
    </row>
    <row r="61" spans="1:9" x14ac:dyDescent="0.3">
      <c r="A61" t="s">
        <v>181</v>
      </c>
      <c r="B61" s="1" t="s">
        <v>182</v>
      </c>
      <c r="C61" s="1">
        <v>1995</v>
      </c>
      <c r="D61" s="1" t="s">
        <v>183</v>
      </c>
      <c r="E61" s="1" t="s">
        <v>271</v>
      </c>
      <c r="F61" s="1" t="s">
        <v>271</v>
      </c>
      <c r="H61" s="1">
        <v>1985</v>
      </c>
      <c r="I61" s="1">
        <v>14751</v>
      </c>
    </row>
    <row r="62" spans="1:9" x14ac:dyDescent="0.3">
      <c r="A62" t="s">
        <v>181</v>
      </c>
      <c r="B62" s="1" t="s">
        <v>182</v>
      </c>
      <c r="C62" s="1">
        <v>1995</v>
      </c>
      <c r="D62" s="1" t="s">
        <v>183</v>
      </c>
      <c r="E62" s="1" t="s">
        <v>266</v>
      </c>
      <c r="F62" s="1" t="s">
        <v>267</v>
      </c>
      <c r="H62" s="1">
        <v>1984</v>
      </c>
      <c r="I62" s="1">
        <v>13384</v>
      </c>
    </row>
    <row r="63" spans="1:9" x14ac:dyDescent="0.3">
      <c r="A63" t="s">
        <v>181</v>
      </c>
      <c r="B63" s="1" t="s">
        <v>182</v>
      </c>
      <c r="C63" s="1">
        <v>1995</v>
      </c>
      <c r="D63" s="1" t="s">
        <v>183</v>
      </c>
      <c r="E63" s="1" t="s">
        <v>266</v>
      </c>
      <c r="F63" s="1" t="s">
        <v>268</v>
      </c>
      <c r="H63" s="1">
        <v>1984</v>
      </c>
      <c r="I63" s="1">
        <v>667</v>
      </c>
    </row>
    <row r="64" spans="1:9" x14ac:dyDescent="0.3">
      <c r="A64" t="s">
        <v>181</v>
      </c>
      <c r="B64" s="1" t="s">
        <v>182</v>
      </c>
      <c r="C64" s="1">
        <v>1995</v>
      </c>
      <c r="D64" s="1" t="s">
        <v>183</v>
      </c>
      <c r="E64" s="1" t="s">
        <v>266</v>
      </c>
      <c r="F64" s="1" t="s">
        <v>269</v>
      </c>
      <c r="H64" s="1">
        <v>1984</v>
      </c>
      <c r="I64" s="1">
        <v>164</v>
      </c>
    </row>
    <row r="65" spans="1:9" x14ac:dyDescent="0.3">
      <c r="A65" t="s">
        <v>181</v>
      </c>
      <c r="B65" s="1" t="s">
        <v>182</v>
      </c>
      <c r="C65" s="1">
        <v>1995</v>
      </c>
      <c r="D65" s="1" t="s">
        <v>183</v>
      </c>
      <c r="E65" s="1" t="s">
        <v>266</v>
      </c>
      <c r="F65" s="1" t="s">
        <v>270</v>
      </c>
      <c r="H65" s="1">
        <v>1984</v>
      </c>
      <c r="I65" s="1">
        <v>78</v>
      </c>
    </row>
    <row r="66" spans="1:9" x14ac:dyDescent="0.3">
      <c r="A66" t="s">
        <v>181</v>
      </c>
      <c r="B66" s="1" t="s">
        <v>182</v>
      </c>
      <c r="C66" s="1">
        <v>1995</v>
      </c>
      <c r="D66" s="1" t="s">
        <v>183</v>
      </c>
      <c r="E66" s="1" t="s">
        <v>266</v>
      </c>
      <c r="F66" s="1" t="s">
        <v>278</v>
      </c>
      <c r="H66" s="1">
        <v>1984</v>
      </c>
      <c r="I66" s="1">
        <v>1</v>
      </c>
    </row>
    <row r="67" spans="1:9" x14ac:dyDescent="0.3">
      <c r="A67" t="s">
        <v>181</v>
      </c>
      <c r="B67" s="1" t="s">
        <v>182</v>
      </c>
      <c r="C67" s="1">
        <v>1995</v>
      </c>
      <c r="D67" s="1" t="s">
        <v>183</v>
      </c>
      <c r="E67" s="1" t="s">
        <v>271</v>
      </c>
      <c r="F67" s="1" t="s">
        <v>271</v>
      </c>
      <c r="H67" s="1">
        <v>1984</v>
      </c>
      <c r="I67" s="1">
        <v>14294</v>
      </c>
    </row>
    <row r="68" spans="1:9" x14ac:dyDescent="0.3">
      <c r="A68" t="s">
        <v>181</v>
      </c>
      <c r="B68" s="1" t="s">
        <v>182</v>
      </c>
      <c r="C68" s="1">
        <v>1995</v>
      </c>
      <c r="D68" s="1" t="s">
        <v>183</v>
      </c>
      <c r="E68" s="1" t="s">
        <v>266</v>
      </c>
      <c r="F68" s="1" t="s">
        <v>267</v>
      </c>
      <c r="H68" s="1">
        <v>1983</v>
      </c>
      <c r="I68" s="1">
        <v>12769</v>
      </c>
    </row>
    <row r="69" spans="1:9" x14ac:dyDescent="0.3">
      <c r="A69" t="s">
        <v>181</v>
      </c>
      <c r="B69" s="1" t="s">
        <v>182</v>
      </c>
      <c r="C69" s="1">
        <v>1995</v>
      </c>
      <c r="D69" s="1" t="s">
        <v>183</v>
      </c>
      <c r="E69" s="1" t="s">
        <v>266</v>
      </c>
      <c r="F69" s="1" t="s">
        <v>268</v>
      </c>
      <c r="H69" s="1">
        <v>1983</v>
      </c>
      <c r="I69" s="1">
        <v>732</v>
      </c>
    </row>
    <row r="70" spans="1:9" x14ac:dyDescent="0.3">
      <c r="A70" t="s">
        <v>181</v>
      </c>
      <c r="B70" s="1" t="s">
        <v>182</v>
      </c>
      <c r="C70" s="1">
        <v>1995</v>
      </c>
      <c r="D70" s="1" t="s">
        <v>183</v>
      </c>
      <c r="E70" s="1" t="s">
        <v>266</v>
      </c>
      <c r="F70" s="1" t="s">
        <v>269</v>
      </c>
      <c r="H70" s="1">
        <v>1983</v>
      </c>
      <c r="I70" s="1">
        <v>178</v>
      </c>
    </row>
    <row r="71" spans="1:9" x14ac:dyDescent="0.3">
      <c r="A71" t="s">
        <v>181</v>
      </c>
      <c r="B71" s="1" t="s">
        <v>182</v>
      </c>
      <c r="C71" s="1">
        <v>1995</v>
      </c>
      <c r="D71" s="1" t="s">
        <v>183</v>
      </c>
      <c r="E71" s="1" t="s">
        <v>266</v>
      </c>
      <c r="F71" s="1" t="s">
        <v>270</v>
      </c>
      <c r="H71" s="1">
        <v>1983</v>
      </c>
      <c r="I71" s="1">
        <v>90</v>
      </c>
    </row>
    <row r="72" spans="1:9" x14ac:dyDescent="0.3">
      <c r="A72" t="s">
        <v>181</v>
      </c>
      <c r="B72" s="1" t="s">
        <v>182</v>
      </c>
      <c r="C72" s="1">
        <v>1995</v>
      </c>
      <c r="D72" s="1" t="s">
        <v>183</v>
      </c>
      <c r="E72" s="1" t="s">
        <v>266</v>
      </c>
      <c r="F72" s="1" t="s">
        <v>278</v>
      </c>
      <c r="H72" s="1">
        <v>1983</v>
      </c>
      <c r="I72" s="1">
        <v>1</v>
      </c>
    </row>
    <row r="73" spans="1:9" x14ac:dyDescent="0.3">
      <c r="A73" t="s">
        <v>181</v>
      </c>
      <c r="B73" s="1" t="s">
        <v>182</v>
      </c>
      <c r="C73" s="1">
        <v>1995</v>
      </c>
      <c r="D73" s="1" t="s">
        <v>183</v>
      </c>
      <c r="E73" s="1" t="s">
        <v>271</v>
      </c>
      <c r="F73" s="1" t="s">
        <v>271</v>
      </c>
      <c r="H73" s="1">
        <v>1983</v>
      </c>
      <c r="I73" s="1">
        <v>13770</v>
      </c>
    </row>
    <row r="74" spans="1:9" x14ac:dyDescent="0.3">
      <c r="A74" t="s">
        <v>181</v>
      </c>
      <c r="B74" s="1" t="s">
        <v>182</v>
      </c>
      <c r="C74" s="1">
        <v>1995</v>
      </c>
      <c r="D74" s="1" t="s">
        <v>183</v>
      </c>
      <c r="E74" s="1" t="s">
        <v>266</v>
      </c>
      <c r="F74" s="1" t="s">
        <v>267</v>
      </c>
      <c r="H74" s="1">
        <v>1982</v>
      </c>
      <c r="I74" s="1">
        <v>12356</v>
      </c>
    </row>
    <row r="75" spans="1:9" x14ac:dyDescent="0.3">
      <c r="A75" t="s">
        <v>181</v>
      </c>
      <c r="B75" s="1" t="s">
        <v>182</v>
      </c>
      <c r="C75" s="1">
        <v>1995</v>
      </c>
      <c r="D75" s="1" t="s">
        <v>183</v>
      </c>
      <c r="E75" s="1" t="s">
        <v>266</v>
      </c>
      <c r="F75" s="1" t="s">
        <v>268</v>
      </c>
      <c r="H75" s="1">
        <v>1982</v>
      </c>
      <c r="I75" s="1">
        <v>675</v>
      </c>
    </row>
    <row r="76" spans="1:9" x14ac:dyDescent="0.3">
      <c r="A76" t="s">
        <v>181</v>
      </c>
      <c r="B76" s="1" t="s">
        <v>182</v>
      </c>
      <c r="C76" s="1">
        <v>1995</v>
      </c>
      <c r="D76" s="1" t="s">
        <v>183</v>
      </c>
      <c r="E76" s="1" t="s">
        <v>266</v>
      </c>
      <c r="F76" s="1" t="s">
        <v>269</v>
      </c>
      <c r="H76" s="1">
        <v>1982</v>
      </c>
      <c r="I76" s="1">
        <v>164</v>
      </c>
    </row>
    <row r="77" spans="1:9" x14ac:dyDescent="0.3">
      <c r="A77" t="s">
        <v>181</v>
      </c>
      <c r="B77" s="1" t="s">
        <v>182</v>
      </c>
      <c r="C77" s="1">
        <v>1995</v>
      </c>
      <c r="D77" s="1" t="s">
        <v>183</v>
      </c>
      <c r="E77" s="1" t="s">
        <v>266</v>
      </c>
      <c r="F77" s="1" t="s">
        <v>270</v>
      </c>
      <c r="H77" s="1">
        <v>1982</v>
      </c>
      <c r="I77" s="1">
        <v>71</v>
      </c>
    </row>
    <row r="78" spans="1:9" x14ac:dyDescent="0.3">
      <c r="A78" t="s">
        <v>181</v>
      </c>
      <c r="B78" s="1" t="s">
        <v>182</v>
      </c>
      <c r="C78" s="1">
        <v>1995</v>
      </c>
      <c r="D78" s="1" t="s">
        <v>183</v>
      </c>
      <c r="E78" s="1" t="s">
        <v>266</v>
      </c>
      <c r="F78" s="1" t="s">
        <v>278</v>
      </c>
      <c r="H78" s="1">
        <v>1982</v>
      </c>
      <c r="I78" s="1">
        <v>1</v>
      </c>
    </row>
    <row r="79" spans="1:9" x14ac:dyDescent="0.3">
      <c r="A79" t="s">
        <v>181</v>
      </c>
      <c r="B79" s="1" t="s">
        <v>182</v>
      </c>
      <c r="C79" s="1">
        <v>1995</v>
      </c>
      <c r="D79" s="1" t="s">
        <v>183</v>
      </c>
      <c r="E79" s="1" t="s">
        <v>271</v>
      </c>
      <c r="F79" s="1" t="s">
        <v>271</v>
      </c>
      <c r="H79" s="1">
        <v>1982</v>
      </c>
      <c r="I79" s="1">
        <v>13267</v>
      </c>
    </row>
    <row r="80" spans="1:9" x14ac:dyDescent="0.3">
      <c r="A80" t="s">
        <v>181</v>
      </c>
      <c r="B80" s="1" t="s">
        <v>182</v>
      </c>
      <c r="C80" s="1">
        <v>1995</v>
      </c>
      <c r="D80" s="1" t="s">
        <v>183</v>
      </c>
      <c r="E80" s="1" t="s">
        <v>266</v>
      </c>
      <c r="F80" s="1" t="s">
        <v>267</v>
      </c>
      <c r="H80" s="1">
        <v>1981</v>
      </c>
      <c r="I80" s="1">
        <v>12046</v>
      </c>
    </row>
    <row r="81" spans="1:9" x14ac:dyDescent="0.3">
      <c r="A81" t="s">
        <v>181</v>
      </c>
      <c r="B81" s="1" t="s">
        <v>182</v>
      </c>
      <c r="C81" s="1">
        <v>1995</v>
      </c>
      <c r="D81" s="1" t="s">
        <v>183</v>
      </c>
      <c r="E81" s="1" t="s">
        <v>266</v>
      </c>
      <c r="F81" s="1" t="s">
        <v>268</v>
      </c>
      <c r="H81" s="1">
        <v>1981</v>
      </c>
      <c r="I81" s="1">
        <v>657</v>
      </c>
    </row>
    <row r="82" spans="1:9" x14ac:dyDescent="0.3">
      <c r="A82" t="s">
        <v>181</v>
      </c>
      <c r="B82" s="1" t="s">
        <v>182</v>
      </c>
      <c r="C82" s="1">
        <v>1995</v>
      </c>
      <c r="D82" s="1" t="s">
        <v>183</v>
      </c>
      <c r="E82" s="1" t="s">
        <v>266</v>
      </c>
      <c r="F82" s="1" t="s">
        <v>269</v>
      </c>
      <c r="H82" s="1">
        <v>1981</v>
      </c>
      <c r="I82" s="1">
        <v>154</v>
      </c>
    </row>
    <row r="83" spans="1:9" x14ac:dyDescent="0.3">
      <c r="A83" t="s">
        <v>181</v>
      </c>
      <c r="B83" s="1" t="s">
        <v>182</v>
      </c>
      <c r="C83" s="1">
        <v>1995</v>
      </c>
      <c r="D83" s="1" t="s">
        <v>183</v>
      </c>
      <c r="E83" s="1" t="s">
        <v>266</v>
      </c>
      <c r="F83" s="1" t="s">
        <v>270</v>
      </c>
      <c r="H83" s="1">
        <v>1981</v>
      </c>
      <c r="I83" s="1">
        <v>71</v>
      </c>
    </row>
    <row r="84" spans="1:9" x14ac:dyDescent="0.3">
      <c r="A84" t="s">
        <v>181</v>
      </c>
      <c r="B84" s="1" t="s">
        <v>182</v>
      </c>
      <c r="C84" s="1">
        <v>1995</v>
      </c>
      <c r="D84" s="1" t="s">
        <v>183</v>
      </c>
      <c r="E84" s="1" t="s">
        <v>266</v>
      </c>
      <c r="F84" s="1" t="s">
        <v>278</v>
      </c>
      <c r="H84" s="1">
        <v>1981</v>
      </c>
      <c r="I84" s="1">
        <v>1</v>
      </c>
    </row>
    <row r="85" spans="1:9" x14ac:dyDescent="0.3">
      <c r="A85" t="s">
        <v>181</v>
      </c>
      <c r="B85" s="1" t="s">
        <v>182</v>
      </c>
      <c r="C85" s="1">
        <v>1995</v>
      </c>
      <c r="D85" s="1" t="s">
        <v>183</v>
      </c>
      <c r="E85" s="1" t="s">
        <v>271</v>
      </c>
      <c r="F85" s="1" t="s">
        <v>271</v>
      </c>
      <c r="H85" s="1">
        <v>1981</v>
      </c>
      <c r="I85" s="1">
        <v>12930</v>
      </c>
    </row>
    <row r="86" spans="1:9" x14ac:dyDescent="0.3">
      <c r="A86" t="s">
        <v>181</v>
      </c>
      <c r="B86" s="1" t="s">
        <v>182</v>
      </c>
      <c r="C86" s="1">
        <v>1995</v>
      </c>
      <c r="D86" s="1" t="s">
        <v>183</v>
      </c>
      <c r="E86" s="1" t="s">
        <v>266</v>
      </c>
      <c r="F86" s="1" t="s">
        <v>267</v>
      </c>
      <c r="H86" s="1">
        <v>1980</v>
      </c>
      <c r="I86" s="1">
        <v>11387</v>
      </c>
    </row>
    <row r="87" spans="1:9" x14ac:dyDescent="0.3">
      <c r="A87" t="s">
        <v>181</v>
      </c>
      <c r="B87" s="1" t="s">
        <v>182</v>
      </c>
      <c r="C87" s="1">
        <v>1995</v>
      </c>
      <c r="D87" s="1" t="s">
        <v>183</v>
      </c>
      <c r="E87" s="1" t="s">
        <v>266</v>
      </c>
      <c r="F87" s="1" t="s">
        <v>268</v>
      </c>
      <c r="H87" s="1">
        <v>1980</v>
      </c>
      <c r="I87" s="1">
        <v>625</v>
      </c>
    </row>
    <row r="88" spans="1:9" x14ac:dyDescent="0.3">
      <c r="A88" t="s">
        <v>181</v>
      </c>
      <c r="B88" s="1" t="s">
        <v>182</v>
      </c>
      <c r="C88" s="1">
        <v>1995</v>
      </c>
      <c r="D88" s="1" t="s">
        <v>183</v>
      </c>
      <c r="E88" s="1" t="s">
        <v>266</v>
      </c>
      <c r="F88" s="1" t="s">
        <v>269</v>
      </c>
      <c r="H88" s="1">
        <v>1980</v>
      </c>
      <c r="I88" s="1">
        <v>162</v>
      </c>
    </row>
    <row r="89" spans="1:9" x14ac:dyDescent="0.3">
      <c r="A89" t="s">
        <v>181</v>
      </c>
      <c r="B89" s="1" t="s">
        <v>182</v>
      </c>
      <c r="C89" s="1">
        <v>1995</v>
      </c>
      <c r="D89" s="1" t="s">
        <v>183</v>
      </c>
      <c r="E89" s="1" t="s">
        <v>266</v>
      </c>
      <c r="F89" s="1" t="s">
        <v>270</v>
      </c>
      <c r="H89" s="1">
        <v>1980</v>
      </c>
      <c r="I89" s="1">
        <v>78</v>
      </c>
    </row>
    <row r="90" spans="1:9" x14ac:dyDescent="0.3">
      <c r="A90" t="s">
        <v>181</v>
      </c>
      <c r="B90" s="1" t="s">
        <v>182</v>
      </c>
      <c r="C90" s="1">
        <v>1995</v>
      </c>
      <c r="D90" s="1" t="s">
        <v>183</v>
      </c>
      <c r="E90" s="1" t="s">
        <v>266</v>
      </c>
      <c r="F90" s="1" t="s">
        <v>278</v>
      </c>
      <c r="H90" s="1">
        <v>1980</v>
      </c>
      <c r="I90" s="1">
        <v>1</v>
      </c>
    </row>
    <row r="91" spans="1:9" x14ac:dyDescent="0.3">
      <c r="A91" t="s">
        <v>181</v>
      </c>
      <c r="B91" s="1" t="s">
        <v>182</v>
      </c>
      <c r="C91" s="1">
        <v>1995</v>
      </c>
      <c r="D91" s="1" t="s">
        <v>183</v>
      </c>
      <c r="E91" s="1" t="s">
        <v>271</v>
      </c>
      <c r="F91" s="1" t="s">
        <v>271</v>
      </c>
      <c r="H91" s="1">
        <v>1980</v>
      </c>
      <c r="I91" s="1">
        <v>12253</v>
      </c>
    </row>
    <row r="92" spans="1:9" x14ac:dyDescent="0.3">
      <c r="A92" t="s">
        <v>181</v>
      </c>
      <c r="B92" s="1" t="s">
        <v>182</v>
      </c>
      <c r="C92" s="1">
        <v>1995</v>
      </c>
      <c r="D92" s="1" t="s">
        <v>183</v>
      </c>
      <c r="E92" s="1" t="s">
        <v>266</v>
      </c>
      <c r="F92" s="1" t="s">
        <v>267</v>
      </c>
      <c r="H92" s="1">
        <v>1979</v>
      </c>
      <c r="I92" s="1">
        <v>10748</v>
      </c>
    </row>
    <row r="93" spans="1:9" x14ac:dyDescent="0.3">
      <c r="A93" t="s">
        <v>181</v>
      </c>
      <c r="B93" s="1" t="s">
        <v>182</v>
      </c>
      <c r="C93" s="1">
        <v>1995</v>
      </c>
      <c r="D93" s="1" t="s">
        <v>183</v>
      </c>
      <c r="E93" s="1" t="s">
        <v>266</v>
      </c>
      <c r="F93" s="1" t="s">
        <v>268</v>
      </c>
      <c r="H93" s="1">
        <v>1979</v>
      </c>
      <c r="I93" s="1">
        <v>634</v>
      </c>
    </row>
    <row r="94" spans="1:9" x14ac:dyDescent="0.3">
      <c r="A94" t="s">
        <v>181</v>
      </c>
      <c r="B94" s="1" t="s">
        <v>182</v>
      </c>
      <c r="C94" s="1">
        <v>1995</v>
      </c>
      <c r="D94" s="1" t="s">
        <v>183</v>
      </c>
      <c r="E94" s="1" t="s">
        <v>266</v>
      </c>
      <c r="F94" s="1" t="s">
        <v>269</v>
      </c>
      <c r="H94" s="1">
        <v>1979</v>
      </c>
      <c r="I94" s="1">
        <v>127</v>
      </c>
    </row>
    <row r="95" spans="1:9" x14ac:dyDescent="0.3">
      <c r="A95" t="s">
        <v>181</v>
      </c>
      <c r="B95" s="1" t="s">
        <v>182</v>
      </c>
      <c r="C95" s="1">
        <v>1995</v>
      </c>
      <c r="D95" s="1" t="s">
        <v>183</v>
      </c>
      <c r="E95" s="1" t="s">
        <v>266</v>
      </c>
      <c r="F95" s="1" t="s">
        <v>270</v>
      </c>
      <c r="H95" s="1">
        <v>1979</v>
      </c>
      <c r="I95" s="1">
        <v>70</v>
      </c>
    </row>
    <row r="96" spans="1:9" x14ac:dyDescent="0.3">
      <c r="A96" t="s">
        <v>181</v>
      </c>
      <c r="B96" s="1" t="s">
        <v>182</v>
      </c>
      <c r="C96" s="1">
        <v>1995</v>
      </c>
      <c r="D96" s="1" t="s">
        <v>183</v>
      </c>
      <c r="E96" s="1" t="s">
        <v>266</v>
      </c>
      <c r="F96" s="1" t="s">
        <v>278</v>
      </c>
      <c r="H96" s="1">
        <v>1979</v>
      </c>
      <c r="I96" s="1">
        <v>1</v>
      </c>
    </row>
    <row r="97" spans="1:9" x14ac:dyDescent="0.3">
      <c r="A97" t="s">
        <v>181</v>
      </c>
      <c r="B97" s="1" t="s">
        <v>182</v>
      </c>
      <c r="C97" s="1">
        <v>1995</v>
      </c>
      <c r="D97" s="1" t="s">
        <v>183</v>
      </c>
      <c r="E97" s="1" t="s">
        <v>271</v>
      </c>
      <c r="F97" s="1" t="s">
        <v>271</v>
      </c>
      <c r="H97" s="1">
        <v>1979</v>
      </c>
      <c r="I97" s="1">
        <v>11580</v>
      </c>
    </row>
    <row r="98" spans="1:9" x14ac:dyDescent="0.3">
      <c r="A98" t="s">
        <v>181</v>
      </c>
      <c r="B98" s="1" t="s">
        <v>182</v>
      </c>
      <c r="C98" s="1">
        <v>1995</v>
      </c>
      <c r="D98" s="1" t="s">
        <v>183</v>
      </c>
      <c r="E98" s="1" t="s">
        <v>266</v>
      </c>
      <c r="F98" s="1" t="s">
        <v>267</v>
      </c>
      <c r="H98" s="1">
        <v>1978</v>
      </c>
      <c r="I98" s="1">
        <v>10246</v>
      </c>
    </row>
    <row r="99" spans="1:9" x14ac:dyDescent="0.3">
      <c r="A99" t="s">
        <v>181</v>
      </c>
      <c r="B99" s="1" t="s">
        <v>182</v>
      </c>
      <c r="C99" s="1">
        <v>1995</v>
      </c>
      <c r="D99" s="1" t="s">
        <v>183</v>
      </c>
      <c r="E99" s="1" t="s">
        <v>266</v>
      </c>
      <c r="F99" s="1" t="s">
        <v>268</v>
      </c>
      <c r="H99" s="1">
        <v>1978</v>
      </c>
      <c r="I99" s="1">
        <v>610</v>
      </c>
    </row>
    <row r="100" spans="1:9" x14ac:dyDescent="0.3">
      <c r="A100" t="s">
        <v>181</v>
      </c>
      <c r="B100" s="1" t="s">
        <v>182</v>
      </c>
      <c r="C100" s="1">
        <v>1995</v>
      </c>
      <c r="D100" s="1" t="s">
        <v>183</v>
      </c>
      <c r="E100" s="1" t="s">
        <v>266</v>
      </c>
      <c r="F100" s="1" t="s">
        <v>269</v>
      </c>
      <c r="H100" s="1">
        <v>1978</v>
      </c>
      <c r="I100" s="1">
        <v>112</v>
      </c>
    </row>
    <row r="101" spans="1:9" x14ac:dyDescent="0.3">
      <c r="A101" t="s">
        <v>181</v>
      </c>
      <c r="B101" s="1" t="s">
        <v>182</v>
      </c>
      <c r="C101" s="1">
        <v>1995</v>
      </c>
      <c r="D101" s="1" t="s">
        <v>183</v>
      </c>
      <c r="E101" s="1" t="s">
        <v>266</v>
      </c>
      <c r="F101" s="1" t="s">
        <v>270</v>
      </c>
      <c r="H101" s="1">
        <v>1978</v>
      </c>
      <c r="I101" s="1">
        <v>71</v>
      </c>
    </row>
    <row r="102" spans="1:9" x14ac:dyDescent="0.3">
      <c r="A102" t="s">
        <v>181</v>
      </c>
      <c r="B102" s="1" t="s">
        <v>182</v>
      </c>
      <c r="C102" s="1">
        <v>1995</v>
      </c>
      <c r="D102" s="1" t="s">
        <v>183</v>
      </c>
      <c r="E102" s="1" t="s">
        <v>266</v>
      </c>
      <c r="F102" s="1" t="s">
        <v>278</v>
      </c>
      <c r="H102" s="1">
        <v>1978</v>
      </c>
      <c r="I102" s="1">
        <v>0</v>
      </c>
    </row>
    <row r="103" spans="1:9" x14ac:dyDescent="0.3">
      <c r="A103" t="s">
        <v>181</v>
      </c>
      <c r="B103" s="1" t="s">
        <v>182</v>
      </c>
      <c r="C103" s="1">
        <v>1995</v>
      </c>
      <c r="D103" s="1" t="s">
        <v>183</v>
      </c>
      <c r="E103" s="1" t="s">
        <v>271</v>
      </c>
      <c r="F103" s="1" t="s">
        <v>271</v>
      </c>
      <c r="H103" s="1">
        <v>1978</v>
      </c>
      <c r="I103" s="1">
        <v>11039</v>
      </c>
    </row>
    <row r="104" spans="1:9" x14ac:dyDescent="0.3">
      <c r="A104" t="s">
        <v>181</v>
      </c>
      <c r="B104" s="1" t="s">
        <v>182</v>
      </c>
      <c r="C104" s="1">
        <v>1995</v>
      </c>
      <c r="D104" s="1" t="s">
        <v>183</v>
      </c>
      <c r="E104" s="1" t="s">
        <v>266</v>
      </c>
      <c r="F104" s="1" t="s">
        <v>267</v>
      </c>
      <c r="H104" s="1">
        <v>1977</v>
      </c>
      <c r="I104" s="1">
        <v>9868</v>
      </c>
    </row>
    <row r="105" spans="1:9" x14ac:dyDescent="0.3">
      <c r="A105" t="s">
        <v>181</v>
      </c>
      <c r="B105" s="1" t="s">
        <v>182</v>
      </c>
      <c r="C105" s="1">
        <v>1995</v>
      </c>
      <c r="D105" s="1" t="s">
        <v>183</v>
      </c>
      <c r="E105" s="1" t="s">
        <v>266</v>
      </c>
      <c r="F105" s="1" t="s">
        <v>268</v>
      </c>
      <c r="H105" s="1">
        <v>1977</v>
      </c>
      <c r="I105" s="1">
        <v>587</v>
      </c>
    </row>
    <row r="106" spans="1:9" x14ac:dyDescent="0.3">
      <c r="A106" t="s">
        <v>181</v>
      </c>
      <c r="B106" s="1" t="s">
        <v>182</v>
      </c>
      <c r="C106" s="1">
        <v>1995</v>
      </c>
      <c r="D106" s="1" t="s">
        <v>183</v>
      </c>
      <c r="E106" s="1" t="s">
        <v>266</v>
      </c>
      <c r="F106" s="1" t="s">
        <v>269</v>
      </c>
      <c r="H106" s="1">
        <v>1977</v>
      </c>
      <c r="I106" s="1">
        <v>108</v>
      </c>
    </row>
    <row r="107" spans="1:9" x14ac:dyDescent="0.3">
      <c r="A107" t="s">
        <v>181</v>
      </c>
      <c r="B107" s="1" t="s">
        <v>182</v>
      </c>
      <c r="C107" s="1">
        <v>1995</v>
      </c>
      <c r="D107" s="1" t="s">
        <v>183</v>
      </c>
      <c r="E107" s="1" t="s">
        <v>266</v>
      </c>
      <c r="F107" s="1" t="s">
        <v>278</v>
      </c>
      <c r="H107" s="1">
        <v>1977</v>
      </c>
      <c r="I107" s="1">
        <v>62</v>
      </c>
    </row>
    <row r="108" spans="1:9" x14ac:dyDescent="0.3">
      <c r="A108" t="s">
        <v>181</v>
      </c>
      <c r="B108" s="1" t="s">
        <v>182</v>
      </c>
      <c r="C108" s="1">
        <v>1995</v>
      </c>
      <c r="D108" s="1" t="s">
        <v>183</v>
      </c>
      <c r="E108" s="1" t="s">
        <v>266</v>
      </c>
      <c r="F108" s="1" t="s">
        <v>270</v>
      </c>
      <c r="H108" s="1">
        <v>1977</v>
      </c>
      <c r="I108" s="1">
        <v>0</v>
      </c>
    </row>
    <row r="109" spans="1:9" x14ac:dyDescent="0.3">
      <c r="A109" t="s">
        <v>181</v>
      </c>
      <c r="B109" s="1" t="s">
        <v>182</v>
      </c>
      <c r="C109" s="1">
        <v>1995</v>
      </c>
      <c r="D109" s="1" t="s">
        <v>183</v>
      </c>
      <c r="E109" s="1" t="s">
        <v>271</v>
      </c>
      <c r="F109" s="1" t="s">
        <v>271</v>
      </c>
      <c r="H109" s="1">
        <v>1977</v>
      </c>
      <c r="I109" s="1">
        <v>10625</v>
      </c>
    </row>
    <row r="110" spans="1:9" x14ac:dyDescent="0.3">
      <c r="A110" t="s">
        <v>181</v>
      </c>
      <c r="B110" s="1" t="s">
        <v>182</v>
      </c>
      <c r="C110" s="1">
        <v>1995</v>
      </c>
      <c r="D110" s="1" t="s">
        <v>183</v>
      </c>
      <c r="E110" s="1" t="s">
        <v>266</v>
      </c>
      <c r="F110" s="1" t="s">
        <v>267</v>
      </c>
      <c r="H110" s="1">
        <v>1976</v>
      </c>
      <c r="I110" s="1">
        <v>9483</v>
      </c>
    </row>
    <row r="111" spans="1:9" x14ac:dyDescent="0.3">
      <c r="A111" t="s">
        <v>181</v>
      </c>
      <c r="B111" s="1" t="s">
        <v>182</v>
      </c>
      <c r="C111" s="1">
        <v>1995</v>
      </c>
      <c r="D111" s="1" t="s">
        <v>183</v>
      </c>
      <c r="E111" s="1" t="s">
        <v>266</v>
      </c>
      <c r="F111" s="1" t="s">
        <v>268</v>
      </c>
      <c r="H111" s="1">
        <v>1976</v>
      </c>
      <c r="I111" s="1">
        <v>587</v>
      </c>
    </row>
    <row r="112" spans="1:9" x14ac:dyDescent="0.3">
      <c r="A112" t="s">
        <v>181</v>
      </c>
      <c r="B112" s="1" t="s">
        <v>182</v>
      </c>
      <c r="C112" s="1">
        <v>1995</v>
      </c>
      <c r="D112" s="1" t="s">
        <v>183</v>
      </c>
      <c r="E112" s="1" t="s">
        <v>266</v>
      </c>
      <c r="F112" s="1" t="s">
        <v>269</v>
      </c>
      <c r="H112" s="1">
        <v>1976</v>
      </c>
      <c r="I112" s="1">
        <v>108</v>
      </c>
    </row>
    <row r="113" spans="1:9" x14ac:dyDescent="0.3">
      <c r="A113" t="s">
        <v>181</v>
      </c>
      <c r="B113" s="1" t="s">
        <v>182</v>
      </c>
      <c r="C113" s="1">
        <v>1995</v>
      </c>
      <c r="D113" s="1" t="s">
        <v>183</v>
      </c>
      <c r="E113" s="1" t="s">
        <v>266</v>
      </c>
      <c r="F113" s="1" t="s">
        <v>270</v>
      </c>
      <c r="H113" s="1">
        <v>1976</v>
      </c>
      <c r="I113" s="1">
        <v>59</v>
      </c>
    </row>
    <row r="114" spans="1:9" x14ac:dyDescent="0.3">
      <c r="A114" t="s">
        <v>181</v>
      </c>
      <c r="B114" s="1" t="s">
        <v>182</v>
      </c>
      <c r="C114" s="1">
        <v>1995</v>
      </c>
      <c r="D114" s="1" t="s">
        <v>183</v>
      </c>
      <c r="E114" s="1" t="s">
        <v>266</v>
      </c>
      <c r="F114" s="1" t="s">
        <v>278</v>
      </c>
      <c r="H114" s="1">
        <v>1976</v>
      </c>
      <c r="I114" s="1">
        <v>0</v>
      </c>
    </row>
    <row r="115" spans="1:9" x14ac:dyDescent="0.3">
      <c r="A115" t="s">
        <v>181</v>
      </c>
      <c r="B115" s="1" t="s">
        <v>182</v>
      </c>
      <c r="C115" s="1">
        <v>1995</v>
      </c>
      <c r="D115" s="1" t="s">
        <v>183</v>
      </c>
      <c r="E115" s="1" t="s">
        <v>271</v>
      </c>
      <c r="F115" s="1" t="s">
        <v>271</v>
      </c>
      <c r="H115" s="1">
        <v>1976</v>
      </c>
      <c r="I115" s="1">
        <v>10237</v>
      </c>
    </row>
    <row r="116" spans="1:9" x14ac:dyDescent="0.3">
      <c r="A116" t="s">
        <v>181</v>
      </c>
      <c r="B116" s="1" t="s">
        <v>182</v>
      </c>
      <c r="C116" s="1">
        <v>1995</v>
      </c>
      <c r="D116" s="1" t="s">
        <v>183</v>
      </c>
      <c r="E116" s="1" t="s">
        <v>266</v>
      </c>
      <c r="F116" s="1" t="s">
        <v>267</v>
      </c>
      <c r="H116" s="1">
        <v>1975</v>
      </c>
      <c r="I116" s="1">
        <v>9105</v>
      </c>
    </row>
    <row r="117" spans="1:9" x14ac:dyDescent="0.3">
      <c r="A117" t="s">
        <v>181</v>
      </c>
      <c r="B117" s="1" t="s">
        <v>182</v>
      </c>
      <c r="C117" s="1">
        <v>1995</v>
      </c>
      <c r="D117" s="1" t="s">
        <v>183</v>
      </c>
      <c r="E117" s="1" t="s">
        <v>266</v>
      </c>
      <c r="F117" s="1" t="s">
        <v>268</v>
      </c>
      <c r="H117" s="1">
        <v>1975</v>
      </c>
      <c r="I117" s="1">
        <v>561</v>
      </c>
    </row>
    <row r="118" spans="1:9" x14ac:dyDescent="0.3">
      <c r="A118" t="s">
        <v>181</v>
      </c>
      <c r="B118" s="1" t="s">
        <v>182</v>
      </c>
      <c r="C118" s="1">
        <v>1995</v>
      </c>
      <c r="D118" s="1" t="s">
        <v>183</v>
      </c>
      <c r="E118" s="1" t="s">
        <v>266</v>
      </c>
      <c r="F118" s="1" t="s">
        <v>269</v>
      </c>
      <c r="H118" s="1">
        <v>1975</v>
      </c>
      <c r="I118" s="1">
        <v>106</v>
      </c>
    </row>
    <row r="119" spans="1:9" x14ac:dyDescent="0.3">
      <c r="A119" t="s">
        <v>181</v>
      </c>
      <c r="B119" s="1" t="s">
        <v>182</v>
      </c>
      <c r="C119" s="1">
        <v>1995</v>
      </c>
      <c r="D119" s="1" t="s">
        <v>183</v>
      </c>
      <c r="E119" s="1" t="s">
        <v>266</v>
      </c>
      <c r="F119" s="1" t="s">
        <v>270</v>
      </c>
      <c r="H119" s="1">
        <v>1975</v>
      </c>
      <c r="I119" s="1">
        <v>56</v>
      </c>
    </row>
    <row r="120" spans="1:9" x14ac:dyDescent="0.3">
      <c r="A120" t="s">
        <v>181</v>
      </c>
      <c r="B120" s="1" t="s">
        <v>182</v>
      </c>
      <c r="C120" s="1">
        <v>1995</v>
      </c>
      <c r="D120" s="1" t="s">
        <v>183</v>
      </c>
      <c r="E120" s="1" t="s">
        <v>266</v>
      </c>
      <c r="F120" s="1" t="s">
        <v>278</v>
      </c>
      <c r="H120" s="1">
        <v>1975</v>
      </c>
      <c r="I120" s="1">
        <v>0</v>
      </c>
    </row>
    <row r="121" spans="1:9" x14ac:dyDescent="0.3">
      <c r="A121" t="s">
        <v>181</v>
      </c>
      <c r="B121" s="1" t="s">
        <v>182</v>
      </c>
      <c r="C121" s="1">
        <v>1995</v>
      </c>
      <c r="D121" s="1" t="s">
        <v>183</v>
      </c>
      <c r="E121" s="1" t="s">
        <v>271</v>
      </c>
      <c r="F121" s="1" t="s">
        <v>271</v>
      </c>
      <c r="H121" s="1">
        <v>1975</v>
      </c>
      <c r="I121" s="1">
        <v>9828</v>
      </c>
    </row>
    <row r="122" spans="1:9" x14ac:dyDescent="0.3">
      <c r="A122" t="s">
        <v>181</v>
      </c>
      <c r="B122" s="1" t="s">
        <v>182</v>
      </c>
      <c r="C122" s="1">
        <v>1995</v>
      </c>
      <c r="D122" s="1" t="s">
        <v>183</v>
      </c>
      <c r="E122" s="1" t="s">
        <v>266</v>
      </c>
      <c r="F122" s="1" t="s">
        <v>267</v>
      </c>
      <c r="H122" s="1">
        <v>1974</v>
      </c>
      <c r="I122" s="1">
        <v>8800</v>
      </c>
    </row>
    <row r="123" spans="1:9" x14ac:dyDescent="0.3">
      <c r="A123" t="s">
        <v>181</v>
      </c>
      <c r="B123" s="1" t="s">
        <v>182</v>
      </c>
      <c r="C123" s="1">
        <v>1995</v>
      </c>
      <c r="D123" s="1" t="s">
        <v>183</v>
      </c>
      <c r="E123" s="1" t="s">
        <v>266</v>
      </c>
      <c r="F123" s="1" t="s">
        <v>268</v>
      </c>
      <c r="H123" s="1">
        <v>1974</v>
      </c>
      <c r="I123" s="1">
        <v>554</v>
      </c>
    </row>
    <row r="124" spans="1:9" x14ac:dyDescent="0.3">
      <c r="A124" t="s">
        <v>181</v>
      </c>
      <c r="B124" s="1" t="s">
        <v>182</v>
      </c>
      <c r="C124" s="1">
        <v>1995</v>
      </c>
      <c r="D124" s="1" t="s">
        <v>183</v>
      </c>
      <c r="E124" s="1" t="s">
        <v>266</v>
      </c>
      <c r="F124" s="1" t="s">
        <v>269</v>
      </c>
      <c r="H124" s="1">
        <v>1974</v>
      </c>
      <c r="I124" s="1">
        <v>94</v>
      </c>
    </row>
    <row r="125" spans="1:9" x14ac:dyDescent="0.3">
      <c r="A125" t="s">
        <v>181</v>
      </c>
      <c r="B125" s="1" t="s">
        <v>182</v>
      </c>
      <c r="C125" s="1">
        <v>1995</v>
      </c>
      <c r="D125" s="1" t="s">
        <v>183</v>
      </c>
      <c r="E125" s="1" t="s">
        <v>266</v>
      </c>
      <c r="F125" s="1" t="s">
        <v>270</v>
      </c>
      <c r="H125" s="1">
        <v>1974</v>
      </c>
      <c r="I125" s="1">
        <v>47</v>
      </c>
    </row>
    <row r="126" spans="1:9" x14ac:dyDescent="0.3">
      <c r="A126" t="s">
        <v>181</v>
      </c>
      <c r="B126" s="1" t="s">
        <v>182</v>
      </c>
      <c r="C126" s="1">
        <v>1995</v>
      </c>
      <c r="D126" s="1" t="s">
        <v>183</v>
      </c>
      <c r="E126" s="1" t="s">
        <v>266</v>
      </c>
      <c r="F126" s="1" t="s">
        <v>278</v>
      </c>
      <c r="H126" s="1">
        <v>1974</v>
      </c>
      <c r="I126" s="1">
        <v>0</v>
      </c>
    </row>
    <row r="127" spans="1:9" x14ac:dyDescent="0.3">
      <c r="A127" t="s">
        <v>181</v>
      </c>
      <c r="B127" s="1" t="s">
        <v>182</v>
      </c>
      <c r="C127" s="1">
        <v>1995</v>
      </c>
      <c r="D127" s="1" t="s">
        <v>183</v>
      </c>
      <c r="E127" s="1" t="s">
        <v>271</v>
      </c>
      <c r="F127" s="1" t="s">
        <v>271</v>
      </c>
      <c r="H127" s="1">
        <v>1974</v>
      </c>
      <c r="I127" s="1">
        <v>9495</v>
      </c>
    </row>
    <row r="128" spans="1:9" x14ac:dyDescent="0.3">
      <c r="A128" t="s">
        <v>181</v>
      </c>
      <c r="B128" s="1" t="s">
        <v>182</v>
      </c>
      <c r="C128" s="1">
        <v>1995</v>
      </c>
      <c r="D128" s="1" t="s">
        <v>183</v>
      </c>
      <c r="E128" s="1" t="s">
        <v>266</v>
      </c>
      <c r="F128" s="1" t="s">
        <v>267</v>
      </c>
      <c r="H128" s="1">
        <v>1973</v>
      </c>
      <c r="I128" s="1">
        <v>8692</v>
      </c>
    </row>
    <row r="129" spans="1:9" x14ac:dyDescent="0.3">
      <c r="A129" t="s">
        <v>181</v>
      </c>
      <c r="B129" s="1" t="s">
        <v>182</v>
      </c>
      <c r="C129" s="1">
        <v>1995</v>
      </c>
      <c r="D129" s="1" t="s">
        <v>183</v>
      </c>
      <c r="E129" s="1" t="s">
        <v>266</v>
      </c>
      <c r="F129" s="1" t="s">
        <v>268</v>
      </c>
      <c r="H129" s="1">
        <v>1973</v>
      </c>
      <c r="I129" s="1">
        <v>561</v>
      </c>
    </row>
    <row r="130" spans="1:9" x14ac:dyDescent="0.3">
      <c r="A130" t="s">
        <v>181</v>
      </c>
      <c r="B130" s="1" t="s">
        <v>182</v>
      </c>
      <c r="C130" s="1">
        <v>1995</v>
      </c>
      <c r="D130" s="1" t="s">
        <v>183</v>
      </c>
      <c r="E130" s="1" t="s">
        <v>266</v>
      </c>
      <c r="F130" s="1" t="s">
        <v>269</v>
      </c>
      <c r="H130" s="1">
        <v>1973</v>
      </c>
      <c r="I130" s="1">
        <v>95</v>
      </c>
    </row>
    <row r="131" spans="1:9" x14ac:dyDescent="0.3">
      <c r="A131" t="s">
        <v>181</v>
      </c>
      <c r="B131" s="1" t="s">
        <v>182</v>
      </c>
      <c r="C131" s="1">
        <v>1995</v>
      </c>
      <c r="D131" s="1" t="s">
        <v>183</v>
      </c>
      <c r="E131" s="1" t="s">
        <v>266</v>
      </c>
      <c r="F131" s="1" t="s">
        <v>270</v>
      </c>
      <c r="H131" s="1">
        <v>1973</v>
      </c>
      <c r="I131" s="1">
        <v>46</v>
      </c>
    </row>
    <row r="132" spans="1:9" x14ac:dyDescent="0.3">
      <c r="A132" t="s">
        <v>181</v>
      </c>
      <c r="B132" s="1" t="s">
        <v>182</v>
      </c>
      <c r="C132" s="1">
        <v>1995</v>
      </c>
      <c r="D132" s="1" t="s">
        <v>183</v>
      </c>
      <c r="E132" s="1" t="s">
        <v>266</v>
      </c>
      <c r="F132" s="1" t="s">
        <v>278</v>
      </c>
      <c r="H132" s="1">
        <v>1973</v>
      </c>
      <c r="I132" s="1">
        <v>0</v>
      </c>
    </row>
    <row r="133" spans="1:9" x14ac:dyDescent="0.3">
      <c r="A133" t="s">
        <v>181</v>
      </c>
      <c r="B133" s="1" t="s">
        <v>182</v>
      </c>
      <c r="C133" s="1">
        <v>1995</v>
      </c>
      <c r="D133" s="1" t="s">
        <v>183</v>
      </c>
      <c r="E133" s="1" t="s">
        <v>271</v>
      </c>
      <c r="F133" s="1" t="s">
        <v>271</v>
      </c>
      <c r="H133" s="1">
        <v>1973</v>
      </c>
      <c r="I133" s="1">
        <v>9294</v>
      </c>
    </row>
    <row r="134" spans="1:9" x14ac:dyDescent="0.3">
      <c r="A134" t="s">
        <v>181</v>
      </c>
      <c r="B134" s="1" t="s">
        <v>182</v>
      </c>
      <c r="C134" s="1">
        <v>1995</v>
      </c>
      <c r="D134" s="1" t="s">
        <v>183</v>
      </c>
      <c r="E134" s="1" t="s">
        <v>266</v>
      </c>
      <c r="F134" s="1" t="s">
        <v>267</v>
      </c>
      <c r="H134" s="1">
        <v>1972</v>
      </c>
      <c r="I134" s="1">
        <v>8287</v>
      </c>
    </row>
    <row r="135" spans="1:9" x14ac:dyDescent="0.3">
      <c r="A135" t="s">
        <v>181</v>
      </c>
      <c r="B135" s="1" t="s">
        <v>182</v>
      </c>
      <c r="C135" s="1">
        <v>1995</v>
      </c>
      <c r="D135" s="1" t="s">
        <v>183</v>
      </c>
      <c r="E135" s="1" t="s">
        <v>266</v>
      </c>
      <c r="F135" s="1" t="s">
        <v>268</v>
      </c>
      <c r="H135" s="1">
        <v>1972</v>
      </c>
      <c r="I135" s="1">
        <v>539</v>
      </c>
    </row>
    <row r="136" spans="1:9" x14ac:dyDescent="0.3">
      <c r="A136" t="s">
        <v>181</v>
      </c>
      <c r="B136" s="1" t="s">
        <v>182</v>
      </c>
      <c r="C136" s="1">
        <v>1995</v>
      </c>
      <c r="D136" s="1" t="s">
        <v>183</v>
      </c>
      <c r="E136" s="1" t="s">
        <v>266</v>
      </c>
      <c r="F136" s="1" t="s">
        <v>269</v>
      </c>
      <c r="H136" s="1">
        <v>1972</v>
      </c>
      <c r="I136" s="1">
        <v>86</v>
      </c>
    </row>
    <row r="137" spans="1:9" x14ac:dyDescent="0.3">
      <c r="A137" t="s">
        <v>181</v>
      </c>
      <c r="B137" s="1" t="s">
        <v>182</v>
      </c>
      <c r="C137" s="1">
        <v>1995</v>
      </c>
      <c r="D137" s="1" t="s">
        <v>183</v>
      </c>
      <c r="E137" s="1" t="s">
        <v>266</v>
      </c>
      <c r="F137" s="1" t="s">
        <v>270</v>
      </c>
      <c r="H137" s="1">
        <v>1972</v>
      </c>
      <c r="I137" s="1">
        <v>46</v>
      </c>
    </row>
    <row r="138" spans="1:9" x14ac:dyDescent="0.3">
      <c r="A138" t="s">
        <v>181</v>
      </c>
      <c r="B138" s="1" t="s">
        <v>182</v>
      </c>
      <c r="C138" s="1">
        <v>1995</v>
      </c>
      <c r="D138" s="1" t="s">
        <v>183</v>
      </c>
      <c r="E138" s="1" t="s">
        <v>266</v>
      </c>
      <c r="F138" s="1" t="s">
        <v>278</v>
      </c>
      <c r="H138" s="1">
        <v>1972</v>
      </c>
      <c r="I138" s="1">
        <v>0</v>
      </c>
    </row>
    <row r="139" spans="1:9" x14ac:dyDescent="0.3">
      <c r="A139" t="s">
        <v>181</v>
      </c>
      <c r="B139" s="1" t="s">
        <v>182</v>
      </c>
      <c r="C139" s="1">
        <v>1995</v>
      </c>
      <c r="D139" s="1" t="s">
        <v>183</v>
      </c>
      <c r="E139" s="1" t="s">
        <v>271</v>
      </c>
      <c r="F139" s="1" t="s">
        <v>271</v>
      </c>
      <c r="H139" s="1">
        <v>1972</v>
      </c>
      <c r="I139" s="1">
        <v>8958</v>
      </c>
    </row>
    <row r="140" spans="1:9" x14ac:dyDescent="0.3">
      <c r="A140" t="s">
        <v>181</v>
      </c>
      <c r="B140" s="1" t="s">
        <v>182</v>
      </c>
      <c r="C140" s="1">
        <v>1995</v>
      </c>
      <c r="D140" s="1" t="s">
        <v>183</v>
      </c>
      <c r="E140" s="1" t="s">
        <v>266</v>
      </c>
      <c r="F140" s="1" t="s">
        <v>267</v>
      </c>
      <c r="H140" s="1">
        <v>1971</v>
      </c>
      <c r="I140" s="1">
        <v>8001</v>
      </c>
    </row>
    <row r="141" spans="1:9" x14ac:dyDescent="0.3">
      <c r="A141" t="s">
        <v>181</v>
      </c>
      <c r="B141" s="1" t="s">
        <v>182</v>
      </c>
      <c r="C141" s="1">
        <v>1995</v>
      </c>
      <c r="D141" s="1" t="s">
        <v>183</v>
      </c>
      <c r="E141" s="1" t="s">
        <v>266</v>
      </c>
      <c r="F141" s="1" t="s">
        <v>268</v>
      </c>
      <c r="H141" s="1">
        <v>1971</v>
      </c>
      <c r="I141" s="1">
        <v>533</v>
      </c>
    </row>
    <row r="142" spans="1:9" x14ac:dyDescent="0.3">
      <c r="A142" t="s">
        <v>181</v>
      </c>
      <c r="B142" s="1" t="s">
        <v>182</v>
      </c>
      <c r="C142" s="1">
        <v>1995</v>
      </c>
      <c r="D142" s="1" t="s">
        <v>183</v>
      </c>
      <c r="E142" s="1" t="s">
        <v>266</v>
      </c>
      <c r="F142" s="1" t="s">
        <v>269</v>
      </c>
      <c r="H142" s="1">
        <v>1971</v>
      </c>
      <c r="I142" s="1">
        <v>88</v>
      </c>
    </row>
    <row r="143" spans="1:9" x14ac:dyDescent="0.3">
      <c r="A143" t="s">
        <v>181</v>
      </c>
      <c r="B143" s="1" t="s">
        <v>182</v>
      </c>
      <c r="C143" s="1">
        <v>1995</v>
      </c>
      <c r="D143" s="1" t="s">
        <v>183</v>
      </c>
      <c r="E143" s="1" t="s">
        <v>266</v>
      </c>
      <c r="F143" s="1" t="s">
        <v>270</v>
      </c>
      <c r="H143" s="1">
        <v>1971</v>
      </c>
      <c r="I143" s="1">
        <v>47</v>
      </c>
    </row>
    <row r="144" spans="1:9" x14ac:dyDescent="0.3">
      <c r="A144" t="s">
        <v>181</v>
      </c>
      <c r="B144" s="1" t="s">
        <v>182</v>
      </c>
      <c r="C144" s="1">
        <v>1995</v>
      </c>
      <c r="D144" s="1" t="s">
        <v>183</v>
      </c>
      <c r="E144" s="1" t="s">
        <v>266</v>
      </c>
      <c r="F144" s="1" t="s">
        <v>278</v>
      </c>
      <c r="H144" s="1">
        <v>1971</v>
      </c>
      <c r="I144" s="1">
        <v>0</v>
      </c>
    </row>
    <row r="145" spans="1:9" x14ac:dyDescent="0.3">
      <c r="A145" t="s">
        <v>181</v>
      </c>
      <c r="B145" s="1" t="s">
        <v>182</v>
      </c>
      <c r="C145" s="1">
        <v>1995</v>
      </c>
      <c r="D145" s="1" t="s">
        <v>183</v>
      </c>
      <c r="E145" s="1" t="s">
        <v>271</v>
      </c>
      <c r="F145" s="1" t="s">
        <v>271</v>
      </c>
      <c r="H145" s="1">
        <v>1971</v>
      </c>
      <c r="I145" s="1">
        <v>8669</v>
      </c>
    </row>
    <row r="146" spans="1:9" x14ac:dyDescent="0.3">
      <c r="A146" t="s">
        <v>181</v>
      </c>
      <c r="B146" s="1" t="s">
        <v>182</v>
      </c>
      <c r="C146" s="1">
        <v>1995</v>
      </c>
      <c r="D146" s="1" t="s">
        <v>183</v>
      </c>
      <c r="E146" s="1" t="s">
        <v>266</v>
      </c>
      <c r="F146" s="1" t="s">
        <v>267</v>
      </c>
      <c r="H146" s="1">
        <v>1970</v>
      </c>
      <c r="I146" s="1">
        <v>7698</v>
      </c>
    </row>
    <row r="147" spans="1:9" x14ac:dyDescent="0.3">
      <c r="A147" t="s">
        <v>181</v>
      </c>
      <c r="B147" s="1" t="s">
        <v>182</v>
      </c>
      <c r="C147" s="1">
        <v>1995</v>
      </c>
      <c r="D147" s="1" t="s">
        <v>183</v>
      </c>
      <c r="E147" s="1" t="s">
        <v>266</v>
      </c>
      <c r="F147" s="1" t="s">
        <v>268</v>
      </c>
      <c r="H147" s="1">
        <v>1970</v>
      </c>
      <c r="I147" s="1">
        <v>501</v>
      </c>
    </row>
    <row r="148" spans="1:9" x14ac:dyDescent="0.3">
      <c r="A148" t="s">
        <v>181</v>
      </c>
      <c r="B148" s="1" t="s">
        <v>182</v>
      </c>
      <c r="C148" s="1">
        <v>1995</v>
      </c>
      <c r="D148" s="1" t="s">
        <v>183</v>
      </c>
      <c r="E148" s="1" t="s">
        <v>266</v>
      </c>
      <c r="F148" s="1" t="s">
        <v>269</v>
      </c>
      <c r="H148" s="1">
        <v>1970</v>
      </c>
      <c r="I148" s="1">
        <v>87</v>
      </c>
    </row>
    <row r="149" spans="1:9" x14ac:dyDescent="0.3">
      <c r="A149" t="s">
        <v>181</v>
      </c>
      <c r="B149" s="1" t="s">
        <v>182</v>
      </c>
      <c r="C149" s="1">
        <v>1995</v>
      </c>
      <c r="D149" s="1" t="s">
        <v>183</v>
      </c>
      <c r="E149" s="1" t="s">
        <v>266</v>
      </c>
      <c r="F149" s="1" t="s">
        <v>270</v>
      </c>
      <c r="H149" s="1">
        <v>1970</v>
      </c>
      <c r="I149" s="1">
        <v>40</v>
      </c>
    </row>
    <row r="150" spans="1:9" x14ac:dyDescent="0.3">
      <c r="A150" t="s">
        <v>181</v>
      </c>
      <c r="B150" s="1" t="s">
        <v>182</v>
      </c>
      <c r="C150" s="1">
        <v>1995</v>
      </c>
      <c r="D150" s="1" t="s">
        <v>183</v>
      </c>
      <c r="E150" s="1" t="s">
        <v>266</v>
      </c>
      <c r="F150" s="1" t="s">
        <v>278</v>
      </c>
      <c r="H150" s="1">
        <v>1970</v>
      </c>
      <c r="I150" s="1">
        <v>0</v>
      </c>
    </row>
    <row r="151" spans="1:9" x14ac:dyDescent="0.3">
      <c r="A151" t="s">
        <v>181</v>
      </c>
      <c r="B151" s="1" t="s">
        <v>182</v>
      </c>
      <c r="C151" s="1">
        <v>1995</v>
      </c>
      <c r="D151" s="1" t="s">
        <v>183</v>
      </c>
      <c r="E151" s="1" t="s">
        <v>271</v>
      </c>
      <c r="F151" s="1" t="s">
        <v>271</v>
      </c>
      <c r="H151" s="1">
        <v>1970</v>
      </c>
      <c r="I151" s="1">
        <v>8326</v>
      </c>
    </row>
    <row r="152" spans="1:9" x14ac:dyDescent="0.3">
      <c r="A152" t="s">
        <v>181</v>
      </c>
      <c r="B152" s="1" t="s">
        <v>182</v>
      </c>
      <c r="C152" s="1">
        <v>1995</v>
      </c>
      <c r="D152" s="1" t="s">
        <v>183</v>
      </c>
      <c r="E152" s="1" t="s">
        <v>266</v>
      </c>
      <c r="F152" s="1" t="s">
        <v>267</v>
      </c>
      <c r="H152" s="1">
        <v>1969</v>
      </c>
      <c r="I152" s="1">
        <v>7395</v>
      </c>
    </row>
    <row r="153" spans="1:9" x14ac:dyDescent="0.3">
      <c r="A153" t="s">
        <v>181</v>
      </c>
      <c r="B153" s="1" t="s">
        <v>182</v>
      </c>
      <c r="C153" s="1">
        <v>1995</v>
      </c>
      <c r="D153" s="1" t="s">
        <v>183</v>
      </c>
      <c r="E153" s="1" t="s">
        <v>266</v>
      </c>
      <c r="F153" s="1" t="s">
        <v>268</v>
      </c>
      <c r="H153" s="1">
        <v>1969</v>
      </c>
      <c r="I153" s="1">
        <v>545</v>
      </c>
    </row>
    <row r="154" spans="1:9" x14ac:dyDescent="0.3">
      <c r="A154" t="s">
        <v>181</v>
      </c>
      <c r="B154" s="1" t="s">
        <v>182</v>
      </c>
      <c r="C154" s="1">
        <v>1995</v>
      </c>
      <c r="D154" s="1" t="s">
        <v>183</v>
      </c>
      <c r="E154" s="1" t="s">
        <v>266</v>
      </c>
      <c r="F154" s="1" t="s">
        <v>269</v>
      </c>
      <c r="H154" s="1">
        <v>1969</v>
      </c>
      <c r="I154" s="1">
        <v>77</v>
      </c>
    </row>
    <row r="155" spans="1:9" x14ac:dyDescent="0.3">
      <c r="A155" t="s">
        <v>181</v>
      </c>
      <c r="B155" s="1" t="s">
        <v>182</v>
      </c>
      <c r="C155" s="1">
        <v>1995</v>
      </c>
      <c r="D155" s="1" t="s">
        <v>183</v>
      </c>
      <c r="E155" s="1" t="s">
        <v>266</v>
      </c>
      <c r="F155" s="1" t="s">
        <v>270</v>
      </c>
      <c r="H155" s="1">
        <v>1969</v>
      </c>
      <c r="I155" s="1">
        <v>31</v>
      </c>
    </row>
    <row r="156" spans="1:9" x14ac:dyDescent="0.3">
      <c r="A156" t="s">
        <v>181</v>
      </c>
      <c r="B156" s="1" t="s">
        <v>182</v>
      </c>
      <c r="C156" s="1">
        <v>1995</v>
      </c>
      <c r="D156" s="1" t="s">
        <v>183</v>
      </c>
      <c r="E156" s="1" t="s">
        <v>266</v>
      </c>
      <c r="F156" s="1" t="s">
        <v>278</v>
      </c>
      <c r="H156" s="1">
        <v>1969</v>
      </c>
      <c r="I156" s="1">
        <v>0</v>
      </c>
    </row>
    <row r="157" spans="1:9" x14ac:dyDescent="0.3">
      <c r="A157" t="s">
        <v>181</v>
      </c>
      <c r="B157" s="1" t="s">
        <v>182</v>
      </c>
      <c r="C157" s="1">
        <v>1995</v>
      </c>
      <c r="D157" s="1" t="s">
        <v>183</v>
      </c>
      <c r="E157" s="1" t="s">
        <v>271</v>
      </c>
      <c r="F157" s="1" t="s">
        <v>271</v>
      </c>
      <c r="H157" s="1">
        <v>1969</v>
      </c>
      <c r="I157" s="1">
        <v>8048</v>
      </c>
    </row>
    <row r="158" spans="1:9" x14ac:dyDescent="0.3">
      <c r="A158" t="s">
        <v>181</v>
      </c>
      <c r="B158" s="1" t="s">
        <v>182</v>
      </c>
      <c r="C158" s="1">
        <v>1995</v>
      </c>
      <c r="D158" s="1" t="s">
        <v>183</v>
      </c>
      <c r="E158" s="1" t="s">
        <v>266</v>
      </c>
      <c r="F158" s="1" t="s">
        <v>267</v>
      </c>
      <c r="H158" s="1">
        <v>1968</v>
      </c>
      <c r="I158" s="1">
        <v>7154</v>
      </c>
    </row>
    <row r="159" spans="1:9" x14ac:dyDescent="0.3">
      <c r="A159" t="s">
        <v>181</v>
      </c>
      <c r="B159" s="1" t="s">
        <v>182</v>
      </c>
      <c r="C159" s="1">
        <v>1995</v>
      </c>
      <c r="D159" s="1" t="s">
        <v>183</v>
      </c>
      <c r="E159" s="1" t="s">
        <v>266</v>
      </c>
      <c r="F159" s="1" t="s">
        <v>268</v>
      </c>
      <c r="H159" s="1">
        <v>1968</v>
      </c>
      <c r="I159" s="1">
        <v>457</v>
      </c>
    </row>
    <row r="160" spans="1:9" x14ac:dyDescent="0.3">
      <c r="A160" t="s">
        <v>181</v>
      </c>
      <c r="B160" s="1" t="s">
        <v>182</v>
      </c>
      <c r="C160" s="1">
        <v>1995</v>
      </c>
      <c r="D160" s="1" t="s">
        <v>183</v>
      </c>
      <c r="E160" s="1" t="s">
        <v>266</v>
      </c>
      <c r="F160" s="1" t="s">
        <v>269</v>
      </c>
      <c r="H160" s="1">
        <v>1968</v>
      </c>
      <c r="I160" s="1">
        <v>78</v>
      </c>
    </row>
    <row r="161" spans="1:9" x14ac:dyDescent="0.3">
      <c r="A161" t="s">
        <v>181</v>
      </c>
      <c r="B161" s="1" t="s">
        <v>182</v>
      </c>
      <c r="C161" s="1">
        <v>1995</v>
      </c>
      <c r="D161" s="1" t="s">
        <v>183</v>
      </c>
      <c r="E161" s="1" t="s">
        <v>266</v>
      </c>
      <c r="F161" s="1" t="s">
        <v>270</v>
      </c>
      <c r="H161" s="1">
        <v>1968</v>
      </c>
      <c r="I161" s="1">
        <v>29</v>
      </c>
    </row>
    <row r="162" spans="1:9" x14ac:dyDescent="0.3">
      <c r="A162" t="s">
        <v>181</v>
      </c>
      <c r="B162" s="1" t="s">
        <v>182</v>
      </c>
      <c r="C162" s="1">
        <v>1995</v>
      </c>
      <c r="D162" s="1" t="s">
        <v>183</v>
      </c>
      <c r="E162" s="1" t="s">
        <v>266</v>
      </c>
      <c r="F162" s="1" t="s">
        <v>278</v>
      </c>
      <c r="H162" s="1">
        <v>1968</v>
      </c>
      <c r="I162" s="1">
        <v>0</v>
      </c>
    </row>
    <row r="163" spans="1:9" x14ac:dyDescent="0.3">
      <c r="A163" t="s">
        <v>181</v>
      </c>
      <c r="B163" s="1" t="s">
        <v>182</v>
      </c>
      <c r="C163" s="1">
        <v>1995</v>
      </c>
      <c r="D163" s="1" t="s">
        <v>183</v>
      </c>
      <c r="E163" s="1" t="s">
        <v>271</v>
      </c>
      <c r="F163" s="1" t="s">
        <v>271</v>
      </c>
      <c r="H163" s="1">
        <v>1968</v>
      </c>
      <c r="I163" s="1">
        <v>7718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4"/>
  <sheetViews>
    <sheetView workbookViewId="0">
      <selection activeCell="M5" sqref="M5"/>
    </sheetView>
  </sheetViews>
  <sheetFormatPr defaultRowHeight="14.4" x14ac:dyDescent="0.3"/>
  <cols>
    <col min="1" max="3" width="8.88671875" style="1"/>
    <col min="4" max="4" width="11.21875" style="1" bestFit="1" customWidth="1"/>
    <col min="5" max="16384" width="8.88671875" style="1"/>
  </cols>
  <sheetData>
    <row r="1" spans="1:13" x14ac:dyDescent="0.3">
      <c r="A1" s="2" t="s">
        <v>0</v>
      </c>
      <c r="B1" s="2" t="s">
        <v>27</v>
      </c>
      <c r="C1" s="2" t="s">
        <v>2</v>
      </c>
      <c r="D1" s="2" t="s">
        <v>24</v>
      </c>
      <c r="E1" s="2" t="s">
        <v>134</v>
      </c>
      <c r="F1" s="2" t="s">
        <v>137</v>
      </c>
      <c r="G1" s="2" t="s">
        <v>135</v>
      </c>
      <c r="H1" s="2" t="s">
        <v>110</v>
      </c>
      <c r="I1" s="2" t="s">
        <v>138</v>
      </c>
      <c r="J1" s="2" t="s">
        <v>176</v>
      </c>
      <c r="K1" s="4" t="s">
        <v>139</v>
      </c>
      <c r="L1" s="4" t="s">
        <v>177</v>
      </c>
      <c r="M1" s="4" t="s">
        <v>96</v>
      </c>
    </row>
    <row r="2" spans="1:13" x14ac:dyDescent="0.3">
      <c r="A2" t="s">
        <v>181</v>
      </c>
      <c r="B2" s="1" t="s">
        <v>182</v>
      </c>
      <c r="C2" s="1">
        <v>1995</v>
      </c>
      <c r="D2" s="1" t="s">
        <v>183</v>
      </c>
      <c r="E2" s="1" t="s">
        <v>276</v>
      </c>
      <c r="F2" s="1" t="s">
        <v>277</v>
      </c>
      <c r="G2" s="1" t="s">
        <v>255</v>
      </c>
      <c r="H2" s="1">
        <v>1994</v>
      </c>
      <c r="I2" s="1" t="s">
        <v>265</v>
      </c>
      <c r="M2" s="1" t="s">
        <v>283</v>
      </c>
    </row>
    <row r="3" spans="1:13" x14ac:dyDescent="0.3">
      <c r="A3" t="s">
        <v>181</v>
      </c>
      <c r="B3" s="1" t="s">
        <v>182</v>
      </c>
      <c r="C3" s="1">
        <v>1995</v>
      </c>
      <c r="D3" s="1" t="s">
        <v>183</v>
      </c>
      <c r="E3" s="1" t="s">
        <v>279</v>
      </c>
      <c r="F3" s="1" t="s">
        <v>277</v>
      </c>
      <c r="G3" s="1" t="s">
        <v>271</v>
      </c>
      <c r="H3" s="1">
        <v>1994</v>
      </c>
      <c r="I3" s="1">
        <v>6.3</v>
      </c>
      <c r="M3" s="1" t="s">
        <v>282</v>
      </c>
    </row>
    <row r="4" spans="1:13" x14ac:dyDescent="0.3">
      <c r="A4" t="s">
        <v>181</v>
      </c>
      <c r="B4" s="1" t="s">
        <v>182</v>
      </c>
      <c r="C4" s="1">
        <v>1995</v>
      </c>
      <c r="D4" s="1" t="s">
        <v>183</v>
      </c>
      <c r="E4" s="1" t="s">
        <v>280</v>
      </c>
      <c r="F4" s="1" t="s">
        <v>277</v>
      </c>
      <c r="G4" s="1" t="s">
        <v>271</v>
      </c>
      <c r="H4" s="1">
        <v>1994</v>
      </c>
      <c r="I4" s="1">
        <v>7.7539999999999996</v>
      </c>
      <c r="J4" s="1">
        <v>9.8569999999999993</v>
      </c>
      <c r="M4" s="1" t="s">
        <v>281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
  <sheetViews>
    <sheetView workbookViewId="0">
      <selection activeCell="E3" sqref="E3"/>
    </sheetView>
  </sheetViews>
  <sheetFormatPr defaultRowHeight="14.4" x14ac:dyDescent="0.3"/>
  <cols>
    <col min="1" max="4" width="8.88671875" style="1"/>
    <col min="5" max="5" width="11.77734375" style="1" bestFit="1" customWidth="1"/>
    <col min="6" max="6" width="14.88671875" style="1" bestFit="1" customWidth="1"/>
    <col min="7" max="16384" width="8.88671875" style="1"/>
  </cols>
  <sheetData>
    <row r="1" spans="1:8" x14ac:dyDescent="0.3">
      <c r="A1" s="2" t="s">
        <v>0</v>
      </c>
      <c r="B1" s="2" t="s">
        <v>27</v>
      </c>
      <c r="C1" s="2" t="s">
        <v>2</v>
      </c>
      <c r="D1" s="2" t="s">
        <v>110</v>
      </c>
      <c r="E1" s="2" t="s">
        <v>140</v>
      </c>
      <c r="F1" s="2" t="s">
        <v>141</v>
      </c>
      <c r="G1" s="2" t="s">
        <v>142</v>
      </c>
      <c r="H1" s="2" t="s">
        <v>96</v>
      </c>
    </row>
    <row r="2" spans="1:8" x14ac:dyDescent="0.3">
      <c r="A2" t="s">
        <v>181</v>
      </c>
      <c r="B2" s="1" t="s">
        <v>182</v>
      </c>
      <c r="C2" s="1">
        <v>1995</v>
      </c>
      <c r="D2" s="1">
        <v>1994</v>
      </c>
      <c r="E2" s="1">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2"/>
  <sheetViews>
    <sheetView workbookViewId="0">
      <selection activeCell="L3" sqref="L3:L12"/>
    </sheetView>
  </sheetViews>
  <sheetFormatPr defaultRowHeight="14.4" x14ac:dyDescent="0.3"/>
  <cols>
    <col min="1" max="16384" width="8.88671875" style="1"/>
  </cols>
  <sheetData>
    <row r="1" spans="1:13" x14ac:dyDescent="0.3">
      <c r="A1" s="2" t="s">
        <v>0</v>
      </c>
      <c r="B1" s="2" t="s">
        <v>27</v>
      </c>
      <c r="C1" s="2" t="s">
        <v>2</v>
      </c>
      <c r="D1" s="2" t="s">
        <v>24</v>
      </c>
      <c r="E1" s="2" t="s">
        <v>143</v>
      </c>
      <c r="F1" s="2" t="s">
        <v>109</v>
      </c>
      <c r="G1" s="2" t="s">
        <v>110</v>
      </c>
      <c r="H1" s="5" t="s">
        <v>144</v>
      </c>
      <c r="I1" s="4" t="s">
        <v>145</v>
      </c>
      <c r="J1" s="4" t="s">
        <v>31</v>
      </c>
      <c r="K1" s="2" t="s">
        <v>146</v>
      </c>
      <c r="L1" s="2" t="s">
        <v>147</v>
      </c>
      <c r="M1" s="4" t="s">
        <v>96</v>
      </c>
    </row>
    <row r="2" spans="1:13" x14ac:dyDescent="0.3">
      <c r="A2" t="s">
        <v>181</v>
      </c>
      <c r="B2" s="1" t="s">
        <v>182</v>
      </c>
      <c r="C2" s="1">
        <v>1995</v>
      </c>
      <c r="D2" s="1" t="s">
        <v>183</v>
      </c>
      <c r="E2" s="1" t="s">
        <v>286</v>
      </c>
      <c r="F2" s="1" t="s">
        <v>287</v>
      </c>
      <c r="G2" s="1">
        <v>1995</v>
      </c>
      <c r="I2" s="1">
        <v>2450000</v>
      </c>
      <c r="J2" s="1" t="s">
        <v>305</v>
      </c>
      <c r="L2" s="1">
        <v>18</v>
      </c>
    </row>
    <row r="3" spans="1:13" x14ac:dyDescent="0.3">
      <c r="E3" s="1" t="s">
        <v>289</v>
      </c>
      <c r="F3" s="1" t="s">
        <v>299</v>
      </c>
      <c r="G3" s="1">
        <v>1994</v>
      </c>
      <c r="H3" s="1">
        <v>12768210</v>
      </c>
      <c r="I3" s="1">
        <v>338357</v>
      </c>
      <c r="J3" s="1" t="s">
        <v>288</v>
      </c>
      <c r="L3" s="23">
        <f>I3/8978300</f>
        <v>3.7686087566688571E-2</v>
      </c>
    </row>
    <row r="4" spans="1:13" x14ac:dyDescent="0.3">
      <c r="E4" s="1" t="s">
        <v>290</v>
      </c>
      <c r="F4" s="1" t="s">
        <v>300</v>
      </c>
      <c r="G4" s="1">
        <v>1994</v>
      </c>
      <c r="H4" s="1">
        <v>10848803</v>
      </c>
      <c r="I4" s="1">
        <v>287493</v>
      </c>
      <c r="L4" s="23">
        <f t="shared" ref="L4:L12" si="0">I4/8978300</f>
        <v>3.2020872548255239E-2</v>
      </c>
    </row>
    <row r="5" spans="1:13" x14ac:dyDescent="0.3">
      <c r="E5" s="1" t="s">
        <v>291</v>
      </c>
      <c r="F5" s="1" t="s">
        <v>301</v>
      </c>
      <c r="G5" s="1">
        <v>1994</v>
      </c>
      <c r="H5" s="1">
        <v>6251531</v>
      </c>
      <c r="I5" s="1">
        <v>165666</v>
      </c>
      <c r="L5" s="23">
        <f t="shared" si="0"/>
        <v>1.8451822728133387E-2</v>
      </c>
    </row>
    <row r="6" spans="1:13" x14ac:dyDescent="0.3">
      <c r="E6" s="1" t="s">
        <v>292</v>
      </c>
      <c r="F6" s="1" t="s">
        <v>301</v>
      </c>
      <c r="G6" s="1">
        <v>1994</v>
      </c>
      <c r="H6" s="1">
        <v>4104500</v>
      </c>
      <c r="I6" s="1">
        <v>108769</v>
      </c>
      <c r="L6" s="23">
        <f t="shared" si="0"/>
        <v>1.2114654221846006E-2</v>
      </c>
    </row>
    <row r="7" spans="1:13" x14ac:dyDescent="0.3">
      <c r="E7" s="1" t="s">
        <v>293</v>
      </c>
      <c r="F7" s="1" t="s">
        <v>301</v>
      </c>
      <c r="G7" s="1">
        <v>1994</v>
      </c>
      <c r="H7" s="1">
        <v>2363000</v>
      </c>
      <c r="I7" s="1">
        <v>62619</v>
      </c>
      <c r="L7" s="23">
        <f t="shared" si="0"/>
        <v>6.974482919929163E-3</v>
      </c>
    </row>
    <row r="8" spans="1:13" x14ac:dyDescent="0.3">
      <c r="E8" s="1" t="s">
        <v>294</v>
      </c>
      <c r="F8" s="1" t="s">
        <v>302</v>
      </c>
      <c r="G8" s="1">
        <v>1994</v>
      </c>
      <c r="H8" s="1">
        <v>1733000</v>
      </c>
      <c r="I8" s="1">
        <v>45924</v>
      </c>
      <c r="L8" s="23">
        <f t="shared" si="0"/>
        <v>5.1149994987915309E-3</v>
      </c>
    </row>
    <row r="9" spans="1:13" x14ac:dyDescent="0.3">
      <c r="E9" s="1" t="s">
        <v>295</v>
      </c>
      <c r="F9" s="1" t="s">
        <v>300</v>
      </c>
      <c r="G9" s="1">
        <v>1994</v>
      </c>
      <c r="H9" s="1">
        <v>1571910</v>
      </c>
      <c r="I9" s="1">
        <v>41655</v>
      </c>
      <c r="L9" s="23">
        <f t="shared" si="0"/>
        <v>4.6395197309067422E-3</v>
      </c>
    </row>
    <row r="10" spans="1:13" x14ac:dyDescent="0.3">
      <c r="E10" s="1" t="s">
        <v>296</v>
      </c>
      <c r="F10" s="1" t="s">
        <v>299</v>
      </c>
      <c r="G10" s="1">
        <v>1994</v>
      </c>
      <c r="H10" s="1">
        <v>1488000</v>
      </c>
      <c r="I10" s="1">
        <v>39432</v>
      </c>
      <c r="L10" s="23">
        <f t="shared" si="0"/>
        <v>4.3919227470679304E-3</v>
      </c>
    </row>
    <row r="11" spans="1:13" x14ac:dyDescent="0.3">
      <c r="E11" s="1" t="s">
        <v>297</v>
      </c>
      <c r="F11" s="1" t="s">
        <v>303</v>
      </c>
      <c r="G11" s="1">
        <v>1994</v>
      </c>
      <c r="H11" s="1">
        <v>1309000</v>
      </c>
      <c r="I11" s="1">
        <v>34688</v>
      </c>
      <c r="L11" s="23">
        <f t="shared" si="0"/>
        <v>3.8635376407560452E-3</v>
      </c>
    </row>
    <row r="12" spans="1:13" x14ac:dyDescent="0.3">
      <c r="E12" s="1" t="s">
        <v>298</v>
      </c>
      <c r="F12" s="1" t="s">
        <v>304</v>
      </c>
      <c r="G12" s="1">
        <v>1994</v>
      </c>
      <c r="H12" s="1">
        <v>921272</v>
      </c>
      <c r="I12" s="1">
        <v>24413</v>
      </c>
      <c r="L12" s="23">
        <f t="shared" si="0"/>
        <v>2.7191116358330643E-3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1"/>
  <sheetViews>
    <sheetView workbookViewId="0">
      <selection activeCell="E7" sqref="E7"/>
    </sheetView>
  </sheetViews>
  <sheetFormatPr defaultRowHeight="14.4" x14ac:dyDescent="0.3"/>
  <cols>
    <col min="1" max="16384" width="8.88671875" style="1"/>
  </cols>
  <sheetData>
    <row r="1" spans="1:17" x14ac:dyDescent="0.3">
      <c r="A1" s="4" t="s">
        <v>0</v>
      </c>
      <c r="B1" s="4" t="s">
        <v>27</v>
      </c>
      <c r="C1" s="4" t="s">
        <v>2</v>
      </c>
      <c r="D1" s="4" t="s">
        <v>148</v>
      </c>
      <c r="E1" s="4" t="s">
        <v>149</v>
      </c>
      <c r="F1" s="4" t="s">
        <v>24</v>
      </c>
      <c r="G1" s="4" t="s">
        <v>150</v>
      </c>
      <c r="H1" s="4" t="s">
        <v>151</v>
      </c>
      <c r="I1" s="4" t="s">
        <v>152</v>
      </c>
      <c r="J1" s="4" t="s">
        <v>135</v>
      </c>
      <c r="K1" s="4" t="s">
        <v>153</v>
      </c>
      <c r="L1" s="4" t="s">
        <v>179</v>
      </c>
      <c r="M1" s="4" t="s">
        <v>180</v>
      </c>
      <c r="N1" s="4" t="s">
        <v>175</v>
      </c>
      <c r="O1" s="4" t="s">
        <v>154</v>
      </c>
      <c r="P1" s="4" t="s">
        <v>155</v>
      </c>
      <c r="Q1" s="4" t="s">
        <v>96</v>
      </c>
    </row>
    <row r="2" spans="1:17" x14ac:dyDescent="0.3">
      <c r="A2" t="s">
        <v>181</v>
      </c>
      <c r="B2" s="1" t="s">
        <v>182</v>
      </c>
      <c r="C2" s="1">
        <v>1995</v>
      </c>
      <c r="D2" s="1">
        <v>1995</v>
      </c>
      <c r="E2" s="1">
        <v>1995</v>
      </c>
      <c r="F2" s="1" t="s">
        <v>183</v>
      </c>
      <c r="G2" s="1" t="s">
        <v>306</v>
      </c>
      <c r="H2" s="1" t="s">
        <v>307</v>
      </c>
      <c r="I2" s="1" t="s">
        <v>309</v>
      </c>
      <c r="J2" s="1" t="s">
        <v>308</v>
      </c>
      <c r="O2" s="1">
        <v>8.1</v>
      </c>
      <c r="P2" s="1" t="s">
        <v>309</v>
      </c>
      <c r="Q2" s="1" t="s">
        <v>285</v>
      </c>
    </row>
    <row r="3" spans="1:17" x14ac:dyDescent="0.3">
      <c r="A3" t="s">
        <v>181</v>
      </c>
      <c r="B3" s="1" t="s">
        <v>182</v>
      </c>
      <c r="C3" s="1">
        <v>1995</v>
      </c>
      <c r="D3" s="1">
        <v>1995</v>
      </c>
      <c r="E3" s="1">
        <v>1995</v>
      </c>
      <c r="F3" s="1" t="s">
        <v>183</v>
      </c>
      <c r="G3" s="1" t="s">
        <v>306</v>
      </c>
      <c r="H3" s="1" t="s">
        <v>310</v>
      </c>
      <c r="I3" s="1" t="s">
        <v>311</v>
      </c>
      <c r="J3" s="1" t="s">
        <v>308</v>
      </c>
      <c r="O3" s="1">
        <v>2.75</v>
      </c>
      <c r="P3" s="1" t="s">
        <v>312</v>
      </c>
    </row>
    <row r="4" spans="1:17" x14ac:dyDescent="0.3">
      <c r="A4" t="s">
        <v>181</v>
      </c>
      <c r="B4" s="1" t="s">
        <v>182</v>
      </c>
      <c r="C4" s="1">
        <v>1995</v>
      </c>
      <c r="D4" s="1">
        <v>1996</v>
      </c>
      <c r="E4" s="1">
        <v>1996</v>
      </c>
      <c r="F4" s="1" t="s">
        <v>183</v>
      </c>
      <c r="G4" s="1" t="s">
        <v>306</v>
      </c>
      <c r="H4" s="1" t="s">
        <v>307</v>
      </c>
      <c r="I4" s="1" t="s">
        <v>309</v>
      </c>
      <c r="J4" s="1" t="s">
        <v>308</v>
      </c>
      <c r="O4" s="1">
        <v>8.1</v>
      </c>
      <c r="P4" s="1" t="s">
        <v>309</v>
      </c>
    </row>
    <row r="5" spans="1:17" x14ac:dyDescent="0.3">
      <c r="A5" t="s">
        <v>181</v>
      </c>
      <c r="B5" s="1" t="s">
        <v>182</v>
      </c>
      <c r="C5" s="1">
        <v>1995</v>
      </c>
      <c r="D5" s="1">
        <v>1996</v>
      </c>
      <c r="E5" s="1">
        <v>1996</v>
      </c>
      <c r="F5" s="1" t="s">
        <v>183</v>
      </c>
      <c r="G5" s="1" t="s">
        <v>306</v>
      </c>
      <c r="H5" s="1" t="s">
        <v>310</v>
      </c>
      <c r="I5" s="1" t="s">
        <v>311</v>
      </c>
      <c r="J5" s="1" t="s">
        <v>308</v>
      </c>
      <c r="O5" s="1">
        <v>2.9</v>
      </c>
      <c r="P5" s="1" t="s">
        <v>312</v>
      </c>
    </row>
    <row r="6" spans="1:17" x14ac:dyDescent="0.3">
      <c r="A6" t="s">
        <v>181</v>
      </c>
      <c r="B6" s="1" t="s">
        <v>182</v>
      </c>
      <c r="C6" s="1">
        <v>1995</v>
      </c>
      <c r="D6" s="1">
        <v>1997</v>
      </c>
      <c r="E6" s="1">
        <v>1997</v>
      </c>
      <c r="F6" s="1" t="s">
        <v>183</v>
      </c>
      <c r="G6" s="1" t="s">
        <v>306</v>
      </c>
      <c r="H6" s="1" t="s">
        <v>307</v>
      </c>
      <c r="I6" s="1" t="s">
        <v>309</v>
      </c>
      <c r="J6" s="1" t="s">
        <v>308</v>
      </c>
      <c r="O6" s="1">
        <v>8.1</v>
      </c>
      <c r="P6" s="1" t="s">
        <v>309</v>
      </c>
    </row>
    <row r="7" spans="1:17" x14ac:dyDescent="0.3">
      <c r="A7" t="s">
        <v>181</v>
      </c>
      <c r="B7" s="1" t="s">
        <v>182</v>
      </c>
      <c r="C7" s="1">
        <v>1995</v>
      </c>
      <c r="D7" s="1">
        <v>1997</v>
      </c>
      <c r="E7" s="1">
        <v>1997</v>
      </c>
      <c r="F7" s="1" t="s">
        <v>183</v>
      </c>
      <c r="G7" s="1" t="s">
        <v>306</v>
      </c>
      <c r="H7" s="1" t="s">
        <v>310</v>
      </c>
      <c r="I7" s="1" t="s">
        <v>311</v>
      </c>
      <c r="J7" s="1" t="s">
        <v>308</v>
      </c>
      <c r="O7" s="1">
        <v>3.05</v>
      </c>
      <c r="P7" s="1" t="s">
        <v>312</v>
      </c>
    </row>
    <row r="8" spans="1:17" x14ac:dyDescent="0.3">
      <c r="A8" t="s">
        <v>181</v>
      </c>
      <c r="B8" s="1" t="s">
        <v>182</v>
      </c>
      <c r="C8" s="1">
        <v>1995</v>
      </c>
      <c r="D8" s="1">
        <v>1998</v>
      </c>
      <c r="E8" s="1">
        <v>1998</v>
      </c>
      <c r="F8" s="1" t="s">
        <v>183</v>
      </c>
      <c r="G8" s="1" t="s">
        <v>306</v>
      </c>
      <c r="H8" s="1" t="s">
        <v>307</v>
      </c>
      <c r="I8" s="1" t="s">
        <v>309</v>
      </c>
      <c r="J8" s="1" t="s">
        <v>308</v>
      </c>
      <c r="O8" s="1">
        <v>8.1</v>
      </c>
      <c r="P8" s="1" t="s">
        <v>309</v>
      </c>
    </row>
    <row r="9" spans="1:17" x14ac:dyDescent="0.3">
      <c r="A9" t="s">
        <v>181</v>
      </c>
      <c r="B9" s="1" t="s">
        <v>182</v>
      </c>
      <c r="C9" s="1">
        <v>1995</v>
      </c>
      <c r="D9" s="1">
        <v>1998</v>
      </c>
      <c r="E9" s="1">
        <v>1998</v>
      </c>
      <c r="F9" s="1" t="s">
        <v>183</v>
      </c>
      <c r="G9" s="1" t="s">
        <v>306</v>
      </c>
      <c r="H9" s="1" t="s">
        <v>310</v>
      </c>
      <c r="I9" s="1" t="s">
        <v>311</v>
      </c>
      <c r="J9" s="1" t="s">
        <v>308</v>
      </c>
      <c r="O9" s="1">
        <v>3.2</v>
      </c>
      <c r="P9" s="1" t="s">
        <v>312</v>
      </c>
    </row>
    <row r="10" spans="1:17" x14ac:dyDescent="0.3">
      <c r="A10" t="s">
        <v>181</v>
      </c>
      <c r="B10" s="1" t="s">
        <v>182</v>
      </c>
      <c r="C10" s="1">
        <v>1995</v>
      </c>
      <c r="D10" s="1">
        <v>1999</v>
      </c>
      <c r="E10" s="1">
        <v>1999</v>
      </c>
      <c r="F10" s="1" t="s">
        <v>183</v>
      </c>
      <c r="G10" s="1" t="s">
        <v>306</v>
      </c>
      <c r="H10" s="1" t="s">
        <v>307</v>
      </c>
      <c r="I10" s="1" t="s">
        <v>309</v>
      </c>
      <c r="J10" s="1" t="s">
        <v>308</v>
      </c>
      <c r="O10" s="1">
        <v>8.1</v>
      </c>
      <c r="P10" s="1" t="s">
        <v>309</v>
      </c>
    </row>
    <row r="11" spans="1:17" x14ac:dyDescent="0.3">
      <c r="A11" t="s">
        <v>181</v>
      </c>
      <c r="B11" s="1" t="s">
        <v>182</v>
      </c>
      <c r="C11" s="1">
        <v>1995</v>
      </c>
      <c r="D11" s="1">
        <v>1999</v>
      </c>
      <c r="E11" s="1">
        <v>1999</v>
      </c>
      <c r="F11" s="1" t="s">
        <v>183</v>
      </c>
      <c r="G11" s="1" t="s">
        <v>306</v>
      </c>
      <c r="H11" s="1" t="s">
        <v>310</v>
      </c>
      <c r="I11" s="1" t="s">
        <v>311</v>
      </c>
      <c r="J11" s="1" t="s">
        <v>308</v>
      </c>
      <c r="O11" s="1">
        <v>3.35</v>
      </c>
      <c r="P11" s="1" t="s">
        <v>312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34"/>
  <sheetViews>
    <sheetView tabSelected="1" workbookViewId="0">
      <selection activeCell="K5" sqref="K5"/>
    </sheetView>
  </sheetViews>
  <sheetFormatPr defaultRowHeight="14.4" x14ac:dyDescent="0.3"/>
  <cols>
    <col min="1" max="7" width="8.88671875" style="1"/>
    <col min="8" max="8" width="10" style="1" bestFit="1" customWidth="1"/>
    <col min="9" max="9" width="8.88671875" style="1"/>
    <col min="10" max="10" width="11.44140625" style="1" bestFit="1" customWidth="1"/>
    <col min="11" max="16384" width="8.886718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A3" t="s">
        <v>181</v>
      </c>
      <c r="B3" s="1" t="s">
        <v>182</v>
      </c>
      <c r="C3" s="1" t="s">
        <v>68</v>
      </c>
      <c r="D3" s="1" t="s">
        <v>267</v>
      </c>
      <c r="E3" s="10"/>
      <c r="F3" s="10"/>
      <c r="G3" s="10"/>
      <c r="H3" s="10"/>
      <c r="I3" s="10"/>
      <c r="J3" s="10">
        <v>6001762</v>
      </c>
      <c r="K3" s="10"/>
      <c r="L3" s="10"/>
      <c r="M3" s="10"/>
      <c r="N3" s="10"/>
      <c r="O3" s="10"/>
      <c r="P3" s="13"/>
      <c r="Q3" s="13"/>
      <c r="R3" s="13"/>
      <c r="S3" s="13"/>
      <c r="T3" s="13"/>
      <c r="U3" s="13"/>
      <c r="V3" s="13"/>
      <c r="W3" s="13"/>
      <c r="X3" s="13"/>
      <c r="Y3" s="13"/>
      <c r="Z3" s="13"/>
      <c r="AA3" s="13"/>
      <c r="AB3" s="13"/>
      <c r="AC3" s="13"/>
      <c r="AD3" s="13"/>
      <c r="AE3" s="13"/>
      <c r="AF3" s="13"/>
      <c r="AG3" s="13"/>
      <c r="AH3" s="13"/>
      <c r="AI3" s="13"/>
    </row>
    <row r="4" spans="1:35" x14ac:dyDescent="0.3">
      <c r="C4" s="1" t="s">
        <v>68</v>
      </c>
      <c r="D4" s="1" t="s">
        <v>268</v>
      </c>
      <c r="E4" s="10"/>
      <c r="F4" s="10"/>
      <c r="G4" s="10"/>
      <c r="H4" s="10"/>
      <c r="I4" s="10"/>
      <c r="J4" s="10">
        <v>1040908</v>
      </c>
      <c r="K4" s="10" t="s">
        <v>328</v>
      </c>
      <c r="L4" s="10"/>
      <c r="M4" s="10"/>
      <c r="N4" s="10"/>
      <c r="O4" s="10"/>
      <c r="P4" s="13"/>
      <c r="Q4" s="13"/>
      <c r="R4" s="13"/>
      <c r="S4" s="13"/>
      <c r="T4" s="13"/>
      <c r="U4" s="13"/>
      <c r="V4" s="13"/>
      <c r="W4" s="13"/>
      <c r="X4" s="13"/>
      <c r="Y4" s="13"/>
      <c r="Z4" s="13"/>
      <c r="AA4" s="13"/>
      <c r="AB4" s="13"/>
      <c r="AC4" s="13"/>
      <c r="AD4" s="13"/>
      <c r="AE4" s="13"/>
      <c r="AF4" s="13"/>
      <c r="AG4" s="13"/>
      <c r="AH4" s="13"/>
      <c r="AI4" s="13"/>
    </row>
    <row r="5" spans="1:35" x14ac:dyDescent="0.3">
      <c r="C5" s="1" t="s">
        <v>68</v>
      </c>
      <c r="D5" s="1" t="s">
        <v>269</v>
      </c>
      <c r="E5" s="10"/>
      <c r="F5" s="10"/>
      <c r="G5" s="10"/>
      <c r="H5" s="10"/>
      <c r="I5" s="10"/>
      <c r="J5" s="10">
        <v>1081138</v>
      </c>
      <c r="K5" s="10"/>
      <c r="L5" s="10"/>
      <c r="M5" s="10"/>
      <c r="N5" s="10"/>
      <c r="O5" s="10"/>
      <c r="P5" s="13"/>
      <c r="Q5" s="13"/>
      <c r="R5" s="13"/>
      <c r="S5" s="13"/>
      <c r="T5" s="13"/>
      <c r="U5" s="13"/>
      <c r="V5" s="13"/>
      <c r="W5" s="13"/>
      <c r="X5" s="13"/>
      <c r="Y5" s="13"/>
      <c r="Z5" s="13"/>
      <c r="AA5" s="13"/>
      <c r="AB5" s="13"/>
      <c r="AC5" s="13"/>
      <c r="AD5" s="13"/>
      <c r="AE5" s="13"/>
      <c r="AF5" s="13"/>
      <c r="AG5" s="13"/>
      <c r="AH5" s="13"/>
      <c r="AI5" s="13"/>
    </row>
    <row r="6" spans="1:35" x14ac:dyDescent="0.3">
      <c r="C6" s="1" t="s">
        <v>68</v>
      </c>
      <c r="D6" s="1" t="s">
        <v>270</v>
      </c>
      <c r="E6" s="10"/>
      <c r="F6" s="10"/>
      <c r="G6" s="10"/>
      <c r="H6" s="10"/>
      <c r="I6" s="10"/>
      <c r="J6" s="10">
        <v>260538</v>
      </c>
      <c r="K6" s="10"/>
      <c r="L6" s="10"/>
      <c r="M6" s="10"/>
      <c r="N6" s="10"/>
      <c r="O6" s="10"/>
      <c r="P6" s="13"/>
      <c r="Q6" s="13"/>
      <c r="R6" s="13"/>
      <c r="S6" s="13"/>
      <c r="T6" s="13"/>
      <c r="U6" s="13"/>
      <c r="V6" s="13"/>
      <c r="W6" s="13"/>
      <c r="X6" s="13"/>
      <c r="Y6" s="13"/>
      <c r="Z6" s="13"/>
      <c r="AA6" s="13"/>
      <c r="AB6" s="13"/>
      <c r="AC6" s="13"/>
      <c r="AD6" s="13"/>
      <c r="AE6" s="13"/>
      <c r="AF6" s="13"/>
      <c r="AG6" s="13"/>
      <c r="AH6" s="13"/>
      <c r="AI6" s="13"/>
    </row>
    <row r="7" spans="1:35" x14ac:dyDescent="0.3">
      <c r="C7" s="1" t="s">
        <v>68</v>
      </c>
      <c r="D7" s="1" t="s">
        <v>313</v>
      </c>
      <c r="E7" s="10"/>
      <c r="F7" s="10"/>
      <c r="G7" s="10"/>
      <c r="H7" s="10"/>
      <c r="I7" s="10"/>
      <c r="J7" s="13">
        <v>95971</v>
      </c>
      <c r="K7" s="10"/>
      <c r="L7" s="10"/>
      <c r="M7" s="10"/>
      <c r="N7" s="10"/>
      <c r="O7" s="10"/>
      <c r="P7" s="13"/>
      <c r="Q7" s="13"/>
      <c r="R7" s="13"/>
      <c r="S7" s="13"/>
      <c r="T7" s="13"/>
      <c r="U7" s="13"/>
      <c r="V7" s="13"/>
      <c r="W7" s="13"/>
      <c r="X7" s="13"/>
      <c r="Y7" s="13"/>
      <c r="Z7" s="13"/>
      <c r="AA7" s="13"/>
      <c r="AB7" s="13"/>
      <c r="AC7" s="13"/>
      <c r="AD7" s="13"/>
      <c r="AE7" s="13"/>
      <c r="AF7" s="13"/>
      <c r="AG7" s="13"/>
      <c r="AH7" s="13"/>
      <c r="AI7" s="13"/>
    </row>
    <row r="8" spans="1:35" x14ac:dyDescent="0.3">
      <c r="C8" s="1" t="s">
        <v>68</v>
      </c>
      <c r="D8" s="1" t="s">
        <v>314</v>
      </c>
      <c r="E8" s="10"/>
      <c r="F8" s="10"/>
      <c r="G8" s="10"/>
      <c r="H8" s="10"/>
      <c r="I8" s="10"/>
      <c r="J8" s="13">
        <v>109058</v>
      </c>
      <c r="K8" s="10"/>
      <c r="L8" s="10"/>
      <c r="M8" s="10"/>
      <c r="N8" s="10"/>
      <c r="O8" s="10"/>
      <c r="P8" s="13"/>
      <c r="Q8" s="13"/>
      <c r="R8" s="13"/>
      <c r="S8" s="13"/>
      <c r="T8" s="13"/>
      <c r="U8" s="13"/>
      <c r="V8" s="13"/>
      <c r="W8" s="13"/>
      <c r="X8" s="13"/>
      <c r="Y8" s="13"/>
      <c r="Z8" s="13"/>
      <c r="AA8" s="13"/>
      <c r="AB8" s="13"/>
      <c r="AC8" s="13"/>
      <c r="AD8" s="13"/>
      <c r="AE8" s="13"/>
      <c r="AF8" s="13"/>
      <c r="AG8" s="13"/>
      <c r="AH8" s="13"/>
      <c r="AI8" s="13"/>
    </row>
    <row r="9" spans="1:35" x14ac:dyDescent="0.3">
      <c r="C9" s="1" t="s">
        <v>68</v>
      </c>
      <c r="D9" s="1" t="s">
        <v>315</v>
      </c>
      <c r="E9" s="10"/>
      <c r="F9" s="10"/>
      <c r="G9" s="10"/>
      <c r="H9" s="10"/>
      <c r="I9" s="10"/>
      <c r="J9" s="13">
        <v>1997</v>
      </c>
      <c r="K9" s="10"/>
      <c r="L9" s="10"/>
      <c r="M9" s="10"/>
      <c r="N9" s="10"/>
      <c r="O9" s="10"/>
      <c r="P9" s="13"/>
      <c r="Q9" s="13"/>
      <c r="R9" s="13"/>
      <c r="S9" s="13"/>
      <c r="T9" s="13"/>
      <c r="U9" s="13"/>
      <c r="V9" s="13"/>
      <c r="W9" s="13"/>
      <c r="X9" s="13"/>
      <c r="Y9" s="13"/>
      <c r="Z9" s="13"/>
      <c r="AA9" s="13"/>
      <c r="AB9" s="13"/>
      <c r="AC9" s="13"/>
      <c r="AD9" s="13"/>
      <c r="AE9" s="13"/>
      <c r="AF9" s="13"/>
      <c r="AG9" s="13"/>
      <c r="AH9" s="13"/>
      <c r="AI9" s="13"/>
    </row>
    <row r="10" spans="1:35" x14ac:dyDescent="0.3">
      <c r="C10" s="1" t="s">
        <v>68</v>
      </c>
      <c r="D10" s="1" t="s">
        <v>316</v>
      </c>
      <c r="E10" s="10"/>
      <c r="F10" s="10"/>
      <c r="G10" s="10"/>
      <c r="H10" s="10"/>
      <c r="I10" s="10"/>
      <c r="J10" s="10">
        <v>16313</v>
      </c>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3">
      <c r="C11" s="1" t="s">
        <v>68</v>
      </c>
      <c r="D11" s="1" t="s">
        <v>317</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3">
      <c r="C12" s="1" t="s">
        <v>68</v>
      </c>
      <c r="E12" s="10"/>
      <c r="F12" s="10"/>
      <c r="G12" s="10"/>
      <c r="H12" s="10"/>
      <c r="I12" s="10"/>
      <c r="J12" s="10"/>
      <c r="K12" s="10"/>
      <c r="L12" s="10"/>
      <c r="M12" s="10"/>
      <c r="N12" s="10"/>
      <c r="O12" s="10"/>
      <c r="P12" s="13"/>
      <c r="Q12" s="13"/>
      <c r="R12" s="13"/>
      <c r="S12" s="13"/>
      <c r="T12" s="13"/>
      <c r="U12" s="13"/>
      <c r="V12" s="13"/>
      <c r="W12" s="13"/>
      <c r="X12" s="13"/>
      <c r="Y12" s="13"/>
      <c r="Z12" s="13"/>
      <c r="AA12" s="13"/>
      <c r="AB12" s="13"/>
      <c r="AC12" s="13"/>
      <c r="AD12" s="13"/>
      <c r="AE12" s="13"/>
      <c r="AF12" s="13"/>
      <c r="AG12" s="13"/>
      <c r="AH12" s="13"/>
      <c r="AI12" s="13"/>
    </row>
    <row r="13" spans="1:35" x14ac:dyDescent="0.3">
      <c r="C13" s="1" t="s">
        <v>68</v>
      </c>
      <c r="E13" s="10"/>
      <c r="F13" s="10"/>
      <c r="G13" s="10"/>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3"/>
    </row>
    <row r="14" spans="1:35" x14ac:dyDescent="0.3">
      <c r="A14" s="7"/>
      <c r="B14" s="7"/>
      <c r="C14" s="7" t="s">
        <v>68</v>
      </c>
      <c r="D14" s="7" t="s">
        <v>69</v>
      </c>
      <c r="E14" s="15">
        <f t="shared" ref="E14:AG14" si="0">SUM(E3:E13)</f>
        <v>0</v>
      </c>
      <c r="F14" s="15">
        <f t="shared" si="0"/>
        <v>0</v>
      </c>
      <c r="G14" s="15">
        <f t="shared" si="0"/>
        <v>0</v>
      </c>
      <c r="H14" s="15">
        <f t="shared" si="0"/>
        <v>0</v>
      </c>
      <c r="I14" s="15">
        <f t="shared" si="0"/>
        <v>0</v>
      </c>
      <c r="J14" s="15">
        <f>SUM(J3:J13)</f>
        <v>8607685</v>
      </c>
      <c r="K14" s="15">
        <f t="shared" si="0"/>
        <v>0</v>
      </c>
      <c r="L14" s="15">
        <f t="shared" si="0"/>
        <v>0</v>
      </c>
      <c r="M14" s="15">
        <f t="shared" si="0"/>
        <v>0</v>
      </c>
      <c r="N14" s="15">
        <f t="shared" si="0"/>
        <v>0</v>
      </c>
      <c r="O14" s="15">
        <f t="shared" si="0"/>
        <v>0</v>
      </c>
      <c r="P14" s="15">
        <f t="shared" si="0"/>
        <v>0</v>
      </c>
      <c r="Q14" s="15">
        <f t="shared" si="0"/>
        <v>0</v>
      </c>
      <c r="R14" s="15">
        <f t="shared" si="0"/>
        <v>0</v>
      </c>
      <c r="S14" s="15">
        <f t="shared" si="0"/>
        <v>0</v>
      </c>
      <c r="T14" s="15">
        <f t="shared" si="0"/>
        <v>0</v>
      </c>
      <c r="U14" s="15">
        <f t="shared" si="0"/>
        <v>0</v>
      </c>
      <c r="V14" s="15">
        <f t="shared" si="0"/>
        <v>0</v>
      </c>
      <c r="W14" s="15">
        <f t="shared" si="0"/>
        <v>0</v>
      </c>
      <c r="X14" s="15">
        <f t="shared" si="0"/>
        <v>0</v>
      </c>
      <c r="Y14" s="15">
        <f t="shared" si="0"/>
        <v>0</v>
      </c>
      <c r="Z14" s="15">
        <f t="shared" si="0"/>
        <v>0</v>
      </c>
      <c r="AA14" s="15">
        <f t="shared" si="0"/>
        <v>0</v>
      </c>
      <c r="AB14" s="15">
        <f t="shared" si="0"/>
        <v>0</v>
      </c>
      <c r="AC14" s="15">
        <f t="shared" si="0"/>
        <v>0</v>
      </c>
      <c r="AD14" s="15">
        <f t="shared" si="0"/>
        <v>0</v>
      </c>
      <c r="AE14" s="15">
        <f t="shared" si="0"/>
        <v>0</v>
      </c>
      <c r="AF14" s="15">
        <f t="shared" si="0"/>
        <v>0</v>
      </c>
      <c r="AG14" s="15">
        <f t="shared" si="0"/>
        <v>0</v>
      </c>
      <c r="AH14" s="15">
        <f t="shared" ref="AH14:AI14" si="1">SUM(AH3:AH13)</f>
        <v>0</v>
      </c>
      <c r="AI14" s="15">
        <f t="shared" si="1"/>
        <v>0</v>
      </c>
    </row>
    <row r="15" spans="1:35" x14ac:dyDescent="0.3">
      <c r="C15" s="1" t="s">
        <v>70</v>
      </c>
      <c r="D15" s="1" t="s">
        <v>318</v>
      </c>
      <c r="E15" s="13"/>
      <c r="F15" s="13"/>
      <c r="G15" s="13"/>
      <c r="H15" s="13"/>
      <c r="I15" s="13"/>
      <c r="J15" s="1">
        <v>1898044</v>
      </c>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x14ac:dyDescent="0.3">
      <c r="C16" s="1" t="s">
        <v>70</v>
      </c>
      <c r="D16" s="1" t="s">
        <v>319</v>
      </c>
      <c r="E16" s="13"/>
      <c r="F16" s="13"/>
      <c r="G16" s="13"/>
      <c r="H16" s="13"/>
      <c r="I16" s="13"/>
      <c r="J16" s="1">
        <v>217810</v>
      </c>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x14ac:dyDescent="0.3">
      <c r="C17" s="1" t="s">
        <v>70</v>
      </c>
      <c r="D17" s="1" t="s">
        <v>320</v>
      </c>
      <c r="E17" s="13"/>
      <c r="F17" s="13"/>
      <c r="G17" s="13"/>
      <c r="H17" s="13"/>
      <c r="I17" s="13"/>
      <c r="J17" s="1">
        <v>666169</v>
      </c>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x14ac:dyDescent="0.3">
      <c r="C18" s="1" t="s">
        <v>70</v>
      </c>
      <c r="D18" s="1" t="s">
        <v>321</v>
      </c>
      <c r="E18" s="13"/>
      <c r="F18" s="13"/>
      <c r="G18" s="13"/>
      <c r="H18" s="13"/>
      <c r="I18" s="13"/>
      <c r="J18" s="13">
        <v>626096</v>
      </c>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row>
    <row r="19" spans="1:35" x14ac:dyDescent="0.3">
      <c r="C19" s="1" t="s">
        <v>70</v>
      </c>
      <c r="D19" s="1" t="s">
        <v>322</v>
      </c>
      <c r="E19" s="13"/>
      <c r="F19" s="13"/>
      <c r="G19" s="13"/>
      <c r="H19" s="13"/>
      <c r="I19" s="13"/>
      <c r="J19" s="13">
        <v>1857771</v>
      </c>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row>
    <row r="20" spans="1:35" x14ac:dyDescent="0.3">
      <c r="C20" s="1" t="s">
        <v>70</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row>
    <row r="21" spans="1:35" x14ac:dyDescent="0.3">
      <c r="A21" s="7"/>
      <c r="B21" s="7"/>
      <c r="C21" s="7" t="s">
        <v>70</v>
      </c>
      <c r="D21" s="7" t="s">
        <v>71</v>
      </c>
      <c r="E21" s="15">
        <f t="shared" ref="E21:I21" si="2">SUM(E15:E20)</f>
        <v>0</v>
      </c>
      <c r="F21" s="15">
        <f t="shared" si="2"/>
        <v>0</v>
      </c>
      <c r="G21" s="15">
        <f t="shared" si="2"/>
        <v>0</v>
      </c>
      <c r="H21" s="15">
        <f t="shared" si="2"/>
        <v>0</v>
      </c>
      <c r="I21" s="15">
        <f t="shared" si="2"/>
        <v>0</v>
      </c>
      <c r="J21" s="15">
        <f>SUM(J15:J20)</f>
        <v>5265890</v>
      </c>
      <c r="K21" s="15">
        <f t="shared" ref="K21:AI21" si="3">SUM(K15:K20)</f>
        <v>0</v>
      </c>
      <c r="L21" s="15">
        <f t="shared" si="3"/>
        <v>0</v>
      </c>
      <c r="M21" s="15">
        <f t="shared" si="3"/>
        <v>0</v>
      </c>
      <c r="N21" s="15">
        <f t="shared" si="3"/>
        <v>0</v>
      </c>
      <c r="O21" s="15">
        <f t="shared" si="3"/>
        <v>0</v>
      </c>
      <c r="P21" s="15">
        <f t="shared" si="3"/>
        <v>0</v>
      </c>
      <c r="Q21" s="15">
        <f t="shared" si="3"/>
        <v>0</v>
      </c>
      <c r="R21" s="15">
        <f t="shared" si="3"/>
        <v>0</v>
      </c>
      <c r="S21" s="15">
        <f t="shared" si="3"/>
        <v>0</v>
      </c>
      <c r="T21" s="15">
        <f t="shared" si="3"/>
        <v>0</v>
      </c>
      <c r="U21" s="15">
        <f t="shared" si="3"/>
        <v>0</v>
      </c>
      <c r="V21" s="15">
        <f t="shared" si="3"/>
        <v>0</v>
      </c>
      <c r="W21" s="15">
        <f t="shared" si="3"/>
        <v>0</v>
      </c>
      <c r="X21" s="15">
        <f t="shared" si="3"/>
        <v>0</v>
      </c>
      <c r="Y21" s="15">
        <f t="shared" si="3"/>
        <v>0</v>
      </c>
      <c r="Z21" s="15">
        <f t="shared" si="3"/>
        <v>0</v>
      </c>
      <c r="AA21" s="15">
        <f t="shared" si="3"/>
        <v>0</v>
      </c>
      <c r="AB21" s="15">
        <f t="shared" si="3"/>
        <v>0</v>
      </c>
      <c r="AC21" s="15">
        <f t="shared" si="3"/>
        <v>0</v>
      </c>
      <c r="AD21" s="15">
        <f t="shared" si="3"/>
        <v>0</v>
      </c>
      <c r="AE21" s="15">
        <f t="shared" si="3"/>
        <v>0</v>
      </c>
      <c r="AF21" s="15">
        <f t="shared" si="3"/>
        <v>0</v>
      </c>
      <c r="AG21" s="15">
        <f t="shared" si="3"/>
        <v>0</v>
      </c>
      <c r="AH21" s="15">
        <f t="shared" si="3"/>
        <v>0</v>
      </c>
      <c r="AI21" s="15">
        <f t="shared" si="3"/>
        <v>0</v>
      </c>
    </row>
    <row r="22" spans="1:35" x14ac:dyDescent="0.3">
      <c r="A22" s="7"/>
      <c r="B22" s="7"/>
      <c r="C22" s="7" t="s">
        <v>70</v>
      </c>
      <c r="D22" s="7"/>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row>
    <row r="23" spans="1:35" x14ac:dyDescent="0.3">
      <c r="A23" s="7"/>
      <c r="B23" s="7"/>
      <c r="C23" s="7" t="s">
        <v>72</v>
      </c>
      <c r="D23" s="7" t="s">
        <v>73</v>
      </c>
      <c r="E23" s="16">
        <f t="shared" ref="E23:AG23" si="4">E14-E21</f>
        <v>0</v>
      </c>
      <c r="F23" s="16">
        <f t="shared" si="4"/>
        <v>0</v>
      </c>
      <c r="G23" s="16">
        <f t="shared" si="4"/>
        <v>0</v>
      </c>
      <c r="H23" s="16">
        <f t="shared" si="4"/>
        <v>0</v>
      </c>
      <c r="I23" s="16">
        <f t="shared" si="4"/>
        <v>0</v>
      </c>
      <c r="J23" s="16">
        <f>J14-J21</f>
        <v>3341795</v>
      </c>
      <c r="K23" s="16">
        <f t="shared" si="4"/>
        <v>0</v>
      </c>
      <c r="L23" s="16">
        <f t="shared" si="4"/>
        <v>0</v>
      </c>
      <c r="M23" s="16">
        <f t="shared" si="4"/>
        <v>0</v>
      </c>
      <c r="N23" s="16">
        <f t="shared" si="4"/>
        <v>0</v>
      </c>
      <c r="O23" s="16">
        <f t="shared" si="4"/>
        <v>0</v>
      </c>
      <c r="P23" s="16">
        <f t="shared" si="4"/>
        <v>0</v>
      </c>
      <c r="Q23" s="16">
        <f t="shared" si="4"/>
        <v>0</v>
      </c>
      <c r="R23" s="16">
        <f t="shared" si="4"/>
        <v>0</v>
      </c>
      <c r="S23" s="16">
        <f t="shared" si="4"/>
        <v>0</v>
      </c>
      <c r="T23" s="16">
        <f t="shared" si="4"/>
        <v>0</v>
      </c>
      <c r="U23" s="16">
        <f t="shared" si="4"/>
        <v>0</v>
      </c>
      <c r="V23" s="16">
        <f t="shared" si="4"/>
        <v>0</v>
      </c>
      <c r="W23" s="16">
        <f t="shared" si="4"/>
        <v>0</v>
      </c>
      <c r="X23" s="16">
        <f t="shared" si="4"/>
        <v>0</v>
      </c>
      <c r="Y23" s="16">
        <f t="shared" si="4"/>
        <v>0</v>
      </c>
      <c r="Z23" s="16">
        <f t="shared" si="4"/>
        <v>0</v>
      </c>
      <c r="AA23" s="16">
        <f t="shared" si="4"/>
        <v>0</v>
      </c>
      <c r="AB23" s="16">
        <f t="shared" si="4"/>
        <v>0</v>
      </c>
      <c r="AC23" s="16">
        <f t="shared" si="4"/>
        <v>0</v>
      </c>
      <c r="AD23" s="16">
        <f t="shared" si="4"/>
        <v>0</v>
      </c>
      <c r="AE23" s="16">
        <f t="shared" si="4"/>
        <v>0</v>
      </c>
      <c r="AF23" s="16">
        <f t="shared" si="4"/>
        <v>0</v>
      </c>
      <c r="AG23" s="16">
        <f t="shared" si="4"/>
        <v>0</v>
      </c>
      <c r="AH23" s="16">
        <f>AH14-AH21</f>
        <v>0</v>
      </c>
      <c r="AI23" s="16">
        <f>AI14-AI21</f>
        <v>0</v>
      </c>
    </row>
    <row r="24" spans="1:35" x14ac:dyDescent="0.3">
      <c r="C24" s="1" t="s">
        <v>72</v>
      </c>
      <c r="D24" s="1" t="s">
        <v>323</v>
      </c>
      <c r="E24" s="13"/>
      <c r="F24" s="13"/>
      <c r="G24" s="13"/>
      <c r="H24" s="13"/>
      <c r="I24" s="13"/>
      <c r="J24" s="13">
        <v>1996249</v>
      </c>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spans="1:35" x14ac:dyDescent="0.3">
      <c r="C25" s="1" t="s">
        <v>72</v>
      </c>
      <c r="D25" s="1" t="s">
        <v>324</v>
      </c>
      <c r="E25" s="13"/>
      <c r="F25" s="13"/>
      <c r="G25" s="13"/>
      <c r="H25" s="13"/>
      <c r="I25" s="13"/>
      <c r="J25" s="13">
        <v>-2611795</v>
      </c>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5" x14ac:dyDescent="0.3">
      <c r="C26" s="1" t="s">
        <v>72</v>
      </c>
      <c r="D26" s="1" t="s">
        <v>325</v>
      </c>
      <c r="E26" s="13"/>
      <c r="F26" s="13"/>
      <c r="G26" s="13"/>
      <c r="H26" s="13"/>
      <c r="I26" s="13"/>
      <c r="J26" s="13">
        <v>-50812</v>
      </c>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row>
    <row r="27" spans="1:35" x14ac:dyDescent="0.3">
      <c r="C27" s="1" t="s">
        <v>72</v>
      </c>
      <c r="D27" s="1" t="s">
        <v>326</v>
      </c>
      <c r="E27" s="13"/>
      <c r="F27" s="13"/>
      <c r="G27" s="13"/>
      <c r="H27" s="13"/>
      <c r="I27" s="13"/>
      <c r="J27" s="13">
        <v>-1214361</v>
      </c>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row>
    <row r="28" spans="1:35" x14ac:dyDescent="0.3">
      <c r="C28" s="1" t="s">
        <v>72</v>
      </c>
      <c r="D28" s="1" t="s">
        <v>327</v>
      </c>
      <c r="E28" s="13"/>
      <c r="F28" s="13"/>
      <c r="G28" s="13"/>
      <c r="H28" s="13"/>
      <c r="I28" s="13"/>
      <c r="J28" s="13">
        <v>-713699</v>
      </c>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row>
    <row r="29" spans="1:35" x14ac:dyDescent="0.3">
      <c r="A29" s="7"/>
      <c r="B29" s="7"/>
      <c r="C29" s="7" t="s">
        <v>72</v>
      </c>
      <c r="D29" s="7" t="s">
        <v>74</v>
      </c>
      <c r="E29" s="15">
        <f t="shared" ref="E29:I29" si="5">SUM(E24:E28)</f>
        <v>0</v>
      </c>
      <c r="F29" s="15">
        <f t="shared" si="5"/>
        <v>0</v>
      </c>
      <c r="G29" s="15">
        <f t="shared" si="5"/>
        <v>0</v>
      </c>
      <c r="H29" s="15">
        <f t="shared" si="5"/>
        <v>0</v>
      </c>
      <c r="I29" s="15">
        <f t="shared" si="5"/>
        <v>0</v>
      </c>
      <c r="J29" s="15">
        <f>SUM(J24:J28)</f>
        <v>-2594418</v>
      </c>
      <c r="K29" s="15">
        <f t="shared" ref="K29" si="6">SUM(K24:K28)</f>
        <v>0</v>
      </c>
      <c r="L29" s="15">
        <f t="shared" ref="L29" si="7">SUM(L24:L28)</f>
        <v>0</v>
      </c>
      <c r="M29" s="15">
        <f t="shared" ref="M29" si="8">SUM(M24:M28)</f>
        <v>0</v>
      </c>
      <c r="N29" s="15">
        <f t="shared" ref="N29" si="9">SUM(N24:N28)</f>
        <v>0</v>
      </c>
      <c r="O29" s="15">
        <f t="shared" ref="O29:P29" si="10">SUM(O24:O28)</f>
        <v>0</v>
      </c>
      <c r="P29" s="15">
        <f t="shared" si="10"/>
        <v>0</v>
      </c>
      <c r="Q29" s="15">
        <f t="shared" ref="Q29" si="11">SUM(Q24:Q28)</f>
        <v>0</v>
      </c>
      <c r="R29" s="15">
        <f t="shared" ref="R29" si="12">SUM(R24:R28)</f>
        <v>0</v>
      </c>
      <c r="S29" s="15">
        <f t="shared" ref="S29" si="13">SUM(S24:S28)</f>
        <v>0</v>
      </c>
      <c r="T29" s="15">
        <f t="shared" ref="T29" si="14">SUM(T24:T28)</f>
        <v>0</v>
      </c>
      <c r="U29" s="15">
        <f t="shared" ref="U29:V29" si="15">SUM(U24:U28)</f>
        <v>0</v>
      </c>
      <c r="V29" s="15">
        <f t="shared" si="15"/>
        <v>0</v>
      </c>
      <c r="W29" s="15">
        <f t="shared" ref="W29" si="16">SUM(W24:W28)</f>
        <v>0</v>
      </c>
      <c r="X29" s="15">
        <f t="shared" ref="X29" si="17">SUM(X24:X28)</f>
        <v>0</v>
      </c>
      <c r="Y29" s="15">
        <f t="shared" ref="Y29" si="18">SUM(Y24:Y28)</f>
        <v>0</v>
      </c>
      <c r="Z29" s="15">
        <f t="shared" ref="Z29" si="19">SUM(Z24:Z28)</f>
        <v>0</v>
      </c>
      <c r="AA29" s="15">
        <f t="shared" ref="AA29:AB29" si="20">SUM(AA24:AA28)</f>
        <v>0</v>
      </c>
      <c r="AB29" s="15">
        <f t="shared" si="20"/>
        <v>0</v>
      </c>
      <c r="AC29" s="15">
        <f t="shared" ref="AC29" si="21">SUM(AC24:AC28)</f>
        <v>0</v>
      </c>
      <c r="AD29" s="15">
        <f t="shared" ref="AD29" si="22">SUM(AD24:AD28)</f>
        <v>0</v>
      </c>
      <c r="AE29" s="15">
        <f t="shared" ref="AE29" si="23">SUM(AE24:AE28)</f>
        <v>0</v>
      </c>
      <c r="AF29" s="15">
        <f t="shared" ref="AF29" si="24">SUM(AF24:AF28)</f>
        <v>0</v>
      </c>
      <c r="AG29" s="15">
        <f t="shared" ref="AG29:AH29" si="25">SUM(AG24:AG28)</f>
        <v>0</v>
      </c>
      <c r="AH29" s="15">
        <f t="shared" si="25"/>
        <v>0</v>
      </c>
      <c r="AI29" s="15">
        <f t="shared" ref="AI29" si="26">SUM(AI24:AI28)</f>
        <v>0</v>
      </c>
    </row>
    <row r="30" spans="1:35" x14ac:dyDescent="0.3">
      <c r="A30" s="7"/>
      <c r="B30" s="7"/>
      <c r="C30" s="7" t="s">
        <v>75</v>
      </c>
      <c r="D30" s="7" t="s">
        <v>76</v>
      </c>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spans="1:35" x14ac:dyDescent="0.3">
      <c r="A31" s="7"/>
      <c r="B31" s="7"/>
      <c r="C31" s="7" t="s">
        <v>77</v>
      </c>
      <c r="D31" s="7" t="s">
        <v>77</v>
      </c>
      <c r="E31" s="15">
        <f t="shared" ref="E31:I31" si="27">E23+E29</f>
        <v>0</v>
      </c>
      <c r="F31" s="15">
        <f t="shared" si="27"/>
        <v>0</v>
      </c>
      <c r="G31" s="15">
        <f t="shared" si="27"/>
        <v>0</v>
      </c>
      <c r="H31" s="15">
        <f t="shared" si="27"/>
        <v>0</v>
      </c>
      <c r="I31" s="15">
        <f t="shared" si="27"/>
        <v>0</v>
      </c>
      <c r="J31" s="15">
        <f>J23+J29</f>
        <v>747377</v>
      </c>
      <c r="K31" s="15">
        <f t="shared" ref="K31:AI31" si="28">K23+K29</f>
        <v>0</v>
      </c>
      <c r="L31" s="15">
        <f t="shared" si="28"/>
        <v>0</v>
      </c>
      <c r="M31" s="15">
        <f t="shared" si="28"/>
        <v>0</v>
      </c>
      <c r="N31" s="15">
        <f t="shared" si="28"/>
        <v>0</v>
      </c>
      <c r="O31" s="15">
        <f t="shared" si="28"/>
        <v>0</v>
      </c>
      <c r="P31" s="15">
        <f t="shared" si="28"/>
        <v>0</v>
      </c>
      <c r="Q31" s="15">
        <f t="shared" si="28"/>
        <v>0</v>
      </c>
      <c r="R31" s="15">
        <f t="shared" si="28"/>
        <v>0</v>
      </c>
      <c r="S31" s="15">
        <f t="shared" si="28"/>
        <v>0</v>
      </c>
      <c r="T31" s="15">
        <f t="shared" si="28"/>
        <v>0</v>
      </c>
      <c r="U31" s="15">
        <f t="shared" si="28"/>
        <v>0</v>
      </c>
      <c r="V31" s="15">
        <f t="shared" si="28"/>
        <v>0</v>
      </c>
      <c r="W31" s="15">
        <f t="shared" si="28"/>
        <v>0</v>
      </c>
      <c r="X31" s="15">
        <f t="shared" si="28"/>
        <v>0</v>
      </c>
      <c r="Y31" s="15">
        <f t="shared" si="28"/>
        <v>0</v>
      </c>
      <c r="Z31" s="15">
        <f t="shared" si="28"/>
        <v>0</v>
      </c>
      <c r="AA31" s="15">
        <f t="shared" si="28"/>
        <v>0</v>
      </c>
      <c r="AB31" s="15">
        <f t="shared" si="28"/>
        <v>0</v>
      </c>
      <c r="AC31" s="15">
        <f t="shared" si="28"/>
        <v>0</v>
      </c>
      <c r="AD31" s="15">
        <f t="shared" si="28"/>
        <v>0</v>
      </c>
      <c r="AE31" s="15">
        <f t="shared" si="28"/>
        <v>0</v>
      </c>
      <c r="AF31" s="15">
        <f t="shared" si="28"/>
        <v>0</v>
      </c>
      <c r="AG31" s="15">
        <f t="shared" si="28"/>
        <v>0</v>
      </c>
      <c r="AH31" s="15">
        <f t="shared" si="28"/>
        <v>0</v>
      </c>
      <c r="AI31" s="15">
        <f t="shared" si="28"/>
        <v>0</v>
      </c>
    </row>
    <row r="32" spans="1:35" x14ac:dyDescent="0.3">
      <c r="A32" s="7"/>
      <c r="B32" s="7"/>
      <c r="C32" s="7" t="s">
        <v>78</v>
      </c>
      <c r="D32" s="7" t="s">
        <v>79</v>
      </c>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spans="1:35" x14ac:dyDescent="0.3">
      <c r="A33" s="7"/>
      <c r="B33" s="7"/>
      <c r="C33" s="7" t="s">
        <v>78</v>
      </c>
      <c r="D33" s="7" t="s">
        <v>80</v>
      </c>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3">
      <c r="A34" s="7"/>
      <c r="B34" s="7"/>
      <c r="C34" s="7" t="s">
        <v>81</v>
      </c>
      <c r="D34" s="7" t="s">
        <v>81</v>
      </c>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54"/>
  <sheetViews>
    <sheetView workbookViewId="0">
      <selection activeCell="A3" sqref="A3:B3"/>
    </sheetView>
  </sheetViews>
  <sheetFormatPr defaultRowHeight="14.4" x14ac:dyDescent="0.3"/>
  <cols>
    <col min="1" max="2" width="8.88671875" style="1"/>
    <col min="3" max="3" width="27.88671875" style="1" bestFit="1" customWidth="1"/>
    <col min="4" max="16384" width="8.886718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A3" t="s">
        <v>181</v>
      </c>
      <c r="B3" s="1" t="s">
        <v>182</v>
      </c>
      <c r="C3" s="1" t="s">
        <v>159</v>
      </c>
      <c r="E3" s="10"/>
      <c r="F3" s="10"/>
      <c r="G3" s="10"/>
      <c r="H3" s="10"/>
      <c r="I3" s="10"/>
      <c r="J3" s="10"/>
      <c r="K3" s="10"/>
      <c r="L3" s="10"/>
      <c r="M3" s="10"/>
      <c r="N3" s="10"/>
      <c r="O3" s="10"/>
      <c r="P3" s="13"/>
      <c r="Q3" s="13"/>
      <c r="R3" s="13"/>
      <c r="S3" s="13"/>
      <c r="T3" s="13"/>
      <c r="U3" s="13"/>
      <c r="V3" s="13"/>
      <c r="W3" s="13"/>
      <c r="X3" s="13"/>
      <c r="Y3" s="13"/>
      <c r="Z3" s="13"/>
      <c r="AA3" s="13"/>
      <c r="AB3" s="13"/>
      <c r="AC3" s="13"/>
      <c r="AD3" s="13"/>
      <c r="AE3" s="13"/>
      <c r="AF3" s="13"/>
      <c r="AG3" s="13"/>
      <c r="AH3" s="13"/>
      <c r="AI3" s="13"/>
    </row>
    <row r="4" spans="1:35" x14ac:dyDescent="0.3">
      <c r="C4" s="1" t="s">
        <v>159</v>
      </c>
      <c r="E4" s="10"/>
      <c r="F4" s="10"/>
      <c r="G4" s="10"/>
      <c r="H4" s="10"/>
      <c r="I4" s="10"/>
      <c r="J4" s="10"/>
      <c r="K4" s="10"/>
      <c r="L4" s="10"/>
      <c r="M4" s="10"/>
      <c r="N4" s="10"/>
      <c r="O4" s="10"/>
      <c r="P4" s="13"/>
      <c r="Q4" s="13"/>
      <c r="R4" s="13"/>
      <c r="S4" s="13"/>
      <c r="T4" s="13"/>
      <c r="U4" s="13"/>
      <c r="V4" s="13"/>
      <c r="W4" s="13"/>
      <c r="X4" s="13"/>
      <c r="Y4" s="13"/>
      <c r="Z4" s="13"/>
      <c r="AA4" s="13"/>
      <c r="AB4" s="13"/>
      <c r="AC4" s="13"/>
      <c r="AD4" s="13"/>
      <c r="AE4" s="13"/>
      <c r="AF4" s="13"/>
      <c r="AG4" s="13"/>
      <c r="AH4" s="13"/>
      <c r="AI4" s="13"/>
    </row>
    <row r="5" spans="1:35" x14ac:dyDescent="0.3">
      <c r="C5" s="1" t="s">
        <v>159</v>
      </c>
      <c r="E5" s="10"/>
      <c r="F5" s="10"/>
      <c r="G5" s="10"/>
      <c r="H5" s="10"/>
      <c r="I5" s="10"/>
      <c r="J5" s="10"/>
      <c r="K5" s="10"/>
      <c r="L5" s="10"/>
      <c r="M5" s="10"/>
      <c r="N5" s="10"/>
      <c r="O5" s="10"/>
      <c r="P5" s="13"/>
      <c r="Q5" s="13"/>
      <c r="R5" s="13"/>
      <c r="S5" s="13"/>
      <c r="T5" s="13"/>
      <c r="U5" s="13"/>
      <c r="V5" s="13"/>
      <c r="W5" s="13"/>
      <c r="X5" s="13"/>
      <c r="Y5" s="13"/>
      <c r="Z5" s="13"/>
      <c r="AA5" s="13"/>
      <c r="AB5" s="13"/>
      <c r="AC5" s="13"/>
      <c r="AD5" s="13"/>
      <c r="AE5" s="13"/>
      <c r="AF5" s="13"/>
      <c r="AG5" s="13"/>
      <c r="AH5" s="13"/>
      <c r="AI5" s="13"/>
    </row>
    <row r="6" spans="1:35" x14ac:dyDescent="0.3">
      <c r="C6" s="1" t="s">
        <v>159</v>
      </c>
      <c r="E6" s="10"/>
      <c r="F6" s="10"/>
      <c r="G6" s="10"/>
      <c r="H6" s="10"/>
      <c r="I6" s="10"/>
      <c r="J6" s="10"/>
      <c r="K6" s="10"/>
      <c r="L6" s="10"/>
      <c r="M6" s="10"/>
      <c r="N6" s="10"/>
      <c r="O6" s="10"/>
      <c r="P6" s="13"/>
      <c r="Q6" s="13"/>
      <c r="R6" s="13"/>
      <c r="S6" s="13"/>
      <c r="T6" s="13"/>
      <c r="U6" s="13"/>
      <c r="V6" s="13"/>
      <c r="W6" s="13"/>
      <c r="X6" s="13"/>
      <c r="Y6" s="13"/>
      <c r="Z6" s="13"/>
      <c r="AA6" s="13"/>
      <c r="AB6" s="13"/>
      <c r="AC6" s="13"/>
      <c r="AD6" s="13"/>
      <c r="AE6" s="13"/>
      <c r="AF6" s="13"/>
      <c r="AG6" s="13"/>
      <c r="AH6" s="13"/>
      <c r="AI6" s="13"/>
    </row>
    <row r="7" spans="1:35" x14ac:dyDescent="0.3">
      <c r="C7" s="1" t="s">
        <v>159</v>
      </c>
      <c r="E7" s="10"/>
      <c r="F7" s="10"/>
      <c r="G7" s="10"/>
      <c r="H7" s="10"/>
      <c r="I7" s="10"/>
      <c r="J7" s="10"/>
      <c r="K7" s="10"/>
      <c r="L7" s="10"/>
      <c r="M7" s="10"/>
      <c r="N7" s="10"/>
      <c r="O7" s="10"/>
      <c r="P7" s="13"/>
      <c r="Q7" s="13"/>
      <c r="R7" s="13"/>
      <c r="S7" s="13"/>
      <c r="T7" s="13"/>
      <c r="U7" s="13"/>
      <c r="V7" s="13"/>
      <c r="W7" s="13"/>
      <c r="X7" s="13"/>
      <c r="Y7" s="13"/>
      <c r="Z7" s="13"/>
      <c r="AA7" s="13"/>
      <c r="AB7" s="13"/>
      <c r="AC7" s="13"/>
      <c r="AD7" s="13"/>
      <c r="AE7" s="13"/>
      <c r="AF7" s="13"/>
      <c r="AG7" s="13"/>
      <c r="AH7" s="13"/>
      <c r="AI7" s="13"/>
    </row>
    <row r="8" spans="1:35" x14ac:dyDescent="0.3">
      <c r="C8" s="1" t="s">
        <v>159</v>
      </c>
      <c r="E8" s="10"/>
      <c r="F8" s="10"/>
      <c r="G8" s="10"/>
      <c r="H8" s="10"/>
      <c r="I8" s="10"/>
      <c r="J8" s="10"/>
      <c r="K8" s="10"/>
      <c r="L8" s="10"/>
      <c r="M8" s="10"/>
      <c r="N8" s="10"/>
      <c r="O8" s="10"/>
      <c r="P8" s="13"/>
      <c r="Q8" s="13"/>
      <c r="R8" s="13"/>
      <c r="S8" s="13"/>
      <c r="T8" s="13"/>
      <c r="U8" s="13"/>
      <c r="V8" s="13"/>
      <c r="W8" s="13"/>
      <c r="X8" s="13"/>
      <c r="Y8" s="13"/>
      <c r="Z8" s="13"/>
      <c r="AA8" s="13"/>
      <c r="AB8" s="13"/>
      <c r="AC8" s="13"/>
      <c r="AD8" s="13"/>
      <c r="AE8" s="13"/>
      <c r="AF8" s="13"/>
      <c r="AG8" s="13"/>
      <c r="AH8" s="13"/>
      <c r="AI8" s="13"/>
    </row>
    <row r="9" spans="1:35" x14ac:dyDescent="0.3">
      <c r="C9" s="1" t="s">
        <v>159</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row>
    <row r="10" spans="1:35" x14ac:dyDescent="0.3">
      <c r="C10" s="1" t="s">
        <v>159</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3">
      <c r="C11" s="1" t="s">
        <v>159</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3">
      <c r="C12" s="7" t="s">
        <v>159</v>
      </c>
      <c r="E12" s="10"/>
      <c r="F12" s="10"/>
      <c r="G12" s="10"/>
      <c r="H12" s="10"/>
      <c r="I12" s="10"/>
      <c r="J12" s="10"/>
      <c r="K12" s="10"/>
      <c r="L12" s="10"/>
      <c r="M12" s="10"/>
      <c r="N12" s="10"/>
      <c r="O12" s="10"/>
      <c r="P12" s="13"/>
      <c r="Q12" s="13"/>
      <c r="R12" s="13"/>
      <c r="S12" s="13"/>
      <c r="T12" s="13"/>
      <c r="U12" s="13"/>
      <c r="V12" s="13"/>
      <c r="W12" s="13"/>
      <c r="X12" s="13"/>
      <c r="Y12" s="13"/>
      <c r="Z12" s="13"/>
      <c r="AA12" s="13"/>
      <c r="AB12" s="13"/>
      <c r="AC12" s="13"/>
      <c r="AD12" s="13"/>
      <c r="AE12" s="13"/>
      <c r="AF12" s="13"/>
      <c r="AG12" s="13"/>
      <c r="AH12" s="13"/>
      <c r="AI12" s="13"/>
    </row>
    <row r="13" spans="1:35" x14ac:dyDescent="0.3">
      <c r="C13" s="1" t="s">
        <v>160</v>
      </c>
      <c r="E13" s="10"/>
      <c r="F13" s="10"/>
      <c r="G13" s="10"/>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3"/>
    </row>
    <row r="14" spans="1:35" x14ac:dyDescent="0.3">
      <c r="A14" s="7"/>
      <c r="B14" s="7"/>
      <c r="C14" s="1" t="s">
        <v>160</v>
      </c>
      <c r="D14" s="7"/>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spans="1:35" x14ac:dyDescent="0.3">
      <c r="C15" s="1" t="s">
        <v>160</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x14ac:dyDescent="0.3">
      <c r="C16" s="1" t="s">
        <v>160</v>
      </c>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x14ac:dyDescent="0.3">
      <c r="C17" s="1" t="s">
        <v>160</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x14ac:dyDescent="0.3">
      <c r="C18" s="7" t="s">
        <v>160</v>
      </c>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row>
    <row r="19" spans="1:35" x14ac:dyDescent="0.3">
      <c r="C19" s="1" t="s">
        <v>161</v>
      </c>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row>
    <row r="20" spans="1:35" x14ac:dyDescent="0.3">
      <c r="C20" s="1" t="s">
        <v>161</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row>
    <row r="21" spans="1:35" x14ac:dyDescent="0.3">
      <c r="A21" s="7"/>
      <c r="B21" s="7"/>
      <c r="C21" s="1" t="s">
        <v>161</v>
      </c>
      <c r="D21" s="7"/>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row>
    <row r="22" spans="1:35" x14ac:dyDescent="0.3">
      <c r="A22" s="7"/>
      <c r="B22" s="7"/>
      <c r="C22" s="1" t="s">
        <v>161</v>
      </c>
      <c r="D22" s="7"/>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row>
    <row r="23" spans="1:35" x14ac:dyDescent="0.3">
      <c r="C23" s="7" t="s">
        <v>161</v>
      </c>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row>
    <row r="24" spans="1:35" x14ac:dyDescent="0.3">
      <c r="C24" s="19" t="s">
        <v>162</v>
      </c>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spans="1:35" x14ac:dyDescent="0.3">
      <c r="C25" s="19" t="s">
        <v>162</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5" x14ac:dyDescent="0.3">
      <c r="C26" s="19" t="s">
        <v>162</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row>
    <row r="27" spans="1:35" x14ac:dyDescent="0.3">
      <c r="C27" s="7" t="s">
        <v>162</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row>
    <row r="28" spans="1:35" x14ac:dyDescent="0.3">
      <c r="A28" s="7"/>
      <c r="B28" s="7"/>
      <c r="C28" s="19" t="s">
        <v>162</v>
      </c>
      <c r="D28" s="7"/>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x14ac:dyDescent="0.3">
      <c r="A29" s="7"/>
      <c r="B29" s="7"/>
      <c r="C29" s="7" t="s">
        <v>163</v>
      </c>
      <c r="D29" s="7"/>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x14ac:dyDescent="0.3">
      <c r="A30" s="7"/>
      <c r="B30" s="7"/>
      <c r="C30" s="1" t="s">
        <v>164</v>
      </c>
      <c r="D30" s="7"/>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spans="1:35" x14ac:dyDescent="0.3">
      <c r="A31" s="7"/>
      <c r="B31" s="7"/>
      <c r="C31" s="1" t="s">
        <v>164</v>
      </c>
      <c r="D31" s="7"/>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spans="1:35" x14ac:dyDescent="0.3">
      <c r="A32" s="7"/>
      <c r="B32" s="7"/>
      <c r="C32" s="1" t="s">
        <v>164</v>
      </c>
      <c r="D32" s="7"/>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spans="1:35" x14ac:dyDescent="0.3">
      <c r="A33" s="7"/>
      <c r="B33" s="7"/>
      <c r="C33" s="1" t="s">
        <v>164</v>
      </c>
      <c r="D33" s="7"/>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3">
      <c r="C34" s="1" t="s">
        <v>164</v>
      </c>
    </row>
    <row r="35" spans="1:35" x14ac:dyDescent="0.3">
      <c r="C35" s="1" t="s">
        <v>164</v>
      </c>
    </row>
    <row r="36" spans="1:35" x14ac:dyDescent="0.3">
      <c r="C36" s="1" t="s">
        <v>164</v>
      </c>
    </row>
    <row r="37" spans="1:35" x14ac:dyDescent="0.3">
      <c r="C37" s="1" t="s">
        <v>164</v>
      </c>
    </row>
    <row r="38" spans="1:35" x14ac:dyDescent="0.3">
      <c r="C38" s="1" t="s">
        <v>164</v>
      </c>
    </row>
    <row r="39" spans="1:35" x14ac:dyDescent="0.3">
      <c r="C39" s="1" t="s">
        <v>164</v>
      </c>
    </row>
    <row r="40" spans="1:35" x14ac:dyDescent="0.3">
      <c r="C40" s="1" t="s">
        <v>164</v>
      </c>
    </row>
    <row r="41" spans="1:35" x14ac:dyDescent="0.3">
      <c r="C41" s="1" t="s">
        <v>164</v>
      </c>
    </row>
    <row r="42" spans="1:35" x14ac:dyDescent="0.3">
      <c r="C42" s="7" t="s">
        <v>164</v>
      </c>
    </row>
    <row r="43" spans="1:35" x14ac:dyDescent="0.3">
      <c r="C43" s="1" t="s">
        <v>165</v>
      </c>
    </row>
    <row r="44" spans="1:35" x14ac:dyDescent="0.3">
      <c r="C44" s="1" t="s">
        <v>165</v>
      </c>
    </row>
    <row r="45" spans="1:35" x14ac:dyDescent="0.3">
      <c r="C45" s="1" t="s">
        <v>165</v>
      </c>
    </row>
    <row r="46" spans="1:35" x14ac:dyDescent="0.3">
      <c r="C46" s="1" t="s">
        <v>165</v>
      </c>
    </row>
    <row r="47" spans="1:35" x14ac:dyDescent="0.3">
      <c r="C47" s="7" t="s">
        <v>165</v>
      </c>
    </row>
    <row r="48" spans="1:35" x14ac:dyDescent="0.3">
      <c r="C48" s="7" t="s">
        <v>166</v>
      </c>
    </row>
    <row r="49" spans="3:3" x14ac:dyDescent="0.3">
      <c r="C49" s="19" t="s">
        <v>167</v>
      </c>
    </row>
    <row r="50" spans="3:3" x14ac:dyDescent="0.3">
      <c r="C50" s="1" t="s">
        <v>167</v>
      </c>
    </row>
    <row r="51" spans="3:3" x14ac:dyDescent="0.3">
      <c r="C51" s="1" t="s">
        <v>167</v>
      </c>
    </row>
    <row r="52" spans="3:3" x14ac:dyDescent="0.3">
      <c r="C52" s="7" t="s">
        <v>167</v>
      </c>
    </row>
    <row r="53" spans="3:3" x14ac:dyDescent="0.3">
      <c r="C53" s="1" t="s">
        <v>169</v>
      </c>
    </row>
    <row r="54" spans="3:3" x14ac:dyDescent="0.3">
      <c r="C54" s="7" t="s">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
  <sheetViews>
    <sheetView workbookViewId="0">
      <selection activeCell="R3" sqref="R3"/>
    </sheetView>
  </sheetViews>
  <sheetFormatPr defaultRowHeight="14.4" x14ac:dyDescent="0.3"/>
  <cols>
    <col min="1" max="16384" width="8.88671875" style="1"/>
  </cols>
  <sheetData>
    <row r="1" spans="1:19" x14ac:dyDescent="0.3">
      <c r="A1" s="18" t="s">
        <v>0</v>
      </c>
      <c r="B1" s="18" t="s">
        <v>27</v>
      </c>
      <c r="C1" s="18" t="s">
        <v>2</v>
      </c>
      <c r="D1" s="18" t="s">
        <v>24</v>
      </c>
      <c r="E1" s="18" t="s">
        <v>88</v>
      </c>
      <c r="F1" s="18" t="s">
        <v>89</v>
      </c>
      <c r="G1" s="18" t="s">
        <v>90</v>
      </c>
      <c r="H1" s="18" t="s">
        <v>91</v>
      </c>
      <c r="I1" s="18" t="s">
        <v>4</v>
      </c>
      <c r="J1" s="18" t="s">
        <v>5</v>
      </c>
      <c r="K1" s="18" t="s">
        <v>92</v>
      </c>
      <c r="L1" s="18" t="s">
        <v>170</v>
      </c>
      <c r="M1" s="18" t="s">
        <v>171</v>
      </c>
      <c r="N1" s="18" t="s">
        <v>172</v>
      </c>
      <c r="O1" s="18" t="s">
        <v>174</v>
      </c>
      <c r="P1" s="18" t="s">
        <v>93</v>
      </c>
      <c r="Q1" s="18" t="s">
        <v>94</v>
      </c>
      <c r="R1" s="18" t="s">
        <v>95</v>
      </c>
      <c r="S1" s="18" t="s">
        <v>96</v>
      </c>
    </row>
    <row r="2" spans="1:19" x14ac:dyDescent="0.3">
      <c r="A2" t="s">
        <v>181</v>
      </c>
      <c r="B2" s="1" t="s">
        <v>182</v>
      </c>
      <c r="C2" s="1">
        <v>1995</v>
      </c>
      <c r="D2" s="1" t="s">
        <v>183</v>
      </c>
      <c r="E2" s="1" t="s">
        <v>184</v>
      </c>
      <c r="F2" s="1" t="s">
        <v>185</v>
      </c>
      <c r="H2" s="1">
        <v>34930000</v>
      </c>
      <c r="I2" s="1">
        <v>1995</v>
      </c>
      <c r="J2" s="1">
        <v>2011</v>
      </c>
      <c r="L2" s="1">
        <v>110</v>
      </c>
      <c r="O2" s="1" t="s">
        <v>186</v>
      </c>
      <c r="P2" s="1" t="s">
        <v>187</v>
      </c>
      <c r="Q2" s="1" t="s">
        <v>186</v>
      </c>
      <c r="R2" s="1" t="s">
        <v>222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
  <sheetViews>
    <sheetView workbookViewId="0">
      <selection activeCell="A2" sqref="A2:B2"/>
    </sheetView>
  </sheetViews>
  <sheetFormatPr defaultRowHeight="14.4" x14ac:dyDescent="0.3"/>
  <cols>
    <col min="1" max="16384" width="8.88671875" style="1"/>
  </cols>
  <sheetData>
    <row r="1" spans="1:9" x14ac:dyDescent="0.3">
      <c r="A1" s="2" t="s">
        <v>0</v>
      </c>
      <c r="B1" s="2" t="s">
        <v>27</v>
      </c>
      <c r="C1" s="2" t="s">
        <v>2</v>
      </c>
      <c r="D1" s="2" t="s">
        <v>24</v>
      </c>
      <c r="E1" s="8" t="s">
        <v>110</v>
      </c>
      <c r="F1" s="5" t="s">
        <v>32</v>
      </c>
      <c r="G1" s="9" t="s">
        <v>156</v>
      </c>
      <c r="H1" s="2" t="s">
        <v>157</v>
      </c>
      <c r="I1" s="4" t="s">
        <v>96</v>
      </c>
    </row>
    <row r="2" spans="1:9" x14ac:dyDescent="0.3">
      <c r="A2" t="s">
        <v>181</v>
      </c>
      <c r="B2" s="1" t="s">
        <v>182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topLeftCell="A6" workbookViewId="0">
      <selection activeCell="K2" sqref="K2:K31"/>
    </sheetView>
  </sheetViews>
  <sheetFormatPr defaultRowHeight="14.4" x14ac:dyDescent="0.3"/>
  <cols>
    <col min="1" max="4" width="8.88671875" style="1"/>
    <col min="5" max="5" width="15.6640625" style="1" customWidth="1"/>
    <col min="6" max="16384" width="8.88671875" style="1"/>
  </cols>
  <sheetData>
    <row r="1" spans="1:13" x14ac:dyDescent="0.3">
      <c r="A1" s="2" t="s">
        <v>0</v>
      </c>
      <c r="B1" s="2" t="s">
        <v>27</v>
      </c>
      <c r="C1" s="2" t="s">
        <v>2</v>
      </c>
      <c r="D1" s="2" t="s">
        <v>97</v>
      </c>
      <c r="E1" s="2" t="s">
        <v>98</v>
      </c>
      <c r="F1" s="2" t="s">
        <v>99</v>
      </c>
      <c r="G1" s="2" t="s">
        <v>100</v>
      </c>
      <c r="H1" s="5" t="s">
        <v>101</v>
      </c>
      <c r="I1" s="2" t="s">
        <v>102</v>
      </c>
      <c r="J1" s="2" t="s">
        <v>103</v>
      </c>
      <c r="K1" s="2" t="s">
        <v>104</v>
      </c>
      <c r="L1" s="2" t="s">
        <v>105</v>
      </c>
      <c r="M1" s="2" t="s">
        <v>106</v>
      </c>
    </row>
    <row r="2" spans="1:13" x14ac:dyDescent="0.3">
      <c r="A2" t="s">
        <v>181</v>
      </c>
      <c r="B2" s="1" t="s">
        <v>182</v>
      </c>
      <c r="C2" s="1">
        <v>1995</v>
      </c>
      <c r="E2" s="1" t="s">
        <v>188</v>
      </c>
      <c r="F2" s="1">
        <v>1995</v>
      </c>
      <c r="G2" s="1" t="s">
        <v>189</v>
      </c>
      <c r="H2" s="1">
        <v>0</v>
      </c>
      <c r="K2" s="20">
        <v>996264</v>
      </c>
    </row>
    <row r="3" spans="1:13" x14ac:dyDescent="0.3">
      <c r="A3" t="s">
        <v>181</v>
      </c>
      <c r="B3" s="1" t="s">
        <v>182</v>
      </c>
      <c r="C3" s="1">
        <v>1995</v>
      </c>
      <c r="E3" s="1" t="s">
        <v>188</v>
      </c>
      <c r="F3" s="1">
        <v>1996</v>
      </c>
      <c r="G3" s="1" t="s">
        <v>189</v>
      </c>
      <c r="H3" s="1">
        <v>0</v>
      </c>
      <c r="K3" s="20">
        <v>1992528</v>
      </c>
    </row>
    <row r="4" spans="1:13" x14ac:dyDescent="0.3">
      <c r="A4" t="s">
        <v>181</v>
      </c>
      <c r="B4" s="1" t="s">
        <v>182</v>
      </c>
      <c r="C4" s="1">
        <v>1995</v>
      </c>
      <c r="E4" s="1" t="s">
        <v>188</v>
      </c>
      <c r="F4" s="1">
        <v>1997</v>
      </c>
      <c r="G4" s="1" t="s">
        <v>189</v>
      </c>
      <c r="H4" s="1">
        <v>0</v>
      </c>
      <c r="K4" s="20">
        <v>1992528</v>
      </c>
    </row>
    <row r="5" spans="1:13" x14ac:dyDescent="0.3">
      <c r="A5" t="s">
        <v>181</v>
      </c>
      <c r="B5" s="1" t="s">
        <v>182</v>
      </c>
      <c r="C5" s="1">
        <v>1995</v>
      </c>
      <c r="E5" s="1" t="s">
        <v>188</v>
      </c>
      <c r="F5" s="1">
        <v>1998</v>
      </c>
      <c r="G5" s="1" t="s">
        <v>189</v>
      </c>
      <c r="H5" s="1">
        <v>0</v>
      </c>
      <c r="K5" s="20">
        <v>1992528</v>
      </c>
    </row>
    <row r="6" spans="1:13" x14ac:dyDescent="0.3">
      <c r="A6" t="s">
        <v>181</v>
      </c>
      <c r="B6" s="1" t="s">
        <v>182</v>
      </c>
      <c r="C6" s="1">
        <v>1995</v>
      </c>
      <c r="E6" s="1" t="s">
        <v>188</v>
      </c>
      <c r="F6" s="1">
        <v>1999</v>
      </c>
      <c r="G6" s="1" t="s">
        <v>189</v>
      </c>
      <c r="H6" s="1">
        <v>0</v>
      </c>
      <c r="K6" s="20">
        <v>1992528</v>
      </c>
    </row>
    <row r="7" spans="1:13" x14ac:dyDescent="0.3">
      <c r="A7" t="s">
        <v>181</v>
      </c>
      <c r="B7" s="1" t="s">
        <v>182</v>
      </c>
      <c r="C7" s="1">
        <v>1995</v>
      </c>
      <c r="E7" s="1" t="s">
        <v>188</v>
      </c>
      <c r="F7" s="1">
        <v>2000</v>
      </c>
      <c r="G7" s="1" t="s">
        <v>189</v>
      </c>
      <c r="H7" s="1">
        <v>0</v>
      </c>
      <c r="K7" s="20">
        <v>1992528</v>
      </c>
    </row>
    <row r="8" spans="1:13" x14ac:dyDescent="0.3">
      <c r="A8" t="s">
        <v>181</v>
      </c>
      <c r="B8" s="1" t="s">
        <v>182</v>
      </c>
      <c r="C8" s="1">
        <v>1995</v>
      </c>
      <c r="E8" s="1" t="s">
        <v>188</v>
      </c>
      <c r="F8" s="1">
        <v>2001</v>
      </c>
      <c r="G8" s="1" t="s">
        <v>189</v>
      </c>
      <c r="H8" s="1">
        <v>250000</v>
      </c>
      <c r="I8" s="1">
        <v>4.8</v>
      </c>
      <c r="J8" s="1">
        <f>34930000-H8</f>
        <v>34680000</v>
      </c>
      <c r="K8" s="20">
        <v>1992528</v>
      </c>
      <c r="M8" s="1">
        <v>100</v>
      </c>
    </row>
    <row r="9" spans="1:13" x14ac:dyDescent="0.3">
      <c r="A9" t="s">
        <v>181</v>
      </c>
      <c r="B9" s="1" t="s">
        <v>182</v>
      </c>
      <c r="C9" s="1">
        <v>1995</v>
      </c>
      <c r="E9" s="1" t="s">
        <v>188</v>
      </c>
      <c r="F9" s="1">
        <v>2002</v>
      </c>
      <c r="G9" s="1" t="s">
        <v>189</v>
      </c>
      <c r="H9" s="1">
        <v>280000</v>
      </c>
      <c r="I9" s="1">
        <v>4.9000000000000004</v>
      </c>
      <c r="J9" s="1">
        <f t="shared" ref="J9:J18" si="0">J8-H9</f>
        <v>34400000</v>
      </c>
      <c r="K9" s="20">
        <v>1980528</v>
      </c>
      <c r="M9" s="1">
        <v>100</v>
      </c>
    </row>
    <row r="10" spans="1:13" x14ac:dyDescent="0.3">
      <c r="A10" t="s">
        <v>181</v>
      </c>
      <c r="B10" s="1" t="s">
        <v>182</v>
      </c>
      <c r="C10" s="1">
        <v>1995</v>
      </c>
      <c r="E10" s="1" t="s">
        <v>188</v>
      </c>
      <c r="F10" s="1">
        <v>2003</v>
      </c>
      <c r="G10" s="1" t="s">
        <v>189</v>
      </c>
      <c r="H10" s="1">
        <v>265000</v>
      </c>
      <c r="I10" s="1">
        <v>5</v>
      </c>
      <c r="J10" s="1">
        <f t="shared" si="0"/>
        <v>34135000</v>
      </c>
      <c r="K10" s="20">
        <v>1966808</v>
      </c>
      <c r="M10" s="1">
        <v>100</v>
      </c>
    </row>
    <row r="11" spans="1:13" x14ac:dyDescent="0.3">
      <c r="A11" t="s">
        <v>181</v>
      </c>
      <c r="B11" s="1" t="s">
        <v>182</v>
      </c>
      <c r="C11" s="1">
        <v>1995</v>
      </c>
      <c r="E11" s="1" t="s">
        <v>188</v>
      </c>
      <c r="F11" s="1">
        <v>2004</v>
      </c>
      <c r="G11" s="1" t="s">
        <v>189</v>
      </c>
      <c r="H11" s="1">
        <v>240000</v>
      </c>
      <c r="I11" s="1">
        <v>5.0999999999999996</v>
      </c>
      <c r="J11" s="1">
        <f t="shared" si="0"/>
        <v>33895000</v>
      </c>
      <c r="K11" s="20">
        <v>1953558</v>
      </c>
      <c r="M11" s="1">
        <v>100</v>
      </c>
    </row>
    <row r="12" spans="1:13" x14ac:dyDescent="0.3">
      <c r="A12" t="s">
        <v>181</v>
      </c>
      <c r="B12" s="1" t="s">
        <v>182</v>
      </c>
      <c r="C12" s="1">
        <v>1995</v>
      </c>
      <c r="E12" s="1" t="s">
        <v>188</v>
      </c>
      <c r="F12" s="1">
        <v>2005</v>
      </c>
      <c r="G12" s="1" t="s">
        <v>189</v>
      </c>
      <c r="H12" s="1">
        <v>340000</v>
      </c>
      <c r="I12" s="1">
        <v>5.2</v>
      </c>
      <c r="J12" s="1">
        <f t="shared" si="0"/>
        <v>33555000</v>
      </c>
      <c r="K12" s="20">
        <v>1941318</v>
      </c>
      <c r="M12" s="1">
        <v>100</v>
      </c>
    </row>
    <row r="13" spans="1:13" x14ac:dyDescent="0.3">
      <c r="A13" t="s">
        <v>181</v>
      </c>
      <c r="B13" s="1" t="s">
        <v>182</v>
      </c>
      <c r="C13" s="1">
        <v>1995</v>
      </c>
      <c r="E13" s="1" t="s">
        <v>188</v>
      </c>
      <c r="F13" s="1">
        <v>2006</v>
      </c>
      <c r="G13" s="1" t="s">
        <v>189</v>
      </c>
      <c r="H13" s="1">
        <v>335000</v>
      </c>
      <c r="I13" s="1">
        <v>5.3</v>
      </c>
      <c r="J13" s="1">
        <f t="shared" si="0"/>
        <v>33220000</v>
      </c>
      <c r="K13" s="20">
        <v>1923638</v>
      </c>
      <c r="M13" s="1">
        <v>100</v>
      </c>
    </row>
    <row r="14" spans="1:13" x14ac:dyDescent="0.3">
      <c r="A14" t="s">
        <v>181</v>
      </c>
      <c r="B14" s="1" t="s">
        <v>182</v>
      </c>
      <c r="C14" s="1">
        <v>1995</v>
      </c>
      <c r="E14" s="1" t="s">
        <v>188</v>
      </c>
      <c r="F14" s="1">
        <v>2007</v>
      </c>
      <c r="G14" s="1" t="s">
        <v>189</v>
      </c>
      <c r="H14" s="1">
        <v>350000</v>
      </c>
      <c r="I14" s="1">
        <v>5.35</v>
      </c>
      <c r="J14" s="1">
        <f t="shared" si="0"/>
        <v>32870000</v>
      </c>
      <c r="K14" s="20">
        <v>1905883</v>
      </c>
      <c r="M14" s="1">
        <v>99.546000000000006</v>
      </c>
    </row>
    <row r="15" spans="1:13" x14ac:dyDescent="0.3">
      <c r="A15" t="s">
        <v>181</v>
      </c>
      <c r="B15" s="1" t="s">
        <v>182</v>
      </c>
      <c r="C15" s="1">
        <v>1995</v>
      </c>
      <c r="E15" s="1" t="s">
        <v>188</v>
      </c>
      <c r="F15" s="1">
        <v>2008</v>
      </c>
      <c r="G15" s="1" t="s">
        <v>189</v>
      </c>
      <c r="H15" s="1">
        <v>365000</v>
      </c>
      <c r="I15" s="1">
        <v>5.45</v>
      </c>
      <c r="J15" s="1">
        <f t="shared" si="0"/>
        <v>32505000</v>
      </c>
      <c r="K15" s="20">
        <v>1887158</v>
      </c>
      <c r="M15" s="1">
        <v>99.524000000000001</v>
      </c>
    </row>
    <row r="16" spans="1:13" x14ac:dyDescent="0.3">
      <c r="A16" t="s">
        <v>181</v>
      </c>
      <c r="B16" s="1" t="s">
        <v>182</v>
      </c>
      <c r="C16" s="1">
        <v>1995</v>
      </c>
      <c r="E16" s="1" t="s">
        <v>188</v>
      </c>
      <c r="F16" s="1">
        <v>2009</v>
      </c>
      <c r="G16" s="1" t="s">
        <v>189</v>
      </c>
      <c r="H16" s="1">
        <v>385000</v>
      </c>
      <c r="I16" s="1">
        <v>5.55</v>
      </c>
      <c r="J16" s="1">
        <f t="shared" si="0"/>
        <v>32120000</v>
      </c>
      <c r="K16" s="20">
        <v>1867265</v>
      </c>
      <c r="M16" s="1">
        <v>99.503</v>
      </c>
    </row>
    <row r="17" spans="1:13" x14ac:dyDescent="0.3">
      <c r="A17" t="s">
        <v>181</v>
      </c>
      <c r="B17" s="1" t="s">
        <v>182</v>
      </c>
      <c r="C17" s="1">
        <v>1995</v>
      </c>
      <c r="E17" s="1" t="s">
        <v>188</v>
      </c>
      <c r="F17" s="1">
        <v>2010</v>
      </c>
      <c r="G17" s="1" t="s">
        <v>189</v>
      </c>
      <c r="H17" s="1">
        <v>425000</v>
      </c>
      <c r="I17" s="1">
        <v>5.6</v>
      </c>
      <c r="J17" s="1">
        <f t="shared" si="0"/>
        <v>31695000</v>
      </c>
      <c r="K17" s="20">
        <v>1845898</v>
      </c>
      <c r="M17" s="1">
        <v>99.483000000000004</v>
      </c>
    </row>
    <row r="18" spans="1:13" x14ac:dyDescent="0.3">
      <c r="A18" t="s">
        <v>181</v>
      </c>
      <c r="B18" s="1" t="s">
        <v>182</v>
      </c>
      <c r="C18" s="1">
        <v>1995</v>
      </c>
      <c r="E18" s="1" t="s">
        <v>188</v>
      </c>
      <c r="F18" s="1">
        <v>2011</v>
      </c>
      <c r="G18" s="1" t="s">
        <v>189</v>
      </c>
      <c r="H18" s="1">
        <v>365000</v>
      </c>
      <c r="I18" s="1">
        <v>5.65</v>
      </c>
      <c r="J18" s="1">
        <f t="shared" si="0"/>
        <v>31330000</v>
      </c>
      <c r="K18" s="20">
        <v>1822098</v>
      </c>
      <c r="M18" s="1">
        <v>99.465000000000003</v>
      </c>
    </row>
    <row r="19" spans="1:13" x14ac:dyDescent="0.3">
      <c r="A19" t="s">
        <v>181</v>
      </c>
      <c r="B19" s="1" t="s">
        <v>182</v>
      </c>
      <c r="C19" s="1">
        <v>1995</v>
      </c>
      <c r="E19" s="1" t="s">
        <v>190</v>
      </c>
      <c r="F19" s="1">
        <v>2012</v>
      </c>
      <c r="G19" s="1" t="s">
        <v>189</v>
      </c>
      <c r="H19" s="1">
        <v>420000</v>
      </c>
      <c r="I19" s="1">
        <v>5.75</v>
      </c>
      <c r="J19" s="1">
        <f t="shared" ref="J19:J20" si="1">J18-H19</f>
        <v>30910000</v>
      </c>
      <c r="K19" s="20">
        <v>1801475</v>
      </c>
      <c r="M19" s="1">
        <v>99</v>
      </c>
    </row>
    <row r="20" spans="1:13" x14ac:dyDescent="0.3">
      <c r="A20" t="s">
        <v>181</v>
      </c>
      <c r="B20" s="1" t="s">
        <v>182</v>
      </c>
      <c r="C20" s="1">
        <v>1995</v>
      </c>
      <c r="E20" s="1" t="s">
        <v>190</v>
      </c>
      <c r="F20" s="1">
        <v>2013</v>
      </c>
      <c r="G20" s="1" t="s">
        <v>189</v>
      </c>
      <c r="H20" s="1">
        <v>480000</v>
      </c>
      <c r="I20" s="1">
        <v>5.75</v>
      </c>
      <c r="J20" s="1">
        <f t="shared" si="1"/>
        <v>30430000</v>
      </c>
      <c r="K20" s="20">
        <v>1777325</v>
      </c>
      <c r="M20" s="1">
        <v>99</v>
      </c>
    </row>
    <row r="21" spans="1:13" x14ac:dyDescent="0.3">
      <c r="A21" t="s">
        <v>181</v>
      </c>
      <c r="B21" s="1" t="s">
        <v>182</v>
      </c>
      <c r="C21" s="1">
        <v>1995</v>
      </c>
      <c r="E21" s="1" t="s">
        <v>188</v>
      </c>
      <c r="F21" s="1">
        <v>2014</v>
      </c>
      <c r="G21" s="1" t="s">
        <v>189</v>
      </c>
      <c r="H21" s="1">
        <f>1360000-H20-H19</f>
        <v>460000</v>
      </c>
      <c r="I21" s="1">
        <v>5.75</v>
      </c>
      <c r="J21" s="1">
        <f>J20-H21</f>
        <v>29970000</v>
      </c>
      <c r="K21" s="20">
        <v>1749725</v>
      </c>
      <c r="L21" s="1">
        <v>5.8360000000000003</v>
      </c>
      <c r="M21" s="1">
        <v>99</v>
      </c>
    </row>
    <row r="22" spans="1:13" x14ac:dyDescent="0.3">
      <c r="A22" t="s">
        <v>181</v>
      </c>
      <c r="B22" s="1" t="s">
        <v>182</v>
      </c>
      <c r="C22" s="1">
        <v>1995</v>
      </c>
      <c r="E22" s="1" t="s">
        <v>190</v>
      </c>
      <c r="F22" s="1">
        <v>2015</v>
      </c>
      <c r="G22" s="1" t="s">
        <v>189</v>
      </c>
      <c r="H22" s="1">
        <v>555000</v>
      </c>
      <c r="I22" s="1">
        <v>5.75</v>
      </c>
      <c r="J22" s="1">
        <f t="shared" ref="J22:J24" si="2">J21-H22</f>
        <v>29415000</v>
      </c>
      <c r="K22" s="20">
        <v>1723275</v>
      </c>
      <c r="M22" s="1">
        <v>98.375</v>
      </c>
    </row>
    <row r="23" spans="1:13" x14ac:dyDescent="0.3">
      <c r="A23" t="s">
        <v>181</v>
      </c>
      <c r="B23" s="1" t="s">
        <v>182</v>
      </c>
      <c r="C23" s="1">
        <v>1995</v>
      </c>
      <c r="E23" s="1" t="s">
        <v>190</v>
      </c>
      <c r="F23" s="1">
        <v>2016</v>
      </c>
      <c r="G23" s="1" t="s">
        <v>189</v>
      </c>
      <c r="H23" s="1">
        <v>2280000</v>
      </c>
      <c r="I23" s="1">
        <v>5.75</v>
      </c>
      <c r="J23" s="1">
        <f t="shared" si="2"/>
        <v>27135000</v>
      </c>
      <c r="K23" s="20">
        <v>1691363</v>
      </c>
      <c r="M23" s="1">
        <v>98.375</v>
      </c>
    </row>
    <row r="24" spans="1:13" x14ac:dyDescent="0.3">
      <c r="A24" t="s">
        <v>181</v>
      </c>
      <c r="B24" s="1" t="s">
        <v>182</v>
      </c>
      <c r="C24" s="1">
        <v>1995</v>
      </c>
      <c r="E24" s="1" t="s">
        <v>190</v>
      </c>
      <c r="F24" s="1">
        <v>2017</v>
      </c>
      <c r="G24" s="1" t="s">
        <v>189</v>
      </c>
      <c r="H24" s="1">
        <v>2415000</v>
      </c>
      <c r="I24" s="1">
        <v>5.75</v>
      </c>
      <c r="J24" s="1">
        <f t="shared" si="2"/>
        <v>24720000</v>
      </c>
      <c r="K24" s="20">
        <v>1560263</v>
      </c>
      <c r="M24" s="1">
        <v>98.375</v>
      </c>
    </row>
    <row r="25" spans="1:13" x14ac:dyDescent="0.3">
      <c r="A25" t="s">
        <v>181</v>
      </c>
      <c r="B25" s="1" t="s">
        <v>182</v>
      </c>
      <c r="C25" s="1">
        <v>1995</v>
      </c>
      <c r="E25" s="1" t="s">
        <v>188</v>
      </c>
      <c r="F25" s="1">
        <v>2018</v>
      </c>
      <c r="G25" s="1" t="s">
        <v>189</v>
      </c>
      <c r="H25" s="1">
        <f>7805000-H24-H23-H22</f>
        <v>2555000</v>
      </c>
      <c r="I25" s="1">
        <v>5.75</v>
      </c>
      <c r="J25" s="1">
        <f>J24-H25</f>
        <v>22165000</v>
      </c>
      <c r="K25" s="20">
        <v>1421400</v>
      </c>
      <c r="L25" s="1">
        <v>5.8780000000000001</v>
      </c>
      <c r="M25" s="1">
        <v>98.375</v>
      </c>
    </row>
    <row r="26" spans="1:13" x14ac:dyDescent="0.3">
      <c r="A26" t="s">
        <v>181</v>
      </c>
      <c r="B26" s="1" t="s">
        <v>182</v>
      </c>
      <c r="C26" s="1">
        <v>1995</v>
      </c>
      <c r="E26" s="1" t="s">
        <v>190</v>
      </c>
      <c r="F26" s="1">
        <v>2019</v>
      </c>
      <c r="G26" s="1" t="s">
        <v>189</v>
      </c>
      <c r="H26" s="1">
        <v>2705000</v>
      </c>
      <c r="I26" s="1">
        <v>5.75</v>
      </c>
      <c r="J26" s="1">
        <f t="shared" ref="J26:J30" si="3">J25-H26</f>
        <v>19460000</v>
      </c>
      <c r="K26" s="20">
        <v>1274488</v>
      </c>
      <c r="M26" s="1">
        <v>97.5</v>
      </c>
    </row>
    <row r="27" spans="1:13" x14ac:dyDescent="0.3">
      <c r="A27" t="s">
        <v>181</v>
      </c>
      <c r="B27" s="1" t="s">
        <v>182</v>
      </c>
      <c r="C27" s="1">
        <v>1995</v>
      </c>
      <c r="E27" s="1" t="s">
        <v>190</v>
      </c>
      <c r="F27" s="1">
        <v>2020</v>
      </c>
      <c r="G27" s="1" t="s">
        <v>189</v>
      </c>
      <c r="H27" s="1">
        <v>2860000</v>
      </c>
      <c r="I27" s="1">
        <v>5.75</v>
      </c>
      <c r="J27" s="1">
        <f t="shared" si="3"/>
        <v>16600000</v>
      </c>
      <c r="K27" s="20">
        <v>1118950</v>
      </c>
      <c r="M27" s="1">
        <v>97.5</v>
      </c>
    </row>
    <row r="28" spans="1:13" x14ac:dyDescent="0.3">
      <c r="A28" t="s">
        <v>181</v>
      </c>
      <c r="B28" s="1" t="s">
        <v>182</v>
      </c>
      <c r="C28" s="1">
        <v>1995</v>
      </c>
      <c r="E28" s="1" t="s">
        <v>190</v>
      </c>
      <c r="F28" s="1">
        <v>2021</v>
      </c>
      <c r="G28" s="1" t="s">
        <v>189</v>
      </c>
      <c r="H28" s="1">
        <v>3020000</v>
      </c>
      <c r="I28" s="1">
        <v>5.75</v>
      </c>
      <c r="J28" s="1">
        <f t="shared" si="3"/>
        <v>13580000</v>
      </c>
      <c r="K28" s="20">
        <v>954500</v>
      </c>
      <c r="M28" s="1">
        <v>97.5</v>
      </c>
    </row>
    <row r="29" spans="1:13" x14ac:dyDescent="0.3">
      <c r="A29" t="s">
        <v>181</v>
      </c>
      <c r="B29" s="1" t="s">
        <v>182</v>
      </c>
      <c r="C29" s="1">
        <v>1995</v>
      </c>
      <c r="E29" s="1" t="s">
        <v>190</v>
      </c>
      <c r="F29" s="1">
        <v>2022</v>
      </c>
      <c r="G29" s="1" t="s">
        <v>189</v>
      </c>
      <c r="H29" s="1">
        <v>3190000</v>
      </c>
      <c r="I29" s="1">
        <v>5.75</v>
      </c>
      <c r="J29" s="1">
        <f t="shared" si="3"/>
        <v>10390000</v>
      </c>
      <c r="K29" s="20">
        <v>780850</v>
      </c>
      <c r="M29" s="1">
        <v>97.5</v>
      </c>
    </row>
    <row r="30" spans="1:13" x14ac:dyDescent="0.3">
      <c r="A30" t="s">
        <v>181</v>
      </c>
      <c r="B30" s="1" t="s">
        <v>182</v>
      </c>
      <c r="C30" s="1">
        <v>1995</v>
      </c>
      <c r="E30" s="1" t="s">
        <v>190</v>
      </c>
      <c r="F30" s="1">
        <v>2023</v>
      </c>
      <c r="G30" s="1" t="s">
        <v>189</v>
      </c>
      <c r="H30" s="1">
        <v>5050000</v>
      </c>
      <c r="I30" s="1">
        <v>5.75</v>
      </c>
      <c r="J30" s="1">
        <f t="shared" si="3"/>
        <v>5340000</v>
      </c>
      <c r="K30" s="20">
        <v>597425</v>
      </c>
      <c r="M30" s="1">
        <v>97.5</v>
      </c>
    </row>
    <row r="31" spans="1:13" x14ac:dyDescent="0.3">
      <c r="A31" t="s">
        <v>181</v>
      </c>
      <c r="B31" s="1" t="s">
        <v>182</v>
      </c>
      <c r="C31" s="1">
        <v>1995</v>
      </c>
      <c r="E31" s="1" t="s">
        <v>188</v>
      </c>
      <c r="F31" s="1">
        <v>2024</v>
      </c>
      <c r="G31" s="1" t="s">
        <v>189</v>
      </c>
      <c r="H31" s="1">
        <f>22165000-H30-H29-H28-H27-H26</f>
        <v>5340000</v>
      </c>
      <c r="I31" s="1">
        <v>5.75</v>
      </c>
      <c r="J31" s="1">
        <f>J30-H31</f>
        <v>0</v>
      </c>
      <c r="K31" s="1">
        <v>307050</v>
      </c>
      <c r="L31" s="1">
        <v>5.93</v>
      </c>
      <c r="M31" s="1">
        <v>97.5</v>
      </c>
    </row>
  </sheetData>
  <sortState xmlns:xlrd2="http://schemas.microsoft.com/office/spreadsheetml/2017/richdata2" ref="A2:M25">
    <sortCondition ref="F2:F2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A2" sqref="A2:B6"/>
    </sheetView>
  </sheetViews>
  <sheetFormatPr defaultRowHeight="14.4" x14ac:dyDescent="0.3"/>
  <cols>
    <col min="1" max="3" width="8.88671875" style="1"/>
    <col min="4" max="4" width="11" style="1" bestFit="1" customWidth="1"/>
    <col min="5" max="16384" width="8.88671875" style="1"/>
  </cols>
  <sheetData>
    <row r="1" spans="1:6" x14ac:dyDescent="0.3">
      <c r="A1" s="2" t="s">
        <v>0</v>
      </c>
      <c r="B1" s="2" t="s">
        <v>27</v>
      </c>
      <c r="C1" s="2" t="s">
        <v>2</v>
      </c>
      <c r="D1" s="5" t="s">
        <v>3</v>
      </c>
      <c r="E1" s="4" t="s">
        <v>107</v>
      </c>
      <c r="F1" s="4" t="s">
        <v>96</v>
      </c>
    </row>
    <row r="2" spans="1:6" x14ac:dyDescent="0.3">
      <c r="A2" t="s">
        <v>181</v>
      </c>
      <c r="B2" s="1" t="s">
        <v>182</v>
      </c>
      <c r="C2" s="1">
        <v>1995</v>
      </c>
      <c r="D2" s="1">
        <v>33715348.409999996</v>
      </c>
      <c r="E2" s="1" t="s">
        <v>191</v>
      </c>
    </row>
    <row r="3" spans="1:6" x14ac:dyDescent="0.3">
      <c r="A3" t="s">
        <v>181</v>
      </c>
      <c r="B3" s="1" t="s">
        <v>182</v>
      </c>
      <c r="C3" s="1">
        <v>1995</v>
      </c>
      <c r="D3" s="1">
        <v>2853000</v>
      </c>
      <c r="E3" s="1" t="s">
        <v>192</v>
      </c>
    </row>
    <row r="4" spans="1:6" x14ac:dyDescent="0.3">
      <c r="A4" t="s">
        <v>181</v>
      </c>
      <c r="B4" s="1" t="s">
        <v>182</v>
      </c>
      <c r="C4" s="1">
        <v>1995</v>
      </c>
      <c r="D4" s="1">
        <v>530477.69999999995</v>
      </c>
      <c r="E4" s="1" t="s">
        <v>193</v>
      </c>
    </row>
    <row r="5" spans="1:6" x14ac:dyDescent="0.3">
      <c r="A5" t="s">
        <v>181</v>
      </c>
      <c r="B5" s="1" t="s">
        <v>182</v>
      </c>
      <c r="C5" s="1">
        <v>1995</v>
      </c>
      <c r="D5" s="1">
        <v>232461.54</v>
      </c>
      <c r="E5" s="1" t="s">
        <v>194</v>
      </c>
    </row>
    <row r="6" spans="1:6" x14ac:dyDescent="0.3">
      <c r="A6" t="s">
        <v>181</v>
      </c>
      <c r="B6" s="1" t="s">
        <v>182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
  <sheetViews>
    <sheetView workbookViewId="0">
      <selection activeCell="L2" sqref="L2"/>
    </sheetView>
  </sheetViews>
  <sheetFormatPr defaultRowHeight="14.4" x14ac:dyDescent="0.3"/>
  <cols>
    <col min="1" max="16384" width="8.88671875" style="1"/>
  </cols>
  <sheetData>
    <row r="1" spans="1:13" x14ac:dyDescent="0.3">
      <c r="A1" s="2" t="s">
        <v>0</v>
      </c>
      <c r="B1" s="2" t="s">
        <v>27</v>
      </c>
      <c r="C1" s="2" t="s">
        <v>2</v>
      </c>
      <c r="D1" s="2" t="s">
        <v>108</v>
      </c>
      <c r="E1" s="2" t="s">
        <v>24</v>
      </c>
      <c r="F1" s="2" t="s">
        <v>109</v>
      </c>
      <c r="G1" s="5" t="s">
        <v>3</v>
      </c>
      <c r="H1" s="4" t="s">
        <v>4</v>
      </c>
      <c r="I1" s="4" t="s">
        <v>5</v>
      </c>
      <c r="J1" s="6" t="s">
        <v>6</v>
      </c>
      <c r="K1" s="3" t="s">
        <v>7</v>
      </c>
      <c r="L1" s="4" t="s">
        <v>8</v>
      </c>
      <c r="M1" s="4" t="s">
        <v>96</v>
      </c>
    </row>
    <row r="2" spans="1:13" x14ac:dyDescent="0.3">
      <c r="A2" t="s">
        <v>181</v>
      </c>
      <c r="B2" s="1" t="s">
        <v>182</v>
      </c>
      <c r="C2" s="1">
        <v>1995</v>
      </c>
      <c r="D2" s="1" t="s">
        <v>195</v>
      </c>
      <c r="E2" s="1" t="s">
        <v>183</v>
      </c>
      <c r="F2" s="1" t="s">
        <v>196</v>
      </c>
      <c r="G2" s="1">
        <v>34100000</v>
      </c>
      <c r="H2" s="1">
        <v>1986</v>
      </c>
      <c r="J2" s="1" t="s">
        <v>201</v>
      </c>
      <c r="K2" s="1">
        <v>0</v>
      </c>
      <c r="M2" s="1" t="s">
        <v>197</v>
      </c>
    </row>
    <row r="3" spans="1:13" x14ac:dyDescent="0.3">
      <c r="D3" s="1" t="s">
        <v>198</v>
      </c>
      <c r="E3" s="1" t="s">
        <v>183</v>
      </c>
      <c r="F3" s="1" t="s">
        <v>196</v>
      </c>
      <c r="G3" s="1">
        <v>44855000</v>
      </c>
      <c r="H3" s="1">
        <v>1992</v>
      </c>
      <c r="I3" s="1">
        <v>2022</v>
      </c>
      <c r="K3" s="1">
        <v>43500000</v>
      </c>
    </row>
    <row r="4" spans="1:13" x14ac:dyDescent="0.3">
      <c r="D4" s="1" t="s">
        <v>199</v>
      </c>
      <c r="E4" s="1" t="s">
        <v>183</v>
      </c>
      <c r="F4" s="1" t="s">
        <v>196</v>
      </c>
      <c r="G4" s="1">
        <v>31255000</v>
      </c>
      <c r="H4" s="1">
        <v>1994</v>
      </c>
      <c r="K4" s="1">
        <v>32255000</v>
      </c>
      <c r="M4" s="1" t="s">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2"/>
  <sheetViews>
    <sheetView workbookViewId="0">
      <selection activeCell="D2" sqref="D2:D31"/>
    </sheetView>
  </sheetViews>
  <sheetFormatPr defaultRowHeight="14.4" x14ac:dyDescent="0.3"/>
  <cols>
    <col min="1" max="8" width="8.88671875" style="1"/>
    <col min="9" max="9" width="15" style="1" bestFit="1" customWidth="1"/>
    <col min="10" max="16384" width="8.88671875" style="1"/>
  </cols>
  <sheetData>
    <row r="1" spans="1:10" x14ac:dyDescent="0.3">
      <c r="A1" s="18" t="s">
        <v>0</v>
      </c>
      <c r="B1" s="18" t="s">
        <v>27</v>
      </c>
      <c r="C1" s="18" t="s">
        <v>2</v>
      </c>
      <c r="D1" s="18" t="s">
        <v>110</v>
      </c>
      <c r="E1" s="18" t="s">
        <v>116</v>
      </c>
      <c r="F1" s="18" t="s">
        <v>104</v>
      </c>
      <c r="G1" s="18" t="s">
        <v>117</v>
      </c>
      <c r="H1" s="18" t="s">
        <v>118</v>
      </c>
      <c r="I1" s="18" t="s">
        <v>119</v>
      </c>
      <c r="J1" s="18" t="s">
        <v>96</v>
      </c>
    </row>
    <row r="2" spans="1:10" x14ac:dyDescent="0.3">
      <c r="A2" t="s">
        <v>181</v>
      </c>
      <c r="B2" s="1" t="s">
        <v>182</v>
      </c>
      <c r="C2" s="1">
        <v>1995</v>
      </c>
      <c r="D2" s="1">
        <v>1995</v>
      </c>
      <c r="E2" s="1">
        <v>0</v>
      </c>
      <c r="F2" s="20">
        <v>996264</v>
      </c>
      <c r="G2" s="20">
        <f>SUM(F2,E2)</f>
        <v>996264</v>
      </c>
    </row>
    <row r="3" spans="1:10" x14ac:dyDescent="0.3">
      <c r="A3" t="s">
        <v>181</v>
      </c>
      <c r="B3" s="1" t="s">
        <v>182</v>
      </c>
      <c r="C3" s="1">
        <v>1995</v>
      </c>
      <c r="D3" s="1">
        <v>1996</v>
      </c>
      <c r="E3" s="1">
        <v>0</v>
      </c>
      <c r="F3" s="20">
        <v>1992528</v>
      </c>
      <c r="G3" s="20">
        <f t="shared" ref="G3:G31" si="0">SUM(F3,E3)</f>
        <v>1992528</v>
      </c>
    </row>
    <row r="4" spans="1:10" x14ac:dyDescent="0.3">
      <c r="A4" t="s">
        <v>181</v>
      </c>
      <c r="B4" s="1" t="s">
        <v>182</v>
      </c>
      <c r="C4" s="1">
        <v>1995</v>
      </c>
      <c r="D4" s="1">
        <v>1997</v>
      </c>
      <c r="E4" s="1">
        <v>0</v>
      </c>
      <c r="F4" s="20">
        <v>1992528</v>
      </c>
      <c r="G4" s="20">
        <f t="shared" si="0"/>
        <v>1992528</v>
      </c>
    </row>
    <row r="5" spans="1:10" x14ac:dyDescent="0.3">
      <c r="A5" t="s">
        <v>181</v>
      </c>
      <c r="B5" s="1" t="s">
        <v>182</v>
      </c>
      <c r="C5" s="1">
        <v>1995</v>
      </c>
      <c r="D5" s="1">
        <v>1998</v>
      </c>
      <c r="E5" s="1">
        <v>0</v>
      </c>
      <c r="F5" s="20">
        <v>1992528</v>
      </c>
      <c r="G5" s="20">
        <f t="shared" si="0"/>
        <v>1992528</v>
      </c>
    </row>
    <row r="6" spans="1:10" x14ac:dyDescent="0.3">
      <c r="A6" t="s">
        <v>181</v>
      </c>
      <c r="B6" s="1" t="s">
        <v>182</v>
      </c>
      <c r="C6" s="1">
        <v>1995</v>
      </c>
      <c r="D6" s="1">
        <v>1999</v>
      </c>
      <c r="E6" s="1">
        <v>0</v>
      </c>
      <c r="F6" s="20">
        <v>1992528</v>
      </c>
      <c r="G6" s="20">
        <f t="shared" si="0"/>
        <v>1992528</v>
      </c>
    </row>
    <row r="7" spans="1:10" x14ac:dyDescent="0.3">
      <c r="A7" t="s">
        <v>181</v>
      </c>
      <c r="B7" s="1" t="s">
        <v>182</v>
      </c>
      <c r="C7" s="1">
        <v>1995</v>
      </c>
      <c r="D7" s="1">
        <v>2000</v>
      </c>
      <c r="E7" s="1">
        <v>0</v>
      </c>
      <c r="F7" s="20">
        <v>1992528</v>
      </c>
      <c r="G7" s="20">
        <f t="shared" si="0"/>
        <v>1992528</v>
      </c>
    </row>
    <row r="8" spans="1:10" x14ac:dyDescent="0.3">
      <c r="A8" t="s">
        <v>181</v>
      </c>
      <c r="B8" s="1" t="s">
        <v>182</v>
      </c>
      <c r="C8" s="1">
        <v>1995</v>
      </c>
      <c r="D8" s="1">
        <v>2001</v>
      </c>
      <c r="E8" s="1">
        <v>250000</v>
      </c>
      <c r="F8" s="20">
        <v>1992528</v>
      </c>
      <c r="G8" s="20">
        <f t="shared" si="0"/>
        <v>2242528</v>
      </c>
    </row>
    <row r="9" spans="1:10" x14ac:dyDescent="0.3">
      <c r="A9" t="s">
        <v>181</v>
      </c>
      <c r="B9" s="1" t="s">
        <v>182</v>
      </c>
      <c r="C9" s="1">
        <v>1995</v>
      </c>
      <c r="D9" s="1">
        <v>2002</v>
      </c>
      <c r="E9" s="1">
        <v>280000</v>
      </c>
      <c r="F9" s="20">
        <v>1980528</v>
      </c>
      <c r="G9" s="20">
        <f t="shared" si="0"/>
        <v>2260528</v>
      </c>
    </row>
    <row r="10" spans="1:10" x14ac:dyDescent="0.3">
      <c r="A10" t="s">
        <v>181</v>
      </c>
      <c r="B10" s="1" t="s">
        <v>182</v>
      </c>
      <c r="C10" s="1">
        <v>1995</v>
      </c>
      <c r="D10" s="1">
        <v>2003</v>
      </c>
      <c r="E10" s="1">
        <v>265000</v>
      </c>
      <c r="F10" s="20">
        <v>1966808</v>
      </c>
      <c r="G10" s="20">
        <f t="shared" si="0"/>
        <v>2231808</v>
      </c>
    </row>
    <row r="11" spans="1:10" x14ac:dyDescent="0.3">
      <c r="A11" t="s">
        <v>181</v>
      </c>
      <c r="B11" s="1" t="s">
        <v>182</v>
      </c>
      <c r="C11" s="1">
        <v>1995</v>
      </c>
      <c r="D11" s="1">
        <v>2004</v>
      </c>
      <c r="E11" s="1">
        <v>240000</v>
      </c>
      <c r="F11" s="20">
        <v>1953558</v>
      </c>
      <c r="G11" s="20">
        <f t="shared" si="0"/>
        <v>2193558</v>
      </c>
    </row>
    <row r="12" spans="1:10" x14ac:dyDescent="0.3">
      <c r="A12" t="s">
        <v>181</v>
      </c>
      <c r="B12" s="1" t="s">
        <v>182</v>
      </c>
      <c r="C12" s="1">
        <v>1995</v>
      </c>
      <c r="D12" s="1">
        <v>2005</v>
      </c>
      <c r="E12" s="1">
        <v>340000</v>
      </c>
      <c r="F12" s="20">
        <v>1941318</v>
      </c>
      <c r="G12" s="20">
        <f t="shared" si="0"/>
        <v>2281318</v>
      </c>
    </row>
    <row r="13" spans="1:10" x14ac:dyDescent="0.3">
      <c r="A13" t="s">
        <v>181</v>
      </c>
      <c r="B13" s="1" t="s">
        <v>182</v>
      </c>
      <c r="C13" s="1">
        <v>1995</v>
      </c>
      <c r="D13" s="1">
        <v>2006</v>
      </c>
      <c r="E13" s="1">
        <v>335000</v>
      </c>
      <c r="F13" s="20">
        <v>1923638</v>
      </c>
      <c r="G13" s="20">
        <f t="shared" si="0"/>
        <v>2258638</v>
      </c>
    </row>
    <row r="14" spans="1:10" x14ac:dyDescent="0.3">
      <c r="A14" t="s">
        <v>181</v>
      </c>
      <c r="B14" s="1" t="s">
        <v>182</v>
      </c>
      <c r="C14" s="1">
        <v>1995</v>
      </c>
      <c r="D14" s="1">
        <v>2007</v>
      </c>
      <c r="E14" s="1">
        <v>350000</v>
      </c>
      <c r="F14" s="20">
        <v>1905883</v>
      </c>
      <c r="G14" s="20">
        <f t="shared" si="0"/>
        <v>2255883</v>
      </c>
    </row>
    <row r="15" spans="1:10" x14ac:dyDescent="0.3">
      <c r="A15" t="s">
        <v>181</v>
      </c>
      <c r="B15" s="1" t="s">
        <v>182</v>
      </c>
      <c r="C15" s="1">
        <v>1995</v>
      </c>
      <c r="D15" s="1">
        <v>2008</v>
      </c>
      <c r="E15" s="1">
        <v>365000</v>
      </c>
      <c r="F15" s="20">
        <v>1887158</v>
      </c>
      <c r="G15" s="20">
        <f t="shared" si="0"/>
        <v>2252158</v>
      </c>
    </row>
    <row r="16" spans="1:10" x14ac:dyDescent="0.3">
      <c r="A16" t="s">
        <v>181</v>
      </c>
      <c r="B16" s="1" t="s">
        <v>182</v>
      </c>
      <c r="C16" s="1">
        <v>1995</v>
      </c>
      <c r="D16" s="1">
        <v>2009</v>
      </c>
      <c r="E16" s="1">
        <v>385000</v>
      </c>
      <c r="F16" s="20">
        <v>1867265</v>
      </c>
      <c r="G16" s="20">
        <f t="shared" si="0"/>
        <v>2252265</v>
      </c>
    </row>
    <row r="17" spans="1:7" x14ac:dyDescent="0.3">
      <c r="A17" t="s">
        <v>181</v>
      </c>
      <c r="B17" s="1" t="s">
        <v>182</v>
      </c>
      <c r="C17" s="1">
        <v>1995</v>
      </c>
      <c r="D17" s="1">
        <v>2010</v>
      </c>
      <c r="E17" s="1">
        <v>425000</v>
      </c>
      <c r="F17" s="20">
        <v>1845898</v>
      </c>
      <c r="G17" s="20">
        <f t="shared" si="0"/>
        <v>2270898</v>
      </c>
    </row>
    <row r="18" spans="1:7" x14ac:dyDescent="0.3">
      <c r="A18" t="s">
        <v>181</v>
      </c>
      <c r="B18" s="1" t="s">
        <v>182</v>
      </c>
      <c r="C18" s="1">
        <v>1995</v>
      </c>
      <c r="D18" s="1">
        <v>2011</v>
      </c>
      <c r="E18" s="1">
        <v>365000</v>
      </c>
      <c r="F18" s="20">
        <v>1822098</v>
      </c>
      <c r="G18" s="20">
        <f t="shared" si="0"/>
        <v>2187098</v>
      </c>
    </row>
    <row r="19" spans="1:7" x14ac:dyDescent="0.3">
      <c r="A19" t="s">
        <v>181</v>
      </c>
      <c r="B19" s="1" t="s">
        <v>182</v>
      </c>
      <c r="C19" s="1">
        <v>1995</v>
      </c>
      <c r="D19" s="1">
        <v>2012</v>
      </c>
      <c r="E19" s="1">
        <v>420000</v>
      </c>
      <c r="F19" s="20">
        <v>1801475</v>
      </c>
      <c r="G19" s="20">
        <f t="shared" si="0"/>
        <v>2221475</v>
      </c>
    </row>
    <row r="20" spans="1:7" x14ac:dyDescent="0.3">
      <c r="A20" t="s">
        <v>181</v>
      </c>
      <c r="B20" s="1" t="s">
        <v>182</v>
      </c>
      <c r="C20" s="1">
        <v>1995</v>
      </c>
      <c r="D20" s="1">
        <v>2013</v>
      </c>
      <c r="E20" s="1">
        <v>480000</v>
      </c>
      <c r="F20" s="20">
        <v>1777325</v>
      </c>
      <c r="G20" s="20">
        <f t="shared" si="0"/>
        <v>2257325</v>
      </c>
    </row>
    <row r="21" spans="1:7" x14ac:dyDescent="0.3">
      <c r="A21" t="s">
        <v>181</v>
      </c>
      <c r="B21" s="1" t="s">
        <v>182</v>
      </c>
      <c r="C21" s="1">
        <v>1995</v>
      </c>
      <c r="D21" s="1">
        <v>2014</v>
      </c>
      <c r="E21" s="1">
        <f>1360000-E20-E19</f>
        <v>460000</v>
      </c>
      <c r="F21" s="20">
        <v>1749725</v>
      </c>
      <c r="G21" s="20">
        <f t="shared" si="0"/>
        <v>2209725</v>
      </c>
    </row>
    <row r="22" spans="1:7" x14ac:dyDescent="0.3">
      <c r="A22" t="s">
        <v>181</v>
      </c>
      <c r="B22" s="1" t="s">
        <v>182</v>
      </c>
      <c r="C22" s="1">
        <v>1995</v>
      </c>
      <c r="D22" s="1">
        <v>2015</v>
      </c>
      <c r="E22" s="1">
        <v>555000</v>
      </c>
      <c r="F22" s="20">
        <v>1723275</v>
      </c>
      <c r="G22" s="20">
        <f t="shared" si="0"/>
        <v>2278275</v>
      </c>
    </row>
    <row r="23" spans="1:7" x14ac:dyDescent="0.3">
      <c r="A23" t="s">
        <v>181</v>
      </c>
      <c r="B23" s="1" t="s">
        <v>182</v>
      </c>
      <c r="C23" s="1">
        <v>1995</v>
      </c>
      <c r="D23" s="1">
        <v>2016</v>
      </c>
      <c r="E23" s="1">
        <v>2280000</v>
      </c>
      <c r="F23" s="20">
        <v>1691363</v>
      </c>
      <c r="G23" s="20">
        <f t="shared" si="0"/>
        <v>3971363</v>
      </c>
    </row>
    <row r="24" spans="1:7" x14ac:dyDescent="0.3">
      <c r="A24" t="s">
        <v>181</v>
      </c>
      <c r="B24" s="1" t="s">
        <v>182</v>
      </c>
      <c r="C24" s="1">
        <v>1995</v>
      </c>
      <c r="D24" s="1">
        <v>2017</v>
      </c>
      <c r="E24" s="1">
        <v>2415000</v>
      </c>
      <c r="F24" s="20">
        <v>1560263</v>
      </c>
      <c r="G24" s="20">
        <f t="shared" si="0"/>
        <v>3975263</v>
      </c>
    </row>
    <row r="25" spans="1:7" x14ac:dyDescent="0.3">
      <c r="A25" t="s">
        <v>181</v>
      </c>
      <c r="B25" s="1" t="s">
        <v>182</v>
      </c>
      <c r="C25" s="1">
        <v>1995</v>
      </c>
      <c r="D25" s="1">
        <v>2018</v>
      </c>
      <c r="E25" s="1">
        <f>7805000-E24-E23-E22</f>
        <v>2555000</v>
      </c>
      <c r="F25" s="20">
        <v>1421400</v>
      </c>
      <c r="G25" s="20">
        <f t="shared" si="0"/>
        <v>3976400</v>
      </c>
    </row>
    <row r="26" spans="1:7" x14ac:dyDescent="0.3">
      <c r="A26" t="s">
        <v>181</v>
      </c>
      <c r="B26" s="1" t="s">
        <v>182</v>
      </c>
      <c r="C26" s="1">
        <v>1995</v>
      </c>
      <c r="D26" s="1">
        <v>2019</v>
      </c>
      <c r="E26" s="1">
        <v>2705000</v>
      </c>
      <c r="F26" s="20">
        <v>1274488</v>
      </c>
      <c r="G26" s="20">
        <f t="shared" si="0"/>
        <v>3979488</v>
      </c>
    </row>
    <row r="27" spans="1:7" x14ac:dyDescent="0.3">
      <c r="A27" t="s">
        <v>181</v>
      </c>
      <c r="B27" s="1" t="s">
        <v>182</v>
      </c>
      <c r="C27" s="1">
        <v>1995</v>
      </c>
      <c r="D27" s="1">
        <v>2020</v>
      </c>
      <c r="E27" s="1">
        <v>2860000</v>
      </c>
      <c r="F27" s="20">
        <v>1118950</v>
      </c>
      <c r="G27" s="20">
        <f t="shared" si="0"/>
        <v>3978950</v>
      </c>
    </row>
    <row r="28" spans="1:7" x14ac:dyDescent="0.3">
      <c r="A28" t="s">
        <v>181</v>
      </c>
      <c r="B28" s="1" t="s">
        <v>182</v>
      </c>
      <c r="C28" s="1">
        <v>1995</v>
      </c>
      <c r="D28" s="1">
        <v>2021</v>
      </c>
      <c r="E28" s="1">
        <v>3020000</v>
      </c>
      <c r="F28" s="20">
        <v>954500</v>
      </c>
      <c r="G28" s="20">
        <f t="shared" si="0"/>
        <v>3974500</v>
      </c>
    </row>
    <row r="29" spans="1:7" x14ac:dyDescent="0.3">
      <c r="A29" t="s">
        <v>181</v>
      </c>
      <c r="B29" s="1" t="s">
        <v>182</v>
      </c>
      <c r="C29" s="1">
        <v>1995</v>
      </c>
      <c r="D29" s="1">
        <v>2022</v>
      </c>
      <c r="E29" s="1">
        <v>3190000</v>
      </c>
      <c r="F29" s="20">
        <v>780850</v>
      </c>
      <c r="G29" s="20">
        <f t="shared" si="0"/>
        <v>3970850</v>
      </c>
    </row>
    <row r="30" spans="1:7" x14ac:dyDescent="0.3">
      <c r="A30" t="s">
        <v>181</v>
      </c>
      <c r="B30" s="1" t="s">
        <v>182</v>
      </c>
      <c r="C30" s="1">
        <v>1995</v>
      </c>
      <c r="D30" s="1">
        <v>2023</v>
      </c>
      <c r="E30" s="1">
        <v>5050000</v>
      </c>
      <c r="F30" s="20">
        <v>597425</v>
      </c>
      <c r="G30" s="20">
        <f t="shared" si="0"/>
        <v>5647425</v>
      </c>
    </row>
    <row r="31" spans="1:7" x14ac:dyDescent="0.3">
      <c r="A31" t="s">
        <v>181</v>
      </c>
      <c r="B31" s="1" t="s">
        <v>182</v>
      </c>
      <c r="C31" s="1">
        <v>1995</v>
      </c>
      <c r="D31" s="1">
        <v>2024</v>
      </c>
      <c r="E31" s="1">
        <f>22165000-E30-E29-E28-E27-E26</f>
        <v>5340000</v>
      </c>
      <c r="F31" s="1">
        <v>307050</v>
      </c>
      <c r="G31" s="20">
        <f t="shared" si="0"/>
        <v>5647050</v>
      </c>
    </row>
    <row r="32" spans="1:7" x14ac:dyDescent="0.3">
      <c r="A32" t="s">
        <v>181</v>
      </c>
      <c r="B32" s="1" t="s">
        <v>182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RowHeight="14.4" x14ac:dyDescent="0.3"/>
  <cols>
    <col min="1" max="16384" width="8.88671875" style="1"/>
  </cols>
  <sheetData>
    <row r="1" spans="1:9" x14ac:dyDescent="0.3">
      <c r="A1" s="2" t="s">
        <v>0</v>
      </c>
      <c r="B1" s="2" t="s">
        <v>27</v>
      </c>
      <c r="C1" s="2" t="s">
        <v>2</v>
      </c>
      <c r="D1" s="2" t="s">
        <v>110</v>
      </c>
      <c r="E1" s="4" t="s">
        <v>111</v>
      </c>
      <c r="F1" s="4" t="s">
        <v>112</v>
      </c>
      <c r="G1" s="4" t="s">
        <v>113</v>
      </c>
      <c r="H1" s="4" t="s">
        <v>114</v>
      </c>
      <c r="I1" s="4" t="s">
        <v>115</v>
      </c>
    </row>
    <row r="2" spans="1:9" x14ac:dyDescent="0.3">
      <c r="A2" s="7" t="s">
        <v>178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
  <sheetViews>
    <sheetView workbookViewId="0">
      <selection activeCell="A11" sqref="A11:B12"/>
    </sheetView>
  </sheetViews>
  <sheetFormatPr defaultRowHeight="14.4" x14ac:dyDescent="0.3"/>
  <cols>
    <col min="1" max="5" width="8.88671875" style="1"/>
    <col min="6" max="6" width="10.109375" style="1" bestFit="1" customWidth="1"/>
    <col min="7" max="7" width="11.33203125" style="1" bestFit="1" customWidth="1"/>
    <col min="8" max="16384" width="8.88671875" style="1"/>
  </cols>
  <sheetData>
    <row r="1" spans="1:8" x14ac:dyDescent="0.3">
      <c r="A1" s="18" t="s">
        <v>0</v>
      </c>
      <c r="B1" s="18" t="s">
        <v>27</v>
      </c>
      <c r="C1" s="18" t="s">
        <v>2</v>
      </c>
      <c r="D1" s="18" t="s">
        <v>120</v>
      </c>
      <c r="E1" s="18" t="s">
        <v>121</v>
      </c>
      <c r="F1" s="18" t="s">
        <v>122</v>
      </c>
      <c r="G1" s="18" t="s">
        <v>123</v>
      </c>
      <c r="H1" s="18" t="s">
        <v>96</v>
      </c>
    </row>
    <row r="2" spans="1:8" x14ac:dyDescent="0.3">
      <c r="A2" t="s">
        <v>181</v>
      </c>
      <c r="B2" s="1" t="s">
        <v>182</v>
      </c>
      <c r="C2" s="1">
        <v>1995</v>
      </c>
      <c r="D2" s="1" t="s">
        <v>205</v>
      </c>
      <c r="E2" s="1" t="s">
        <v>215</v>
      </c>
      <c r="F2" s="21">
        <v>35034</v>
      </c>
      <c r="G2" s="1" t="s">
        <v>223</v>
      </c>
    </row>
    <row r="3" spans="1:8" x14ac:dyDescent="0.3">
      <c r="A3" t="s">
        <v>181</v>
      </c>
      <c r="B3" s="1" t="s">
        <v>182</v>
      </c>
      <c r="C3" s="1">
        <v>1995</v>
      </c>
      <c r="D3" s="1" t="s">
        <v>206</v>
      </c>
      <c r="E3" s="1" t="s">
        <v>216</v>
      </c>
      <c r="F3" s="21">
        <v>34669</v>
      </c>
      <c r="G3" s="1" t="s">
        <v>224</v>
      </c>
    </row>
    <row r="4" spans="1:8" x14ac:dyDescent="0.3">
      <c r="A4" t="s">
        <v>181</v>
      </c>
      <c r="B4" s="1" t="s">
        <v>182</v>
      </c>
      <c r="C4" s="1">
        <v>1995</v>
      </c>
      <c r="D4" s="1" t="s">
        <v>207</v>
      </c>
      <c r="E4" s="1" t="s">
        <v>217</v>
      </c>
      <c r="F4" s="21">
        <v>35400</v>
      </c>
      <c r="G4" s="1" t="s">
        <v>225</v>
      </c>
    </row>
    <row r="5" spans="1:8" x14ac:dyDescent="0.3">
      <c r="A5" t="s">
        <v>181</v>
      </c>
      <c r="B5" s="1" t="s">
        <v>182</v>
      </c>
      <c r="C5" s="1">
        <v>1995</v>
      </c>
      <c r="D5" s="1" t="s">
        <v>208</v>
      </c>
      <c r="E5" s="1" t="s">
        <v>218</v>
      </c>
      <c r="F5" s="21">
        <v>35765</v>
      </c>
      <c r="G5" s="1" t="s">
        <v>226</v>
      </c>
    </row>
    <row r="6" spans="1:8" x14ac:dyDescent="0.3">
      <c r="A6" t="s">
        <v>181</v>
      </c>
      <c r="B6" s="1" t="s">
        <v>182</v>
      </c>
      <c r="C6" s="1">
        <v>1995</v>
      </c>
      <c r="D6" s="1" t="s">
        <v>209</v>
      </c>
      <c r="E6" s="1" t="s">
        <v>219</v>
      </c>
      <c r="F6" s="21">
        <v>36130</v>
      </c>
      <c r="G6" s="1" t="s">
        <v>227</v>
      </c>
    </row>
    <row r="7" spans="1:8" x14ac:dyDescent="0.3">
      <c r="A7" t="s">
        <v>181</v>
      </c>
      <c r="B7" s="1" t="s">
        <v>182</v>
      </c>
      <c r="C7" s="1">
        <v>1995</v>
      </c>
      <c r="D7" s="1" t="s">
        <v>210</v>
      </c>
      <c r="E7" s="1" t="s">
        <v>220</v>
      </c>
      <c r="F7" s="21">
        <v>36130</v>
      </c>
      <c r="G7" s="1" t="s">
        <v>228</v>
      </c>
    </row>
    <row r="8" spans="1:8" x14ac:dyDescent="0.3">
      <c r="A8" t="s">
        <v>181</v>
      </c>
      <c r="B8" s="1" t="s">
        <v>182</v>
      </c>
      <c r="C8" s="1">
        <v>1995</v>
      </c>
      <c r="D8" s="1" t="s">
        <v>211</v>
      </c>
      <c r="E8" s="1" t="s">
        <v>221</v>
      </c>
      <c r="F8" s="21">
        <v>35034</v>
      </c>
      <c r="G8" s="1" t="s">
        <v>229</v>
      </c>
    </row>
    <row r="9" spans="1:8" x14ac:dyDescent="0.3">
      <c r="A9" t="s">
        <v>181</v>
      </c>
      <c r="B9" s="1" t="s">
        <v>182</v>
      </c>
      <c r="C9" s="1">
        <v>1995</v>
      </c>
      <c r="D9" s="1" t="s">
        <v>212</v>
      </c>
      <c r="E9" s="1" t="s">
        <v>221</v>
      </c>
      <c r="F9" s="21">
        <v>35765</v>
      </c>
      <c r="G9" s="1" t="s">
        <v>230</v>
      </c>
    </row>
    <row r="10" spans="1:8" x14ac:dyDescent="0.3">
      <c r="A10" t="s">
        <v>181</v>
      </c>
      <c r="B10" s="1" t="s">
        <v>182</v>
      </c>
      <c r="C10" s="1">
        <v>1995</v>
      </c>
      <c r="D10" s="1" t="s">
        <v>213</v>
      </c>
      <c r="E10" s="1" t="s">
        <v>221</v>
      </c>
      <c r="F10" s="21">
        <v>34669</v>
      </c>
      <c r="G10" s="1" t="s">
        <v>231</v>
      </c>
    </row>
    <row r="11" spans="1:8" x14ac:dyDescent="0.3">
      <c r="A11" t="s">
        <v>181</v>
      </c>
      <c r="B11" s="1" t="s">
        <v>182</v>
      </c>
      <c r="C11" s="1">
        <v>1995</v>
      </c>
      <c r="D11" s="1" t="s">
        <v>214</v>
      </c>
      <c r="E11" s="1" t="s">
        <v>221</v>
      </c>
      <c r="F11" s="21">
        <v>35400</v>
      </c>
      <c r="G11" s="1" t="s">
        <v>232</v>
      </c>
    </row>
    <row r="12" spans="1:8" x14ac:dyDescent="0.3">
      <c r="A12" t="s">
        <v>181</v>
      </c>
      <c r="B12" s="1" t="s">
        <v>182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
  <sheetViews>
    <sheetView workbookViewId="0">
      <selection activeCell="S2" sqref="S2"/>
    </sheetView>
  </sheetViews>
  <sheetFormatPr defaultRowHeight="14.4" x14ac:dyDescent="0.3"/>
  <cols>
    <col min="1" max="16384" width="8.88671875" style="1"/>
  </cols>
  <sheetData>
    <row r="1" spans="1:21" x14ac:dyDescent="0.3">
      <c r="A1" s="2" t="s">
        <v>0</v>
      </c>
      <c r="B1" s="2" t="s">
        <v>27</v>
      </c>
      <c r="C1" s="2" t="s">
        <v>2</v>
      </c>
      <c r="D1" s="2" t="s">
        <v>4</v>
      </c>
      <c r="E1" s="2" t="s">
        <v>24</v>
      </c>
      <c r="F1" s="2" t="s">
        <v>9</v>
      </c>
      <c r="G1" s="4" t="s">
        <v>124</v>
      </c>
      <c r="H1" s="4" t="s">
        <v>173</v>
      </c>
      <c r="I1" s="2" t="s">
        <v>10</v>
      </c>
      <c r="J1" s="2" t="s">
        <v>11</v>
      </c>
      <c r="K1" s="2" t="s">
        <v>12</v>
      </c>
      <c r="L1" s="2" t="s">
        <v>13</v>
      </c>
      <c r="M1" s="2" t="s">
        <v>14</v>
      </c>
      <c r="N1" s="2" t="s">
        <v>15</v>
      </c>
      <c r="O1" s="2" t="s">
        <v>16</v>
      </c>
      <c r="P1" s="2" t="s">
        <v>17</v>
      </c>
      <c r="Q1" s="2" t="s">
        <v>18</v>
      </c>
      <c r="R1" s="2" t="s">
        <v>19</v>
      </c>
      <c r="S1" s="2" t="s">
        <v>20</v>
      </c>
      <c r="T1" s="2" t="s">
        <v>125</v>
      </c>
      <c r="U1" s="2" t="s">
        <v>96</v>
      </c>
    </row>
    <row r="2" spans="1:21" x14ac:dyDescent="0.3">
      <c r="A2" t="s">
        <v>181</v>
      </c>
      <c r="B2" s="1" t="s">
        <v>182</v>
      </c>
      <c r="C2" s="1">
        <v>1995</v>
      </c>
      <c r="D2" s="1">
        <v>1964</v>
      </c>
      <c r="E2" s="1" t="s">
        <v>183</v>
      </c>
      <c r="F2" s="1" t="s">
        <v>233</v>
      </c>
      <c r="G2" s="1" t="s">
        <v>186</v>
      </c>
      <c r="I2" s="1" t="s">
        <v>234</v>
      </c>
      <c r="L2" s="1">
        <v>70</v>
      </c>
      <c r="M2" s="1">
        <v>10</v>
      </c>
      <c r="N2" s="1">
        <v>15</v>
      </c>
      <c r="O2" s="1">
        <v>2</v>
      </c>
      <c r="Q2" s="1">
        <v>81190</v>
      </c>
      <c r="R2" s="1">
        <v>21885</v>
      </c>
      <c r="S2" s="1">
        <v>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Rachel Bash</cp:lastModifiedBy>
  <dcterms:created xsi:type="dcterms:W3CDTF">2019-08-01T16:52:11Z</dcterms:created>
  <dcterms:modified xsi:type="dcterms:W3CDTF">2019-12-06T16:57:09Z</dcterms:modified>
</cp:coreProperties>
</file>