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rboyd25_jh_edu/Documents/Documents/Hopkins/McCallion/Papers/SN4741/"/>
    </mc:Choice>
  </mc:AlternateContent>
  <xr:revisionPtr revIDLastSave="85" documentId="8_{24B9B9FD-F586-41B3-A5EF-CE875557EBFB}" xr6:coauthVersionLast="47" xr6:coauthVersionMax="47" xr10:uidLastSave="{DF3ECDD7-463E-4461-8C47-B171678179CA}"/>
  <bookViews>
    <workbookView xWindow="-98" yWindow="-98" windowWidth="20715" windowHeight="13276" activeTab="3" xr2:uid="{00000000-000D-0000-FFFF-FFFF00000000}"/>
  </bookViews>
  <sheets>
    <sheet name="Results" sheetId="1" r:id="rId1"/>
    <sheet name="Outlier Analysis" sheetId="2" r:id="rId2"/>
    <sheet name="ddCT for Bio Reps" sheetId="3" r:id="rId3"/>
    <sheet name="Graphing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3" l="1"/>
  <c r="R11" i="3"/>
  <c r="R15" i="3"/>
  <c r="R19" i="3"/>
  <c r="R23" i="3"/>
  <c r="R27" i="3"/>
  <c r="R31" i="3"/>
  <c r="R35" i="3"/>
  <c r="R39" i="3"/>
  <c r="R3" i="3"/>
  <c r="Q7" i="3"/>
  <c r="Q11" i="3"/>
  <c r="Q15" i="3"/>
  <c r="Q19" i="3"/>
  <c r="Q23" i="3"/>
  <c r="Q27" i="3"/>
  <c r="Q31" i="3"/>
  <c r="Q35" i="3"/>
  <c r="Q39" i="3"/>
  <c r="Q3" i="3"/>
  <c r="P7" i="3"/>
  <c r="P11" i="3"/>
  <c r="P15" i="3"/>
  <c r="P19" i="3"/>
  <c r="P23" i="3"/>
  <c r="P27" i="3"/>
  <c r="P31" i="3"/>
  <c r="P35" i="3"/>
  <c r="P39" i="3"/>
  <c r="P3" i="3"/>
  <c r="O7" i="3"/>
  <c r="O11" i="3"/>
  <c r="O15" i="3"/>
  <c r="O19" i="3"/>
  <c r="O23" i="3"/>
  <c r="O27" i="3"/>
  <c r="O31" i="3"/>
  <c r="O35" i="3"/>
  <c r="O39" i="3"/>
  <c r="O3" i="3"/>
  <c r="I35" i="3"/>
  <c r="N35" i="3" s="1"/>
  <c r="N7" i="3"/>
  <c r="N11" i="3"/>
  <c r="N15" i="3"/>
  <c r="N19" i="3"/>
  <c r="N23" i="3"/>
  <c r="N27" i="3"/>
  <c r="N31" i="3"/>
  <c r="N39" i="3"/>
  <c r="N3" i="3"/>
  <c r="M7" i="3"/>
  <c r="M11" i="3"/>
  <c r="M15" i="3"/>
  <c r="M19" i="3"/>
  <c r="M23" i="3"/>
  <c r="M27" i="3"/>
  <c r="M31" i="3"/>
  <c r="M35" i="3"/>
  <c r="M39" i="3"/>
  <c r="M3" i="3"/>
  <c r="L7" i="3"/>
  <c r="L11" i="3"/>
  <c r="L15" i="3"/>
  <c r="L19" i="3"/>
  <c r="L23" i="3"/>
  <c r="L27" i="3"/>
  <c r="L31" i="3"/>
  <c r="L35" i="3"/>
  <c r="L39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3" i="3"/>
  <c r="I39" i="3"/>
  <c r="I31" i="3"/>
  <c r="I27" i="3"/>
  <c r="I23" i="3"/>
  <c r="I7" i="3"/>
  <c r="I11" i="3"/>
  <c r="I15" i="3"/>
  <c r="I19" i="3"/>
  <c r="I3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26" i="3"/>
  <c r="H25" i="3"/>
  <c r="H24" i="3"/>
  <c r="H23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6" i="3"/>
  <c r="H5" i="3"/>
  <c r="H4" i="3"/>
  <c r="H3" i="3"/>
  <c r="G4" i="3"/>
  <c r="G5" i="3"/>
  <c r="G6" i="3"/>
  <c r="G3" i="3"/>
  <c r="G24" i="3"/>
  <c r="G25" i="3"/>
  <c r="G26" i="3"/>
  <c r="G2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20" i="3"/>
  <c r="E21" i="3"/>
  <c r="E22" i="3"/>
  <c r="E19" i="3"/>
  <c r="E16" i="3"/>
  <c r="E17" i="3"/>
  <c r="E18" i="3"/>
  <c r="E15" i="3"/>
  <c r="E12" i="3"/>
  <c r="E13" i="3"/>
  <c r="E14" i="3"/>
  <c r="E11" i="3"/>
  <c r="E3" i="3"/>
  <c r="E8" i="3"/>
  <c r="E9" i="3"/>
  <c r="E10" i="3"/>
  <c r="E7" i="3"/>
  <c r="E4" i="3"/>
  <c r="E5" i="3"/>
  <c r="E6" i="3"/>
  <c r="D23" i="3"/>
  <c r="D27" i="3"/>
  <c r="D31" i="3"/>
  <c r="D35" i="3"/>
  <c r="D39" i="3"/>
  <c r="I26" i="2"/>
  <c r="I6" i="2"/>
  <c r="I10" i="2"/>
  <c r="I14" i="2"/>
  <c r="I18" i="2"/>
  <c r="I22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2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94" i="2"/>
  <c r="H98" i="2"/>
  <c r="H102" i="2"/>
  <c r="H106" i="2"/>
  <c r="H110" i="2"/>
  <c r="H114" i="2"/>
  <c r="H118" i="2"/>
  <c r="H122" i="2"/>
  <c r="H126" i="2"/>
  <c r="H130" i="2"/>
  <c r="H134" i="2"/>
  <c r="H138" i="2"/>
  <c r="H142" i="2"/>
  <c r="H146" i="2"/>
  <c r="H150" i="2"/>
  <c r="H154" i="2"/>
  <c r="H158" i="2"/>
  <c r="H2" i="2"/>
</calcChain>
</file>

<file path=xl/sharedStrings.xml><?xml version="1.0" encoding="utf-8"?>
<sst xmlns="http://schemas.openxmlformats.org/spreadsheetml/2006/main" count="3273" uniqueCount="315">
  <si>
    <t>Block Type</t>
  </si>
  <si>
    <t>384-Well Block</t>
  </si>
  <si>
    <t>Calibration ABY is expired</t>
  </si>
  <si>
    <t>Yes</t>
  </si>
  <si>
    <t>Calibration ABY performed on</t>
  </si>
  <si>
    <t>2018-07-18 14:29:07 PM EDT</t>
  </si>
  <si>
    <t>Calibration Background is expired</t>
  </si>
  <si>
    <t>Calibration Background performed on</t>
  </si>
  <si>
    <t>2019-07-08 13:08:44 PM EDT</t>
  </si>
  <si>
    <t>Calibration FAM is expired</t>
  </si>
  <si>
    <t>Calibration FAM performed on</t>
  </si>
  <si>
    <t>2019-07-08 13:53:43 PM EDT</t>
  </si>
  <si>
    <t>Calibration JUN is expired</t>
  </si>
  <si>
    <t>Calibration JUN performed on</t>
  </si>
  <si>
    <t>2018-07-18 14:37:32 PM EDT</t>
  </si>
  <si>
    <t>Calibration MUST PURP is expired</t>
  </si>
  <si>
    <t>Calibration MUST PURP performed on</t>
  </si>
  <si>
    <t>2018-07-18 14:47:58 PM EDT</t>
  </si>
  <si>
    <t>Calibration ROI is expired</t>
  </si>
  <si>
    <t>Calibration ROI performed on</t>
  </si>
  <si>
    <t>2019-07-08 12:54:36 PM EDT</t>
  </si>
  <si>
    <t>Calibration ROX is expired</t>
  </si>
  <si>
    <t>Calibration ROX performed on</t>
  </si>
  <si>
    <t>2019-07-08 14:08:49 PM EDT</t>
  </si>
  <si>
    <t>Calibration SYBR is expired</t>
  </si>
  <si>
    <t>Calibration SYBR performed on</t>
  </si>
  <si>
    <t>2019-07-08 14:21:43 PM EDT</t>
  </si>
  <si>
    <t>Calibration Uniformity is expired</t>
  </si>
  <si>
    <t>Calibration Uniformity performed on</t>
  </si>
  <si>
    <t>2019-07-08 13:20:04 PM EDT</t>
  </si>
  <si>
    <t>Calibration VIC is expired</t>
  </si>
  <si>
    <t>Calibration VIC performed on</t>
  </si>
  <si>
    <t>2019-07-08 13:33:56 PM EDT</t>
  </si>
  <si>
    <t>Chemistry</t>
  </si>
  <si>
    <t>SYBR_GREEN</t>
  </si>
  <si>
    <t>Experiment Barcode</t>
  </si>
  <si>
    <t/>
  </si>
  <si>
    <t>Experiment Comments</t>
  </si>
  <si>
    <t>Experiment File Name</t>
  </si>
  <si>
    <t>D:\Applied Biosystems\ViiA7 Software v1.2\experiments\Sarah\2019-07-23 SN4741 qPCR bulk RNA.eds</t>
  </si>
  <si>
    <t>Experiment Name</t>
  </si>
  <si>
    <t>2019-07-23 SN4741 qPCR bulk RNA</t>
  </si>
  <si>
    <t>Experiment Run End Time</t>
  </si>
  <si>
    <t>2019-07-23 15:15:05 PM EDT</t>
  </si>
  <si>
    <t>Experiment Type</t>
  </si>
  <si>
    <t>Standard Curve</t>
  </si>
  <si>
    <t>Experiment User Name</t>
  </si>
  <si>
    <t>Instrument Name</t>
  </si>
  <si>
    <t>ARKING</t>
  </si>
  <si>
    <t>Instrument Serial Number</t>
  </si>
  <si>
    <t>278881003</t>
  </si>
  <si>
    <t>Instrument Type</t>
  </si>
  <si>
    <t>ViiA 7</t>
  </si>
  <si>
    <t>Passive Reference</t>
  </si>
  <si>
    <t>ROX</t>
  </si>
  <si>
    <t>Quantification Cycle Method</t>
  </si>
  <si>
    <t>Ct</t>
  </si>
  <si>
    <t>Signal Smoothing On</t>
  </si>
  <si>
    <t>false</t>
  </si>
  <si>
    <t>Stage/ Cycle where Analysis is performed</t>
  </si>
  <si>
    <t>Stage 2, Step 2</t>
  </si>
  <si>
    <t>Well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</si>
  <si>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</si>
  <si>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</si>
  <si>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</si>
  <si>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</si>
  <si>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</si>
  <si>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</si>
  <si>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</si>
  <si>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</si>
  <si>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Ct Mean</t>
  </si>
  <si>
    <t>Ct SD</t>
  </si>
  <si>
    <t>Quantity</t>
  </si>
  <si>
    <t>Quantity Mean</t>
  </si>
  <si>
    <t>Quantity SD</t>
  </si>
  <si>
    <t>Automatic Ct Threshold</t>
  </si>
  <si>
    <t>Ct Threshold</t>
  </si>
  <si>
    <t>Automatic Baseline</t>
  </si>
  <si>
    <t>Baseline Start</t>
  </si>
  <si>
    <t>Baseline End</t>
  </si>
  <si>
    <t>Comments</t>
  </si>
  <si>
    <t>Y-Intercept</t>
  </si>
  <si>
    <t>R(superscript 2)</t>
  </si>
  <si>
    <t>Slope</t>
  </si>
  <si>
    <t>Custom1</t>
  </si>
  <si>
    <t>Custom2</t>
  </si>
  <si>
    <t>Custom3</t>
  </si>
  <si>
    <t>Custom4</t>
  </si>
  <si>
    <t>Custom5</t>
  </si>
  <si>
    <t>Custom6</t>
  </si>
  <si>
    <t>BADROX</t>
  </si>
  <si>
    <t>HIGHSD</t>
  </si>
  <si>
    <t>NOAMP</t>
  </si>
  <si>
    <t>OUTLIERRG</t>
  </si>
  <si>
    <t>EXPFAIL</t>
  </si>
  <si>
    <t>A1</t>
  </si>
  <si>
    <t>1-37-1</t>
  </si>
  <si>
    <t>Th</t>
  </si>
  <si>
    <t>UNKNOWN</t>
  </si>
  <si>
    <t>SYBR</t>
  </si>
  <si>
    <t>None</t>
  </si>
  <si>
    <t>true</t>
  </si>
  <si>
    <t>N</t>
  </si>
  <si>
    <t>A2</t>
  </si>
  <si>
    <t>A3</t>
  </si>
  <si>
    <t>A4</t>
  </si>
  <si>
    <t>A5</t>
  </si>
  <si>
    <t>1-39-2</t>
  </si>
  <si>
    <t>A6</t>
  </si>
  <si>
    <t>A7</t>
  </si>
  <si>
    <t>A8</t>
  </si>
  <si>
    <t>A9</t>
  </si>
  <si>
    <t>2-39-1</t>
  </si>
  <si>
    <t>Y</t>
  </si>
  <si>
    <t>A10</t>
  </si>
  <si>
    <t>A11</t>
  </si>
  <si>
    <t>A12</t>
  </si>
  <si>
    <t>B1</t>
  </si>
  <si>
    <t>Nr4a2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</si>
  <si>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</si>
  <si>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</si>
  <si>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</si>
  <si>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</si>
  <si>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</si>
  <si>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</si>
  <si>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</si>
  <si>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</si>
  <si>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</si>
  <si>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</si>
  <si>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</si>
  <si>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</si>
  <si>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Slc6a3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</si>
  <si>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</si>
  <si>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</si>
  <si>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</si>
  <si>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</si>
  <si>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</si>
  <si>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</si>
  <si>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</si>
  <si>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</si>
  <si>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</si>
  <si>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</si>
  <si>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</si>
  <si>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</si>
  <si>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Foxa2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</si>
  <si>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</si>
  <si>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</si>
  <si>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</si>
  <si>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</si>
  <si>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</si>
  <si>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</si>
  <si>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</si>
  <si>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</si>
  <si>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</si>
  <si>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</si>
  <si>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</si>
  <si>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</si>
  <si>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Actb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</si>
  <si>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</si>
  <si>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</si>
  <si>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</si>
  <si>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</si>
  <si>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</si>
  <si>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</si>
  <si>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</si>
  <si>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</si>
  <si>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</si>
  <si>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</si>
  <si>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</si>
  <si>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</si>
  <si>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1-37-2</t>
  </si>
  <si>
    <t>F2</t>
  </si>
  <si>
    <t>F3</t>
  </si>
  <si>
    <t>F4</t>
  </si>
  <si>
    <t>F5</t>
  </si>
  <si>
    <t>2-37-1</t>
  </si>
  <si>
    <t>F6</t>
  </si>
  <si>
    <t>F7</t>
  </si>
  <si>
    <t>F8</t>
  </si>
  <si>
    <t>F9</t>
  </si>
  <si>
    <t>2-39-2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</si>
  <si>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</si>
  <si>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</si>
  <si>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</si>
  <si>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</si>
  <si>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</si>
  <si>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</si>
  <si>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</si>
  <si>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</si>
  <si>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</si>
  <si>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</si>
  <si>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</si>
  <si>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</si>
  <si>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</si>
  <si>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</si>
  <si>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</si>
  <si>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</si>
  <si>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</si>
  <si>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</si>
  <si>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</si>
  <si>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</si>
  <si>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</si>
  <si>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</si>
  <si>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</si>
  <si>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</si>
  <si>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</si>
  <si>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</si>
  <si>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</si>
  <si>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</si>
  <si>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</si>
  <si>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</si>
  <si>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</si>
  <si>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</si>
  <si>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</si>
  <si>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</si>
  <si>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</si>
  <si>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</si>
  <si>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</si>
  <si>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</si>
  <si>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</si>
  <si>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</si>
  <si>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</si>
  <si>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</si>
  <si>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</si>
  <si>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Undetermined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</si>
  <si>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</si>
  <si>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</si>
  <si>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</si>
  <si>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</si>
  <si>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</si>
  <si>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</si>
  <si>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</si>
  <si>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</si>
  <si>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</si>
  <si>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1-39-1</t>
  </si>
  <si>
    <t>K2</t>
  </si>
  <si>
    <t>K3</t>
  </si>
  <si>
    <t>K4</t>
  </si>
  <si>
    <t>K5</t>
  </si>
  <si>
    <t>2-37-2</t>
  </si>
  <si>
    <t>K6</t>
  </si>
  <si>
    <t>K7</t>
  </si>
  <si>
    <t>K8</t>
  </si>
  <si>
    <t>K9</t>
  </si>
  <si>
    <t>NTC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</si>
  <si>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</si>
  <si>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</si>
  <si>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</si>
  <si>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</si>
  <si>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</si>
  <si>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</si>
  <si>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</si>
  <si>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</si>
  <si>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</si>
  <si>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</si>
  <si>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</si>
  <si>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</si>
  <si>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</si>
  <si>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</si>
  <si>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</si>
  <si>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</si>
  <si>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</si>
  <si>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</si>
  <si>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</si>
  <si>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</si>
  <si>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</si>
  <si>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</si>
  <si>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</si>
  <si>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</si>
  <si>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</si>
  <si>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</si>
  <si>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</si>
  <si>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</si>
  <si>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</si>
  <si>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</si>
  <si>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</si>
  <si>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</si>
  <si>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</si>
  <si>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</si>
  <si>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</si>
  <si>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</si>
  <si>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</si>
  <si>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</si>
  <si>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</si>
  <si>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</si>
  <si>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</si>
  <si>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</si>
  <si>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</si>
  <si>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</si>
  <si>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</si>
  <si>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</si>
  <si>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</si>
  <si>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</si>
  <si>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</si>
  <si>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</si>
  <si>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</si>
  <si>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Ct mean adj</t>
  </si>
  <si>
    <t>CT SD adj</t>
  </si>
  <si>
    <t>TO PLOT</t>
  </si>
  <si>
    <t>Error propagation</t>
  </si>
  <si>
    <t>Ct Mean corrected</t>
  </si>
  <si>
    <t>Control group avg per target</t>
  </si>
  <si>
    <t>dCT (average-Ct)</t>
  </si>
  <si>
    <t>RQ</t>
  </si>
  <si>
    <t xml:space="preserve">RQ average of controls </t>
  </si>
  <si>
    <t xml:space="preserve">Normalized individual data points </t>
  </si>
  <si>
    <t>Average</t>
  </si>
  <si>
    <t>log norm expression</t>
  </si>
  <si>
    <t>SD</t>
  </si>
  <si>
    <t>SEM</t>
  </si>
  <si>
    <t>avg log norm</t>
  </si>
  <si>
    <t>Range lower</t>
  </si>
  <si>
    <t>Range upper</t>
  </si>
  <si>
    <t>Pos error bar</t>
  </si>
  <si>
    <t xml:space="preserve">Neg error 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</si>
</sst>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/>
    <xf numFmtId="164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9"/>
  <sheetViews>
    <sheetView topLeftCell="A194" workbookViewId="0">
      <selection activeCell="I39" activeCellId="1" sqref="D39:E219 I39:K219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3</v>
      </c>
    </row>
    <row r="5" spans="1:2" x14ac:dyDescent="0.45">
      <c r="A5" t="s">
        <v>7</v>
      </c>
      <c r="B5" t="s">
        <v>8</v>
      </c>
    </row>
    <row r="6" spans="1:2" x14ac:dyDescent="0.45">
      <c r="A6" t="s">
        <v>9</v>
      </c>
      <c r="B6" t="s">
        <v>3</v>
      </c>
    </row>
    <row r="7" spans="1:2" x14ac:dyDescent="0.45">
      <c r="A7" t="s">
        <v>10</v>
      </c>
      <c r="B7" t="s">
        <v>11</v>
      </c>
    </row>
    <row r="8" spans="1:2" x14ac:dyDescent="0.45">
      <c r="A8" t="s">
        <v>12</v>
      </c>
      <c r="B8" t="s">
        <v>3</v>
      </c>
    </row>
    <row r="9" spans="1:2" x14ac:dyDescent="0.45">
      <c r="A9" t="s">
        <v>13</v>
      </c>
      <c r="B9" t="s">
        <v>14</v>
      </c>
    </row>
    <row r="10" spans="1:2" x14ac:dyDescent="0.45">
      <c r="A10" t="s">
        <v>15</v>
      </c>
      <c r="B10" t="s">
        <v>3</v>
      </c>
    </row>
    <row r="11" spans="1:2" x14ac:dyDescent="0.45">
      <c r="A11" t="s">
        <v>16</v>
      </c>
      <c r="B11" t="s">
        <v>17</v>
      </c>
    </row>
    <row r="12" spans="1:2" x14ac:dyDescent="0.45">
      <c r="A12" t="s">
        <v>18</v>
      </c>
      <c r="B12" t="s">
        <v>3</v>
      </c>
    </row>
    <row r="13" spans="1:2" x14ac:dyDescent="0.45">
      <c r="A13" t="s">
        <v>19</v>
      </c>
      <c r="B13" t="s">
        <v>20</v>
      </c>
    </row>
    <row r="14" spans="1:2" x14ac:dyDescent="0.45">
      <c r="A14" t="s">
        <v>21</v>
      </c>
      <c r="B14" t="s">
        <v>3</v>
      </c>
    </row>
    <row r="15" spans="1:2" x14ac:dyDescent="0.45">
      <c r="A15" t="s">
        <v>22</v>
      </c>
      <c r="B15" t="s">
        <v>23</v>
      </c>
    </row>
    <row r="16" spans="1:2" x14ac:dyDescent="0.45">
      <c r="A16" t="s">
        <v>24</v>
      </c>
      <c r="B16" t="s">
        <v>3</v>
      </c>
    </row>
    <row r="17" spans="1:2" x14ac:dyDescent="0.45">
      <c r="A17" t="s">
        <v>25</v>
      </c>
      <c r="B17" t="s">
        <v>26</v>
      </c>
    </row>
    <row r="18" spans="1:2" x14ac:dyDescent="0.45">
      <c r="A18" t="s">
        <v>27</v>
      </c>
      <c r="B18" t="s">
        <v>3</v>
      </c>
    </row>
    <row r="19" spans="1:2" x14ac:dyDescent="0.45">
      <c r="A19" t="s">
        <v>28</v>
      </c>
      <c r="B19" t="s">
        <v>29</v>
      </c>
    </row>
    <row r="20" spans="1:2" x14ac:dyDescent="0.45">
      <c r="A20" t="s">
        <v>30</v>
      </c>
      <c r="B20" t="s">
        <v>3</v>
      </c>
    </row>
    <row r="21" spans="1:2" x14ac:dyDescent="0.45">
      <c r="A21" t="s">
        <v>31</v>
      </c>
      <c r="B21" t="s">
        <v>32</v>
      </c>
    </row>
    <row r="22" spans="1:2" x14ac:dyDescent="0.45">
      <c r="A22" t="s">
        <v>33</v>
      </c>
      <c r="B22" t="s">
        <v>34</v>
      </c>
    </row>
    <row r="23" spans="1:2" x14ac:dyDescent="0.45">
      <c r="A23" t="s">
        <v>35</v>
      </c>
      <c r="B23" t="s">
        <v>36</v>
      </c>
    </row>
    <row r="24" spans="1:2" x14ac:dyDescent="0.45">
      <c r="A24" t="s">
        <v>37</v>
      </c>
      <c r="B24" t="s">
        <v>36</v>
      </c>
    </row>
    <row r="25" spans="1:2" x14ac:dyDescent="0.45">
      <c r="A25" t="s">
        <v>38</v>
      </c>
      <c r="B25" t="s">
        <v>39</v>
      </c>
    </row>
    <row r="26" spans="1:2" x14ac:dyDescent="0.45">
      <c r="A26" t="s">
        <v>40</v>
      </c>
      <c r="B26" t="s">
        <v>41</v>
      </c>
    </row>
    <row r="27" spans="1:2" x14ac:dyDescent="0.45">
      <c r="A27" t="s">
        <v>42</v>
      </c>
      <c r="B27" t="s">
        <v>43</v>
      </c>
    </row>
    <row r="28" spans="1:2" x14ac:dyDescent="0.45">
      <c r="A28" t="s">
        <v>44</v>
      </c>
      <c r="B28" t="s">
        <v>45</v>
      </c>
    </row>
    <row r="29" spans="1:2" x14ac:dyDescent="0.45">
      <c r="A29" t="s">
        <v>46</v>
      </c>
      <c r="B29" t="s">
        <v>36</v>
      </c>
    </row>
    <row r="30" spans="1:2" x14ac:dyDescent="0.45">
      <c r="A30" t="s">
        <v>47</v>
      </c>
      <c r="B30" t="s">
        <v>48</v>
      </c>
    </row>
    <row r="31" spans="1:2" x14ac:dyDescent="0.45">
      <c r="A31" t="s">
        <v>49</v>
      </c>
      <c r="B31" t="s">
        <v>50</v>
      </c>
    </row>
    <row r="32" spans="1:2" x14ac:dyDescent="0.45">
      <c r="A32" t="s">
        <v>51</v>
      </c>
      <c r="B32" t="s">
        <v>52</v>
      </c>
    </row>
    <row r="33" spans="1:34" x14ac:dyDescent="0.45">
      <c r="A33" t="s">
        <v>53</v>
      </c>
      <c r="B33" t="s">
        <v>54</v>
      </c>
    </row>
    <row r="34" spans="1:34" x14ac:dyDescent="0.45">
      <c r="A34" t="s">
        <v>55</v>
      </c>
      <c r="B34" t="s">
        <v>56</v>
      </c>
    </row>
    <row r="35" spans="1:34" x14ac:dyDescent="0.45">
      <c r="A35" t="s">
        <v>57</v>
      </c>
      <c r="B35" t="s">
        <v>58</v>
      </c>
    </row>
    <row r="36" spans="1:34" x14ac:dyDescent="0.45">
      <c r="A36" t="s">
        <v>59</v>
      </c>
      <c r="B36" t="s">
        <v>60</v>
      </c>
    </row>
    <row r="39" spans="1:34" x14ac:dyDescent="0.45">
      <c r="A39" t="s">
        <v>61</v>
      </c>
      <c r="B39" t="s">
        <v>62</v>
      </c>
      <c r="C39" t="s">
        <v>63</v>
      </c>
      <c r="D39" t="s">
        <v>64</v>
      </c>
      <c r="E39" t="s">
        <v>65</v>
      </c>
      <c r="F39" t="s">
        <v>66</v>
      </c>
      <c r="G39" t="s">
        <v>67</v>
      </c>
      <c r="H39" t="s">
        <v>68</v>
      </c>
      <c r="I39" t="s">
        <v>69</v>
      </c>
      <c r="J39" t="s">
        <v>70</v>
      </c>
      <c r="K39" t="s">
        <v>71</v>
      </c>
      <c r="L39" t="s">
        <v>72</v>
      </c>
      <c r="M39" t="s">
        <v>73</v>
      </c>
      <c r="N39" t="s">
        <v>74</v>
      </c>
      <c r="O39" t="s">
        <v>75</v>
      </c>
      <c r="P39" t="s">
        <v>76</v>
      </c>
      <c r="Q39" t="s">
        <v>77</v>
      </c>
      <c r="R39" t="s">
        <v>78</v>
      </c>
      <c r="S39" t="s">
        <v>79</v>
      </c>
      <c r="T39" t="s">
        <v>80</v>
      </c>
      <c r="U39" t="s">
        <v>81</v>
      </c>
      <c r="V39" t="s">
        <v>82</v>
      </c>
      <c r="W39" t="s">
        <v>83</v>
      </c>
      <c r="X39" t="s">
        <v>84</v>
      </c>
      <c r="Y39" t="s">
        <v>85</v>
      </c>
      <c r="Z39" t="s">
        <v>86</v>
      </c>
      <c r="AA39" t="s">
        <v>87</v>
      </c>
      <c r="AB39" t="s">
        <v>88</v>
      </c>
      <c r="AC39" t="s">
        <v>89</v>
      </c>
      <c r="AD39" t="s">
        <v>90</v>
      </c>
      <c r="AE39" t="s">
        <v>91</v>
      </c>
      <c r="AF39" t="s">
        <v>92</v>
      </c>
      <c r="AG39" t="s">
        <v>93</v>
      </c>
      <c r="AH39" t="s">
        <v>94</v>
      </c>
    </row>
    <row r="40" spans="1:34" x14ac:dyDescent="0.45">
      <c r="A40">
        <v>1</v>
      </c>
      <c r="B40" t="s">
        <v>95</v>
      </c>
      <c r="C40" t="s">
        <v>58</v>
      </c>
      <c r="D40" t="s">
        <v>96</v>
      </c>
      <c r="E40" t="s">
        <v>97</v>
      </c>
      <c r="F40" t="s">
        <v>98</v>
      </c>
      <c r="G40" t="s">
        <v>99</v>
      </c>
      <c r="H40" t="s">
        <v>100</v>
      </c>
      <c r="I40" s="1">
        <v>34.064998626708984</v>
      </c>
      <c r="J40" s="1">
        <v>34.137229919433594</v>
      </c>
      <c r="K40" s="1">
        <v>0.41975811123847961</v>
      </c>
      <c r="O40" t="s">
        <v>101</v>
      </c>
      <c r="P40" s="1">
        <v>0.62005277646274359</v>
      </c>
      <c r="Q40" t="s">
        <v>101</v>
      </c>
      <c r="R40">
        <v>3</v>
      </c>
      <c r="S40">
        <v>27</v>
      </c>
      <c r="T40" t="s">
        <v>36</v>
      </c>
      <c r="AD40" t="s">
        <v>102</v>
      </c>
      <c r="AE40" t="s">
        <v>102</v>
      </c>
      <c r="AF40" t="s">
        <v>102</v>
      </c>
      <c r="AG40" t="s">
        <v>102</v>
      </c>
      <c r="AH40" t="s">
        <v>102</v>
      </c>
    </row>
    <row r="41" spans="1:34" x14ac:dyDescent="0.45">
      <c r="A41">
        <v>2</v>
      </c>
      <c r="B41" t="s">
        <v>103</v>
      </c>
      <c r="C41" t="s">
        <v>58</v>
      </c>
      <c r="D41" t="s">
        <v>96</v>
      </c>
      <c r="E41" t="s">
        <v>97</v>
      </c>
      <c r="F41" t="s">
        <v>98</v>
      </c>
      <c r="G41" t="s">
        <v>99</v>
      </c>
      <c r="H41" t="s">
        <v>100</v>
      </c>
      <c r="I41" s="1">
        <v>34.376998901367188</v>
      </c>
      <c r="J41" s="1">
        <v>34.137229919433594</v>
      </c>
      <c r="K41" s="1">
        <v>0.41975811123847961</v>
      </c>
      <c r="O41" t="s">
        <v>101</v>
      </c>
      <c r="P41" s="1">
        <v>0.62005277646274359</v>
      </c>
      <c r="Q41" t="s">
        <v>101</v>
      </c>
      <c r="R41">
        <v>3</v>
      </c>
      <c r="S41">
        <v>27</v>
      </c>
      <c r="T41" t="s">
        <v>36</v>
      </c>
      <c r="AD41" t="s">
        <v>102</v>
      </c>
      <c r="AE41" t="s">
        <v>102</v>
      </c>
      <c r="AF41" t="s">
        <v>102</v>
      </c>
      <c r="AG41" t="s">
        <v>102</v>
      </c>
      <c r="AH41" t="s">
        <v>102</v>
      </c>
    </row>
    <row r="42" spans="1:34" x14ac:dyDescent="0.45">
      <c r="A42">
        <v>3</v>
      </c>
      <c r="B42" t="s">
        <v>104</v>
      </c>
      <c r="C42" t="s">
        <v>58</v>
      </c>
      <c r="D42" t="s">
        <v>96</v>
      </c>
      <c r="E42" t="s">
        <v>97</v>
      </c>
      <c r="F42" t="s">
        <v>98</v>
      </c>
      <c r="G42" t="s">
        <v>99</v>
      </c>
      <c r="H42" t="s">
        <v>100</v>
      </c>
      <c r="I42" s="1">
        <v>34.528999328613281</v>
      </c>
      <c r="J42" s="1">
        <v>34.137229919433594</v>
      </c>
      <c r="K42" s="1">
        <v>0.41975811123847961</v>
      </c>
      <c r="O42" t="s">
        <v>101</v>
      </c>
      <c r="P42" s="1">
        <v>0.62005277646274359</v>
      </c>
      <c r="Q42" t="s">
        <v>101</v>
      </c>
      <c r="R42">
        <v>3</v>
      </c>
      <c r="S42">
        <v>26</v>
      </c>
      <c r="T42" t="s">
        <v>36</v>
      </c>
      <c r="AD42" t="s">
        <v>102</v>
      </c>
      <c r="AE42" t="s">
        <v>102</v>
      </c>
      <c r="AF42" t="s">
        <v>102</v>
      </c>
      <c r="AG42" t="s">
        <v>102</v>
      </c>
      <c r="AH42" t="s">
        <v>102</v>
      </c>
    </row>
    <row r="43" spans="1:34" x14ac:dyDescent="0.45">
      <c r="A43">
        <v>4</v>
      </c>
      <c r="B43" t="s">
        <v>105</v>
      </c>
      <c r="C43" t="s">
        <v>58</v>
      </c>
      <c r="D43" t="s">
        <v>96</v>
      </c>
      <c r="E43" t="s">
        <v>97</v>
      </c>
      <c r="F43" t="s">
        <v>98</v>
      </c>
      <c r="G43" t="s">
        <v>99</v>
      </c>
      <c r="H43" t="s">
        <v>100</v>
      </c>
      <c r="I43" s="1">
        <v>33.577999114990234</v>
      </c>
      <c r="J43" s="1">
        <v>34.137229919433594</v>
      </c>
      <c r="K43" s="1">
        <v>0.41975811123847961</v>
      </c>
      <c r="O43" t="s">
        <v>101</v>
      </c>
      <c r="P43" s="1">
        <v>0.62005277646274359</v>
      </c>
      <c r="Q43" t="s">
        <v>101</v>
      </c>
      <c r="R43">
        <v>3</v>
      </c>
      <c r="S43">
        <v>26</v>
      </c>
      <c r="T43" t="s">
        <v>36</v>
      </c>
      <c r="AD43" t="s">
        <v>102</v>
      </c>
      <c r="AE43" t="s">
        <v>102</v>
      </c>
      <c r="AF43" t="s">
        <v>102</v>
      </c>
      <c r="AG43" t="s">
        <v>102</v>
      </c>
      <c r="AH43" t="s">
        <v>102</v>
      </c>
    </row>
    <row r="44" spans="1:34" x14ac:dyDescent="0.45">
      <c r="A44">
        <v>5</v>
      </c>
      <c r="B44" t="s">
        <v>106</v>
      </c>
      <c r="C44" t="s">
        <v>58</v>
      </c>
      <c r="D44" t="s">
        <v>107</v>
      </c>
      <c r="E44" t="s">
        <v>97</v>
      </c>
      <c r="F44" t="s">
        <v>98</v>
      </c>
      <c r="G44" t="s">
        <v>99</v>
      </c>
      <c r="H44" t="s">
        <v>100</v>
      </c>
      <c r="I44" s="1">
        <v>34.187999725341797</v>
      </c>
      <c r="J44" s="1">
        <v>34.228618621826172</v>
      </c>
      <c r="K44" s="1">
        <v>0.30949586629867554</v>
      </c>
      <c r="O44" t="s">
        <v>101</v>
      </c>
      <c r="P44" s="1">
        <v>0.62005277646274359</v>
      </c>
      <c r="Q44" t="s">
        <v>101</v>
      </c>
      <c r="R44">
        <v>3</v>
      </c>
      <c r="S44">
        <v>27</v>
      </c>
      <c r="T44" t="s">
        <v>36</v>
      </c>
      <c r="AD44" t="s">
        <v>102</v>
      </c>
      <c r="AE44" t="s">
        <v>102</v>
      </c>
      <c r="AF44" t="s">
        <v>102</v>
      </c>
      <c r="AG44" t="s">
        <v>102</v>
      </c>
      <c r="AH44" t="s">
        <v>102</v>
      </c>
    </row>
    <row r="45" spans="1:34" x14ac:dyDescent="0.45">
      <c r="A45">
        <v>6</v>
      </c>
      <c r="B45" t="s">
        <v>108</v>
      </c>
      <c r="C45" t="s">
        <v>58</v>
      </c>
      <c r="D45" t="s">
        <v>107</v>
      </c>
      <c r="E45" t="s">
        <v>97</v>
      </c>
      <c r="F45" t="s">
        <v>98</v>
      </c>
      <c r="G45" t="s">
        <v>99</v>
      </c>
      <c r="H45" t="s">
        <v>100</v>
      </c>
      <c r="I45" s="1">
        <v>33.993999481201172</v>
      </c>
      <c r="J45" s="1">
        <v>34.228618621826172</v>
      </c>
      <c r="K45" s="1">
        <v>0.30949586629867554</v>
      </c>
      <c r="O45" t="s">
        <v>101</v>
      </c>
      <c r="P45" s="1">
        <v>0.62005277646274359</v>
      </c>
      <c r="Q45" t="s">
        <v>101</v>
      </c>
      <c r="R45">
        <v>3</v>
      </c>
      <c r="S45">
        <v>27</v>
      </c>
      <c r="T45" t="s">
        <v>36</v>
      </c>
      <c r="AD45" t="s">
        <v>102</v>
      </c>
      <c r="AE45" t="s">
        <v>102</v>
      </c>
      <c r="AF45" t="s">
        <v>102</v>
      </c>
      <c r="AG45" t="s">
        <v>102</v>
      </c>
      <c r="AH45" t="s">
        <v>102</v>
      </c>
    </row>
    <row r="46" spans="1:34" x14ac:dyDescent="0.45">
      <c r="A46">
        <v>7</v>
      </c>
      <c r="B46" t="s">
        <v>109</v>
      </c>
      <c r="C46" t="s">
        <v>58</v>
      </c>
      <c r="D46" t="s">
        <v>107</v>
      </c>
      <c r="E46" t="s">
        <v>97</v>
      </c>
      <c r="F46" t="s">
        <v>98</v>
      </c>
      <c r="G46" t="s">
        <v>99</v>
      </c>
      <c r="H46" t="s">
        <v>100</v>
      </c>
      <c r="I46" s="1">
        <v>34.676998138427734</v>
      </c>
      <c r="J46" s="1">
        <v>34.228618621826172</v>
      </c>
      <c r="K46" s="1">
        <v>0.30949586629867554</v>
      </c>
      <c r="O46" t="s">
        <v>101</v>
      </c>
      <c r="P46" s="1">
        <v>0.62005277646274359</v>
      </c>
      <c r="Q46" t="s">
        <v>101</v>
      </c>
      <c r="R46">
        <v>3</v>
      </c>
      <c r="S46">
        <v>27</v>
      </c>
      <c r="T46" t="s">
        <v>36</v>
      </c>
      <c r="AD46" t="s">
        <v>102</v>
      </c>
      <c r="AE46" t="s">
        <v>102</v>
      </c>
      <c r="AF46" t="s">
        <v>102</v>
      </c>
      <c r="AG46" t="s">
        <v>102</v>
      </c>
      <c r="AH46" t="s">
        <v>102</v>
      </c>
    </row>
    <row r="47" spans="1:34" x14ac:dyDescent="0.45">
      <c r="A47">
        <v>8</v>
      </c>
      <c r="B47" t="s">
        <v>110</v>
      </c>
      <c r="C47" t="s">
        <v>58</v>
      </c>
      <c r="D47" t="s">
        <v>107</v>
      </c>
      <c r="E47" t="s">
        <v>97</v>
      </c>
      <c r="F47" t="s">
        <v>98</v>
      </c>
      <c r="G47" t="s">
        <v>99</v>
      </c>
      <c r="H47" t="s">
        <v>100</v>
      </c>
      <c r="I47" s="1">
        <v>34.055000305175781</v>
      </c>
      <c r="J47" s="1">
        <v>34.228618621826172</v>
      </c>
      <c r="K47" s="1">
        <v>0.30949586629867554</v>
      </c>
      <c r="O47" t="s">
        <v>101</v>
      </c>
      <c r="P47" s="1">
        <v>0.62005277646274359</v>
      </c>
      <c r="Q47" t="s">
        <v>101</v>
      </c>
      <c r="R47">
        <v>3</v>
      </c>
      <c r="S47">
        <v>26</v>
      </c>
      <c r="T47" t="s">
        <v>36</v>
      </c>
      <c r="AD47" t="s">
        <v>102</v>
      </c>
      <c r="AE47" t="s">
        <v>102</v>
      </c>
      <c r="AF47" t="s">
        <v>102</v>
      </c>
      <c r="AG47" t="s">
        <v>102</v>
      </c>
      <c r="AH47" t="s">
        <v>102</v>
      </c>
    </row>
    <row r="48" spans="1:34" x14ac:dyDescent="0.45">
      <c r="A48">
        <v>9</v>
      </c>
      <c r="B48" t="s">
        <v>111</v>
      </c>
      <c r="C48" t="s">
        <v>58</v>
      </c>
      <c r="D48" t="s">
        <v>112</v>
      </c>
      <c r="E48" t="s">
        <v>97</v>
      </c>
      <c r="F48" t="s">
        <v>98</v>
      </c>
      <c r="G48" t="s">
        <v>99</v>
      </c>
      <c r="H48" t="s">
        <v>100</v>
      </c>
      <c r="I48" s="1">
        <v>33.694000244140625</v>
      </c>
      <c r="J48" s="1">
        <v>34.102382659912109</v>
      </c>
      <c r="K48" s="1">
        <v>0.55084031820297241</v>
      </c>
      <c r="O48" t="s">
        <v>101</v>
      </c>
      <c r="P48" s="1">
        <v>0.62005277646274359</v>
      </c>
      <c r="Q48" t="s">
        <v>101</v>
      </c>
      <c r="R48">
        <v>3</v>
      </c>
      <c r="S48">
        <v>27</v>
      </c>
      <c r="T48" t="s">
        <v>36</v>
      </c>
      <c r="AD48" t="s">
        <v>102</v>
      </c>
      <c r="AE48" t="s">
        <v>113</v>
      </c>
      <c r="AF48" t="s">
        <v>102</v>
      </c>
      <c r="AG48" t="s">
        <v>102</v>
      </c>
      <c r="AH48" t="s">
        <v>102</v>
      </c>
    </row>
    <row r="49" spans="1:34" x14ac:dyDescent="0.45">
      <c r="A49">
        <v>10</v>
      </c>
      <c r="B49" t="s">
        <v>114</v>
      </c>
      <c r="C49" t="s">
        <v>58</v>
      </c>
      <c r="D49" t="s">
        <v>112</v>
      </c>
      <c r="E49" t="s">
        <v>97</v>
      </c>
      <c r="F49" t="s">
        <v>98</v>
      </c>
      <c r="G49" t="s">
        <v>99</v>
      </c>
      <c r="H49" t="s">
        <v>100</v>
      </c>
      <c r="I49" s="1">
        <v>34.686000823974609</v>
      </c>
      <c r="J49" s="1">
        <v>34.102382659912109</v>
      </c>
      <c r="K49" s="1">
        <v>0.55084031820297241</v>
      </c>
      <c r="O49" t="s">
        <v>101</v>
      </c>
      <c r="P49" s="1">
        <v>0.62005277646274359</v>
      </c>
      <c r="Q49" t="s">
        <v>101</v>
      </c>
      <c r="R49">
        <v>3</v>
      </c>
      <c r="S49">
        <v>28</v>
      </c>
      <c r="T49" t="s">
        <v>36</v>
      </c>
      <c r="AD49" t="s">
        <v>102</v>
      </c>
      <c r="AE49" t="s">
        <v>113</v>
      </c>
      <c r="AF49" t="s">
        <v>102</v>
      </c>
      <c r="AG49" t="s">
        <v>102</v>
      </c>
      <c r="AH49" t="s">
        <v>102</v>
      </c>
    </row>
    <row r="50" spans="1:34" x14ac:dyDescent="0.45">
      <c r="A50">
        <v>11</v>
      </c>
      <c r="B50" t="s">
        <v>115</v>
      </c>
      <c r="C50" t="s">
        <v>58</v>
      </c>
      <c r="D50" t="s">
        <v>112</v>
      </c>
      <c r="E50" t="s">
        <v>97</v>
      </c>
      <c r="F50" t="s">
        <v>98</v>
      </c>
      <c r="G50" t="s">
        <v>99</v>
      </c>
      <c r="H50" t="s">
        <v>100</v>
      </c>
      <c r="I50" s="1">
        <v>33.575000762939453</v>
      </c>
      <c r="J50" s="1">
        <v>34.102382659912109</v>
      </c>
      <c r="K50" s="1">
        <v>0.55084031820297241</v>
      </c>
      <c r="O50" t="s">
        <v>101</v>
      </c>
      <c r="P50" s="1">
        <v>0.62005277646274359</v>
      </c>
      <c r="Q50" t="s">
        <v>101</v>
      </c>
      <c r="R50">
        <v>3</v>
      </c>
      <c r="S50">
        <v>27</v>
      </c>
      <c r="T50" t="s">
        <v>36</v>
      </c>
      <c r="AD50" t="s">
        <v>102</v>
      </c>
      <c r="AE50" t="s">
        <v>113</v>
      </c>
      <c r="AF50" t="s">
        <v>102</v>
      </c>
      <c r="AG50" t="s">
        <v>102</v>
      </c>
      <c r="AH50" t="s">
        <v>102</v>
      </c>
    </row>
    <row r="51" spans="1:34" x14ac:dyDescent="0.45">
      <c r="A51">
        <v>12</v>
      </c>
      <c r="B51" t="s">
        <v>116</v>
      </c>
      <c r="C51" t="s">
        <v>58</v>
      </c>
      <c r="D51" t="s">
        <v>112</v>
      </c>
      <c r="E51" t="s">
        <v>97</v>
      </c>
      <c r="F51" t="s">
        <v>98</v>
      </c>
      <c r="G51" t="s">
        <v>99</v>
      </c>
      <c r="H51" t="s">
        <v>100</v>
      </c>
      <c r="I51" s="1">
        <v>34.455001831054688</v>
      </c>
      <c r="J51" s="1">
        <v>34.102382659912109</v>
      </c>
      <c r="K51" s="1">
        <v>0.55084031820297241</v>
      </c>
      <c r="O51" t="s">
        <v>101</v>
      </c>
      <c r="P51" s="1">
        <v>0.62005277646274359</v>
      </c>
      <c r="Q51" t="s">
        <v>101</v>
      </c>
      <c r="R51">
        <v>3</v>
      </c>
      <c r="S51">
        <v>27</v>
      </c>
      <c r="T51" t="s">
        <v>36</v>
      </c>
      <c r="AD51" t="s">
        <v>102</v>
      </c>
      <c r="AE51" t="s">
        <v>113</v>
      </c>
      <c r="AF51" t="s">
        <v>102</v>
      </c>
      <c r="AG51" t="s">
        <v>102</v>
      </c>
      <c r="AH51" t="s">
        <v>102</v>
      </c>
    </row>
    <row r="52" spans="1:34" x14ac:dyDescent="0.45">
      <c r="A52">
        <v>25</v>
      </c>
      <c r="B52" t="s">
        <v>117</v>
      </c>
      <c r="C52" t="s">
        <v>58</v>
      </c>
      <c r="D52" t="s">
        <v>96</v>
      </c>
      <c r="E52" t="s">
        <v>118</v>
      </c>
      <c r="F52" t="s">
        <v>98</v>
      </c>
      <c r="G52" t="s">
        <v>99</v>
      </c>
      <c r="H52" t="s">
        <v>100</v>
      </c>
      <c r="I52" s="1">
        <v>25.180999755859375</v>
      </c>
      <c r="J52" s="1">
        <v>25.249626159667969</v>
      </c>
      <c r="K52" s="1">
        <v>7.0221766829490662E-2</v>
      </c>
      <c r="O52" t="s">
        <v>101</v>
      </c>
      <c r="P52" s="1">
        <v>0.50084513267166342</v>
      </c>
      <c r="Q52" t="s">
        <v>101</v>
      </c>
      <c r="R52">
        <v>3</v>
      </c>
      <c r="S52">
        <v>20</v>
      </c>
      <c r="T52" t="s">
        <v>36</v>
      </c>
      <c r="AD52" t="s">
        <v>102</v>
      </c>
      <c r="AE52" t="s">
        <v>102</v>
      </c>
      <c r="AF52" t="s">
        <v>102</v>
      </c>
      <c r="AG52" t="s">
        <v>102</v>
      </c>
      <c r="AH52" t="s">
        <v>102</v>
      </c>
    </row>
    <row r="53" spans="1:34" x14ac:dyDescent="0.45">
      <c r="A53">
        <v>26</v>
      </c>
      <c r="B53" t="s">
        <v>119</v>
      </c>
      <c r="C53" t="s">
        <v>58</v>
      </c>
      <c r="D53" t="s">
        <v>96</v>
      </c>
      <c r="E53" t="s">
        <v>118</v>
      </c>
      <c r="F53" t="s">
        <v>98</v>
      </c>
      <c r="G53" t="s">
        <v>99</v>
      </c>
      <c r="H53" t="s">
        <v>100</v>
      </c>
      <c r="I53" s="1">
        <v>25.215000152587891</v>
      </c>
      <c r="J53" s="1">
        <v>25.249626159667969</v>
      </c>
      <c r="K53" s="1">
        <v>7.0221766829490662E-2</v>
      </c>
      <c r="O53" t="s">
        <v>101</v>
      </c>
      <c r="P53" s="1">
        <v>0.50084513267166342</v>
      </c>
      <c r="Q53" t="s">
        <v>101</v>
      </c>
      <c r="R53">
        <v>3</v>
      </c>
      <c r="S53">
        <v>19</v>
      </c>
      <c r="T53" t="s">
        <v>36</v>
      </c>
      <c r="AD53" t="s">
        <v>102</v>
      </c>
      <c r="AE53" t="s">
        <v>102</v>
      </c>
      <c r="AF53" t="s">
        <v>102</v>
      </c>
      <c r="AG53" t="s">
        <v>102</v>
      </c>
      <c r="AH53" t="s">
        <v>102</v>
      </c>
    </row>
    <row r="54" spans="1:34" x14ac:dyDescent="0.45">
      <c r="A54">
        <v>27</v>
      </c>
      <c r="B54" t="s">
        <v>120</v>
      </c>
      <c r="C54" t="s">
        <v>58</v>
      </c>
      <c r="D54" t="s">
        <v>96</v>
      </c>
      <c r="E54" t="s">
        <v>118</v>
      </c>
      <c r="F54" t="s">
        <v>98</v>
      </c>
      <c r="G54" t="s">
        <v>99</v>
      </c>
      <c r="H54" t="s">
        <v>100</v>
      </c>
      <c r="I54" s="1">
        <v>25.343000411987305</v>
      </c>
      <c r="J54" s="1">
        <v>25.249626159667969</v>
      </c>
      <c r="K54" s="1">
        <v>7.0221766829490662E-2</v>
      </c>
      <c r="O54" t="s">
        <v>101</v>
      </c>
      <c r="P54" s="1">
        <v>0.50084513267166342</v>
      </c>
      <c r="Q54" t="s">
        <v>101</v>
      </c>
      <c r="R54">
        <v>3</v>
      </c>
      <c r="S54">
        <v>20</v>
      </c>
      <c r="T54" t="s">
        <v>36</v>
      </c>
      <c r="AD54" t="s">
        <v>102</v>
      </c>
      <c r="AE54" t="s">
        <v>102</v>
      </c>
      <c r="AF54" t="s">
        <v>102</v>
      </c>
      <c r="AG54" t="s">
        <v>102</v>
      </c>
      <c r="AH54" t="s">
        <v>102</v>
      </c>
    </row>
    <row r="55" spans="1:34" x14ac:dyDescent="0.45">
      <c r="A55">
        <v>28</v>
      </c>
      <c r="B55" t="s">
        <v>121</v>
      </c>
      <c r="C55" t="s">
        <v>58</v>
      </c>
      <c r="D55" t="s">
        <v>96</v>
      </c>
      <c r="E55" t="s">
        <v>118</v>
      </c>
      <c r="F55" t="s">
        <v>98</v>
      </c>
      <c r="G55" t="s">
        <v>99</v>
      </c>
      <c r="H55" t="s">
        <v>100</v>
      </c>
      <c r="I55" s="1">
        <v>25.260000228881836</v>
      </c>
      <c r="J55" s="1">
        <v>25.249626159667969</v>
      </c>
      <c r="K55" s="1">
        <v>7.0221766829490662E-2</v>
      </c>
      <c r="O55" t="s">
        <v>101</v>
      </c>
      <c r="P55" s="1">
        <v>0.50084513267166342</v>
      </c>
      <c r="Q55" t="s">
        <v>101</v>
      </c>
      <c r="R55">
        <v>3</v>
      </c>
      <c r="S55">
        <v>19</v>
      </c>
      <c r="T55" t="s">
        <v>36</v>
      </c>
      <c r="AD55" t="s">
        <v>102</v>
      </c>
      <c r="AE55" t="s">
        <v>102</v>
      </c>
      <c r="AF55" t="s">
        <v>102</v>
      </c>
      <c r="AG55" t="s">
        <v>102</v>
      </c>
      <c r="AH55" t="s">
        <v>102</v>
      </c>
    </row>
    <row r="56" spans="1:34" x14ac:dyDescent="0.45">
      <c r="A56">
        <v>29</v>
      </c>
      <c r="B56" t="s">
        <v>122</v>
      </c>
      <c r="C56" t="s">
        <v>58</v>
      </c>
      <c r="D56" t="s">
        <v>107</v>
      </c>
      <c r="E56" t="s">
        <v>118</v>
      </c>
      <c r="F56" t="s">
        <v>98</v>
      </c>
      <c r="G56" t="s">
        <v>99</v>
      </c>
      <c r="H56" t="s">
        <v>100</v>
      </c>
      <c r="I56" s="1">
        <v>25.957000732421875</v>
      </c>
      <c r="J56" s="1">
        <v>26.205181121826172</v>
      </c>
      <c r="K56" s="1">
        <v>0.33077126741409302</v>
      </c>
      <c r="O56" t="s">
        <v>101</v>
      </c>
      <c r="P56" s="1">
        <v>0.50084513267166342</v>
      </c>
      <c r="Q56" t="s">
        <v>101</v>
      </c>
      <c r="R56">
        <v>3</v>
      </c>
      <c r="S56">
        <v>20</v>
      </c>
      <c r="T56" t="s">
        <v>36</v>
      </c>
      <c r="AD56" t="s">
        <v>102</v>
      </c>
      <c r="AE56" t="s">
        <v>102</v>
      </c>
      <c r="AF56" t="s">
        <v>102</v>
      </c>
      <c r="AG56" t="s">
        <v>102</v>
      </c>
      <c r="AH56" t="s">
        <v>102</v>
      </c>
    </row>
    <row r="57" spans="1:34" x14ac:dyDescent="0.45">
      <c r="A57">
        <v>30</v>
      </c>
      <c r="B57" t="s">
        <v>123</v>
      </c>
      <c r="C57" t="s">
        <v>58</v>
      </c>
      <c r="D57" t="s">
        <v>107</v>
      </c>
      <c r="E57" t="s">
        <v>118</v>
      </c>
      <c r="F57" t="s">
        <v>98</v>
      </c>
      <c r="G57" t="s">
        <v>99</v>
      </c>
      <c r="H57" t="s">
        <v>100</v>
      </c>
      <c r="I57" s="1">
        <v>26.642999649047852</v>
      </c>
      <c r="J57" s="1">
        <v>26.205181121826172</v>
      </c>
      <c r="K57" s="1">
        <v>0.33077126741409302</v>
      </c>
      <c r="O57" t="s">
        <v>101</v>
      </c>
      <c r="P57" s="1">
        <v>0.50084513267166342</v>
      </c>
      <c r="Q57" t="s">
        <v>101</v>
      </c>
      <c r="R57">
        <v>3</v>
      </c>
      <c r="S57">
        <v>21</v>
      </c>
      <c r="T57" t="s">
        <v>36</v>
      </c>
      <c r="AD57" t="s">
        <v>102</v>
      </c>
      <c r="AE57" t="s">
        <v>102</v>
      </c>
      <c r="AF57" t="s">
        <v>102</v>
      </c>
      <c r="AG57" t="s">
        <v>102</v>
      </c>
      <c r="AH57" t="s">
        <v>102</v>
      </c>
    </row>
    <row r="58" spans="1:34" x14ac:dyDescent="0.45">
      <c r="A58">
        <v>31</v>
      </c>
      <c r="B58" t="s">
        <v>124</v>
      </c>
      <c r="C58" t="s">
        <v>58</v>
      </c>
      <c r="D58" t="s">
        <v>107</v>
      </c>
      <c r="E58" t="s">
        <v>118</v>
      </c>
      <c r="F58" t="s">
        <v>98</v>
      </c>
      <c r="G58" t="s">
        <v>99</v>
      </c>
      <c r="H58" t="s">
        <v>100</v>
      </c>
      <c r="I58" s="1">
        <v>26.278999328613281</v>
      </c>
      <c r="J58" s="1">
        <v>26.205181121826172</v>
      </c>
      <c r="K58" s="1">
        <v>0.33077126741409302</v>
      </c>
      <c r="O58" t="s">
        <v>101</v>
      </c>
      <c r="P58" s="1">
        <v>0.50084513267166342</v>
      </c>
      <c r="Q58" t="s">
        <v>101</v>
      </c>
      <c r="R58">
        <v>3</v>
      </c>
      <c r="S58">
        <v>20</v>
      </c>
      <c r="T58" t="s">
        <v>36</v>
      </c>
      <c r="AD58" t="s">
        <v>102</v>
      </c>
      <c r="AE58" t="s">
        <v>102</v>
      </c>
      <c r="AF58" t="s">
        <v>102</v>
      </c>
      <c r="AG58" t="s">
        <v>102</v>
      </c>
      <c r="AH58" t="s">
        <v>102</v>
      </c>
    </row>
    <row r="59" spans="1:34" x14ac:dyDescent="0.45">
      <c r="A59">
        <v>32</v>
      </c>
      <c r="B59" t="s">
        <v>125</v>
      </c>
      <c r="C59" t="s">
        <v>58</v>
      </c>
      <c r="D59" t="s">
        <v>107</v>
      </c>
      <c r="E59" t="s">
        <v>118</v>
      </c>
      <c r="F59" t="s">
        <v>98</v>
      </c>
      <c r="G59" t="s">
        <v>99</v>
      </c>
      <c r="H59" t="s">
        <v>100</v>
      </c>
      <c r="I59" s="1">
        <v>25.941999435424805</v>
      </c>
      <c r="J59" s="1">
        <v>26.205181121826172</v>
      </c>
      <c r="K59" s="1">
        <v>0.33077126741409302</v>
      </c>
      <c r="O59" t="s">
        <v>101</v>
      </c>
      <c r="P59" s="1">
        <v>0.50084513267166342</v>
      </c>
      <c r="Q59" t="s">
        <v>101</v>
      </c>
      <c r="R59">
        <v>3</v>
      </c>
      <c r="S59">
        <v>20</v>
      </c>
      <c r="T59" t="s">
        <v>36</v>
      </c>
      <c r="AD59" t="s">
        <v>102</v>
      </c>
      <c r="AE59" t="s">
        <v>102</v>
      </c>
      <c r="AF59" t="s">
        <v>102</v>
      </c>
      <c r="AG59" t="s">
        <v>102</v>
      </c>
      <c r="AH59" t="s">
        <v>102</v>
      </c>
    </row>
    <row r="60" spans="1:34" x14ac:dyDescent="0.45">
      <c r="A60">
        <v>33</v>
      </c>
      <c r="B60" t="s">
        <v>126</v>
      </c>
      <c r="C60" t="s">
        <v>58</v>
      </c>
      <c r="D60" t="s">
        <v>112</v>
      </c>
      <c r="E60" t="s">
        <v>118</v>
      </c>
      <c r="F60" t="s">
        <v>98</v>
      </c>
      <c r="G60" t="s">
        <v>99</v>
      </c>
      <c r="H60" t="s">
        <v>100</v>
      </c>
      <c r="I60" s="1">
        <v>27.745000839233398</v>
      </c>
      <c r="J60" s="1">
        <v>27.106410980224609</v>
      </c>
      <c r="K60" s="1">
        <v>0.63747882843017578</v>
      </c>
      <c r="O60" t="s">
        <v>101</v>
      </c>
      <c r="P60" s="1">
        <v>0.50084513267166342</v>
      </c>
      <c r="Q60" t="s">
        <v>101</v>
      </c>
      <c r="R60">
        <v>3</v>
      </c>
      <c r="S60">
        <v>21</v>
      </c>
      <c r="T60" t="s">
        <v>36</v>
      </c>
      <c r="AD60" t="s">
        <v>102</v>
      </c>
      <c r="AE60" t="s">
        <v>113</v>
      </c>
      <c r="AF60" t="s">
        <v>102</v>
      </c>
      <c r="AG60" t="s">
        <v>102</v>
      </c>
      <c r="AH60" t="s">
        <v>102</v>
      </c>
    </row>
    <row r="61" spans="1:34" x14ac:dyDescent="0.45">
      <c r="A61">
        <v>34</v>
      </c>
      <c r="B61" t="s">
        <v>127</v>
      </c>
      <c r="C61" t="s">
        <v>58</v>
      </c>
      <c r="D61" t="s">
        <v>112</v>
      </c>
      <c r="E61" t="s">
        <v>118</v>
      </c>
      <c r="F61" t="s">
        <v>98</v>
      </c>
      <c r="G61" t="s">
        <v>99</v>
      </c>
      <c r="H61" t="s">
        <v>100</v>
      </c>
      <c r="I61" s="1">
        <v>27.563999176025391</v>
      </c>
      <c r="J61" s="1">
        <v>27.106410980224609</v>
      </c>
      <c r="K61" s="1">
        <v>0.63747882843017578</v>
      </c>
      <c r="O61" t="s">
        <v>101</v>
      </c>
      <c r="P61" s="1">
        <v>0.50084513267166342</v>
      </c>
      <c r="Q61" t="s">
        <v>101</v>
      </c>
      <c r="R61">
        <v>3</v>
      </c>
      <c r="S61">
        <v>21</v>
      </c>
      <c r="T61" t="s">
        <v>36</v>
      </c>
      <c r="AD61" t="s">
        <v>102</v>
      </c>
      <c r="AE61" t="s">
        <v>113</v>
      </c>
      <c r="AF61" t="s">
        <v>102</v>
      </c>
      <c r="AG61" t="s">
        <v>102</v>
      </c>
      <c r="AH61" t="s">
        <v>102</v>
      </c>
    </row>
    <row r="62" spans="1:34" x14ac:dyDescent="0.45">
      <c r="A62">
        <v>35</v>
      </c>
      <c r="B62" t="s">
        <v>128</v>
      </c>
      <c r="C62" t="s">
        <v>58</v>
      </c>
      <c r="D62" t="s">
        <v>112</v>
      </c>
      <c r="E62" t="s">
        <v>118</v>
      </c>
      <c r="F62" t="s">
        <v>98</v>
      </c>
      <c r="G62" t="s">
        <v>99</v>
      </c>
      <c r="H62" t="s">
        <v>100</v>
      </c>
      <c r="I62" s="1">
        <v>26.579000473022461</v>
      </c>
      <c r="J62" s="1">
        <v>27.106410980224609</v>
      </c>
      <c r="K62" s="1">
        <v>0.63747882843017578</v>
      </c>
      <c r="O62" t="s">
        <v>101</v>
      </c>
      <c r="P62" s="1">
        <v>0.50084513267166342</v>
      </c>
      <c r="Q62" t="s">
        <v>101</v>
      </c>
      <c r="R62">
        <v>3</v>
      </c>
      <c r="S62">
        <v>21</v>
      </c>
      <c r="T62" t="s">
        <v>36</v>
      </c>
      <c r="AD62" t="s">
        <v>113</v>
      </c>
      <c r="AE62" t="s">
        <v>113</v>
      </c>
      <c r="AF62" t="s">
        <v>102</v>
      </c>
      <c r="AG62" t="s">
        <v>102</v>
      </c>
      <c r="AH62" t="s">
        <v>102</v>
      </c>
    </row>
    <row r="63" spans="1:34" x14ac:dyDescent="0.45">
      <c r="A63">
        <v>36</v>
      </c>
      <c r="B63" t="s">
        <v>129</v>
      </c>
      <c r="C63" t="s">
        <v>58</v>
      </c>
      <c r="D63" t="s">
        <v>112</v>
      </c>
      <c r="E63" t="s">
        <v>118</v>
      </c>
      <c r="F63" t="s">
        <v>98</v>
      </c>
      <c r="G63" t="s">
        <v>99</v>
      </c>
      <c r="H63" t="s">
        <v>100</v>
      </c>
      <c r="I63" s="1">
        <v>26.538000106811523</v>
      </c>
      <c r="J63" s="1">
        <v>27.106410980224609</v>
      </c>
      <c r="K63" s="1">
        <v>0.63747882843017578</v>
      </c>
      <c r="O63" t="s">
        <v>101</v>
      </c>
      <c r="P63" s="1">
        <v>0.50084513267166342</v>
      </c>
      <c r="Q63" t="s">
        <v>101</v>
      </c>
      <c r="R63">
        <v>3</v>
      </c>
      <c r="S63">
        <v>20</v>
      </c>
      <c r="T63" t="s">
        <v>36</v>
      </c>
      <c r="AD63" t="s">
        <v>102</v>
      </c>
      <c r="AE63" t="s">
        <v>113</v>
      </c>
      <c r="AF63" t="s">
        <v>102</v>
      </c>
      <c r="AG63" t="s">
        <v>102</v>
      </c>
      <c r="AH63" t="s">
        <v>102</v>
      </c>
    </row>
    <row r="64" spans="1:34" x14ac:dyDescent="0.45">
      <c r="A64">
        <v>49</v>
      </c>
      <c r="B64" t="s">
        <v>130</v>
      </c>
      <c r="C64" t="s">
        <v>58</v>
      </c>
      <c r="D64" t="s">
        <v>96</v>
      </c>
      <c r="E64" t="s">
        <v>131</v>
      </c>
      <c r="F64" t="s">
        <v>98</v>
      </c>
      <c r="G64" t="s">
        <v>99</v>
      </c>
      <c r="H64" t="s">
        <v>100</v>
      </c>
      <c r="I64" s="1">
        <v>29.791999816894531</v>
      </c>
      <c r="J64" s="1">
        <v>31.696475982666016</v>
      </c>
      <c r="K64" s="1">
        <v>2.2964887619018555</v>
      </c>
      <c r="O64" t="s">
        <v>101</v>
      </c>
      <c r="P64" s="1">
        <v>6.6183409863373288E-2</v>
      </c>
      <c r="Q64" t="s">
        <v>101</v>
      </c>
      <c r="R64">
        <v>3</v>
      </c>
      <c r="S64">
        <v>25</v>
      </c>
      <c r="T64" t="s">
        <v>36</v>
      </c>
      <c r="AD64" t="s">
        <v>102</v>
      </c>
      <c r="AE64" t="s">
        <v>113</v>
      </c>
      <c r="AF64" t="s">
        <v>102</v>
      </c>
      <c r="AG64" t="s">
        <v>102</v>
      </c>
      <c r="AH64" t="s">
        <v>102</v>
      </c>
    </row>
    <row r="65" spans="1:34" x14ac:dyDescent="0.45">
      <c r="A65">
        <v>50</v>
      </c>
      <c r="B65" t="s">
        <v>132</v>
      </c>
      <c r="C65" t="s">
        <v>58</v>
      </c>
      <c r="D65" t="s">
        <v>96</v>
      </c>
      <c r="E65" t="s">
        <v>131</v>
      </c>
      <c r="F65" t="s">
        <v>98</v>
      </c>
      <c r="G65" t="s">
        <v>99</v>
      </c>
      <c r="H65" t="s">
        <v>100</v>
      </c>
      <c r="I65" s="1">
        <v>30.761999130249023</v>
      </c>
      <c r="J65" s="1">
        <v>31.696475982666016</v>
      </c>
      <c r="K65" s="1">
        <v>2.2964887619018555</v>
      </c>
      <c r="O65" t="s">
        <v>101</v>
      </c>
      <c r="P65" s="1">
        <v>6.6183409863373288E-2</v>
      </c>
      <c r="Q65" t="s">
        <v>101</v>
      </c>
      <c r="R65">
        <v>3</v>
      </c>
      <c r="S65">
        <v>26</v>
      </c>
      <c r="T65" t="s">
        <v>36</v>
      </c>
      <c r="AD65" t="s">
        <v>102</v>
      </c>
      <c r="AE65" t="s">
        <v>113</v>
      </c>
      <c r="AF65" t="s">
        <v>102</v>
      </c>
      <c r="AG65" t="s">
        <v>102</v>
      </c>
      <c r="AH65" t="s">
        <v>102</v>
      </c>
    </row>
    <row r="66" spans="1:34" x14ac:dyDescent="0.45">
      <c r="A66">
        <v>51</v>
      </c>
      <c r="B66" t="s">
        <v>133</v>
      </c>
      <c r="C66" t="s">
        <v>58</v>
      </c>
      <c r="D66" t="s">
        <v>96</v>
      </c>
      <c r="E66" t="s">
        <v>131</v>
      </c>
      <c r="F66" t="s">
        <v>98</v>
      </c>
      <c r="G66" t="s">
        <v>99</v>
      </c>
      <c r="H66" t="s">
        <v>100</v>
      </c>
      <c r="I66" s="1">
        <v>31.205999374389648</v>
      </c>
      <c r="J66" s="1">
        <v>31.696475982666016</v>
      </c>
      <c r="K66" s="1">
        <v>2.2964887619018555</v>
      </c>
      <c r="O66" t="s">
        <v>101</v>
      </c>
      <c r="P66" s="1">
        <v>6.6183409863373288E-2</v>
      </c>
      <c r="Q66" t="s">
        <v>101</v>
      </c>
      <c r="R66">
        <v>3</v>
      </c>
      <c r="S66">
        <v>27</v>
      </c>
      <c r="T66" t="s">
        <v>36</v>
      </c>
      <c r="AD66" t="s">
        <v>102</v>
      </c>
      <c r="AE66" t="s">
        <v>113</v>
      </c>
      <c r="AF66" t="s">
        <v>102</v>
      </c>
      <c r="AG66" t="s">
        <v>102</v>
      </c>
      <c r="AH66" t="s">
        <v>102</v>
      </c>
    </row>
    <row r="67" spans="1:34" x14ac:dyDescent="0.45">
      <c r="A67">
        <v>52</v>
      </c>
      <c r="B67" t="s">
        <v>134</v>
      </c>
      <c r="C67" t="s">
        <v>58</v>
      </c>
      <c r="D67" t="s">
        <v>96</v>
      </c>
      <c r="E67" t="s">
        <v>131</v>
      </c>
      <c r="F67" t="s">
        <v>98</v>
      </c>
      <c r="G67" t="s">
        <v>99</v>
      </c>
      <c r="H67" t="s">
        <v>100</v>
      </c>
      <c r="I67" s="1">
        <v>35.025001525878906</v>
      </c>
      <c r="J67" s="1">
        <v>31.696475982666016</v>
      </c>
      <c r="K67" s="1">
        <v>2.2964887619018555</v>
      </c>
      <c r="O67" t="s">
        <v>101</v>
      </c>
      <c r="P67" s="1">
        <v>6.6183409863373288E-2</v>
      </c>
      <c r="Q67" t="s">
        <v>101</v>
      </c>
      <c r="R67">
        <v>3</v>
      </c>
      <c r="S67">
        <v>32</v>
      </c>
      <c r="T67" t="s">
        <v>36</v>
      </c>
      <c r="AD67" t="s">
        <v>102</v>
      </c>
      <c r="AE67" t="s">
        <v>113</v>
      </c>
      <c r="AF67" t="s">
        <v>102</v>
      </c>
      <c r="AG67" t="s">
        <v>102</v>
      </c>
      <c r="AH67" t="s">
        <v>102</v>
      </c>
    </row>
    <row r="68" spans="1:34" x14ac:dyDescent="0.45">
      <c r="A68">
        <v>53</v>
      </c>
      <c r="B68" t="s">
        <v>135</v>
      </c>
      <c r="C68" t="s">
        <v>58</v>
      </c>
      <c r="D68" t="s">
        <v>107</v>
      </c>
      <c r="E68" t="s">
        <v>131</v>
      </c>
      <c r="F68" t="s">
        <v>98</v>
      </c>
      <c r="G68" t="s">
        <v>99</v>
      </c>
      <c r="H68" t="s">
        <v>100</v>
      </c>
      <c r="I68" s="1">
        <v>32.652000427246094</v>
      </c>
      <c r="J68" s="1">
        <v>33.301136016845703</v>
      </c>
      <c r="K68" s="1">
        <v>1.7493070363998413</v>
      </c>
      <c r="O68" t="s">
        <v>101</v>
      </c>
      <c r="P68" s="1">
        <v>6.6183409863373288E-2</v>
      </c>
      <c r="Q68" t="s">
        <v>101</v>
      </c>
      <c r="R68">
        <v>3</v>
      </c>
      <c r="S68">
        <v>29</v>
      </c>
      <c r="T68" t="s">
        <v>36</v>
      </c>
      <c r="AD68" t="s">
        <v>102</v>
      </c>
      <c r="AE68" t="s">
        <v>113</v>
      </c>
      <c r="AF68" t="s">
        <v>102</v>
      </c>
      <c r="AG68" t="s">
        <v>102</v>
      </c>
      <c r="AH68" t="s">
        <v>102</v>
      </c>
    </row>
    <row r="69" spans="1:34" x14ac:dyDescent="0.45">
      <c r="A69">
        <v>54</v>
      </c>
      <c r="B69" t="s">
        <v>136</v>
      </c>
      <c r="C69" t="s">
        <v>58</v>
      </c>
      <c r="D69" t="s">
        <v>107</v>
      </c>
      <c r="E69" t="s">
        <v>131</v>
      </c>
      <c r="F69" t="s">
        <v>98</v>
      </c>
      <c r="G69" t="s">
        <v>99</v>
      </c>
      <c r="H69" t="s">
        <v>100</v>
      </c>
      <c r="I69" s="1">
        <v>32.192001342773438</v>
      </c>
      <c r="J69" s="1">
        <v>33.301136016845703</v>
      </c>
      <c r="K69" s="1">
        <v>1.7493070363998413</v>
      </c>
      <c r="O69" t="s">
        <v>101</v>
      </c>
      <c r="P69" s="1">
        <v>6.6183409863373288E-2</v>
      </c>
      <c r="Q69" t="s">
        <v>101</v>
      </c>
      <c r="R69">
        <v>3</v>
      </c>
      <c r="S69">
        <v>28</v>
      </c>
      <c r="T69" t="s">
        <v>36</v>
      </c>
      <c r="AD69" t="s">
        <v>102</v>
      </c>
      <c r="AE69" t="s">
        <v>113</v>
      </c>
      <c r="AF69" t="s">
        <v>102</v>
      </c>
      <c r="AG69" t="s">
        <v>102</v>
      </c>
      <c r="AH69" t="s">
        <v>102</v>
      </c>
    </row>
    <row r="70" spans="1:34" x14ac:dyDescent="0.45">
      <c r="A70">
        <v>55</v>
      </c>
      <c r="B70" t="s">
        <v>137</v>
      </c>
      <c r="C70" t="s">
        <v>58</v>
      </c>
      <c r="D70" t="s">
        <v>107</v>
      </c>
      <c r="E70" t="s">
        <v>131</v>
      </c>
      <c r="F70" t="s">
        <v>98</v>
      </c>
      <c r="G70" t="s">
        <v>99</v>
      </c>
      <c r="H70" t="s">
        <v>100</v>
      </c>
      <c r="I70" s="1">
        <v>32.451000213623047</v>
      </c>
      <c r="J70" s="1">
        <v>33.301136016845703</v>
      </c>
      <c r="K70" s="1">
        <v>1.7493070363998413</v>
      </c>
      <c r="O70" t="s">
        <v>101</v>
      </c>
      <c r="P70" s="1">
        <v>6.6183409863373288E-2</v>
      </c>
      <c r="Q70" t="s">
        <v>101</v>
      </c>
      <c r="R70">
        <v>3</v>
      </c>
      <c r="S70">
        <v>29</v>
      </c>
      <c r="T70" t="s">
        <v>36</v>
      </c>
      <c r="AD70" t="s">
        <v>102</v>
      </c>
      <c r="AE70" t="s">
        <v>113</v>
      </c>
      <c r="AF70" t="s">
        <v>102</v>
      </c>
      <c r="AG70" t="s">
        <v>102</v>
      </c>
      <c r="AH70" t="s">
        <v>102</v>
      </c>
    </row>
    <row r="71" spans="1:34" x14ac:dyDescent="0.45">
      <c r="A71">
        <v>56</v>
      </c>
      <c r="B71" t="s">
        <v>138</v>
      </c>
      <c r="C71" t="s">
        <v>58</v>
      </c>
      <c r="D71" t="s">
        <v>107</v>
      </c>
      <c r="E71" t="s">
        <v>131</v>
      </c>
      <c r="F71" t="s">
        <v>98</v>
      </c>
      <c r="G71" t="s">
        <v>99</v>
      </c>
      <c r="H71" t="s">
        <v>100</v>
      </c>
      <c r="I71" s="1">
        <v>35.909999847412109</v>
      </c>
      <c r="J71" s="1">
        <v>33.301136016845703</v>
      </c>
      <c r="K71" s="1">
        <v>1.7493070363998413</v>
      </c>
      <c r="O71" t="s">
        <v>101</v>
      </c>
      <c r="P71" s="1">
        <v>6.6183409863373288E-2</v>
      </c>
      <c r="Q71" t="s">
        <v>101</v>
      </c>
      <c r="R71">
        <v>3</v>
      </c>
      <c r="S71">
        <v>32</v>
      </c>
      <c r="T71" t="s">
        <v>36</v>
      </c>
      <c r="AD71" t="s">
        <v>102</v>
      </c>
      <c r="AE71" t="s">
        <v>113</v>
      </c>
      <c r="AF71" t="s">
        <v>102</v>
      </c>
      <c r="AG71" t="s">
        <v>113</v>
      </c>
      <c r="AH71" t="s">
        <v>102</v>
      </c>
    </row>
    <row r="72" spans="1:34" x14ac:dyDescent="0.45">
      <c r="A72">
        <v>57</v>
      </c>
      <c r="B72" t="s">
        <v>139</v>
      </c>
      <c r="C72" t="s">
        <v>58</v>
      </c>
      <c r="D72" t="s">
        <v>112</v>
      </c>
      <c r="E72" t="s">
        <v>131</v>
      </c>
      <c r="F72" t="s">
        <v>98</v>
      </c>
      <c r="G72" t="s">
        <v>99</v>
      </c>
      <c r="H72" t="s">
        <v>100</v>
      </c>
      <c r="I72" s="1">
        <v>33.828998565673828</v>
      </c>
      <c r="J72" s="1">
        <v>32.883224487304688</v>
      </c>
      <c r="K72" s="1">
        <v>1.2616806030273438</v>
      </c>
      <c r="O72" t="s">
        <v>101</v>
      </c>
      <c r="P72" s="1">
        <v>6.6183409863373288E-2</v>
      </c>
      <c r="Q72" t="s">
        <v>101</v>
      </c>
      <c r="R72">
        <v>3</v>
      </c>
      <c r="S72">
        <v>29</v>
      </c>
      <c r="T72" t="s">
        <v>36</v>
      </c>
      <c r="AD72" t="s">
        <v>102</v>
      </c>
      <c r="AE72" t="s">
        <v>113</v>
      </c>
      <c r="AF72" t="s">
        <v>102</v>
      </c>
      <c r="AG72" t="s">
        <v>102</v>
      </c>
      <c r="AH72" t="s">
        <v>102</v>
      </c>
    </row>
    <row r="73" spans="1:34" x14ac:dyDescent="0.45">
      <c r="A73">
        <v>58</v>
      </c>
      <c r="B73" t="s">
        <v>140</v>
      </c>
      <c r="C73" t="s">
        <v>58</v>
      </c>
      <c r="D73" t="s">
        <v>112</v>
      </c>
      <c r="E73" t="s">
        <v>131</v>
      </c>
      <c r="F73" t="s">
        <v>98</v>
      </c>
      <c r="G73" t="s">
        <v>99</v>
      </c>
      <c r="H73" t="s">
        <v>100</v>
      </c>
      <c r="I73" s="1">
        <v>31.923000335693359</v>
      </c>
      <c r="J73" s="1">
        <v>32.883224487304688</v>
      </c>
      <c r="K73" s="1">
        <v>1.2616806030273438</v>
      </c>
      <c r="O73" t="s">
        <v>101</v>
      </c>
      <c r="P73" s="1">
        <v>6.6183409863373288E-2</v>
      </c>
      <c r="Q73" t="s">
        <v>101</v>
      </c>
      <c r="R73">
        <v>3</v>
      </c>
      <c r="S73">
        <v>28</v>
      </c>
      <c r="T73" t="s">
        <v>36</v>
      </c>
      <c r="AD73" t="s">
        <v>102</v>
      </c>
      <c r="AE73" t="s">
        <v>113</v>
      </c>
      <c r="AF73" t="s">
        <v>102</v>
      </c>
      <c r="AG73" t="s">
        <v>102</v>
      </c>
      <c r="AH73" t="s">
        <v>102</v>
      </c>
    </row>
    <row r="74" spans="1:34" x14ac:dyDescent="0.45">
      <c r="A74">
        <v>59</v>
      </c>
      <c r="B74" t="s">
        <v>141</v>
      </c>
      <c r="C74" t="s">
        <v>58</v>
      </c>
      <c r="D74" t="s">
        <v>112</v>
      </c>
      <c r="E74" t="s">
        <v>131</v>
      </c>
      <c r="F74" t="s">
        <v>98</v>
      </c>
      <c r="G74" t="s">
        <v>99</v>
      </c>
      <c r="H74" t="s">
        <v>100</v>
      </c>
      <c r="I74" s="1">
        <v>31.673999786376953</v>
      </c>
      <c r="J74" s="1">
        <v>32.883224487304688</v>
      </c>
      <c r="K74" s="1">
        <v>1.2616806030273438</v>
      </c>
      <c r="O74" t="s">
        <v>101</v>
      </c>
      <c r="P74" s="1">
        <v>6.6183409863373288E-2</v>
      </c>
      <c r="Q74" t="s">
        <v>101</v>
      </c>
      <c r="R74">
        <v>3</v>
      </c>
      <c r="S74">
        <v>28</v>
      </c>
      <c r="T74" t="s">
        <v>36</v>
      </c>
      <c r="AD74" t="s">
        <v>102</v>
      </c>
      <c r="AE74" t="s">
        <v>113</v>
      </c>
      <c r="AF74" t="s">
        <v>102</v>
      </c>
      <c r="AG74" t="s">
        <v>102</v>
      </c>
      <c r="AH74" t="s">
        <v>102</v>
      </c>
    </row>
    <row r="75" spans="1:34" x14ac:dyDescent="0.45">
      <c r="A75">
        <v>60</v>
      </c>
      <c r="B75" t="s">
        <v>142</v>
      </c>
      <c r="C75" t="s">
        <v>58</v>
      </c>
      <c r="D75" t="s">
        <v>112</v>
      </c>
      <c r="E75" t="s">
        <v>131</v>
      </c>
      <c r="F75" t="s">
        <v>98</v>
      </c>
      <c r="G75" t="s">
        <v>99</v>
      </c>
      <c r="H75" t="s">
        <v>100</v>
      </c>
      <c r="I75" s="1">
        <v>34.106998443603516</v>
      </c>
      <c r="J75" s="1">
        <v>32.883224487304688</v>
      </c>
      <c r="K75" s="1">
        <v>1.2616806030273438</v>
      </c>
      <c r="O75" t="s">
        <v>101</v>
      </c>
      <c r="P75" s="1">
        <v>6.6183409863373288E-2</v>
      </c>
      <c r="Q75" t="s">
        <v>101</v>
      </c>
      <c r="R75">
        <v>3</v>
      </c>
      <c r="S75">
        <v>30</v>
      </c>
      <c r="T75" t="s">
        <v>36</v>
      </c>
      <c r="AD75" t="s">
        <v>102</v>
      </c>
      <c r="AE75" t="s">
        <v>113</v>
      </c>
      <c r="AF75" t="s">
        <v>102</v>
      </c>
      <c r="AG75" t="s">
        <v>102</v>
      </c>
      <c r="AH75" t="s">
        <v>102</v>
      </c>
    </row>
    <row r="76" spans="1:34" x14ac:dyDescent="0.45">
      <c r="A76">
        <v>73</v>
      </c>
      <c r="B76" t="s">
        <v>143</v>
      </c>
      <c r="C76" t="s">
        <v>58</v>
      </c>
      <c r="D76" t="s">
        <v>96</v>
      </c>
      <c r="E76" t="s">
        <v>144</v>
      </c>
      <c r="F76" t="s">
        <v>98</v>
      </c>
      <c r="G76" t="s">
        <v>99</v>
      </c>
      <c r="H76" t="s">
        <v>100</v>
      </c>
      <c r="I76" s="1">
        <v>23.819000244140625</v>
      </c>
      <c r="J76" s="1">
        <v>24.119243621826172</v>
      </c>
      <c r="K76" s="1">
        <v>0.3711276650428772</v>
      </c>
      <c r="O76" t="s">
        <v>101</v>
      </c>
      <c r="P76" s="1">
        <v>0.78880928190955191</v>
      </c>
      <c r="Q76" t="s">
        <v>101</v>
      </c>
      <c r="R76">
        <v>3</v>
      </c>
      <c r="S76">
        <v>17</v>
      </c>
      <c r="T76" t="s">
        <v>36</v>
      </c>
      <c r="AD76" t="s">
        <v>102</v>
      </c>
      <c r="AE76" t="s">
        <v>102</v>
      </c>
      <c r="AF76" t="s">
        <v>102</v>
      </c>
      <c r="AG76" t="s">
        <v>102</v>
      </c>
      <c r="AH76" t="s">
        <v>102</v>
      </c>
    </row>
    <row r="77" spans="1:34" x14ac:dyDescent="0.45">
      <c r="A77">
        <v>74</v>
      </c>
      <c r="B77" t="s">
        <v>145</v>
      </c>
      <c r="C77" t="s">
        <v>58</v>
      </c>
      <c r="D77" t="s">
        <v>96</v>
      </c>
      <c r="E77" t="s">
        <v>144</v>
      </c>
      <c r="F77" t="s">
        <v>98</v>
      </c>
      <c r="G77" t="s">
        <v>99</v>
      </c>
      <c r="H77" t="s">
        <v>100</v>
      </c>
      <c r="I77" s="1">
        <v>23.784999847412109</v>
      </c>
      <c r="J77" s="1">
        <v>24.119243621826172</v>
      </c>
      <c r="K77" s="1">
        <v>0.3711276650428772</v>
      </c>
      <c r="O77" t="s">
        <v>101</v>
      </c>
      <c r="P77" s="1">
        <v>0.78880928190955191</v>
      </c>
      <c r="Q77" t="s">
        <v>101</v>
      </c>
      <c r="R77">
        <v>3</v>
      </c>
      <c r="S77">
        <v>16</v>
      </c>
      <c r="T77" t="s">
        <v>36</v>
      </c>
      <c r="AD77" t="s">
        <v>102</v>
      </c>
      <c r="AE77" t="s">
        <v>102</v>
      </c>
      <c r="AF77" t="s">
        <v>102</v>
      </c>
      <c r="AG77" t="s">
        <v>102</v>
      </c>
      <c r="AH77" t="s">
        <v>102</v>
      </c>
    </row>
    <row r="78" spans="1:34" x14ac:dyDescent="0.45">
      <c r="A78">
        <v>75</v>
      </c>
      <c r="B78" t="s">
        <v>146</v>
      </c>
      <c r="C78" t="s">
        <v>58</v>
      </c>
      <c r="D78" t="s">
        <v>96</v>
      </c>
      <c r="E78" t="s">
        <v>144</v>
      </c>
      <c r="F78" t="s">
        <v>98</v>
      </c>
      <c r="G78" t="s">
        <v>99</v>
      </c>
      <c r="H78" t="s">
        <v>100</v>
      </c>
      <c r="I78" s="1">
        <v>24.368999481201172</v>
      </c>
      <c r="J78" s="1">
        <v>24.119243621826172</v>
      </c>
      <c r="K78" s="1">
        <v>0.3711276650428772</v>
      </c>
      <c r="O78" t="s">
        <v>101</v>
      </c>
      <c r="P78" s="1">
        <v>0.78880928190955191</v>
      </c>
      <c r="Q78" t="s">
        <v>101</v>
      </c>
      <c r="R78">
        <v>3</v>
      </c>
      <c r="S78">
        <v>18</v>
      </c>
      <c r="T78" t="s">
        <v>36</v>
      </c>
      <c r="AD78" t="s">
        <v>102</v>
      </c>
      <c r="AE78" t="s">
        <v>102</v>
      </c>
      <c r="AF78" t="s">
        <v>102</v>
      </c>
      <c r="AG78" t="s">
        <v>102</v>
      </c>
      <c r="AH78" t="s">
        <v>102</v>
      </c>
    </row>
    <row r="79" spans="1:34" x14ac:dyDescent="0.45">
      <c r="A79">
        <v>76</v>
      </c>
      <c r="B79" t="s">
        <v>147</v>
      </c>
      <c r="C79" t="s">
        <v>58</v>
      </c>
      <c r="D79" t="s">
        <v>96</v>
      </c>
      <c r="E79" t="s">
        <v>144</v>
      </c>
      <c r="F79" t="s">
        <v>98</v>
      </c>
      <c r="G79" t="s">
        <v>99</v>
      </c>
      <c r="H79" t="s">
        <v>100</v>
      </c>
      <c r="I79" s="1">
        <v>24.503999710083008</v>
      </c>
      <c r="J79" s="1">
        <v>24.119243621826172</v>
      </c>
      <c r="K79" s="1">
        <v>0.3711276650428772</v>
      </c>
      <c r="O79" t="s">
        <v>101</v>
      </c>
      <c r="P79" s="1">
        <v>0.78880928190955191</v>
      </c>
      <c r="Q79" t="s">
        <v>101</v>
      </c>
      <c r="R79">
        <v>3</v>
      </c>
      <c r="S79">
        <v>18</v>
      </c>
      <c r="T79" t="s">
        <v>36</v>
      </c>
      <c r="AD79" t="s">
        <v>102</v>
      </c>
      <c r="AE79" t="s">
        <v>102</v>
      </c>
      <c r="AF79" t="s">
        <v>102</v>
      </c>
      <c r="AG79" t="s">
        <v>102</v>
      </c>
      <c r="AH79" t="s">
        <v>102</v>
      </c>
    </row>
    <row r="80" spans="1:34" x14ac:dyDescent="0.45">
      <c r="A80">
        <v>77</v>
      </c>
      <c r="B80" t="s">
        <v>148</v>
      </c>
      <c r="C80" t="s">
        <v>58</v>
      </c>
      <c r="D80" t="s">
        <v>107</v>
      </c>
      <c r="E80" t="s">
        <v>144</v>
      </c>
      <c r="F80" t="s">
        <v>98</v>
      </c>
      <c r="G80" t="s">
        <v>99</v>
      </c>
      <c r="H80" t="s">
        <v>100</v>
      </c>
      <c r="I80" s="1">
        <v>24.725000381469727</v>
      </c>
      <c r="J80" s="1">
        <v>24.561052322387695</v>
      </c>
      <c r="K80" s="1">
        <v>0.17970213294029236</v>
      </c>
      <c r="O80" t="s">
        <v>101</v>
      </c>
      <c r="P80" s="1">
        <v>0.78880928190955191</v>
      </c>
      <c r="Q80" t="s">
        <v>101</v>
      </c>
      <c r="R80">
        <v>3</v>
      </c>
      <c r="S80">
        <v>18</v>
      </c>
      <c r="T80" t="s">
        <v>36</v>
      </c>
      <c r="AD80" t="s">
        <v>102</v>
      </c>
      <c r="AE80" t="s">
        <v>102</v>
      </c>
      <c r="AF80" t="s">
        <v>102</v>
      </c>
      <c r="AG80" t="s">
        <v>102</v>
      </c>
      <c r="AH80" t="s">
        <v>102</v>
      </c>
    </row>
    <row r="81" spans="1:34" x14ac:dyDescent="0.45">
      <c r="A81">
        <v>78</v>
      </c>
      <c r="B81" t="s">
        <v>149</v>
      </c>
      <c r="C81" t="s">
        <v>58</v>
      </c>
      <c r="D81" t="s">
        <v>107</v>
      </c>
      <c r="E81" t="s">
        <v>144</v>
      </c>
      <c r="F81" t="s">
        <v>98</v>
      </c>
      <c r="G81" t="s">
        <v>99</v>
      </c>
      <c r="H81" t="s">
        <v>100</v>
      </c>
      <c r="I81" s="1">
        <v>24.329000473022461</v>
      </c>
      <c r="J81" s="1">
        <v>24.561052322387695</v>
      </c>
      <c r="K81" s="1">
        <v>0.17970213294029236</v>
      </c>
      <c r="O81" t="s">
        <v>101</v>
      </c>
      <c r="P81" s="1">
        <v>0.78880928190955191</v>
      </c>
      <c r="Q81" t="s">
        <v>101</v>
      </c>
      <c r="R81">
        <v>3</v>
      </c>
      <c r="S81">
        <v>18</v>
      </c>
      <c r="T81" t="s">
        <v>36</v>
      </c>
      <c r="AD81" t="s">
        <v>102</v>
      </c>
      <c r="AE81" t="s">
        <v>102</v>
      </c>
      <c r="AF81" t="s">
        <v>102</v>
      </c>
      <c r="AG81" t="s">
        <v>102</v>
      </c>
      <c r="AH81" t="s">
        <v>102</v>
      </c>
    </row>
    <row r="82" spans="1:34" x14ac:dyDescent="0.45">
      <c r="A82">
        <v>79</v>
      </c>
      <c r="B82" t="s">
        <v>150</v>
      </c>
      <c r="C82" t="s">
        <v>58</v>
      </c>
      <c r="D82" t="s">
        <v>107</v>
      </c>
      <c r="E82" t="s">
        <v>144</v>
      </c>
      <c r="F82" t="s">
        <v>98</v>
      </c>
      <c r="G82" t="s">
        <v>99</v>
      </c>
      <c r="H82" t="s">
        <v>100</v>
      </c>
      <c r="I82" s="1">
        <v>24.51300048828125</v>
      </c>
      <c r="J82" s="1">
        <v>24.561052322387695</v>
      </c>
      <c r="K82" s="1">
        <v>0.17970213294029236</v>
      </c>
      <c r="O82" t="s">
        <v>101</v>
      </c>
      <c r="P82" s="1">
        <v>0.78880928190955191</v>
      </c>
      <c r="Q82" t="s">
        <v>101</v>
      </c>
      <c r="R82">
        <v>3</v>
      </c>
      <c r="S82">
        <v>18</v>
      </c>
      <c r="T82" t="s">
        <v>36</v>
      </c>
      <c r="AD82" t="s">
        <v>102</v>
      </c>
      <c r="AE82" t="s">
        <v>102</v>
      </c>
      <c r="AF82" t="s">
        <v>102</v>
      </c>
      <c r="AG82" t="s">
        <v>102</v>
      </c>
      <c r="AH82" t="s">
        <v>102</v>
      </c>
    </row>
    <row r="83" spans="1:34" x14ac:dyDescent="0.45">
      <c r="A83">
        <v>80</v>
      </c>
      <c r="B83" t="s">
        <v>151</v>
      </c>
      <c r="C83" t="s">
        <v>58</v>
      </c>
      <c r="D83" t="s">
        <v>107</v>
      </c>
      <c r="E83" t="s">
        <v>144</v>
      </c>
      <c r="F83" t="s">
        <v>98</v>
      </c>
      <c r="G83" t="s">
        <v>99</v>
      </c>
      <c r="H83" t="s">
        <v>100</v>
      </c>
      <c r="I83" s="1">
        <v>24.677999496459961</v>
      </c>
      <c r="J83" s="1">
        <v>24.561052322387695</v>
      </c>
      <c r="K83" s="1">
        <v>0.17970213294029236</v>
      </c>
      <c r="O83" t="s">
        <v>101</v>
      </c>
      <c r="P83" s="1">
        <v>0.78880928190955191</v>
      </c>
      <c r="Q83" t="s">
        <v>101</v>
      </c>
      <c r="R83">
        <v>3</v>
      </c>
      <c r="S83">
        <v>18</v>
      </c>
      <c r="T83" t="s">
        <v>36</v>
      </c>
      <c r="AD83" t="s">
        <v>102</v>
      </c>
      <c r="AE83" t="s">
        <v>102</v>
      </c>
      <c r="AF83" t="s">
        <v>102</v>
      </c>
      <c r="AG83" t="s">
        <v>102</v>
      </c>
      <c r="AH83" t="s">
        <v>102</v>
      </c>
    </row>
    <row r="84" spans="1:34" x14ac:dyDescent="0.45">
      <c r="A84">
        <v>81</v>
      </c>
      <c r="B84" t="s">
        <v>152</v>
      </c>
      <c r="C84" t="s">
        <v>58</v>
      </c>
      <c r="D84" t="s">
        <v>112</v>
      </c>
      <c r="E84" t="s">
        <v>144</v>
      </c>
      <c r="F84" t="s">
        <v>98</v>
      </c>
      <c r="G84" t="s">
        <v>99</v>
      </c>
      <c r="H84" t="s">
        <v>100</v>
      </c>
      <c r="I84" s="1">
        <v>24.900999069213867</v>
      </c>
      <c r="J84" s="1">
        <v>24.8211669921875</v>
      </c>
      <c r="K84" s="1">
        <v>0.13620541989803314</v>
      </c>
      <c r="O84" t="s">
        <v>101</v>
      </c>
      <c r="P84" s="1">
        <v>0.78880928190955191</v>
      </c>
      <c r="Q84" t="s">
        <v>101</v>
      </c>
      <c r="R84">
        <v>3</v>
      </c>
      <c r="S84">
        <v>18</v>
      </c>
      <c r="T84" t="s">
        <v>36</v>
      </c>
      <c r="AD84" t="s">
        <v>102</v>
      </c>
      <c r="AE84" t="s">
        <v>102</v>
      </c>
      <c r="AF84" t="s">
        <v>102</v>
      </c>
      <c r="AG84" t="s">
        <v>102</v>
      </c>
      <c r="AH84" t="s">
        <v>102</v>
      </c>
    </row>
    <row r="85" spans="1:34" x14ac:dyDescent="0.45">
      <c r="A85">
        <v>82</v>
      </c>
      <c r="B85" t="s">
        <v>153</v>
      </c>
      <c r="C85" t="s">
        <v>58</v>
      </c>
      <c r="D85" t="s">
        <v>112</v>
      </c>
      <c r="E85" t="s">
        <v>144</v>
      </c>
      <c r="F85" t="s">
        <v>98</v>
      </c>
      <c r="G85" t="s">
        <v>99</v>
      </c>
      <c r="H85" t="s">
        <v>100</v>
      </c>
      <c r="I85" s="1">
        <v>24.702999114990234</v>
      </c>
      <c r="J85" s="1">
        <v>24.8211669921875</v>
      </c>
      <c r="K85" s="1">
        <v>0.13620541989803314</v>
      </c>
      <c r="O85" t="s">
        <v>101</v>
      </c>
      <c r="P85" s="1">
        <v>0.78880928190955191</v>
      </c>
      <c r="Q85" t="s">
        <v>101</v>
      </c>
      <c r="R85">
        <v>3</v>
      </c>
      <c r="S85">
        <v>18</v>
      </c>
      <c r="T85" t="s">
        <v>36</v>
      </c>
      <c r="AD85" t="s">
        <v>102</v>
      </c>
      <c r="AE85" t="s">
        <v>102</v>
      </c>
      <c r="AF85" t="s">
        <v>102</v>
      </c>
      <c r="AG85" t="s">
        <v>102</v>
      </c>
      <c r="AH85" t="s">
        <v>102</v>
      </c>
    </row>
    <row r="86" spans="1:34" x14ac:dyDescent="0.45">
      <c r="A86">
        <v>83</v>
      </c>
      <c r="B86" t="s">
        <v>154</v>
      </c>
      <c r="C86" t="s">
        <v>58</v>
      </c>
      <c r="D86" t="s">
        <v>112</v>
      </c>
      <c r="E86" t="s">
        <v>144</v>
      </c>
      <c r="F86" t="s">
        <v>98</v>
      </c>
      <c r="G86" t="s">
        <v>99</v>
      </c>
      <c r="H86" t="s">
        <v>100</v>
      </c>
      <c r="I86" s="1">
        <v>24.708999633789063</v>
      </c>
      <c r="J86" s="1">
        <v>24.8211669921875</v>
      </c>
      <c r="K86" s="1">
        <v>0.13620541989803314</v>
      </c>
      <c r="O86" t="s">
        <v>101</v>
      </c>
      <c r="P86" s="1">
        <v>0.78880928190955191</v>
      </c>
      <c r="Q86" t="s">
        <v>101</v>
      </c>
      <c r="R86">
        <v>3</v>
      </c>
      <c r="S86">
        <v>18</v>
      </c>
      <c r="T86" t="s">
        <v>36</v>
      </c>
      <c r="AD86" t="s">
        <v>102</v>
      </c>
      <c r="AE86" t="s">
        <v>102</v>
      </c>
      <c r="AF86" t="s">
        <v>102</v>
      </c>
      <c r="AG86" t="s">
        <v>102</v>
      </c>
      <c r="AH86" t="s">
        <v>102</v>
      </c>
    </row>
    <row r="87" spans="1:34" x14ac:dyDescent="0.45">
      <c r="A87">
        <v>84</v>
      </c>
      <c r="B87" t="s">
        <v>155</v>
      </c>
      <c r="C87" t="s">
        <v>58</v>
      </c>
      <c r="D87" t="s">
        <v>112</v>
      </c>
      <c r="E87" t="s">
        <v>144</v>
      </c>
      <c r="F87" t="s">
        <v>98</v>
      </c>
      <c r="G87" t="s">
        <v>99</v>
      </c>
      <c r="H87" t="s">
        <v>100</v>
      </c>
      <c r="I87" s="1">
        <v>24.972000122070313</v>
      </c>
      <c r="J87" s="1">
        <v>24.8211669921875</v>
      </c>
      <c r="K87" s="1">
        <v>0.13620541989803314</v>
      </c>
      <c r="O87" t="s">
        <v>101</v>
      </c>
      <c r="P87" s="1">
        <v>0.78880928190955191</v>
      </c>
      <c r="Q87" t="s">
        <v>101</v>
      </c>
      <c r="R87">
        <v>3</v>
      </c>
      <c r="S87">
        <v>18</v>
      </c>
      <c r="T87" t="s">
        <v>36</v>
      </c>
      <c r="AD87" t="s">
        <v>102</v>
      </c>
      <c r="AE87" t="s">
        <v>102</v>
      </c>
      <c r="AF87" t="s">
        <v>102</v>
      </c>
      <c r="AG87" t="s">
        <v>102</v>
      </c>
      <c r="AH87" t="s">
        <v>102</v>
      </c>
    </row>
    <row r="88" spans="1:34" x14ac:dyDescent="0.45">
      <c r="A88">
        <v>97</v>
      </c>
      <c r="B88" t="s">
        <v>156</v>
      </c>
      <c r="C88" t="s">
        <v>58</v>
      </c>
      <c r="D88" t="s">
        <v>96</v>
      </c>
      <c r="E88" t="s">
        <v>157</v>
      </c>
      <c r="F88" t="s">
        <v>98</v>
      </c>
      <c r="G88" t="s">
        <v>99</v>
      </c>
      <c r="H88" t="s">
        <v>100</v>
      </c>
      <c r="I88" s="1">
        <v>15.052000045776367</v>
      </c>
      <c r="J88" s="1">
        <v>14.989599227905273</v>
      </c>
      <c r="K88" s="1">
        <v>7.5678572058677673E-2</v>
      </c>
      <c r="O88" t="s">
        <v>101</v>
      </c>
      <c r="P88" s="1">
        <v>0.25320122339797463</v>
      </c>
      <c r="Q88" t="s">
        <v>101</v>
      </c>
      <c r="R88">
        <v>3</v>
      </c>
      <c r="S88">
        <v>10</v>
      </c>
      <c r="T88" t="s">
        <v>36</v>
      </c>
      <c r="AD88" t="s">
        <v>102</v>
      </c>
      <c r="AE88" t="s">
        <v>102</v>
      </c>
      <c r="AF88" t="s">
        <v>102</v>
      </c>
      <c r="AG88" t="s">
        <v>102</v>
      </c>
      <c r="AH88" t="s">
        <v>102</v>
      </c>
    </row>
    <row r="89" spans="1:34" x14ac:dyDescent="0.45">
      <c r="A89">
        <v>98</v>
      </c>
      <c r="B89" t="s">
        <v>158</v>
      </c>
      <c r="C89" t="s">
        <v>58</v>
      </c>
      <c r="D89" t="s">
        <v>96</v>
      </c>
      <c r="E89" t="s">
        <v>157</v>
      </c>
      <c r="F89" t="s">
        <v>98</v>
      </c>
      <c r="G89" t="s">
        <v>99</v>
      </c>
      <c r="H89" t="s">
        <v>100</v>
      </c>
      <c r="I89" s="1">
        <v>15.050999641418457</v>
      </c>
      <c r="J89" s="1">
        <v>14.989599227905273</v>
      </c>
      <c r="K89" s="1">
        <v>7.5678572058677673E-2</v>
      </c>
      <c r="O89" t="s">
        <v>101</v>
      </c>
      <c r="P89" s="1">
        <v>0.25320122339797463</v>
      </c>
      <c r="Q89" t="s">
        <v>101</v>
      </c>
      <c r="R89">
        <v>3</v>
      </c>
      <c r="S89">
        <v>10</v>
      </c>
      <c r="T89" t="s">
        <v>36</v>
      </c>
      <c r="AD89" t="s">
        <v>102</v>
      </c>
      <c r="AE89" t="s">
        <v>102</v>
      </c>
      <c r="AF89" t="s">
        <v>102</v>
      </c>
      <c r="AG89" t="s">
        <v>102</v>
      </c>
      <c r="AH89" t="s">
        <v>102</v>
      </c>
    </row>
    <row r="90" spans="1:34" x14ac:dyDescent="0.45">
      <c r="A90">
        <v>99</v>
      </c>
      <c r="B90" t="s">
        <v>159</v>
      </c>
      <c r="C90" t="s">
        <v>58</v>
      </c>
      <c r="D90" t="s">
        <v>96</v>
      </c>
      <c r="E90" t="s">
        <v>157</v>
      </c>
      <c r="F90" t="s">
        <v>98</v>
      </c>
      <c r="G90" t="s">
        <v>99</v>
      </c>
      <c r="H90" t="s">
        <v>100</v>
      </c>
      <c r="I90" s="1">
        <v>14.89799976348877</v>
      </c>
      <c r="J90" s="1">
        <v>14.989599227905273</v>
      </c>
      <c r="K90" s="1">
        <v>7.5678572058677673E-2</v>
      </c>
      <c r="O90" t="s">
        <v>101</v>
      </c>
      <c r="P90" s="1">
        <v>0.25320122339797463</v>
      </c>
      <c r="Q90" t="s">
        <v>101</v>
      </c>
      <c r="R90">
        <v>3</v>
      </c>
      <c r="S90">
        <v>10</v>
      </c>
      <c r="T90" t="s">
        <v>36</v>
      </c>
      <c r="AD90" t="s">
        <v>102</v>
      </c>
      <c r="AE90" t="s">
        <v>102</v>
      </c>
      <c r="AF90" t="s">
        <v>102</v>
      </c>
      <c r="AG90" t="s">
        <v>102</v>
      </c>
      <c r="AH90" t="s">
        <v>102</v>
      </c>
    </row>
    <row r="91" spans="1:34" x14ac:dyDescent="0.45">
      <c r="A91">
        <v>100</v>
      </c>
      <c r="B91" t="s">
        <v>160</v>
      </c>
      <c r="C91" t="s">
        <v>58</v>
      </c>
      <c r="D91" t="s">
        <v>96</v>
      </c>
      <c r="E91" t="s">
        <v>157</v>
      </c>
      <c r="F91" t="s">
        <v>98</v>
      </c>
      <c r="G91" t="s">
        <v>99</v>
      </c>
      <c r="H91" t="s">
        <v>100</v>
      </c>
      <c r="I91" s="1">
        <v>14.956999778747559</v>
      </c>
      <c r="J91" s="1">
        <v>14.989599227905273</v>
      </c>
      <c r="K91" s="1">
        <v>7.5678572058677673E-2</v>
      </c>
      <c r="O91" t="s">
        <v>101</v>
      </c>
      <c r="P91" s="1">
        <v>0.25320122339797463</v>
      </c>
      <c r="Q91" t="s">
        <v>101</v>
      </c>
      <c r="R91">
        <v>3</v>
      </c>
      <c r="S91">
        <v>10</v>
      </c>
      <c r="T91" t="s">
        <v>36</v>
      </c>
      <c r="AD91" t="s">
        <v>102</v>
      </c>
      <c r="AE91" t="s">
        <v>102</v>
      </c>
      <c r="AF91" t="s">
        <v>102</v>
      </c>
      <c r="AG91" t="s">
        <v>102</v>
      </c>
      <c r="AH91" t="s">
        <v>102</v>
      </c>
    </row>
    <row r="92" spans="1:34" x14ac:dyDescent="0.45">
      <c r="A92">
        <v>101</v>
      </c>
      <c r="B92" t="s">
        <v>161</v>
      </c>
      <c r="C92" t="s">
        <v>58</v>
      </c>
      <c r="D92" t="s">
        <v>107</v>
      </c>
      <c r="E92" t="s">
        <v>157</v>
      </c>
      <c r="F92" t="s">
        <v>98</v>
      </c>
      <c r="G92" t="s">
        <v>99</v>
      </c>
      <c r="H92" t="s">
        <v>100</v>
      </c>
      <c r="I92" s="1">
        <v>14.88599967956543</v>
      </c>
      <c r="J92" s="1">
        <v>14.840337753295898</v>
      </c>
      <c r="K92" s="1">
        <v>0.11279658228158951</v>
      </c>
      <c r="O92" t="s">
        <v>101</v>
      </c>
      <c r="P92" s="1">
        <v>0.25320122339797463</v>
      </c>
      <c r="Q92" t="s">
        <v>101</v>
      </c>
      <c r="R92">
        <v>3</v>
      </c>
      <c r="S92">
        <v>10</v>
      </c>
      <c r="T92" t="s">
        <v>36</v>
      </c>
      <c r="AD92" t="s">
        <v>102</v>
      </c>
      <c r="AE92" t="s">
        <v>102</v>
      </c>
      <c r="AF92" t="s">
        <v>102</v>
      </c>
      <c r="AG92" t="s">
        <v>102</v>
      </c>
      <c r="AH92" t="s">
        <v>102</v>
      </c>
    </row>
    <row r="93" spans="1:34" x14ac:dyDescent="0.45">
      <c r="A93">
        <v>102</v>
      </c>
      <c r="B93" t="s">
        <v>162</v>
      </c>
      <c r="C93" t="s">
        <v>58</v>
      </c>
      <c r="D93" t="s">
        <v>107</v>
      </c>
      <c r="E93" t="s">
        <v>157</v>
      </c>
      <c r="F93" t="s">
        <v>98</v>
      </c>
      <c r="G93" t="s">
        <v>99</v>
      </c>
      <c r="H93" t="s">
        <v>100</v>
      </c>
      <c r="I93" s="1">
        <v>14.934000015258789</v>
      </c>
      <c r="J93" s="1">
        <v>14.840337753295898</v>
      </c>
      <c r="K93" s="1">
        <v>0.11279658228158951</v>
      </c>
      <c r="O93" t="s">
        <v>101</v>
      </c>
      <c r="P93" s="1">
        <v>0.25320122339797463</v>
      </c>
      <c r="Q93" t="s">
        <v>101</v>
      </c>
      <c r="R93">
        <v>3</v>
      </c>
      <c r="S93">
        <v>11</v>
      </c>
      <c r="T93" t="s">
        <v>36</v>
      </c>
      <c r="AD93" t="s">
        <v>102</v>
      </c>
      <c r="AE93" t="s">
        <v>102</v>
      </c>
      <c r="AF93" t="s">
        <v>102</v>
      </c>
      <c r="AG93" t="s">
        <v>102</v>
      </c>
      <c r="AH93" t="s">
        <v>102</v>
      </c>
    </row>
    <row r="94" spans="1:34" x14ac:dyDescent="0.45">
      <c r="A94">
        <v>103</v>
      </c>
      <c r="B94" t="s">
        <v>163</v>
      </c>
      <c r="C94" t="s">
        <v>58</v>
      </c>
      <c r="D94" t="s">
        <v>107</v>
      </c>
      <c r="E94" t="s">
        <v>157</v>
      </c>
      <c r="F94" t="s">
        <v>98</v>
      </c>
      <c r="G94" t="s">
        <v>99</v>
      </c>
      <c r="H94" t="s">
        <v>100</v>
      </c>
      <c r="I94" s="1">
        <v>14.86400032043457</v>
      </c>
      <c r="J94" s="1">
        <v>14.840337753295898</v>
      </c>
      <c r="K94" s="1">
        <v>0.11279658228158951</v>
      </c>
      <c r="O94" t="s">
        <v>101</v>
      </c>
      <c r="P94" s="1">
        <v>0.25320122339797463</v>
      </c>
      <c r="Q94" t="s">
        <v>101</v>
      </c>
      <c r="R94">
        <v>3</v>
      </c>
      <c r="S94">
        <v>10</v>
      </c>
      <c r="T94" t="s">
        <v>36</v>
      </c>
      <c r="AD94" t="s">
        <v>102</v>
      </c>
      <c r="AE94" t="s">
        <v>102</v>
      </c>
      <c r="AF94" t="s">
        <v>102</v>
      </c>
      <c r="AG94" t="s">
        <v>102</v>
      </c>
      <c r="AH94" t="s">
        <v>102</v>
      </c>
    </row>
    <row r="95" spans="1:34" x14ac:dyDescent="0.45">
      <c r="A95">
        <v>104</v>
      </c>
      <c r="B95" t="s">
        <v>164</v>
      </c>
      <c r="C95" t="s">
        <v>58</v>
      </c>
      <c r="D95" t="s">
        <v>107</v>
      </c>
      <c r="E95" t="s">
        <v>157</v>
      </c>
      <c r="F95" t="s">
        <v>98</v>
      </c>
      <c r="G95" t="s">
        <v>99</v>
      </c>
      <c r="H95" t="s">
        <v>100</v>
      </c>
      <c r="I95" s="1">
        <v>14.677000045776367</v>
      </c>
      <c r="J95" s="1">
        <v>14.840337753295898</v>
      </c>
      <c r="K95" s="1">
        <v>0.11279658228158951</v>
      </c>
      <c r="O95" t="s">
        <v>101</v>
      </c>
      <c r="P95" s="1">
        <v>0.25320122339797463</v>
      </c>
      <c r="Q95" t="s">
        <v>101</v>
      </c>
      <c r="R95">
        <v>3</v>
      </c>
      <c r="S95">
        <v>10</v>
      </c>
      <c r="T95" t="s">
        <v>36</v>
      </c>
      <c r="AD95" t="s">
        <v>102</v>
      </c>
      <c r="AE95" t="s">
        <v>102</v>
      </c>
      <c r="AF95" t="s">
        <v>102</v>
      </c>
      <c r="AG95" t="s">
        <v>102</v>
      </c>
      <c r="AH95" t="s">
        <v>102</v>
      </c>
    </row>
    <row r="96" spans="1:34" x14ac:dyDescent="0.45">
      <c r="A96">
        <v>105</v>
      </c>
      <c r="B96" t="s">
        <v>165</v>
      </c>
      <c r="C96" t="s">
        <v>58</v>
      </c>
      <c r="D96" t="s">
        <v>112</v>
      </c>
      <c r="E96" t="s">
        <v>157</v>
      </c>
      <c r="F96" t="s">
        <v>98</v>
      </c>
      <c r="G96" t="s">
        <v>99</v>
      </c>
      <c r="H96" t="s">
        <v>100</v>
      </c>
      <c r="I96" s="1">
        <v>14.852999687194824</v>
      </c>
      <c r="J96" s="1">
        <v>14.789217948913574</v>
      </c>
      <c r="K96" s="1">
        <v>7.1569159626960754E-2</v>
      </c>
      <c r="O96" t="s">
        <v>101</v>
      </c>
      <c r="P96" s="1">
        <v>0.25320122339797463</v>
      </c>
      <c r="Q96" t="s">
        <v>101</v>
      </c>
      <c r="R96">
        <v>3</v>
      </c>
      <c r="S96">
        <v>10</v>
      </c>
      <c r="T96" t="s">
        <v>36</v>
      </c>
      <c r="AD96" t="s">
        <v>102</v>
      </c>
      <c r="AE96" t="s">
        <v>102</v>
      </c>
      <c r="AF96" t="s">
        <v>102</v>
      </c>
      <c r="AG96" t="s">
        <v>102</v>
      </c>
      <c r="AH96" t="s">
        <v>102</v>
      </c>
    </row>
    <row r="97" spans="1:34" x14ac:dyDescent="0.45">
      <c r="A97">
        <v>106</v>
      </c>
      <c r="B97" t="s">
        <v>166</v>
      </c>
      <c r="C97" t="s">
        <v>58</v>
      </c>
      <c r="D97" t="s">
        <v>112</v>
      </c>
      <c r="E97" t="s">
        <v>157</v>
      </c>
      <c r="F97" t="s">
        <v>98</v>
      </c>
      <c r="G97" t="s">
        <v>99</v>
      </c>
      <c r="H97" t="s">
        <v>100</v>
      </c>
      <c r="I97" s="1">
        <v>14.810999870300293</v>
      </c>
      <c r="J97" s="1">
        <v>14.789217948913574</v>
      </c>
      <c r="K97" s="1">
        <v>7.1569159626960754E-2</v>
      </c>
      <c r="O97" t="s">
        <v>101</v>
      </c>
      <c r="P97" s="1">
        <v>0.25320122339797463</v>
      </c>
      <c r="Q97" t="s">
        <v>101</v>
      </c>
      <c r="R97">
        <v>3</v>
      </c>
      <c r="S97">
        <v>10</v>
      </c>
      <c r="T97" t="s">
        <v>36</v>
      </c>
      <c r="AD97" t="s">
        <v>102</v>
      </c>
      <c r="AE97" t="s">
        <v>102</v>
      </c>
      <c r="AF97" t="s">
        <v>102</v>
      </c>
      <c r="AG97" t="s">
        <v>102</v>
      </c>
      <c r="AH97" t="s">
        <v>102</v>
      </c>
    </row>
    <row r="98" spans="1:34" x14ac:dyDescent="0.45">
      <c r="A98">
        <v>107</v>
      </c>
      <c r="B98" t="s">
        <v>167</v>
      </c>
      <c r="C98" t="s">
        <v>58</v>
      </c>
      <c r="D98" t="s">
        <v>112</v>
      </c>
      <c r="E98" t="s">
        <v>157</v>
      </c>
      <c r="F98" t="s">
        <v>98</v>
      </c>
      <c r="G98" t="s">
        <v>99</v>
      </c>
      <c r="H98" t="s">
        <v>100</v>
      </c>
      <c r="I98" s="1">
        <v>14.687000274658203</v>
      </c>
      <c r="J98" s="1">
        <v>14.789217948913574</v>
      </c>
      <c r="K98" s="1">
        <v>7.1569159626960754E-2</v>
      </c>
      <c r="O98" t="s">
        <v>101</v>
      </c>
      <c r="P98" s="1">
        <v>0.25320122339797463</v>
      </c>
      <c r="Q98" t="s">
        <v>101</v>
      </c>
      <c r="R98">
        <v>3</v>
      </c>
      <c r="S98">
        <v>9</v>
      </c>
      <c r="T98" t="s">
        <v>36</v>
      </c>
      <c r="AD98" t="s">
        <v>102</v>
      </c>
      <c r="AE98" t="s">
        <v>102</v>
      </c>
      <c r="AF98" t="s">
        <v>102</v>
      </c>
      <c r="AG98" t="s">
        <v>102</v>
      </c>
      <c r="AH98" t="s">
        <v>102</v>
      </c>
    </row>
    <row r="99" spans="1:34" x14ac:dyDescent="0.45">
      <c r="A99">
        <v>108</v>
      </c>
      <c r="B99" t="s">
        <v>168</v>
      </c>
      <c r="C99" t="s">
        <v>58</v>
      </c>
      <c r="D99" t="s">
        <v>112</v>
      </c>
      <c r="E99" t="s">
        <v>157</v>
      </c>
      <c r="F99" t="s">
        <v>98</v>
      </c>
      <c r="G99" t="s">
        <v>99</v>
      </c>
      <c r="H99" t="s">
        <v>100</v>
      </c>
      <c r="I99" s="1">
        <v>14.805999755859375</v>
      </c>
      <c r="J99" s="1">
        <v>14.789217948913574</v>
      </c>
      <c r="K99" s="1">
        <v>7.1569159626960754E-2</v>
      </c>
      <c r="O99" t="s">
        <v>101</v>
      </c>
      <c r="P99" s="1">
        <v>0.25320122339797463</v>
      </c>
      <c r="Q99" t="s">
        <v>101</v>
      </c>
      <c r="R99">
        <v>3</v>
      </c>
      <c r="S99">
        <v>10</v>
      </c>
      <c r="T99" t="s">
        <v>36</v>
      </c>
      <c r="AD99" t="s">
        <v>102</v>
      </c>
      <c r="AE99" t="s">
        <v>102</v>
      </c>
      <c r="AF99" t="s">
        <v>102</v>
      </c>
      <c r="AG99" t="s">
        <v>102</v>
      </c>
      <c r="AH99" t="s">
        <v>102</v>
      </c>
    </row>
    <row r="100" spans="1:34" x14ac:dyDescent="0.45">
      <c r="A100">
        <v>121</v>
      </c>
      <c r="B100" t="s">
        <v>169</v>
      </c>
      <c r="C100" t="s">
        <v>58</v>
      </c>
      <c r="D100" t="s">
        <v>170</v>
      </c>
      <c r="E100" t="s">
        <v>97</v>
      </c>
      <c r="F100" t="s">
        <v>98</v>
      </c>
      <c r="G100" t="s">
        <v>99</v>
      </c>
      <c r="H100" t="s">
        <v>100</v>
      </c>
      <c r="I100" s="1">
        <v>34.145000457763672</v>
      </c>
      <c r="J100" s="1">
        <v>34.269935607910156</v>
      </c>
      <c r="K100" s="1">
        <v>0.20438097417354584</v>
      </c>
      <c r="O100" t="s">
        <v>101</v>
      </c>
      <c r="P100" s="1">
        <v>0.62005277646274359</v>
      </c>
      <c r="Q100" t="s">
        <v>101</v>
      </c>
      <c r="R100">
        <v>3</v>
      </c>
      <c r="S100">
        <v>27</v>
      </c>
      <c r="T100" t="s">
        <v>36</v>
      </c>
      <c r="AD100" t="s">
        <v>102</v>
      </c>
      <c r="AE100" t="s">
        <v>102</v>
      </c>
      <c r="AF100" t="s">
        <v>102</v>
      </c>
      <c r="AG100" t="s">
        <v>102</v>
      </c>
      <c r="AH100" t="s">
        <v>102</v>
      </c>
    </row>
    <row r="101" spans="1:34" x14ac:dyDescent="0.45">
      <c r="A101">
        <v>122</v>
      </c>
      <c r="B101" t="s">
        <v>171</v>
      </c>
      <c r="C101" t="s">
        <v>58</v>
      </c>
      <c r="D101" t="s">
        <v>170</v>
      </c>
      <c r="E101" t="s">
        <v>97</v>
      </c>
      <c r="F101" t="s">
        <v>98</v>
      </c>
      <c r="G101" t="s">
        <v>99</v>
      </c>
      <c r="H101" t="s">
        <v>100</v>
      </c>
      <c r="I101" s="1">
        <v>34.405998229980469</v>
      </c>
      <c r="J101" s="1">
        <v>34.269935607910156</v>
      </c>
      <c r="K101" s="1">
        <v>0.20438097417354584</v>
      </c>
      <c r="O101" t="s">
        <v>101</v>
      </c>
      <c r="P101" s="1">
        <v>0.62005277646274359</v>
      </c>
      <c r="Q101" t="s">
        <v>101</v>
      </c>
      <c r="R101">
        <v>3</v>
      </c>
      <c r="S101">
        <v>27</v>
      </c>
      <c r="T101" t="s">
        <v>36</v>
      </c>
      <c r="AD101" t="s">
        <v>102</v>
      </c>
      <c r="AE101" t="s">
        <v>102</v>
      </c>
      <c r="AF101" t="s">
        <v>102</v>
      </c>
      <c r="AG101" t="s">
        <v>102</v>
      </c>
      <c r="AH101" t="s">
        <v>102</v>
      </c>
    </row>
    <row r="102" spans="1:34" x14ac:dyDescent="0.45">
      <c r="A102">
        <v>123</v>
      </c>
      <c r="B102" t="s">
        <v>172</v>
      </c>
      <c r="C102" t="s">
        <v>58</v>
      </c>
      <c r="D102" t="s">
        <v>170</v>
      </c>
      <c r="E102" t="s">
        <v>97</v>
      </c>
      <c r="F102" t="s">
        <v>98</v>
      </c>
      <c r="G102" t="s">
        <v>99</v>
      </c>
      <c r="H102" t="s">
        <v>100</v>
      </c>
      <c r="I102" s="1">
        <v>34.050998687744141</v>
      </c>
      <c r="J102" s="1">
        <v>34.269935607910156</v>
      </c>
      <c r="K102" s="1">
        <v>0.20438097417354584</v>
      </c>
      <c r="O102" t="s">
        <v>101</v>
      </c>
      <c r="P102" s="1">
        <v>0.62005277646274359</v>
      </c>
      <c r="Q102" t="s">
        <v>101</v>
      </c>
      <c r="R102">
        <v>3</v>
      </c>
      <c r="S102">
        <v>26</v>
      </c>
      <c r="T102" t="s">
        <v>36</v>
      </c>
      <c r="AD102" t="s">
        <v>102</v>
      </c>
      <c r="AE102" t="s">
        <v>102</v>
      </c>
      <c r="AF102" t="s">
        <v>102</v>
      </c>
      <c r="AG102" t="s">
        <v>102</v>
      </c>
      <c r="AH102" t="s">
        <v>102</v>
      </c>
    </row>
    <row r="103" spans="1:34" x14ac:dyDescent="0.45">
      <c r="A103">
        <v>124</v>
      </c>
      <c r="B103" t="s">
        <v>173</v>
      </c>
      <c r="C103" t="s">
        <v>58</v>
      </c>
      <c r="D103" t="s">
        <v>170</v>
      </c>
      <c r="E103" t="s">
        <v>97</v>
      </c>
      <c r="F103" t="s">
        <v>98</v>
      </c>
      <c r="G103" t="s">
        <v>99</v>
      </c>
      <c r="H103" t="s">
        <v>100</v>
      </c>
      <c r="I103" s="1">
        <v>34.478000640869141</v>
      </c>
      <c r="J103" s="1">
        <v>34.269935607910156</v>
      </c>
      <c r="K103" s="1">
        <v>0.20438097417354584</v>
      </c>
      <c r="O103" t="s">
        <v>101</v>
      </c>
      <c r="P103" s="1">
        <v>0.62005277646274359</v>
      </c>
      <c r="Q103" t="s">
        <v>101</v>
      </c>
      <c r="R103">
        <v>3</v>
      </c>
      <c r="S103">
        <v>27</v>
      </c>
      <c r="T103" t="s">
        <v>36</v>
      </c>
      <c r="AD103" t="s">
        <v>102</v>
      </c>
      <c r="AE103" t="s">
        <v>102</v>
      </c>
      <c r="AF103" t="s">
        <v>102</v>
      </c>
      <c r="AG103" t="s">
        <v>102</v>
      </c>
      <c r="AH103" t="s">
        <v>102</v>
      </c>
    </row>
    <row r="104" spans="1:34" x14ac:dyDescent="0.45">
      <c r="A104">
        <v>125</v>
      </c>
      <c r="B104" t="s">
        <v>174</v>
      </c>
      <c r="C104" t="s">
        <v>58</v>
      </c>
      <c r="D104" t="s">
        <v>175</v>
      </c>
      <c r="E104" t="s">
        <v>97</v>
      </c>
      <c r="F104" t="s">
        <v>98</v>
      </c>
      <c r="G104" t="s">
        <v>99</v>
      </c>
      <c r="H104" t="s">
        <v>100</v>
      </c>
      <c r="I104" s="1">
        <v>35.533000946044922</v>
      </c>
      <c r="J104" s="1">
        <v>35.459709167480469</v>
      </c>
      <c r="K104" s="1">
        <v>0.28421279788017273</v>
      </c>
      <c r="O104" t="s">
        <v>101</v>
      </c>
      <c r="P104" s="1">
        <v>0.62005277646274359</v>
      </c>
      <c r="Q104" t="s">
        <v>101</v>
      </c>
      <c r="R104">
        <v>3</v>
      </c>
      <c r="S104">
        <v>28</v>
      </c>
      <c r="T104" t="s">
        <v>36</v>
      </c>
      <c r="AD104" t="s">
        <v>102</v>
      </c>
      <c r="AE104" t="s">
        <v>102</v>
      </c>
      <c r="AF104" t="s">
        <v>102</v>
      </c>
      <c r="AG104" t="s">
        <v>102</v>
      </c>
      <c r="AH104" t="s">
        <v>102</v>
      </c>
    </row>
    <row r="105" spans="1:34" x14ac:dyDescent="0.45">
      <c r="A105">
        <v>126</v>
      </c>
      <c r="B105" t="s">
        <v>176</v>
      </c>
      <c r="C105" t="s">
        <v>58</v>
      </c>
      <c r="D105" t="s">
        <v>175</v>
      </c>
      <c r="E105" t="s">
        <v>97</v>
      </c>
      <c r="F105" t="s">
        <v>98</v>
      </c>
      <c r="G105" t="s">
        <v>99</v>
      </c>
      <c r="H105" t="s">
        <v>100</v>
      </c>
      <c r="I105" s="1">
        <v>35.418998718261719</v>
      </c>
      <c r="J105" s="1">
        <v>35.459709167480469</v>
      </c>
      <c r="K105" s="1">
        <v>0.28421279788017273</v>
      </c>
      <c r="O105" t="s">
        <v>101</v>
      </c>
      <c r="P105" s="1">
        <v>0.62005277646274359</v>
      </c>
      <c r="Q105" t="s">
        <v>101</v>
      </c>
      <c r="R105">
        <v>3</v>
      </c>
      <c r="S105">
        <v>28</v>
      </c>
      <c r="T105" t="s">
        <v>36</v>
      </c>
      <c r="AD105" t="s">
        <v>102</v>
      </c>
      <c r="AE105" t="s">
        <v>102</v>
      </c>
      <c r="AF105" t="s">
        <v>102</v>
      </c>
      <c r="AG105" t="s">
        <v>102</v>
      </c>
      <c r="AH105" t="s">
        <v>102</v>
      </c>
    </row>
    <row r="106" spans="1:34" x14ac:dyDescent="0.45">
      <c r="A106">
        <v>127</v>
      </c>
      <c r="B106" t="s">
        <v>177</v>
      </c>
      <c r="C106" t="s">
        <v>58</v>
      </c>
      <c r="D106" t="s">
        <v>175</v>
      </c>
      <c r="E106" t="s">
        <v>97</v>
      </c>
      <c r="F106" t="s">
        <v>98</v>
      </c>
      <c r="G106" t="s">
        <v>99</v>
      </c>
      <c r="H106" t="s">
        <v>100</v>
      </c>
      <c r="I106" s="1">
        <v>35.101001739501953</v>
      </c>
      <c r="J106" s="1">
        <v>35.459709167480469</v>
      </c>
      <c r="K106" s="1">
        <v>0.28421279788017273</v>
      </c>
      <c r="O106" t="s">
        <v>101</v>
      </c>
      <c r="P106" s="1">
        <v>0.62005277646274359</v>
      </c>
      <c r="Q106" t="s">
        <v>101</v>
      </c>
      <c r="R106">
        <v>3</v>
      </c>
      <c r="S106">
        <v>27</v>
      </c>
      <c r="T106" t="s">
        <v>36</v>
      </c>
      <c r="AD106" t="s">
        <v>102</v>
      </c>
      <c r="AE106" t="s">
        <v>102</v>
      </c>
      <c r="AF106" t="s">
        <v>102</v>
      </c>
      <c r="AG106" t="s">
        <v>102</v>
      </c>
      <c r="AH106" t="s">
        <v>102</v>
      </c>
    </row>
    <row r="107" spans="1:34" x14ac:dyDescent="0.45">
      <c r="A107">
        <v>128</v>
      </c>
      <c r="B107" t="s">
        <v>178</v>
      </c>
      <c r="C107" t="s">
        <v>58</v>
      </c>
      <c r="D107" t="s">
        <v>175</v>
      </c>
      <c r="E107" t="s">
        <v>97</v>
      </c>
      <c r="F107" t="s">
        <v>98</v>
      </c>
      <c r="G107" t="s">
        <v>99</v>
      </c>
      <c r="H107" t="s">
        <v>100</v>
      </c>
      <c r="I107" s="1">
        <v>35.785999298095703</v>
      </c>
      <c r="J107" s="1">
        <v>35.459709167480469</v>
      </c>
      <c r="K107" s="1">
        <v>0.28421279788017273</v>
      </c>
      <c r="O107" t="s">
        <v>101</v>
      </c>
      <c r="P107" s="1">
        <v>0.62005277646274359</v>
      </c>
      <c r="Q107" t="s">
        <v>101</v>
      </c>
      <c r="R107">
        <v>3</v>
      </c>
      <c r="S107">
        <v>29</v>
      </c>
      <c r="T107" t="s">
        <v>36</v>
      </c>
      <c r="AD107" t="s">
        <v>102</v>
      </c>
      <c r="AE107" t="s">
        <v>102</v>
      </c>
      <c r="AF107" t="s">
        <v>102</v>
      </c>
      <c r="AG107" t="s">
        <v>102</v>
      </c>
      <c r="AH107" t="s">
        <v>102</v>
      </c>
    </row>
    <row r="108" spans="1:34" x14ac:dyDescent="0.45">
      <c r="A108">
        <v>129</v>
      </c>
      <c r="B108" t="s">
        <v>179</v>
      </c>
      <c r="C108" t="s">
        <v>58</v>
      </c>
      <c r="D108" t="s">
        <v>180</v>
      </c>
      <c r="E108" t="s">
        <v>97</v>
      </c>
      <c r="F108" t="s">
        <v>98</v>
      </c>
      <c r="G108" t="s">
        <v>99</v>
      </c>
      <c r="H108" t="s">
        <v>100</v>
      </c>
      <c r="I108" s="1">
        <v>34.264999389648438</v>
      </c>
      <c r="J108" s="1">
        <v>34.211071014404297</v>
      </c>
      <c r="K108" s="1">
        <v>0.33199626207351685</v>
      </c>
      <c r="O108" t="s">
        <v>101</v>
      </c>
      <c r="P108" s="1">
        <v>0.62005277646274359</v>
      </c>
      <c r="Q108" t="s">
        <v>101</v>
      </c>
      <c r="R108">
        <v>3</v>
      </c>
      <c r="S108">
        <v>27</v>
      </c>
      <c r="T108" t="s">
        <v>36</v>
      </c>
      <c r="AD108" t="s">
        <v>102</v>
      </c>
      <c r="AE108" t="s">
        <v>102</v>
      </c>
      <c r="AF108" t="s">
        <v>102</v>
      </c>
      <c r="AG108" t="s">
        <v>102</v>
      </c>
      <c r="AH108" t="s">
        <v>102</v>
      </c>
    </row>
    <row r="109" spans="1:34" x14ac:dyDescent="0.45">
      <c r="A109">
        <v>130</v>
      </c>
      <c r="B109" t="s">
        <v>181</v>
      </c>
      <c r="C109" t="s">
        <v>58</v>
      </c>
      <c r="D109" t="s">
        <v>180</v>
      </c>
      <c r="E109" t="s">
        <v>97</v>
      </c>
      <c r="F109" t="s">
        <v>98</v>
      </c>
      <c r="G109" t="s">
        <v>99</v>
      </c>
      <c r="H109" t="s">
        <v>100</v>
      </c>
      <c r="I109" s="1">
        <v>33.893001556396484</v>
      </c>
      <c r="J109" s="1">
        <v>34.211071014404297</v>
      </c>
      <c r="K109" s="1">
        <v>0.33199626207351685</v>
      </c>
      <c r="O109" t="s">
        <v>101</v>
      </c>
      <c r="P109" s="1">
        <v>0.62005277646274359</v>
      </c>
      <c r="Q109" t="s">
        <v>101</v>
      </c>
      <c r="R109">
        <v>3</v>
      </c>
      <c r="S109">
        <v>26</v>
      </c>
      <c r="T109" t="s">
        <v>36</v>
      </c>
      <c r="AD109" t="s">
        <v>102</v>
      </c>
      <c r="AE109" t="s">
        <v>102</v>
      </c>
      <c r="AF109" t="s">
        <v>102</v>
      </c>
      <c r="AG109" t="s">
        <v>102</v>
      </c>
      <c r="AH109" t="s">
        <v>102</v>
      </c>
    </row>
    <row r="110" spans="1:34" x14ac:dyDescent="0.45">
      <c r="A110">
        <v>131</v>
      </c>
      <c r="B110" t="s">
        <v>182</v>
      </c>
      <c r="C110" t="s">
        <v>58</v>
      </c>
      <c r="D110" t="s">
        <v>180</v>
      </c>
      <c r="E110" t="s">
        <v>97</v>
      </c>
      <c r="F110" t="s">
        <v>98</v>
      </c>
      <c r="G110" t="s">
        <v>99</v>
      </c>
      <c r="H110" t="s">
        <v>100</v>
      </c>
      <c r="I110" s="1">
        <v>34.033000946044922</v>
      </c>
      <c r="J110" s="1">
        <v>34.211071014404297</v>
      </c>
      <c r="K110" s="1">
        <v>0.33199626207351685</v>
      </c>
      <c r="O110" t="s">
        <v>101</v>
      </c>
      <c r="P110" s="1">
        <v>0.62005277646274359</v>
      </c>
      <c r="Q110" t="s">
        <v>101</v>
      </c>
      <c r="R110">
        <v>3</v>
      </c>
      <c r="S110">
        <v>26</v>
      </c>
      <c r="T110" t="s">
        <v>36</v>
      </c>
      <c r="AD110" t="s">
        <v>102</v>
      </c>
      <c r="AE110" t="s">
        <v>102</v>
      </c>
      <c r="AF110" t="s">
        <v>102</v>
      </c>
      <c r="AG110" t="s">
        <v>102</v>
      </c>
      <c r="AH110" t="s">
        <v>102</v>
      </c>
    </row>
    <row r="111" spans="1:34" x14ac:dyDescent="0.45">
      <c r="A111">
        <v>132</v>
      </c>
      <c r="B111" t="s">
        <v>183</v>
      </c>
      <c r="C111" t="s">
        <v>58</v>
      </c>
      <c r="D111" t="s">
        <v>180</v>
      </c>
      <c r="E111" t="s">
        <v>97</v>
      </c>
      <c r="F111" t="s">
        <v>98</v>
      </c>
      <c r="G111" t="s">
        <v>99</v>
      </c>
      <c r="H111" t="s">
        <v>100</v>
      </c>
      <c r="I111" s="1">
        <v>34.652999877929688</v>
      </c>
      <c r="J111" s="1">
        <v>34.211071014404297</v>
      </c>
      <c r="K111" s="1">
        <v>0.33199626207351685</v>
      </c>
      <c r="O111" t="s">
        <v>101</v>
      </c>
      <c r="P111" s="1">
        <v>0.62005277646274359</v>
      </c>
      <c r="Q111" t="s">
        <v>101</v>
      </c>
      <c r="R111">
        <v>3</v>
      </c>
      <c r="S111">
        <v>27</v>
      </c>
      <c r="T111" t="s">
        <v>36</v>
      </c>
      <c r="AD111" t="s">
        <v>102</v>
      </c>
      <c r="AE111" t="s">
        <v>102</v>
      </c>
      <c r="AF111" t="s">
        <v>102</v>
      </c>
      <c r="AG111" t="s">
        <v>102</v>
      </c>
      <c r="AH111" t="s">
        <v>102</v>
      </c>
    </row>
    <row r="112" spans="1:34" x14ac:dyDescent="0.45">
      <c r="A112">
        <v>145</v>
      </c>
      <c r="B112" t="s">
        <v>184</v>
      </c>
      <c r="C112" t="s">
        <v>58</v>
      </c>
      <c r="D112" t="s">
        <v>170</v>
      </c>
      <c r="E112" t="s">
        <v>118</v>
      </c>
      <c r="F112" t="s">
        <v>98</v>
      </c>
      <c r="G112" t="s">
        <v>99</v>
      </c>
      <c r="H112" t="s">
        <v>100</v>
      </c>
      <c r="I112" s="1">
        <v>25.260000228881836</v>
      </c>
      <c r="J112" s="1">
        <v>25.449394226074219</v>
      </c>
      <c r="K112" s="1">
        <v>0.18048806488513947</v>
      </c>
      <c r="O112" t="s">
        <v>101</v>
      </c>
      <c r="P112" s="1">
        <v>0.50084513267166342</v>
      </c>
      <c r="Q112" t="s">
        <v>101</v>
      </c>
      <c r="R112">
        <v>3</v>
      </c>
      <c r="S112">
        <v>19</v>
      </c>
      <c r="T112" t="s">
        <v>36</v>
      </c>
      <c r="AD112" t="s">
        <v>102</v>
      </c>
      <c r="AE112" t="s">
        <v>102</v>
      </c>
      <c r="AF112" t="s">
        <v>102</v>
      </c>
      <c r="AG112" t="s">
        <v>102</v>
      </c>
      <c r="AH112" t="s">
        <v>102</v>
      </c>
    </row>
    <row r="113" spans="1:34" x14ac:dyDescent="0.45">
      <c r="A113">
        <v>146</v>
      </c>
      <c r="B113" t="s">
        <v>185</v>
      </c>
      <c r="C113" t="s">
        <v>58</v>
      </c>
      <c r="D113" t="s">
        <v>170</v>
      </c>
      <c r="E113" t="s">
        <v>118</v>
      </c>
      <c r="F113" t="s">
        <v>98</v>
      </c>
      <c r="G113" t="s">
        <v>99</v>
      </c>
      <c r="H113" t="s">
        <v>100</v>
      </c>
      <c r="I113" s="1">
        <v>25.379999160766602</v>
      </c>
      <c r="J113" s="1">
        <v>25.449394226074219</v>
      </c>
      <c r="K113" s="1">
        <v>0.18048806488513947</v>
      </c>
      <c r="O113" t="s">
        <v>101</v>
      </c>
      <c r="P113" s="1">
        <v>0.50084513267166342</v>
      </c>
      <c r="Q113" t="s">
        <v>101</v>
      </c>
      <c r="R113">
        <v>3</v>
      </c>
      <c r="S113">
        <v>20</v>
      </c>
      <c r="T113" t="s">
        <v>36</v>
      </c>
      <c r="AD113" t="s">
        <v>102</v>
      </c>
      <c r="AE113" t="s">
        <v>102</v>
      </c>
      <c r="AF113" t="s">
        <v>102</v>
      </c>
      <c r="AG113" t="s">
        <v>102</v>
      </c>
      <c r="AH113" t="s">
        <v>102</v>
      </c>
    </row>
    <row r="114" spans="1:34" x14ac:dyDescent="0.45">
      <c r="A114">
        <v>147</v>
      </c>
      <c r="B114" t="s">
        <v>186</v>
      </c>
      <c r="C114" t="s">
        <v>58</v>
      </c>
      <c r="D114" t="s">
        <v>170</v>
      </c>
      <c r="E114" t="s">
        <v>118</v>
      </c>
      <c r="F114" t="s">
        <v>98</v>
      </c>
      <c r="G114" t="s">
        <v>99</v>
      </c>
      <c r="H114" t="s">
        <v>100</v>
      </c>
      <c r="I114" s="1">
        <v>25.687999725341797</v>
      </c>
      <c r="J114" s="1">
        <v>25.449394226074219</v>
      </c>
      <c r="K114" s="1">
        <v>0.18048806488513947</v>
      </c>
      <c r="O114" t="s">
        <v>101</v>
      </c>
      <c r="P114" s="1">
        <v>0.50084513267166342</v>
      </c>
      <c r="Q114" t="s">
        <v>101</v>
      </c>
      <c r="R114">
        <v>3</v>
      </c>
      <c r="S114">
        <v>20</v>
      </c>
      <c r="T114" t="s">
        <v>36</v>
      </c>
      <c r="AD114" t="s">
        <v>102</v>
      </c>
      <c r="AE114" t="s">
        <v>102</v>
      </c>
      <c r="AF114" t="s">
        <v>102</v>
      </c>
      <c r="AG114" t="s">
        <v>102</v>
      </c>
      <c r="AH114" t="s">
        <v>102</v>
      </c>
    </row>
    <row r="115" spans="1:34" x14ac:dyDescent="0.45">
      <c r="A115">
        <v>148</v>
      </c>
      <c r="B115" t="s">
        <v>187</v>
      </c>
      <c r="C115" t="s">
        <v>58</v>
      </c>
      <c r="D115" t="s">
        <v>170</v>
      </c>
      <c r="E115" t="s">
        <v>118</v>
      </c>
      <c r="F115" t="s">
        <v>98</v>
      </c>
      <c r="G115" t="s">
        <v>99</v>
      </c>
      <c r="H115" t="s">
        <v>100</v>
      </c>
      <c r="I115" s="1">
        <v>25.469999313354492</v>
      </c>
      <c r="J115" s="1">
        <v>25.449394226074219</v>
      </c>
      <c r="K115" s="1">
        <v>0.18048806488513947</v>
      </c>
      <c r="O115" t="s">
        <v>101</v>
      </c>
      <c r="P115" s="1">
        <v>0.50084513267166342</v>
      </c>
      <c r="Q115" t="s">
        <v>101</v>
      </c>
      <c r="R115">
        <v>3</v>
      </c>
      <c r="S115">
        <v>20</v>
      </c>
      <c r="T115" t="s">
        <v>36</v>
      </c>
      <c r="AD115" t="s">
        <v>102</v>
      </c>
      <c r="AE115" t="s">
        <v>102</v>
      </c>
      <c r="AF115" t="s">
        <v>102</v>
      </c>
      <c r="AG115" t="s">
        <v>102</v>
      </c>
      <c r="AH115" t="s">
        <v>102</v>
      </c>
    </row>
    <row r="116" spans="1:34" x14ac:dyDescent="0.45">
      <c r="A116">
        <v>149</v>
      </c>
      <c r="B116" t="s">
        <v>188</v>
      </c>
      <c r="C116" t="s">
        <v>58</v>
      </c>
      <c r="D116" t="s">
        <v>175</v>
      </c>
      <c r="E116" t="s">
        <v>118</v>
      </c>
      <c r="F116" t="s">
        <v>98</v>
      </c>
      <c r="G116" t="s">
        <v>99</v>
      </c>
      <c r="H116" t="s">
        <v>100</v>
      </c>
      <c r="I116" s="1">
        <v>25.298999786376953</v>
      </c>
      <c r="J116" s="1">
        <v>25.414775848388672</v>
      </c>
      <c r="K116" s="1">
        <v>8.539126068353653E-2</v>
      </c>
      <c r="O116" t="s">
        <v>101</v>
      </c>
      <c r="P116" s="1">
        <v>0.50084513267166342</v>
      </c>
      <c r="Q116" t="s">
        <v>101</v>
      </c>
      <c r="R116">
        <v>3</v>
      </c>
      <c r="S116">
        <v>20</v>
      </c>
      <c r="T116" t="s">
        <v>36</v>
      </c>
      <c r="AD116" t="s">
        <v>102</v>
      </c>
      <c r="AE116" t="s">
        <v>102</v>
      </c>
      <c r="AF116" t="s">
        <v>102</v>
      </c>
      <c r="AG116" t="s">
        <v>102</v>
      </c>
      <c r="AH116" t="s">
        <v>102</v>
      </c>
    </row>
    <row r="117" spans="1:34" x14ac:dyDescent="0.45">
      <c r="A117">
        <v>150</v>
      </c>
      <c r="B117" t="s">
        <v>189</v>
      </c>
      <c r="C117" t="s">
        <v>58</v>
      </c>
      <c r="D117" t="s">
        <v>175</v>
      </c>
      <c r="E117" t="s">
        <v>118</v>
      </c>
      <c r="F117" t="s">
        <v>98</v>
      </c>
      <c r="G117" t="s">
        <v>99</v>
      </c>
      <c r="H117" t="s">
        <v>100</v>
      </c>
      <c r="I117" s="1">
        <v>25.431999206542969</v>
      </c>
      <c r="J117" s="1">
        <v>25.414775848388672</v>
      </c>
      <c r="K117" s="1">
        <v>8.539126068353653E-2</v>
      </c>
      <c r="O117" t="s">
        <v>101</v>
      </c>
      <c r="P117" s="1">
        <v>0.50084513267166342</v>
      </c>
      <c r="Q117" t="s">
        <v>101</v>
      </c>
      <c r="R117">
        <v>3</v>
      </c>
      <c r="S117">
        <v>20</v>
      </c>
      <c r="T117" t="s">
        <v>36</v>
      </c>
      <c r="AD117" t="s">
        <v>102</v>
      </c>
      <c r="AE117" t="s">
        <v>102</v>
      </c>
      <c r="AF117" t="s">
        <v>102</v>
      </c>
      <c r="AG117" t="s">
        <v>102</v>
      </c>
      <c r="AH117" t="s">
        <v>102</v>
      </c>
    </row>
    <row r="118" spans="1:34" x14ac:dyDescent="0.45">
      <c r="A118">
        <v>151</v>
      </c>
      <c r="B118" t="s">
        <v>190</v>
      </c>
      <c r="C118" t="s">
        <v>58</v>
      </c>
      <c r="D118" t="s">
        <v>175</v>
      </c>
      <c r="E118" t="s">
        <v>118</v>
      </c>
      <c r="F118" t="s">
        <v>98</v>
      </c>
      <c r="G118" t="s">
        <v>99</v>
      </c>
      <c r="H118" t="s">
        <v>100</v>
      </c>
      <c r="I118" s="1">
        <v>25.504999160766602</v>
      </c>
      <c r="J118" s="1">
        <v>25.414775848388672</v>
      </c>
      <c r="K118" s="1">
        <v>8.539126068353653E-2</v>
      </c>
      <c r="O118" t="s">
        <v>101</v>
      </c>
      <c r="P118" s="1">
        <v>0.50084513267166342</v>
      </c>
      <c r="Q118" t="s">
        <v>101</v>
      </c>
      <c r="R118">
        <v>3</v>
      </c>
      <c r="S118">
        <v>20</v>
      </c>
      <c r="T118" t="s">
        <v>36</v>
      </c>
      <c r="AD118" t="s">
        <v>102</v>
      </c>
      <c r="AE118" t="s">
        <v>102</v>
      </c>
      <c r="AF118" t="s">
        <v>102</v>
      </c>
      <c r="AG118" t="s">
        <v>102</v>
      </c>
      <c r="AH118" t="s">
        <v>102</v>
      </c>
    </row>
    <row r="119" spans="1:34" x14ac:dyDescent="0.45">
      <c r="A119">
        <v>152</v>
      </c>
      <c r="B119" t="s">
        <v>191</v>
      </c>
      <c r="C119" t="s">
        <v>58</v>
      </c>
      <c r="D119" t="s">
        <v>175</v>
      </c>
      <c r="E119" t="s">
        <v>118</v>
      </c>
      <c r="F119" t="s">
        <v>98</v>
      </c>
      <c r="G119" t="s">
        <v>99</v>
      </c>
      <c r="H119" t="s">
        <v>100</v>
      </c>
      <c r="I119" s="1">
        <v>25.423000335693359</v>
      </c>
      <c r="J119" s="1">
        <v>25.414775848388672</v>
      </c>
      <c r="K119" s="1">
        <v>8.539126068353653E-2</v>
      </c>
      <c r="O119" t="s">
        <v>101</v>
      </c>
      <c r="P119" s="1">
        <v>0.50084513267166342</v>
      </c>
      <c r="Q119" t="s">
        <v>101</v>
      </c>
      <c r="R119">
        <v>3</v>
      </c>
      <c r="S119">
        <v>20</v>
      </c>
      <c r="T119" t="s">
        <v>36</v>
      </c>
      <c r="AD119" t="s">
        <v>102</v>
      </c>
      <c r="AE119" t="s">
        <v>102</v>
      </c>
      <c r="AF119" t="s">
        <v>102</v>
      </c>
      <c r="AG119" t="s">
        <v>102</v>
      </c>
      <c r="AH119" t="s">
        <v>102</v>
      </c>
    </row>
    <row r="120" spans="1:34" x14ac:dyDescent="0.45">
      <c r="A120">
        <v>153</v>
      </c>
      <c r="B120" t="s">
        <v>192</v>
      </c>
      <c r="C120" t="s">
        <v>58</v>
      </c>
      <c r="D120" t="s">
        <v>180</v>
      </c>
      <c r="E120" t="s">
        <v>118</v>
      </c>
      <c r="F120" t="s">
        <v>98</v>
      </c>
      <c r="G120" t="s">
        <v>99</v>
      </c>
      <c r="H120" t="s">
        <v>100</v>
      </c>
      <c r="I120" s="1">
        <v>27.197000503540039</v>
      </c>
      <c r="J120" s="1">
        <v>26.981689453125</v>
      </c>
      <c r="K120" s="1">
        <v>0.18270640075206757</v>
      </c>
      <c r="O120" t="s">
        <v>101</v>
      </c>
      <c r="P120" s="1">
        <v>0.50084513267166342</v>
      </c>
      <c r="Q120" t="s">
        <v>101</v>
      </c>
      <c r="R120">
        <v>3</v>
      </c>
      <c r="S120">
        <v>21</v>
      </c>
      <c r="T120" t="s">
        <v>36</v>
      </c>
      <c r="AD120" t="s">
        <v>102</v>
      </c>
      <c r="AE120" t="s">
        <v>102</v>
      </c>
      <c r="AF120" t="s">
        <v>102</v>
      </c>
      <c r="AG120" t="s">
        <v>102</v>
      </c>
      <c r="AH120" t="s">
        <v>102</v>
      </c>
    </row>
    <row r="121" spans="1:34" x14ac:dyDescent="0.45">
      <c r="A121">
        <v>154</v>
      </c>
      <c r="B121" t="s">
        <v>193</v>
      </c>
      <c r="C121" t="s">
        <v>58</v>
      </c>
      <c r="D121" t="s">
        <v>180</v>
      </c>
      <c r="E121" t="s">
        <v>118</v>
      </c>
      <c r="F121" t="s">
        <v>98</v>
      </c>
      <c r="G121" t="s">
        <v>99</v>
      </c>
      <c r="H121" t="s">
        <v>100</v>
      </c>
      <c r="I121" s="1">
        <v>26.996999740600586</v>
      </c>
      <c r="J121" s="1">
        <v>26.981689453125</v>
      </c>
      <c r="K121" s="1">
        <v>0.18270640075206757</v>
      </c>
      <c r="O121" t="s">
        <v>101</v>
      </c>
      <c r="P121" s="1">
        <v>0.50084513267166342</v>
      </c>
      <c r="Q121" t="s">
        <v>101</v>
      </c>
      <c r="R121">
        <v>3</v>
      </c>
      <c r="S121">
        <v>21</v>
      </c>
      <c r="T121" t="s">
        <v>36</v>
      </c>
      <c r="AD121" t="s">
        <v>102</v>
      </c>
      <c r="AE121" t="s">
        <v>102</v>
      </c>
      <c r="AF121" t="s">
        <v>102</v>
      </c>
      <c r="AG121" t="s">
        <v>102</v>
      </c>
      <c r="AH121" t="s">
        <v>102</v>
      </c>
    </row>
    <row r="122" spans="1:34" x14ac:dyDescent="0.45">
      <c r="A122">
        <v>155</v>
      </c>
      <c r="B122" t="s">
        <v>194</v>
      </c>
      <c r="C122" t="s">
        <v>58</v>
      </c>
      <c r="D122" t="s">
        <v>180</v>
      </c>
      <c r="E122" t="s">
        <v>118</v>
      </c>
      <c r="F122" t="s">
        <v>98</v>
      </c>
      <c r="G122" t="s">
        <v>99</v>
      </c>
      <c r="H122" t="s">
        <v>100</v>
      </c>
      <c r="I122" s="1">
        <v>26.982000350952148</v>
      </c>
      <c r="J122" s="1">
        <v>26.981689453125</v>
      </c>
      <c r="K122" s="1">
        <v>0.18270640075206757</v>
      </c>
      <c r="O122" t="s">
        <v>101</v>
      </c>
      <c r="P122" s="1">
        <v>0.50084513267166342</v>
      </c>
      <c r="Q122" t="s">
        <v>101</v>
      </c>
      <c r="R122">
        <v>3</v>
      </c>
      <c r="S122">
        <v>21</v>
      </c>
      <c r="T122" t="s">
        <v>36</v>
      </c>
      <c r="AD122" t="s">
        <v>102</v>
      </c>
      <c r="AE122" t="s">
        <v>102</v>
      </c>
      <c r="AF122" t="s">
        <v>102</v>
      </c>
      <c r="AG122" t="s">
        <v>102</v>
      </c>
      <c r="AH122" t="s">
        <v>102</v>
      </c>
    </row>
    <row r="123" spans="1:34" x14ac:dyDescent="0.45">
      <c r="A123">
        <v>156</v>
      </c>
      <c r="B123" t="s">
        <v>195</v>
      </c>
      <c r="C123" t="s">
        <v>58</v>
      </c>
      <c r="D123" t="s">
        <v>180</v>
      </c>
      <c r="E123" t="s">
        <v>118</v>
      </c>
      <c r="F123" t="s">
        <v>98</v>
      </c>
      <c r="G123" t="s">
        <v>99</v>
      </c>
      <c r="H123" t="s">
        <v>100</v>
      </c>
      <c r="I123" s="1">
        <v>26.75</v>
      </c>
      <c r="J123" s="1">
        <v>26.981689453125</v>
      </c>
      <c r="K123" s="1">
        <v>0.18270640075206757</v>
      </c>
      <c r="O123" t="s">
        <v>101</v>
      </c>
      <c r="P123" s="1">
        <v>0.50084513267166342</v>
      </c>
      <c r="Q123" t="s">
        <v>101</v>
      </c>
      <c r="R123">
        <v>3</v>
      </c>
      <c r="S123">
        <v>20</v>
      </c>
      <c r="T123" t="s">
        <v>36</v>
      </c>
      <c r="AD123" t="s">
        <v>102</v>
      </c>
      <c r="AE123" t="s">
        <v>102</v>
      </c>
      <c r="AF123" t="s">
        <v>102</v>
      </c>
      <c r="AG123" t="s">
        <v>102</v>
      </c>
      <c r="AH123" t="s">
        <v>102</v>
      </c>
    </row>
    <row r="124" spans="1:34" x14ac:dyDescent="0.45">
      <c r="A124">
        <v>169</v>
      </c>
      <c r="B124" t="s">
        <v>196</v>
      </c>
      <c r="C124" t="s">
        <v>58</v>
      </c>
      <c r="D124" t="s">
        <v>170</v>
      </c>
      <c r="E124" t="s">
        <v>131</v>
      </c>
      <c r="F124" t="s">
        <v>98</v>
      </c>
      <c r="G124" t="s">
        <v>99</v>
      </c>
      <c r="H124" t="s">
        <v>100</v>
      </c>
      <c r="I124" s="1">
        <v>32.375999450683594</v>
      </c>
      <c r="J124" s="1">
        <v>32.485607147216797</v>
      </c>
      <c r="K124" s="1">
        <v>0.61251270771026611</v>
      </c>
      <c r="O124" t="s">
        <v>101</v>
      </c>
      <c r="P124" s="1">
        <v>6.6183409863373288E-2</v>
      </c>
      <c r="Q124" t="s">
        <v>101</v>
      </c>
      <c r="R124">
        <v>3</v>
      </c>
      <c r="S124">
        <v>29</v>
      </c>
      <c r="T124" t="s">
        <v>36</v>
      </c>
      <c r="AD124" t="s">
        <v>102</v>
      </c>
      <c r="AE124" t="s">
        <v>113</v>
      </c>
      <c r="AF124" t="s">
        <v>102</v>
      </c>
      <c r="AG124" t="s">
        <v>102</v>
      </c>
      <c r="AH124" t="s">
        <v>102</v>
      </c>
    </row>
    <row r="125" spans="1:34" x14ac:dyDescent="0.45">
      <c r="A125">
        <v>170</v>
      </c>
      <c r="B125" t="s">
        <v>197</v>
      </c>
      <c r="C125" t="s">
        <v>58</v>
      </c>
      <c r="D125" t="s">
        <v>170</v>
      </c>
      <c r="E125" t="s">
        <v>131</v>
      </c>
      <c r="F125" t="s">
        <v>98</v>
      </c>
      <c r="G125" t="s">
        <v>99</v>
      </c>
      <c r="H125" t="s">
        <v>100</v>
      </c>
      <c r="I125" s="1">
        <v>33.353000640869141</v>
      </c>
      <c r="J125" s="1">
        <v>32.485607147216797</v>
      </c>
      <c r="K125" s="1">
        <v>0.61251270771026611</v>
      </c>
      <c r="O125" t="s">
        <v>101</v>
      </c>
      <c r="P125" s="1">
        <v>6.6183409863373288E-2</v>
      </c>
      <c r="Q125" t="s">
        <v>101</v>
      </c>
      <c r="R125">
        <v>3</v>
      </c>
      <c r="S125">
        <v>29</v>
      </c>
      <c r="T125" t="s">
        <v>36</v>
      </c>
      <c r="AD125" t="s">
        <v>102</v>
      </c>
      <c r="AE125" t="s">
        <v>113</v>
      </c>
      <c r="AF125" t="s">
        <v>102</v>
      </c>
      <c r="AG125" t="s">
        <v>102</v>
      </c>
      <c r="AH125" t="s">
        <v>102</v>
      </c>
    </row>
    <row r="126" spans="1:34" x14ac:dyDescent="0.45">
      <c r="A126">
        <v>171</v>
      </c>
      <c r="B126" t="s">
        <v>198</v>
      </c>
      <c r="C126" t="s">
        <v>58</v>
      </c>
      <c r="D126" t="s">
        <v>170</v>
      </c>
      <c r="E126" t="s">
        <v>131</v>
      </c>
      <c r="F126" t="s">
        <v>98</v>
      </c>
      <c r="G126" t="s">
        <v>99</v>
      </c>
      <c r="H126" t="s">
        <v>100</v>
      </c>
      <c r="I126" s="1">
        <v>31.915000915527344</v>
      </c>
      <c r="J126" s="1">
        <v>32.485607147216797</v>
      </c>
      <c r="K126" s="1">
        <v>0.61251270771026611</v>
      </c>
      <c r="O126" t="s">
        <v>101</v>
      </c>
      <c r="P126" s="1">
        <v>6.6183409863373288E-2</v>
      </c>
      <c r="Q126" t="s">
        <v>101</v>
      </c>
      <c r="R126">
        <v>3</v>
      </c>
      <c r="S126">
        <v>28</v>
      </c>
      <c r="T126" t="s">
        <v>36</v>
      </c>
      <c r="AD126" t="s">
        <v>102</v>
      </c>
      <c r="AE126" t="s">
        <v>113</v>
      </c>
      <c r="AF126" t="s">
        <v>102</v>
      </c>
      <c r="AG126" t="s">
        <v>102</v>
      </c>
      <c r="AH126" t="s">
        <v>102</v>
      </c>
    </row>
    <row r="127" spans="1:34" x14ac:dyDescent="0.45">
      <c r="A127">
        <v>172</v>
      </c>
      <c r="B127" t="s">
        <v>199</v>
      </c>
      <c r="C127" t="s">
        <v>58</v>
      </c>
      <c r="D127" t="s">
        <v>170</v>
      </c>
      <c r="E127" t="s">
        <v>131</v>
      </c>
      <c r="F127" t="s">
        <v>98</v>
      </c>
      <c r="G127" t="s">
        <v>99</v>
      </c>
      <c r="H127" t="s">
        <v>100</v>
      </c>
      <c r="I127" s="1">
        <v>32.298999786376953</v>
      </c>
      <c r="J127" s="1">
        <v>32.485607147216797</v>
      </c>
      <c r="K127" s="1">
        <v>0.61251270771026611</v>
      </c>
      <c r="O127" t="s">
        <v>101</v>
      </c>
      <c r="P127" s="1">
        <v>6.6183409863373288E-2</v>
      </c>
      <c r="Q127" t="s">
        <v>101</v>
      </c>
      <c r="R127">
        <v>3</v>
      </c>
      <c r="S127">
        <v>29</v>
      </c>
      <c r="T127" t="s">
        <v>36</v>
      </c>
      <c r="AD127" t="s">
        <v>102</v>
      </c>
      <c r="AE127" t="s">
        <v>113</v>
      </c>
      <c r="AF127" t="s">
        <v>102</v>
      </c>
      <c r="AG127" t="s">
        <v>102</v>
      </c>
      <c r="AH127" t="s">
        <v>102</v>
      </c>
    </row>
    <row r="128" spans="1:34" x14ac:dyDescent="0.45">
      <c r="A128">
        <v>173</v>
      </c>
      <c r="B128" t="s">
        <v>200</v>
      </c>
      <c r="C128" t="s">
        <v>58</v>
      </c>
      <c r="D128" t="s">
        <v>175</v>
      </c>
      <c r="E128" t="s">
        <v>131</v>
      </c>
      <c r="F128" t="s">
        <v>98</v>
      </c>
      <c r="G128" t="s">
        <v>99</v>
      </c>
      <c r="H128" t="s">
        <v>100</v>
      </c>
      <c r="I128" s="1">
        <v>33.467998504638672</v>
      </c>
      <c r="J128" s="1">
        <v>32.360733032226563</v>
      </c>
      <c r="K128" s="1">
        <v>0.79316192865371704</v>
      </c>
      <c r="O128" t="s">
        <v>101</v>
      </c>
      <c r="P128" s="1">
        <v>6.6183409863373288E-2</v>
      </c>
      <c r="Q128" t="s">
        <v>101</v>
      </c>
      <c r="R128">
        <v>3</v>
      </c>
      <c r="S128">
        <v>30</v>
      </c>
      <c r="T128" t="s">
        <v>36</v>
      </c>
      <c r="AD128" t="s">
        <v>102</v>
      </c>
      <c r="AE128" t="s">
        <v>113</v>
      </c>
      <c r="AF128" t="s">
        <v>102</v>
      </c>
      <c r="AG128" t="s">
        <v>102</v>
      </c>
      <c r="AH128" t="s">
        <v>102</v>
      </c>
    </row>
    <row r="129" spans="1:34" x14ac:dyDescent="0.45">
      <c r="A129">
        <v>174</v>
      </c>
      <c r="B129" t="s">
        <v>201</v>
      </c>
      <c r="C129" t="s">
        <v>58</v>
      </c>
      <c r="D129" t="s">
        <v>175</v>
      </c>
      <c r="E129" t="s">
        <v>131</v>
      </c>
      <c r="F129" t="s">
        <v>98</v>
      </c>
      <c r="G129" t="s">
        <v>99</v>
      </c>
      <c r="H129" t="s">
        <v>100</v>
      </c>
      <c r="I129" s="1">
        <v>32.275001525878906</v>
      </c>
      <c r="J129" s="1">
        <v>32.360733032226563</v>
      </c>
      <c r="K129" s="1">
        <v>0.79316192865371704</v>
      </c>
      <c r="O129" t="s">
        <v>101</v>
      </c>
      <c r="P129" s="1">
        <v>6.6183409863373288E-2</v>
      </c>
      <c r="Q129" t="s">
        <v>101</v>
      </c>
      <c r="R129">
        <v>3</v>
      </c>
      <c r="S129">
        <v>28</v>
      </c>
      <c r="T129" t="s">
        <v>36</v>
      </c>
      <c r="AD129" t="s">
        <v>102</v>
      </c>
      <c r="AE129" t="s">
        <v>113</v>
      </c>
      <c r="AF129" t="s">
        <v>102</v>
      </c>
      <c r="AG129" t="s">
        <v>102</v>
      </c>
      <c r="AH129" t="s">
        <v>102</v>
      </c>
    </row>
    <row r="130" spans="1:34" x14ac:dyDescent="0.45">
      <c r="A130">
        <v>175</v>
      </c>
      <c r="B130" t="s">
        <v>202</v>
      </c>
      <c r="C130" t="s">
        <v>58</v>
      </c>
      <c r="D130" t="s">
        <v>175</v>
      </c>
      <c r="E130" t="s">
        <v>131</v>
      </c>
      <c r="F130" t="s">
        <v>98</v>
      </c>
      <c r="G130" t="s">
        <v>99</v>
      </c>
      <c r="H130" t="s">
        <v>100</v>
      </c>
      <c r="I130" s="1">
        <v>32.108001708984375</v>
      </c>
      <c r="J130" s="1">
        <v>32.360733032226563</v>
      </c>
      <c r="K130" s="1">
        <v>0.79316192865371704</v>
      </c>
      <c r="O130" t="s">
        <v>101</v>
      </c>
      <c r="P130" s="1">
        <v>6.6183409863373288E-2</v>
      </c>
      <c r="Q130" t="s">
        <v>101</v>
      </c>
      <c r="R130">
        <v>3</v>
      </c>
      <c r="S130">
        <v>28</v>
      </c>
      <c r="T130" t="s">
        <v>36</v>
      </c>
      <c r="AD130" t="s">
        <v>102</v>
      </c>
      <c r="AE130" t="s">
        <v>113</v>
      </c>
      <c r="AF130" t="s">
        <v>102</v>
      </c>
      <c r="AG130" t="s">
        <v>102</v>
      </c>
      <c r="AH130" t="s">
        <v>102</v>
      </c>
    </row>
    <row r="131" spans="1:34" x14ac:dyDescent="0.45">
      <c r="A131">
        <v>176</v>
      </c>
      <c r="B131" t="s">
        <v>203</v>
      </c>
      <c r="C131" t="s">
        <v>58</v>
      </c>
      <c r="D131" t="s">
        <v>175</v>
      </c>
      <c r="E131" t="s">
        <v>131</v>
      </c>
      <c r="F131" t="s">
        <v>98</v>
      </c>
      <c r="G131" t="s">
        <v>99</v>
      </c>
      <c r="H131" t="s">
        <v>100</v>
      </c>
      <c r="I131" s="1">
        <v>31.591999053955078</v>
      </c>
      <c r="J131" s="1">
        <v>32.360733032226563</v>
      </c>
      <c r="K131" s="1">
        <v>0.79316192865371704</v>
      </c>
      <c r="O131" t="s">
        <v>101</v>
      </c>
      <c r="P131" s="1">
        <v>6.6183409863373288E-2</v>
      </c>
      <c r="Q131" t="s">
        <v>101</v>
      </c>
      <c r="R131">
        <v>3</v>
      </c>
      <c r="S131">
        <v>28</v>
      </c>
      <c r="T131" t="s">
        <v>36</v>
      </c>
      <c r="AD131" t="s">
        <v>102</v>
      </c>
      <c r="AE131" t="s">
        <v>113</v>
      </c>
      <c r="AF131" t="s">
        <v>102</v>
      </c>
      <c r="AG131" t="s">
        <v>102</v>
      </c>
      <c r="AH131" t="s">
        <v>102</v>
      </c>
    </row>
    <row r="132" spans="1:34" x14ac:dyDescent="0.45">
      <c r="A132">
        <v>177</v>
      </c>
      <c r="B132" t="s">
        <v>204</v>
      </c>
      <c r="C132" t="s">
        <v>58</v>
      </c>
      <c r="D132" t="s">
        <v>180</v>
      </c>
      <c r="E132" t="s">
        <v>131</v>
      </c>
      <c r="F132" t="s">
        <v>98</v>
      </c>
      <c r="G132" t="s">
        <v>99</v>
      </c>
      <c r="H132" t="s">
        <v>100</v>
      </c>
      <c r="I132" s="1">
        <v>30.903999328613281</v>
      </c>
      <c r="J132" s="1">
        <v>31.917387008666992</v>
      </c>
      <c r="K132" s="1">
        <v>0.80644887685775757</v>
      </c>
      <c r="O132" t="s">
        <v>101</v>
      </c>
      <c r="P132" s="1">
        <v>6.6183409863373288E-2</v>
      </c>
      <c r="Q132" t="s">
        <v>101</v>
      </c>
      <c r="R132">
        <v>3</v>
      </c>
      <c r="S132">
        <v>26</v>
      </c>
      <c r="T132" t="s">
        <v>36</v>
      </c>
      <c r="AD132" t="s">
        <v>102</v>
      </c>
      <c r="AE132" t="s">
        <v>113</v>
      </c>
      <c r="AF132" t="s">
        <v>102</v>
      </c>
      <c r="AG132" t="s">
        <v>102</v>
      </c>
      <c r="AH132" t="s">
        <v>102</v>
      </c>
    </row>
    <row r="133" spans="1:34" x14ac:dyDescent="0.45">
      <c r="A133">
        <v>178</v>
      </c>
      <c r="B133" t="s">
        <v>205</v>
      </c>
      <c r="C133" t="s">
        <v>58</v>
      </c>
      <c r="D133" t="s">
        <v>180</v>
      </c>
      <c r="E133" t="s">
        <v>131</v>
      </c>
      <c r="F133" t="s">
        <v>98</v>
      </c>
      <c r="G133" t="s">
        <v>99</v>
      </c>
      <c r="H133" t="s">
        <v>100</v>
      </c>
      <c r="I133" s="1">
        <v>31.636999130249023</v>
      </c>
      <c r="J133" s="1">
        <v>31.917387008666992</v>
      </c>
      <c r="K133" s="1">
        <v>0.80644887685775757</v>
      </c>
      <c r="O133" t="s">
        <v>101</v>
      </c>
      <c r="P133" s="1">
        <v>6.6183409863373288E-2</v>
      </c>
      <c r="Q133" t="s">
        <v>101</v>
      </c>
      <c r="R133">
        <v>3</v>
      </c>
      <c r="S133">
        <v>26</v>
      </c>
      <c r="T133" t="s">
        <v>36</v>
      </c>
      <c r="AD133" t="s">
        <v>102</v>
      </c>
      <c r="AE133" t="s">
        <v>113</v>
      </c>
      <c r="AF133" t="s">
        <v>102</v>
      </c>
      <c r="AG133" t="s">
        <v>102</v>
      </c>
      <c r="AH133" t="s">
        <v>102</v>
      </c>
    </row>
    <row r="134" spans="1:34" x14ac:dyDescent="0.45">
      <c r="A134">
        <v>179</v>
      </c>
      <c r="B134" t="s">
        <v>206</v>
      </c>
      <c r="C134" t="s">
        <v>58</v>
      </c>
      <c r="D134" t="s">
        <v>180</v>
      </c>
      <c r="E134" t="s">
        <v>131</v>
      </c>
      <c r="F134" t="s">
        <v>98</v>
      </c>
      <c r="G134" t="s">
        <v>99</v>
      </c>
      <c r="H134" t="s">
        <v>100</v>
      </c>
      <c r="I134" s="1">
        <v>32.5</v>
      </c>
      <c r="J134" s="1">
        <v>31.917387008666992</v>
      </c>
      <c r="K134" s="1">
        <v>0.80644887685775757</v>
      </c>
      <c r="O134" t="s">
        <v>101</v>
      </c>
      <c r="P134" s="1">
        <v>6.6183409863373288E-2</v>
      </c>
      <c r="Q134" t="s">
        <v>101</v>
      </c>
      <c r="R134">
        <v>3</v>
      </c>
      <c r="S134">
        <v>28</v>
      </c>
      <c r="T134" t="s">
        <v>36</v>
      </c>
      <c r="AD134" t="s">
        <v>102</v>
      </c>
      <c r="AE134" t="s">
        <v>113</v>
      </c>
      <c r="AF134" t="s">
        <v>102</v>
      </c>
      <c r="AG134" t="s">
        <v>102</v>
      </c>
      <c r="AH134" t="s">
        <v>102</v>
      </c>
    </row>
    <row r="135" spans="1:34" x14ac:dyDescent="0.45">
      <c r="A135">
        <v>180</v>
      </c>
      <c r="B135" t="s">
        <v>207</v>
      </c>
      <c r="C135" t="s">
        <v>58</v>
      </c>
      <c r="D135" t="s">
        <v>180</v>
      </c>
      <c r="E135" t="s">
        <v>131</v>
      </c>
      <c r="F135" t="s">
        <v>98</v>
      </c>
      <c r="G135" t="s">
        <v>99</v>
      </c>
      <c r="H135" t="s">
        <v>100</v>
      </c>
      <c r="I135" s="1">
        <v>32.629001617431641</v>
      </c>
      <c r="J135" s="1">
        <v>31.917387008666992</v>
      </c>
      <c r="K135" s="1">
        <v>0.80644887685775757</v>
      </c>
      <c r="O135" t="s">
        <v>101</v>
      </c>
      <c r="P135" s="1">
        <v>6.6183409863373288E-2</v>
      </c>
      <c r="Q135" t="s">
        <v>101</v>
      </c>
      <c r="R135">
        <v>3</v>
      </c>
      <c r="S135">
        <v>29</v>
      </c>
      <c r="T135" t="s">
        <v>36</v>
      </c>
      <c r="AD135" t="s">
        <v>102</v>
      </c>
      <c r="AE135" t="s">
        <v>113</v>
      </c>
      <c r="AF135" t="s">
        <v>102</v>
      </c>
      <c r="AG135" t="s">
        <v>102</v>
      </c>
      <c r="AH135" t="s">
        <v>102</v>
      </c>
    </row>
    <row r="136" spans="1:34" x14ac:dyDescent="0.45">
      <c r="A136">
        <v>193</v>
      </c>
      <c r="B136" t="s">
        <v>208</v>
      </c>
      <c r="C136" t="s">
        <v>58</v>
      </c>
      <c r="D136" t="s">
        <v>170</v>
      </c>
      <c r="E136" t="s">
        <v>144</v>
      </c>
      <c r="F136" t="s">
        <v>98</v>
      </c>
      <c r="G136" t="s">
        <v>99</v>
      </c>
      <c r="H136" t="s">
        <v>100</v>
      </c>
      <c r="I136" s="1">
        <v>24.77400016784668</v>
      </c>
      <c r="J136" s="1">
        <v>24.759408950805664</v>
      </c>
      <c r="K136" s="1">
        <v>9.3281172215938568E-2</v>
      </c>
      <c r="O136" t="s">
        <v>101</v>
      </c>
      <c r="P136" s="1">
        <v>0.78880928190955191</v>
      </c>
      <c r="Q136" t="s">
        <v>101</v>
      </c>
      <c r="R136">
        <v>3</v>
      </c>
      <c r="S136">
        <v>19</v>
      </c>
      <c r="T136" t="s">
        <v>36</v>
      </c>
      <c r="AD136" t="s">
        <v>102</v>
      </c>
      <c r="AE136" t="s">
        <v>102</v>
      </c>
      <c r="AF136" t="s">
        <v>102</v>
      </c>
      <c r="AG136" t="s">
        <v>102</v>
      </c>
      <c r="AH136" t="s">
        <v>102</v>
      </c>
    </row>
    <row r="137" spans="1:34" x14ac:dyDescent="0.45">
      <c r="A137">
        <v>194</v>
      </c>
      <c r="B137" t="s">
        <v>209</v>
      </c>
      <c r="C137" t="s">
        <v>58</v>
      </c>
      <c r="D137" t="s">
        <v>170</v>
      </c>
      <c r="E137" t="s">
        <v>144</v>
      </c>
      <c r="F137" t="s">
        <v>98</v>
      </c>
      <c r="G137" t="s">
        <v>99</v>
      </c>
      <c r="H137" t="s">
        <v>100</v>
      </c>
      <c r="I137" s="1">
        <v>24.62299919128418</v>
      </c>
      <c r="J137" s="1">
        <v>24.759408950805664</v>
      </c>
      <c r="K137" s="1">
        <v>9.3281172215938568E-2</v>
      </c>
      <c r="O137" t="s">
        <v>101</v>
      </c>
      <c r="P137" s="1">
        <v>0.78880928190955191</v>
      </c>
      <c r="Q137" t="s">
        <v>101</v>
      </c>
      <c r="R137">
        <v>3</v>
      </c>
      <c r="S137">
        <v>18</v>
      </c>
      <c r="T137" t="s">
        <v>36</v>
      </c>
      <c r="AD137" t="s">
        <v>102</v>
      </c>
      <c r="AE137" t="s">
        <v>102</v>
      </c>
      <c r="AF137" t="s">
        <v>102</v>
      </c>
      <c r="AG137" t="s">
        <v>102</v>
      </c>
      <c r="AH137" t="s">
        <v>102</v>
      </c>
    </row>
    <row r="138" spans="1:34" x14ac:dyDescent="0.45">
      <c r="A138">
        <v>195</v>
      </c>
      <c r="B138" t="s">
        <v>210</v>
      </c>
      <c r="C138" t="s">
        <v>58</v>
      </c>
      <c r="D138" t="s">
        <v>170</v>
      </c>
      <c r="E138" t="s">
        <v>144</v>
      </c>
      <c r="F138" t="s">
        <v>98</v>
      </c>
      <c r="G138" t="s">
        <v>99</v>
      </c>
      <c r="H138" t="s">
        <v>100</v>
      </c>
      <c r="I138" s="1">
        <v>24.823999404907227</v>
      </c>
      <c r="J138" s="1">
        <v>24.759408950805664</v>
      </c>
      <c r="K138" s="1">
        <v>9.3281172215938568E-2</v>
      </c>
      <c r="O138" t="s">
        <v>101</v>
      </c>
      <c r="P138" s="1">
        <v>0.78880928190955191</v>
      </c>
      <c r="Q138" t="s">
        <v>101</v>
      </c>
      <c r="R138">
        <v>3</v>
      </c>
      <c r="S138">
        <v>18</v>
      </c>
      <c r="T138" t="s">
        <v>36</v>
      </c>
      <c r="AD138" t="s">
        <v>102</v>
      </c>
      <c r="AE138" t="s">
        <v>102</v>
      </c>
      <c r="AF138" t="s">
        <v>102</v>
      </c>
      <c r="AG138" t="s">
        <v>102</v>
      </c>
      <c r="AH138" t="s">
        <v>102</v>
      </c>
    </row>
    <row r="139" spans="1:34" x14ac:dyDescent="0.45">
      <c r="A139">
        <v>196</v>
      </c>
      <c r="B139" t="s">
        <v>211</v>
      </c>
      <c r="C139" t="s">
        <v>58</v>
      </c>
      <c r="D139" t="s">
        <v>170</v>
      </c>
      <c r="E139" t="s">
        <v>144</v>
      </c>
      <c r="F139" t="s">
        <v>98</v>
      </c>
      <c r="G139" t="s">
        <v>99</v>
      </c>
      <c r="H139" t="s">
        <v>100</v>
      </c>
      <c r="I139" s="1">
        <v>24.816999435424805</v>
      </c>
      <c r="J139" s="1">
        <v>24.759408950805664</v>
      </c>
      <c r="K139" s="1">
        <v>9.3281172215938568E-2</v>
      </c>
      <c r="O139" t="s">
        <v>101</v>
      </c>
      <c r="P139" s="1">
        <v>0.78880928190955191</v>
      </c>
      <c r="Q139" t="s">
        <v>101</v>
      </c>
      <c r="R139">
        <v>3</v>
      </c>
      <c r="S139">
        <v>19</v>
      </c>
      <c r="T139" t="s">
        <v>36</v>
      </c>
      <c r="AD139" t="s">
        <v>102</v>
      </c>
      <c r="AE139" t="s">
        <v>102</v>
      </c>
      <c r="AF139" t="s">
        <v>102</v>
      </c>
      <c r="AG139" t="s">
        <v>102</v>
      </c>
      <c r="AH139" t="s">
        <v>102</v>
      </c>
    </row>
    <row r="140" spans="1:34" x14ac:dyDescent="0.45">
      <c r="A140">
        <v>197</v>
      </c>
      <c r="B140" t="s">
        <v>212</v>
      </c>
      <c r="C140" t="s">
        <v>58</v>
      </c>
      <c r="D140" t="s">
        <v>175</v>
      </c>
      <c r="E140" t="s">
        <v>144</v>
      </c>
      <c r="F140" t="s">
        <v>98</v>
      </c>
      <c r="G140" t="s">
        <v>99</v>
      </c>
      <c r="H140" t="s">
        <v>100</v>
      </c>
      <c r="I140" s="1">
        <v>24.985000610351563</v>
      </c>
      <c r="J140" s="1">
        <v>24.721988677978516</v>
      </c>
      <c r="K140" s="1">
        <v>0.23869109153747559</v>
      </c>
      <c r="O140" t="s">
        <v>101</v>
      </c>
      <c r="P140" s="1">
        <v>0.78880928190955191</v>
      </c>
      <c r="Q140" t="s">
        <v>101</v>
      </c>
      <c r="R140">
        <v>3</v>
      </c>
      <c r="S140">
        <v>19</v>
      </c>
      <c r="T140" t="s">
        <v>36</v>
      </c>
      <c r="AD140" t="s">
        <v>102</v>
      </c>
      <c r="AE140" t="s">
        <v>102</v>
      </c>
      <c r="AF140" t="s">
        <v>102</v>
      </c>
      <c r="AG140" t="s">
        <v>102</v>
      </c>
      <c r="AH140" t="s">
        <v>102</v>
      </c>
    </row>
    <row r="141" spans="1:34" x14ac:dyDescent="0.45">
      <c r="A141">
        <v>198</v>
      </c>
      <c r="B141" t="s">
        <v>213</v>
      </c>
      <c r="C141" t="s">
        <v>58</v>
      </c>
      <c r="D141" t="s">
        <v>175</v>
      </c>
      <c r="E141" t="s">
        <v>144</v>
      </c>
      <c r="F141" t="s">
        <v>98</v>
      </c>
      <c r="G141" t="s">
        <v>99</v>
      </c>
      <c r="H141" t="s">
        <v>100</v>
      </c>
      <c r="I141" s="1">
        <v>24.840999603271484</v>
      </c>
      <c r="J141" s="1">
        <v>24.721988677978516</v>
      </c>
      <c r="K141" s="1">
        <v>0.23869109153747559</v>
      </c>
      <c r="O141" t="s">
        <v>101</v>
      </c>
      <c r="P141" s="1">
        <v>0.78880928190955191</v>
      </c>
      <c r="Q141" t="s">
        <v>101</v>
      </c>
      <c r="R141">
        <v>3</v>
      </c>
      <c r="S141">
        <v>18</v>
      </c>
      <c r="T141" t="s">
        <v>36</v>
      </c>
      <c r="AD141" t="s">
        <v>102</v>
      </c>
      <c r="AE141" t="s">
        <v>102</v>
      </c>
      <c r="AF141" t="s">
        <v>102</v>
      </c>
      <c r="AG141" t="s">
        <v>102</v>
      </c>
      <c r="AH141" t="s">
        <v>102</v>
      </c>
    </row>
    <row r="142" spans="1:34" x14ac:dyDescent="0.45">
      <c r="A142">
        <v>199</v>
      </c>
      <c r="B142" t="s">
        <v>214</v>
      </c>
      <c r="C142" t="s">
        <v>58</v>
      </c>
      <c r="D142" t="s">
        <v>175</v>
      </c>
      <c r="E142" t="s">
        <v>144</v>
      </c>
      <c r="F142" t="s">
        <v>98</v>
      </c>
      <c r="G142" t="s">
        <v>99</v>
      </c>
      <c r="H142" t="s">
        <v>100</v>
      </c>
      <c r="I142" s="1">
        <v>24.618000030517578</v>
      </c>
      <c r="J142" s="1">
        <v>24.721988677978516</v>
      </c>
      <c r="K142" s="1">
        <v>0.23869109153747559</v>
      </c>
      <c r="O142" t="s">
        <v>101</v>
      </c>
      <c r="P142" s="1">
        <v>0.78880928190955191</v>
      </c>
      <c r="Q142" t="s">
        <v>101</v>
      </c>
      <c r="R142">
        <v>3</v>
      </c>
      <c r="S142">
        <v>18</v>
      </c>
      <c r="T142" t="s">
        <v>36</v>
      </c>
      <c r="AD142" t="s">
        <v>102</v>
      </c>
      <c r="AE142" t="s">
        <v>102</v>
      </c>
      <c r="AF142" t="s">
        <v>102</v>
      </c>
      <c r="AG142" t="s">
        <v>102</v>
      </c>
      <c r="AH142" t="s">
        <v>102</v>
      </c>
    </row>
    <row r="143" spans="1:34" x14ac:dyDescent="0.45">
      <c r="A143">
        <v>200</v>
      </c>
      <c r="B143" t="s">
        <v>215</v>
      </c>
      <c r="C143" t="s">
        <v>58</v>
      </c>
      <c r="D143" t="s">
        <v>175</v>
      </c>
      <c r="E143" t="s">
        <v>144</v>
      </c>
      <c r="F143" t="s">
        <v>98</v>
      </c>
      <c r="G143" t="s">
        <v>99</v>
      </c>
      <c r="H143" t="s">
        <v>100</v>
      </c>
      <c r="I143" s="1">
        <v>24.444999694824219</v>
      </c>
      <c r="J143" s="1">
        <v>24.721988677978516</v>
      </c>
      <c r="K143" s="1">
        <v>0.23869109153747559</v>
      </c>
      <c r="O143" t="s">
        <v>101</v>
      </c>
      <c r="P143" s="1">
        <v>0.78880928190955191</v>
      </c>
      <c r="Q143" t="s">
        <v>101</v>
      </c>
      <c r="R143">
        <v>3</v>
      </c>
      <c r="S143">
        <v>18</v>
      </c>
      <c r="T143" t="s">
        <v>36</v>
      </c>
      <c r="AD143" t="s">
        <v>102</v>
      </c>
      <c r="AE143" t="s">
        <v>102</v>
      </c>
      <c r="AF143" t="s">
        <v>102</v>
      </c>
      <c r="AG143" t="s">
        <v>102</v>
      </c>
      <c r="AH143" t="s">
        <v>102</v>
      </c>
    </row>
    <row r="144" spans="1:34" x14ac:dyDescent="0.45">
      <c r="A144">
        <v>201</v>
      </c>
      <c r="B144" t="s">
        <v>216</v>
      </c>
      <c r="C144" t="s">
        <v>58</v>
      </c>
      <c r="D144" t="s">
        <v>180</v>
      </c>
      <c r="E144" t="s">
        <v>144</v>
      </c>
      <c r="F144" t="s">
        <v>98</v>
      </c>
      <c r="G144" t="s">
        <v>99</v>
      </c>
      <c r="H144" t="s">
        <v>100</v>
      </c>
      <c r="I144" s="1">
        <v>24.520000457763672</v>
      </c>
      <c r="J144" s="1">
        <v>24.741462707519531</v>
      </c>
      <c r="K144" s="1">
        <v>0.15308976173400879</v>
      </c>
      <c r="O144" t="s">
        <v>101</v>
      </c>
      <c r="P144" s="1">
        <v>0.78880928190955191</v>
      </c>
      <c r="Q144" t="s">
        <v>101</v>
      </c>
      <c r="R144">
        <v>3</v>
      </c>
      <c r="S144">
        <v>18</v>
      </c>
      <c r="T144" t="s">
        <v>36</v>
      </c>
      <c r="AD144" t="s">
        <v>102</v>
      </c>
      <c r="AE144" t="s">
        <v>102</v>
      </c>
      <c r="AF144" t="s">
        <v>102</v>
      </c>
      <c r="AG144" t="s">
        <v>102</v>
      </c>
      <c r="AH144" t="s">
        <v>102</v>
      </c>
    </row>
    <row r="145" spans="1:34" x14ac:dyDescent="0.45">
      <c r="A145">
        <v>202</v>
      </c>
      <c r="B145" t="s">
        <v>217</v>
      </c>
      <c r="C145" t="s">
        <v>58</v>
      </c>
      <c r="D145" t="s">
        <v>180</v>
      </c>
      <c r="E145" t="s">
        <v>144</v>
      </c>
      <c r="F145" t="s">
        <v>98</v>
      </c>
      <c r="G145" t="s">
        <v>99</v>
      </c>
      <c r="H145" t="s">
        <v>100</v>
      </c>
      <c r="I145" s="1">
        <v>24.871000289916992</v>
      </c>
      <c r="J145" s="1">
        <v>24.741462707519531</v>
      </c>
      <c r="K145" s="1">
        <v>0.15308976173400879</v>
      </c>
      <c r="O145" t="s">
        <v>101</v>
      </c>
      <c r="P145" s="1">
        <v>0.78880928190955191</v>
      </c>
      <c r="Q145" t="s">
        <v>101</v>
      </c>
      <c r="R145">
        <v>3</v>
      </c>
      <c r="S145">
        <v>18</v>
      </c>
      <c r="T145" t="s">
        <v>36</v>
      </c>
      <c r="AD145" t="s">
        <v>102</v>
      </c>
      <c r="AE145" t="s">
        <v>102</v>
      </c>
      <c r="AF145" t="s">
        <v>102</v>
      </c>
      <c r="AG145" t="s">
        <v>102</v>
      </c>
      <c r="AH145" t="s">
        <v>102</v>
      </c>
    </row>
    <row r="146" spans="1:34" x14ac:dyDescent="0.45">
      <c r="A146">
        <v>203</v>
      </c>
      <c r="B146" t="s">
        <v>218</v>
      </c>
      <c r="C146" t="s">
        <v>58</v>
      </c>
      <c r="D146" t="s">
        <v>180</v>
      </c>
      <c r="E146" t="s">
        <v>144</v>
      </c>
      <c r="F146" t="s">
        <v>98</v>
      </c>
      <c r="G146" t="s">
        <v>99</v>
      </c>
      <c r="H146" t="s">
        <v>100</v>
      </c>
      <c r="I146" s="1">
        <v>24.781999588012695</v>
      </c>
      <c r="J146" s="1">
        <v>24.741462707519531</v>
      </c>
      <c r="K146" s="1">
        <v>0.15308976173400879</v>
      </c>
      <c r="O146" t="s">
        <v>101</v>
      </c>
      <c r="P146" s="1">
        <v>0.78880928190955191</v>
      </c>
      <c r="Q146" t="s">
        <v>101</v>
      </c>
      <c r="R146">
        <v>3</v>
      </c>
      <c r="S146">
        <v>18</v>
      </c>
      <c r="T146" t="s">
        <v>36</v>
      </c>
      <c r="AD146" t="s">
        <v>102</v>
      </c>
      <c r="AE146" t="s">
        <v>102</v>
      </c>
      <c r="AF146" t="s">
        <v>102</v>
      </c>
      <c r="AG146" t="s">
        <v>102</v>
      </c>
      <c r="AH146" t="s">
        <v>102</v>
      </c>
    </row>
    <row r="147" spans="1:34" x14ac:dyDescent="0.45">
      <c r="A147">
        <v>204</v>
      </c>
      <c r="B147" t="s">
        <v>219</v>
      </c>
      <c r="C147" t="s">
        <v>58</v>
      </c>
      <c r="D147" t="s">
        <v>180</v>
      </c>
      <c r="E147" t="s">
        <v>144</v>
      </c>
      <c r="F147" t="s">
        <v>98</v>
      </c>
      <c r="G147" t="s">
        <v>99</v>
      </c>
      <c r="H147" t="s">
        <v>100</v>
      </c>
      <c r="I147" s="1">
        <v>24.792999267578125</v>
      </c>
      <c r="J147" s="1">
        <v>24.741462707519531</v>
      </c>
      <c r="K147" s="1">
        <v>0.15308976173400879</v>
      </c>
      <c r="O147" t="s">
        <v>101</v>
      </c>
      <c r="P147" s="1">
        <v>0.78880928190955191</v>
      </c>
      <c r="Q147" t="s">
        <v>101</v>
      </c>
      <c r="R147">
        <v>3</v>
      </c>
      <c r="S147">
        <v>18</v>
      </c>
      <c r="T147" t="s">
        <v>36</v>
      </c>
      <c r="AD147" t="s">
        <v>102</v>
      </c>
      <c r="AE147" t="s">
        <v>102</v>
      </c>
      <c r="AF147" t="s">
        <v>102</v>
      </c>
      <c r="AG147" t="s">
        <v>102</v>
      </c>
      <c r="AH147" t="s">
        <v>102</v>
      </c>
    </row>
    <row r="148" spans="1:34" x14ac:dyDescent="0.45">
      <c r="A148">
        <v>217</v>
      </c>
      <c r="B148" t="s">
        <v>220</v>
      </c>
      <c r="C148" t="s">
        <v>58</v>
      </c>
      <c r="D148" t="s">
        <v>170</v>
      </c>
      <c r="E148" t="s">
        <v>157</v>
      </c>
      <c r="F148" t="s">
        <v>98</v>
      </c>
      <c r="G148" t="s">
        <v>99</v>
      </c>
      <c r="H148" t="s">
        <v>100</v>
      </c>
      <c r="I148" s="1">
        <v>15.079999923706055</v>
      </c>
      <c r="J148" s="1">
        <v>15.041201591491699</v>
      </c>
      <c r="K148" s="1">
        <v>3.9240963757038116E-2</v>
      </c>
      <c r="O148" t="s">
        <v>101</v>
      </c>
      <c r="P148" s="1">
        <v>0.25320122339797463</v>
      </c>
      <c r="Q148" t="s">
        <v>101</v>
      </c>
      <c r="R148">
        <v>3</v>
      </c>
      <c r="S148">
        <v>10</v>
      </c>
      <c r="T148" t="s">
        <v>36</v>
      </c>
      <c r="AD148" t="s">
        <v>102</v>
      </c>
      <c r="AE148" t="s">
        <v>102</v>
      </c>
      <c r="AF148" t="s">
        <v>102</v>
      </c>
      <c r="AG148" t="s">
        <v>102</v>
      </c>
      <c r="AH148" t="s">
        <v>102</v>
      </c>
    </row>
    <row r="149" spans="1:34" x14ac:dyDescent="0.45">
      <c r="A149">
        <v>218</v>
      </c>
      <c r="B149" t="s">
        <v>221</v>
      </c>
      <c r="C149" t="s">
        <v>58</v>
      </c>
      <c r="D149" t="s">
        <v>170</v>
      </c>
      <c r="E149" t="s">
        <v>157</v>
      </c>
      <c r="F149" t="s">
        <v>98</v>
      </c>
      <c r="G149" t="s">
        <v>99</v>
      </c>
      <c r="H149" t="s">
        <v>100</v>
      </c>
      <c r="I149" s="1">
        <v>15.001999855041504</v>
      </c>
      <c r="J149" s="1">
        <v>15.041201591491699</v>
      </c>
      <c r="K149" s="1">
        <v>3.9240963757038116E-2</v>
      </c>
      <c r="O149" t="s">
        <v>101</v>
      </c>
      <c r="P149" s="1">
        <v>0.25320122339797463</v>
      </c>
      <c r="Q149" t="s">
        <v>101</v>
      </c>
      <c r="R149">
        <v>3</v>
      </c>
      <c r="S149">
        <v>10</v>
      </c>
      <c r="T149" t="s">
        <v>36</v>
      </c>
      <c r="AD149" t="s">
        <v>102</v>
      </c>
      <c r="AE149" t="s">
        <v>102</v>
      </c>
      <c r="AF149" t="s">
        <v>102</v>
      </c>
      <c r="AG149" t="s">
        <v>102</v>
      </c>
      <c r="AH149" t="s">
        <v>102</v>
      </c>
    </row>
    <row r="150" spans="1:34" x14ac:dyDescent="0.45">
      <c r="A150">
        <v>219</v>
      </c>
      <c r="B150" t="s">
        <v>222</v>
      </c>
      <c r="C150" t="s">
        <v>58</v>
      </c>
      <c r="D150" t="s">
        <v>170</v>
      </c>
      <c r="E150" t="s">
        <v>157</v>
      </c>
      <c r="F150" t="s">
        <v>98</v>
      </c>
      <c r="G150" t="s">
        <v>99</v>
      </c>
      <c r="H150" t="s">
        <v>100</v>
      </c>
      <c r="I150" s="1">
        <v>15.041999816894531</v>
      </c>
      <c r="J150" s="1">
        <v>15.041201591491699</v>
      </c>
      <c r="K150" s="1">
        <v>3.9240963757038116E-2</v>
      </c>
      <c r="O150" t="s">
        <v>101</v>
      </c>
      <c r="P150" s="1">
        <v>0.25320122339797463</v>
      </c>
      <c r="Q150" t="s">
        <v>101</v>
      </c>
      <c r="R150">
        <v>3</v>
      </c>
      <c r="S150">
        <v>10</v>
      </c>
      <c r="T150" t="s">
        <v>36</v>
      </c>
      <c r="AD150" t="s">
        <v>102</v>
      </c>
      <c r="AE150" t="s">
        <v>102</v>
      </c>
      <c r="AF150" t="s">
        <v>102</v>
      </c>
      <c r="AG150" t="s">
        <v>102</v>
      </c>
      <c r="AH150" t="s">
        <v>102</v>
      </c>
    </row>
    <row r="151" spans="1:34" x14ac:dyDescent="0.45">
      <c r="A151">
        <v>220</v>
      </c>
      <c r="B151" t="s">
        <v>223</v>
      </c>
      <c r="C151" t="s">
        <v>58</v>
      </c>
      <c r="D151" t="s">
        <v>170</v>
      </c>
      <c r="E151" t="s">
        <v>157</v>
      </c>
      <c r="F151" t="s">
        <v>98</v>
      </c>
      <c r="G151" t="s">
        <v>99</v>
      </c>
      <c r="H151" t="s">
        <v>100</v>
      </c>
      <c r="I151" t="s">
        <v>224</v>
      </c>
      <c r="J151" s="1">
        <v>15.041201591491699</v>
      </c>
      <c r="K151" s="1">
        <v>3.9240963757038116E-2</v>
      </c>
      <c r="O151" t="s">
        <v>101</v>
      </c>
      <c r="P151" s="1">
        <v>0.25320122339797463</v>
      </c>
      <c r="Q151" t="s">
        <v>101</v>
      </c>
      <c r="R151">
        <v>3</v>
      </c>
      <c r="S151">
        <v>39</v>
      </c>
      <c r="T151" t="s">
        <v>36</v>
      </c>
      <c r="AD151" t="s">
        <v>102</v>
      </c>
      <c r="AE151" t="s">
        <v>102</v>
      </c>
      <c r="AF151" t="s">
        <v>102</v>
      </c>
      <c r="AG151" t="s">
        <v>102</v>
      </c>
      <c r="AH151" t="s">
        <v>113</v>
      </c>
    </row>
    <row r="152" spans="1:34" x14ac:dyDescent="0.45">
      <c r="A152">
        <v>221</v>
      </c>
      <c r="B152" t="s">
        <v>225</v>
      </c>
      <c r="C152" t="s">
        <v>58</v>
      </c>
      <c r="D152" t="s">
        <v>175</v>
      </c>
      <c r="E152" t="s">
        <v>157</v>
      </c>
      <c r="F152" t="s">
        <v>98</v>
      </c>
      <c r="G152" t="s">
        <v>99</v>
      </c>
      <c r="H152" t="s">
        <v>100</v>
      </c>
      <c r="I152" s="1">
        <v>14.163000106811523</v>
      </c>
      <c r="J152" s="1">
        <v>14.111949920654297</v>
      </c>
      <c r="K152" s="1">
        <v>0.11552632600069046</v>
      </c>
      <c r="O152" t="s">
        <v>101</v>
      </c>
      <c r="P152" s="1">
        <v>0.25320122339797463</v>
      </c>
      <c r="Q152" t="s">
        <v>101</v>
      </c>
      <c r="R152">
        <v>3</v>
      </c>
      <c r="S152">
        <v>9</v>
      </c>
      <c r="T152" t="s">
        <v>36</v>
      </c>
      <c r="AD152" t="s">
        <v>102</v>
      </c>
      <c r="AE152" t="s">
        <v>102</v>
      </c>
      <c r="AF152" t="s">
        <v>102</v>
      </c>
      <c r="AG152" t="s">
        <v>102</v>
      </c>
      <c r="AH152" t="s">
        <v>102</v>
      </c>
    </row>
    <row r="153" spans="1:34" x14ac:dyDescent="0.45">
      <c r="A153">
        <v>222</v>
      </c>
      <c r="B153" t="s">
        <v>226</v>
      </c>
      <c r="C153" t="s">
        <v>58</v>
      </c>
      <c r="D153" t="s">
        <v>175</v>
      </c>
      <c r="E153" t="s">
        <v>157</v>
      </c>
      <c r="F153" t="s">
        <v>98</v>
      </c>
      <c r="G153" t="s">
        <v>99</v>
      </c>
      <c r="H153" t="s">
        <v>100</v>
      </c>
      <c r="I153" s="1">
        <v>14.171999931335449</v>
      </c>
      <c r="J153" s="1">
        <v>14.111949920654297</v>
      </c>
      <c r="K153" s="1">
        <v>0.11552632600069046</v>
      </c>
      <c r="O153" t="s">
        <v>101</v>
      </c>
      <c r="P153" s="1">
        <v>0.25320122339797463</v>
      </c>
      <c r="Q153" t="s">
        <v>101</v>
      </c>
      <c r="R153">
        <v>3</v>
      </c>
      <c r="S153">
        <v>9</v>
      </c>
      <c r="T153" t="s">
        <v>36</v>
      </c>
      <c r="AD153" t="s">
        <v>102</v>
      </c>
      <c r="AE153" t="s">
        <v>102</v>
      </c>
      <c r="AF153" t="s">
        <v>102</v>
      </c>
      <c r="AG153" t="s">
        <v>102</v>
      </c>
      <c r="AH153" t="s">
        <v>102</v>
      </c>
    </row>
    <row r="154" spans="1:34" x14ac:dyDescent="0.45">
      <c r="A154">
        <v>223</v>
      </c>
      <c r="B154" t="s">
        <v>227</v>
      </c>
      <c r="C154" t="s">
        <v>58</v>
      </c>
      <c r="D154" t="s">
        <v>175</v>
      </c>
      <c r="E154" t="s">
        <v>157</v>
      </c>
      <c r="F154" t="s">
        <v>98</v>
      </c>
      <c r="G154" t="s">
        <v>99</v>
      </c>
      <c r="H154" t="s">
        <v>100</v>
      </c>
      <c r="I154" s="1">
        <v>13.939000129699707</v>
      </c>
      <c r="J154" s="1">
        <v>14.111949920654297</v>
      </c>
      <c r="K154" s="1">
        <v>0.11552632600069046</v>
      </c>
      <c r="O154" t="s">
        <v>101</v>
      </c>
      <c r="P154" s="1">
        <v>0.25320122339797463</v>
      </c>
      <c r="Q154" t="s">
        <v>101</v>
      </c>
      <c r="R154">
        <v>3</v>
      </c>
      <c r="S154">
        <v>8</v>
      </c>
      <c r="T154" t="s">
        <v>36</v>
      </c>
      <c r="AD154" t="s">
        <v>102</v>
      </c>
      <c r="AE154" t="s">
        <v>102</v>
      </c>
      <c r="AF154" t="s">
        <v>102</v>
      </c>
      <c r="AG154" t="s">
        <v>102</v>
      </c>
      <c r="AH154" t="s">
        <v>102</v>
      </c>
    </row>
    <row r="155" spans="1:34" x14ac:dyDescent="0.45">
      <c r="A155">
        <v>224</v>
      </c>
      <c r="B155" t="s">
        <v>228</v>
      </c>
      <c r="C155" t="s">
        <v>58</v>
      </c>
      <c r="D155" t="s">
        <v>175</v>
      </c>
      <c r="E155" t="s">
        <v>157</v>
      </c>
      <c r="F155" t="s">
        <v>98</v>
      </c>
      <c r="G155" t="s">
        <v>99</v>
      </c>
      <c r="H155" t="s">
        <v>100</v>
      </c>
      <c r="I155" s="1">
        <v>14.173999786376953</v>
      </c>
      <c r="J155" s="1">
        <v>14.111949920654297</v>
      </c>
      <c r="K155" s="1">
        <v>0.11552632600069046</v>
      </c>
      <c r="O155" t="s">
        <v>101</v>
      </c>
      <c r="P155" s="1">
        <v>0.25320122339797463</v>
      </c>
      <c r="Q155" t="s">
        <v>101</v>
      </c>
      <c r="R155">
        <v>3</v>
      </c>
      <c r="S155">
        <v>10</v>
      </c>
      <c r="T155" t="s">
        <v>36</v>
      </c>
      <c r="AD155" t="s">
        <v>102</v>
      </c>
      <c r="AE155" t="s">
        <v>102</v>
      </c>
      <c r="AF155" t="s">
        <v>102</v>
      </c>
      <c r="AG155" t="s">
        <v>102</v>
      </c>
      <c r="AH155" t="s">
        <v>102</v>
      </c>
    </row>
    <row r="156" spans="1:34" x14ac:dyDescent="0.45">
      <c r="A156">
        <v>225</v>
      </c>
      <c r="B156" t="s">
        <v>229</v>
      </c>
      <c r="C156" t="s">
        <v>58</v>
      </c>
      <c r="D156" t="s">
        <v>180</v>
      </c>
      <c r="E156" t="s">
        <v>157</v>
      </c>
      <c r="F156" t="s">
        <v>98</v>
      </c>
      <c r="G156" t="s">
        <v>99</v>
      </c>
      <c r="H156" t="s">
        <v>100</v>
      </c>
      <c r="I156" s="1">
        <v>14.470999717712402</v>
      </c>
      <c r="J156" s="1">
        <v>14.413228988647461</v>
      </c>
      <c r="K156" s="1">
        <v>7.1531817317008972E-2</v>
      </c>
      <c r="O156" t="s">
        <v>101</v>
      </c>
      <c r="P156" s="1">
        <v>0.25320122339797463</v>
      </c>
      <c r="Q156" t="s">
        <v>101</v>
      </c>
      <c r="R156">
        <v>3</v>
      </c>
      <c r="S156">
        <v>10</v>
      </c>
      <c r="T156" t="s">
        <v>36</v>
      </c>
      <c r="AD156" t="s">
        <v>102</v>
      </c>
      <c r="AE156" t="s">
        <v>102</v>
      </c>
      <c r="AF156" t="s">
        <v>102</v>
      </c>
      <c r="AG156" t="s">
        <v>102</v>
      </c>
      <c r="AH156" t="s">
        <v>102</v>
      </c>
    </row>
    <row r="157" spans="1:34" x14ac:dyDescent="0.45">
      <c r="A157">
        <v>226</v>
      </c>
      <c r="B157" t="s">
        <v>230</v>
      </c>
      <c r="C157" t="s">
        <v>58</v>
      </c>
      <c r="D157" t="s">
        <v>180</v>
      </c>
      <c r="E157" t="s">
        <v>157</v>
      </c>
      <c r="F157" t="s">
        <v>98</v>
      </c>
      <c r="G157" t="s">
        <v>99</v>
      </c>
      <c r="H157" t="s">
        <v>100</v>
      </c>
      <c r="I157" s="1">
        <v>14.413999557495117</v>
      </c>
      <c r="J157" s="1">
        <v>14.413228988647461</v>
      </c>
      <c r="K157" s="1">
        <v>7.1531817317008972E-2</v>
      </c>
      <c r="O157" t="s">
        <v>101</v>
      </c>
      <c r="P157" s="1">
        <v>0.25320122339797463</v>
      </c>
      <c r="Q157" t="s">
        <v>101</v>
      </c>
      <c r="R157">
        <v>3</v>
      </c>
      <c r="S157">
        <v>10</v>
      </c>
      <c r="T157" t="s">
        <v>36</v>
      </c>
      <c r="AD157" t="s">
        <v>102</v>
      </c>
      <c r="AE157" t="s">
        <v>102</v>
      </c>
      <c r="AF157" t="s">
        <v>102</v>
      </c>
      <c r="AG157" t="s">
        <v>102</v>
      </c>
      <c r="AH157" t="s">
        <v>102</v>
      </c>
    </row>
    <row r="158" spans="1:34" x14ac:dyDescent="0.45">
      <c r="A158">
        <v>227</v>
      </c>
      <c r="B158" t="s">
        <v>231</v>
      </c>
      <c r="C158" t="s">
        <v>58</v>
      </c>
      <c r="D158" t="s">
        <v>180</v>
      </c>
      <c r="E158" t="s">
        <v>157</v>
      </c>
      <c r="F158" t="s">
        <v>98</v>
      </c>
      <c r="G158" t="s">
        <v>99</v>
      </c>
      <c r="H158" t="s">
        <v>100</v>
      </c>
      <c r="I158" s="1">
        <v>14.312000274658203</v>
      </c>
      <c r="J158" s="1">
        <v>14.413228988647461</v>
      </c>
      <c r="K158" s="1">
        <v>7.1531817317008972E-2</v>
      </c>
      <c r="O158" t="s">
        <v>101</v>
      </c>
      <c r="P158" s="1">
        <v>0.25320122339797463</v>
      </c>
      <c r="Q158" t="s">
        <v>101</v>
      </c>
      <c r="R158">
        <v>3</v>
      </c>
      <c r="S158">
        <v>9</v>
      </c>
      <c r="T158" t="s">
        <v>36</v>
      </c>
      <c r="AD158" t="s">
        <v>102</v>
      </c>
      <c r="AE158" t="s">
        <v>102</v>
      </c>
      <c r="AF158" t="s">
        <v>102</v>
      </c>
      <c r="AG158" t="s">
        <v>102</v>
      </c>
      <c r="AH158" t="s">
        <v>102</v>
      </c>
    </row>
    <row r="159" spans="1:34" x14ac:dyDescent="0.45">
      <c r="A159">
        <v>228</v>
      </c>
      <c r="B159" t="s">
        <v>232</v>
      </c>
      <c r="C159" t="s">
        <v>58</v>
      </c>
      <c r="D159" t="s">
        <v>180</v>
      </c>
      <c r="E159" t="s">
        <v>157</v>
      </c>
      <c r="F159" t="s">
        <v>98</v>
      </c>
      <c r="G159" t="s">
        <v>99</v>
      </c>
      <c r="H159" t="s">
        <v>100</v>
      </c>
      <c r="I159" s="1">
        <v>14.456000328063965</v>
      </c>
      <c r="J159" s="1">
        <v>14.413228988647461</v>
      </c>
      <c r="K159" s="1">
        <v>7.1531817317008972E-2</v>
      </c>
      <c r="O159" t="s">
        <v>101</v>
      </c>
      <c r="P159" s="1">
        <v>0.25320122339797463</v>
      </c>
      <c r="Q159" t="s">
        <v>101</v>
      </c>
      <c r="R159">
        <v>3</v>
      </c>
      <c r="S159">
        <v>10</v>
      </c>
      <c r="T159" t="s">
        <v>36</v>
      </c>
      <c r="AD159" t="s">
        <v>102</v>
      </c>
      <c r="AE159" t="s">
        <v>102</v>
      </c>
      <c r="AF159" t="s">
        <v>102</v>
      </c>
      <c r="AG159" t="s">
        <v>102</v>
      </c>
      <c r="AH159" t="s">
        <v>102</v>
      </c>
    </row>
    <row r="160" spans="1:34" x14ac:dyDescent="0.45">
      <c r="A160">
        <v>241</v>
      </c>
      <c r="B160" t="s">
        <v>233</v>
      </c>
      <c r="C160" t="s">
        <v>58</v>
      </c>
      <c r="D160" t="s">
        <v>234</v>
      </c>
      <c r="E160" t="s">
        <v>97</v>
      </c>
      <c r="F160" t="s">
        <v>98</v>
      </c>
      <c r="G160" t="s">
        <v>99</v>
      </c>
      <c r="H160" t="s">
        <v>100</v>
      </c>
      <c r="I160" s="1">
        <v>34.708000183105469</v>
      </c>
      <c r="J160" s="1">
        <v>34.646995544433594</v>
      </c>
      <c r="K160" s="1">
        <v>0.57746487855911255</v>
      </c>
      <c r="O160" t="s">
        <v>101</v>
      </c>
      <c r="P160" s="1">
        <v>0.62005277646274359</v>
      </c>
      <c r="Q160" t="s">
        <v>101</v>
      </c>
      <c r="R160">
        <v>3</v>
      </c>
      <c r="S160">
        <v>27</v>
      </c>
      <c r="T160" t="s">
        <v>36</v>
      </c>
      <c r="AD160" t="s">
        <v>102</v>
      </c>
      <c r="AE160" t="s">
        <v>113</v>
      </c>
      <c r="AF160" t="s">
        <v>102</v>
      </c>
      <c r="AG160" t="s">
        <v>102</v>
      </c>
      <c r="AH160" t="s">
        <v>102</v>
      </c>
    </row>
    <row r="161" spans="1:34" x14ac:dyDescent="0.45">
      <c r="A161">
        <v>242</v>
      </c>
      <c r="B161" t="s">
        <v>235</v>
      </c>
      <c r="C161" t="s">
        <v>58</v>
      </c>
      <c r="D161" t="s">
        <v>234</v>
      </c>
      <c r="E161" t="s">
        <v>97</v>
      </c>
      <c r="F161" t="s">
        <v>98</v>
      </c>
      <c r="G161" t="s">
        <v>99</v>
      </c>
      <c r="H161" t="s">
        <v>100</v>
      </c>
      <c r="I161" s="1">
        <v>35.373001098632813</v>
      </c>
      <c r="J161" s="1">
        <v>34.646995544433594</v>
      </c>
      <c r="K161" s="1">
        <v>0.57746487855911255</v>
      </c>
      <c r="O161" t="s">
        <v>101</v>
      </c>
      <c r="P161" s="1">
        <v>0.62005277646274359</v>
      </c>
      <c r="Q161" t="s">
        <v>101</v>
      </c>
      <c r="R161">
        <v>3</v>
      </c>
      <c r="S161">
        <v>28</v>
      </c>
      <c r="T161" t="s">
        <v>36</v>
      </c>
      <c r="AD161" t="s">
        <v>102</v>
      </c>
      <c r="AE161" t="s">
        <v>113</v>
      </c>
      <c r="AF161" t="s">
        <v>102</v>
      </c>
      <c r="AG161" t="s">
        <v>102</v>
      </c>
      <c r="AH161" t="s">
        <v>102</v>
      </c>
    </row>
    <row r="162" spans="1:34" x14ac:dyDescent="0.45">
      <c r="A162">
        <v>243</v>
      </c>
      <c r="B162" t="s">
        <v>236</v>
      </c>
      <c r="C162" t="s">
        <v>58</v>
      </c>
      <c r="D162" t="s">
        <v>234</v>
      </c>
      <c r="E162" t="s">
        <v>97</v>
      </c>
      <c r="F162" t="s">
        <v>98</v>
      </c>
      <c r="G162" t="s">
        <v>99</v>
      </c>
      <c r="H162" t="s">
        <v>100</v>
      </c>
      <c r="I162" s="1">
        <v>34.534999847412109</v>
      </c>
      <c r="J162" s="1">
        <v>34.646995544433594</v>
      </c>
      <c r="K162" s="1">
        <v>0.57746487855911255</v>
      </c>
      <c r="O162" t="s">
        <v>101</v>
      </c>
      <c r="P162" s="1">
        <v>0.62005277646274359</v>
      </c>
      <c r="Q162" t="s">
        <v>101</v>
      </c>
      <c r="R162">
        <v>3</v>
      </c>
      <c r="S162">
        <v>26</v>
      </c>
      <c r="T162" t="s">
        <v>36</v>
      </c>
      <c r="AD162" t="s">
        <v>102</v>
      </c>
      <c r="AE162" t="s">
        <v>113</v>
      </c>
      <c r="AF162" t="s">
        <v>102</v>
      </c>
      <c r="AG162" t="s">
        <v>102</v>
      </c>
      <c r="AH162" t="s">
        <v>102</v>
      </c>
    </row>
    <row r="163" spans="1:34" x14ac:dyDescent="0.45">
      <c r="A163">
        <v>244</v>
      </c>
      <c r="B163" t="s">
        <v>237</v>
      </c>
      <c r="C163" t="s">
        <v>58</v>
      </c>
      <c r="D163" t="s">
        <v>234</v>
      </c>
      <c r="E163" t="s">
        <v>97</v>
      </c>
      <c r="F163" t="s">
        <v>98</v>
      </c>
      <c r="G163" t="s">
        <v>99</v>
      </c>
      <c r="H163" t="s">
        <v>100</v>
      </c>
      <c r="I163" s="1">
        <v>33.971000671386719</v>
      </c>
      <c r="J163" s="1">
        <v>34.646995544433594</v>
      </c>
      <c r="K163" s="1">
        <v>0.57746487855911255</v>
      </c>
      <c r="O163" t="s">
        <v>101</v>
      </c>
      <c r="P163" s="1">
        <v>0.62005277646274359</v>
      </c>
      <c r="Q163" t="s">
        <v>101</v>
      </c>
      <c r="R163">
        <v>3</v>
      </c>
      <c r="S163">
        <v>27</v>
      </c>
      <c r="T163" t="s">
        <v>36</v>
      </c>
      <c r="AD163" t="s">
        <v>102</v>
      </c>
      <c r="AE163" t="s">
        <v>113</v>
      </c>
      <c r="AF163" t="s">
        <v>102</v>
      </c>
      <c r="AG163" t="s">
        <v>102</v>
      </c>
      <c r="AH163" t="s">
        <v>102</v>
      </c>
    </row>
    <row r="164" spans="1:34" x14ac:dyDescent="0.45">
      <c r="A164">
        <v>245</v>
      </c>
      <c r="B164" t="s">
        <v>238</v>
      </c>
      <c r="C164" t="s">
        <v>58</v>
      </c>
      <c r="D164" t="s">
        <v>239</v>
      </c>
      <c r="E164" t="s">
        <v>97</v>
      </c>
      <c r="F164" t="s">
        <v>98</v>
      </c>
      <c r="G164" t="s">
        <v>99</v>
      </c>
      <c r="H164" t="s">
        <v>100</v>
      </c>
      <c r="I164" s="1">
        <v>38.425998687744141</v>
      </c>
      <c r="J164" s="1">
        <v>38.047035217285156</v>
      </c>
      <c r="K164" s="1">
        <v>0.53657186031341553</v>
      </c>
      <c r="O164" t="s">
        <v>101</v>
      </c>
      <c r="P164" s="1">
        <v>0.62005277646274359</v>
      </c>
      <c r="Q164" t="s">
        <v>101</v>
      </c>
      <c r="R164">
        <v>3</v>
      </c>
      <c r="S164">
        <v>30</v>
      </c>
      <c r="T164" t="s">
        <v>36</v>
      </c>
      <c r="AD164" t="s">
        <v>102</v>
      </c>
      <c r="AE164" t="s">
        <v>113</v>
      </c>
      <c r="AF164" t="s">
        <v>102</v>
      </c>
      <c r="AG164" t="s">
        <v>102</v>
      </c>
      <c r="AH164" t="s">
        <v>102</v>
      </c>
    </row>
    <row r="165" spans="1:34" x14ac:dyDescent="0.45">
      <c r="A165">
        <v>246</v>
      </c>
      <c r="B165" t="s">
        <v>240</v>
      </c>
      <c r="C165" t="s">
        <v>58</v>
      </c>
      <c r="D165" t="s">
        <v>239</v>
      </c>
      <c r="E165" t="s">
        <v>97</v>
      </c>
      <c r="F165" t="s">
        <v>98</v>
      </c>
      <c r="G165" t="s">
        <v>99</v>
      </c>
      <c r="H165" t="s">
        <v>100</v>
      </c>
      <c r="I165" t="s">
        <v>224</v>
      </c>
      <c r="J165" s="1">
        <v>38.047035217285156</v>
      </c>
      <c r="K165" s="1">
        <v>0.53657186031341553</v>
      </c>
      <c r="O165" t="s">
        <v>101</v>
      </c>
      <c r="P165" s="1">
        <v>0.62005277646274359</v>
      </c>
      <c r="Q165" t="s">
        <v>101</v>
      </c>
      <c r="R165">
        <v>3</v>
      </c>
      <c r="S165">
        <v>39</v>
      </c>
      <c r="T165" t="s">
        <v>36</v>
      </c>
      <c r="AD165" t="s">
        <v>102</v>
      </c>
      <c r="AE165" t="s">
        <v>102</v>
      </c>
      <c r="AF165" t="s">
        <v>102</v>
      </c>
      <c r="AG165" t="s">
        <v>102</v>
      </c>
      <c r="AH165" t="s">
        <v>113</v>
      </c>
    </row>
    <row r="166" spans="1:34" x14ac:dyDescent="0.45">
      <c r="A166">
        <v>247</v>
      </c>
      <c r="B166" t="s">
        <v>241</v>
      </c>
      <c r="C166" t="s">
        <v>58</v>
      </c>
      <c r="D166" t="s">
        <v>239</v>
      </c>
      <c r="E166" t="s">
        <v>97</v>
      </c>
      <c r="F166" t="s">
        <v>98</v>
      </c>
      <c r="G166" t="s">
        <v>99</v>
      </c>
      <c r="H166" t="s">
        <v>100</v>
      </c>
      <c r="I166" t="s">
        <v>224</v>
      </c>
      <c r="J166" s="1">
        <v>38.047035217285156</v>
      </c>
      <c r="K166" s="1">
        <v>0.53657186031341553</v>
      </c>
      <c r="O166" t="s">
        <v>101</v>
      </c>
      <c r="P166" s="1">
        <v>0.62005277646274359</v>
      </c>
      <c r="Q166" t="s">
        <v>101</v>
      </c>
      <c r="R166">
        <v>3</v>
      </c>
      <c r="S166">
        <v>35</v>
      </c>
      <c r="T166" t="s">
        <v>36</v>
      </c>
      <c r="AD166" t="s">
        <v>102</v>
      </c>
      <c r="AE166" t="s">
        <v>102</v>
      </c>
      <c r="AF166" t="s">
        <v>102</v>
      </c>
      <c r="AG166" t="s">
        <v>102</v>
      </c>
      <c r="AH166" t="s">
        <v>102</v>
      </c>
    </row>
    <row r="167" spans="1:34" x14ac:dyDescent="0.45">
      <c r="A167">
        <v>248</v>
      </c>
      <c r="B167" t="s">
        <v>242</v>
      </c>
      <c r="C167" t="s">
        <v>58</v>
      </c>
      <c r="D167" t="s">
        <v>239</v>
      </c>
      <c r="E167" t="s">
        <v>97</v>
      </c>
      <c r="F167" t="s">
        <v>98</v>
      </c>
      <c r="G167" t="s">
        <v>99</v>
      </c>
      <c r="H167" t="s">
        <v>100</v>
      </c>
      <c r="I167" s="1">
        <v>37.667999267578125</v>
      </c>
      <c r="J167" s="1">
        <v>38.047035217285156</v>
      </c>
      <c r="K167" s="1">
        <v>0.53657186031341553</v>
      </c>
      <c r="O167" t="s">
        <v>101</v>
      </c>
      <c r="P167" s="1">
        <v>0.62005277646274359</v>
      </c>
      <c r="Q167" t="s">
        <v>101</v>
      </c>
      <c r="R167">
        <v>3</v>
      </c>
      <c r="S167">
        <v>30</v>
      </c>
      <c r="T167" t="s">
        <v>36</v>
      </c>
      <c r="AD167" t="s">
        <v>102</v>
      </c>
      <c r="AE167" t="s">
        <v>113</v>
      </c>
      <c r="AF167" t="s">
        <v>102</v>
      </c>
      <c r="AG167" t="s">
        <v>102</v>
      </c>
      <c r="AH167" t="s">
        <v>102</v>
      </c>
    </row>
    <row r="168" spans="1:34" x14ac:dyDescent="0.45">
      <c r="A168">
        <v>249</v>
      </c>
      <c r="B168" t="s">
        <v>243</v>
      </c>
      <c r="C168" t="s">
        <v>58</v>
      </c>
      <c r="D168" t="s">
        <v>244</v>
      </c>
      <c r="E168" t="s">
        <v>97</v>
      </c>
      <c r="F168" t="s">
        <v>98</v>
      </c>
      <c r="G168" t="s">
        <v>99</v>
      </c>
      <c r="H168" t="s">
        <v>100</v>
      </c>
      <c r="I168" t="s">
        <v>224</v>
      </c>
      <c r="O168" t="s">
        <v>101</v>
      </c>
      <c r="P168" s="1">
        <v>0.62005277646274359</v>
      </c>
      <c r="Q168" t="s">
        <v>101</v>
      </c>
      <c r="R168">
        <v>3</v>
      </c>
      <c r="S168">
        <v>20</v>
      </c>
      <c r="T168" t="s">
        <v>36</v>
      </c>
      <c r="AD168" t="s">
        <v>102</v>
      </c>
      <c r="AE168" t="s">
        <v>102</v>
      </c>
      <c r="AF168" t="s">
        <v>102</v>
      </c>
      <c r="AG168" t="s">
        <v>102</v>
      </c>
      <c r="AH168" t="s">
        <v>102</v>
      </c>
    </row>
    <row r="169" spans="1:34" x14ac:dyDescent="0.45">
      <c r="A169">
        <v>250</v>
      </c>
      <c r="B169" t="s">
        <v>245</v>
      </c>
      <c r="C169" t="s">
        <v>58</v>
      </c>
      <c r="D169" t="s">
        <v>244</v>
      </c>
      <c r="E169" t="s">
        <v>97</v>
      </c>
      <c r="F169" t="s">
        <v>98</v>
      </c>
      <c r="G169" t="s">
        <v>99</v>
      </c>
      <c r="H169" t="s">
        <v>100</v>
      </c>
      <c r="I169" t="s">
        <v>224</v>
      </c>
      <c r="O169" t="s">
        <v>101</v>
      </c>
      <c r="P169" s="1">
        <v>0.62005277646274359</v>
      </c>
      <c r="Q169" t="s">
        <v>101</v>
      </c>
      <c r="R169">
        <v>3</v>
      </c>
      <c r="S169">
        <v>39</v>
      </c>
      <c r="T169" t="s">
        <v>36</v>
      </c>
      <c r="AD169" t="s">
        <v>102</v>
      </c>
      <c r="AE169" t="s">
        <v>102</v>
      </c>
      <c r="AF169" t="s">
        <v>113</v>
      </c>
      <c r="AG169" t="s">
        <v>102</v>
      </c>
      <c r="AH169" t="s">
        <v>113</v>
      </c>
    </row>
    <row r="170" spans="1:34" x14ac:dyDescent="0.45">
      <c r="A170">
        <v>251</v>
      </c>
      <c r="B170" t="s">
        <v>246</v>
      </c>
      <c r="C170" t="s">
        <v>58</v>
      </c>
      <c r="D170" t="s">
        <v>244</v>
      </c>
      <c r="E170" t="s">
        <v>97</v>
      </c>
      <c r="F170" t="s">
        <v>98</v>
      </c>
      <c r="G170" t="s">
        <v>99</v>
      </c>
      <c r="H170" t="s">
        <v>100</v>
      </c>
      <c r="I170" t="s">
        <v>224</v>
      </c>
      <c r="O170" t="s">
        <v>101</v>
      </c>
      <c r="P170" s="1">
        <v>0.62005277646274359</v>
      </c>
      <c r="Q170" t="s">
        <v>101</v>
      </c>
      <c r="R170">
        <v>3</v>
      </c>
      <c r="S170">
        <v>39</v>
      </c>
      <c r="T170" t="s">
        <v>36</v>
      </c>
      <c r="AD170" t="s">
        <v>102</v>
      </c>
      <c r="AE170" t="s">
        <v>102</v>
      </c>
      <c r="AF170" t="s">
        <v>113</v>
      </c>
      <c r="AG170" t="s">
        <v>102</v>
      </c>
      <c r="AH170" t="s">
        <v>113</v>
      </c>
    </row>
    <row r="171" spans="1:34" x14ac:dyDescent="0.45">
      <c r="A171">
        <v>252</v>
      </c>
      <c r="B171" t="s">
        <v>247</v>
      </c>
      <c r="C171" t="s">
        <v>58</v>
      </c>
      <c r="D171" t="s">
        <v>244</v>
      </c>
      <c r="E171" t="s">
        <v>97</v>
      </c>
      <c r="F171" t="s">
        <v>98</v>
      </c>
      <c r="G171" t="s">
        <v>99</v>
      </c>
      <c r="H171" t="s">
        <v>100</v>
      </c>
      <c r="I171" t="s">
        <v>224</v>
      </c>
      <c r="O171" t="s">
        <v>101</v>
      </c>
      <c r="P171" s="1">
        <v>0.62005277646274359</v>
      </c>
      <c r="Q171" t="s">
        <v>101</v>
      </c>
      <c r="R171">
        <v>3</v>
      </c>
      <c r="S171">
        <v>39</v>
      </c>
      <c r="T171" t="s">
        <v>36</v>
      </c>
      <c r="AD171" t="s">
        <v>102</v>
      </c>
      <c r="AE171" t="s">
        <v>102</v>
      </c>
      <c r="AF171" t="s">
        <v>113</v>
      </c>
      <c r="AG171" t="s">
        <v>102</v>
      </c>
      <c r="AH171" t="s">
        <v>113</v>
      </c>
    </row>
    <row r="172" spans="1:34" x14ac:dyDescent="0.45">
      <c r="A172">
        <v>265</v>
      </c>
      <c r="B172" t="s">
        <v>248</v>
      </c>
      <c r="C172" t="s">
        <v>58</v>
      </c>
      <c r="D172" t="s">
        <v>234</v>
      </c>
      <c r="E172" t="s">
        <v>118</v>
      </c>
      <c r="F172" t="s">
        <v>98</v>
      </c>
      <c r="G172" t="s">
        <v>99</v>
      </c>
      <c r="H172" t="s">
        <v>100</v>
      </c>
      <c r="I172" s="1">
        <v>26.37700080871582</v>
      </c>
      <c r="J172" s="1">
        <v>26.235578536987305</v>
      </c>
      <c r="K172" s="1">
        <v>0.40357452630996704</v>
      </c>
      <c r="O172" t="s">
        <v>101</v>
      </c>
      <c r="P172" s="1">
        <v>0.50084513267166342</v>
      </c>
      <c r="Q172" t="s">
        <v>101</v>
      </c>
      <c r="R172">
        <v>3</v>
      </c>
      <c r="S172">
        <v>20</v>
      </c>
      <c r="T172" t="s">
        <v>36</v>
      </c>
      <c r="AD172" t="s">
        <v>102</v>
      </c>
      <c r="AE172" t="s">
        <v>102</v>
      </c>
      <c r="AF172" t="s">
        <v>102</v>
      </c>
      <c r="AG172" t="s">
        <v>102</v>
      </c>
      <c r="AH172" t="s">
        <v>102</v>
      </c>
    </row>
    <row r="173" spans="1:34" x14ac:dyDescent="0.45">
      <c r="A173">
        <v>266</v>
      </c>
      <c r="B173" t="s">
        <v>249</v>
      </c>
      <c r="C173" t="s">
        <v>58</v>
      </c>
      <c r="D173" t="s">
        <v>234</v>
      </c>
      <c r="E173" t="s">
        <v>118</v>
      </c>
      <c r="F173" t="s">
        <v>98</v>
      </c>
      <c r="G173" t="s">
        <v>99</v>
      </c>
      <c r="H173" t="s">
        <v>100</v>
      </c>
      <c r="I173" s="1">
        <v>26.742000579833984</v>
      </c>
      <c r="J173" s="1">
        <v>26.235578536987305</v>
      </c>
      <c r="K173" s="1">
        <v>0.40357452630996704</v>
      </c>
      <c r="O173" t="s">
        <v>101</v>
      </c>
      <c r="P173" s="1">
        <v>0.50084513267166342</v>
      </c>
      <c r="Q173" t="s">
        <v>101</v>
      </c>
      <c r="R173">
        <v>3</v>
      </c>
      <c r="S173">
        <v>20</v>
      </c>
      <c r="T173" t="s">
        <v>36</v>
      </c>
      <c r="AD173" t="s">
        <v>102</v>
      </c>
      <c r="AE173" t="s">
        <v>102</v>
      </c>
      <c r="AF173" t="s">
        <v>102</v>
      </c>
      <c r="AG173" t="s">
        <v>102</v>
      </c>
      <c r="AH173" t="s">
        <v>102</v>
      </c>
    </row>
    <row r="174" spans="1:34" x14ac:dyDescent="0.45">
      <c r="A174">
        <v>267</v>
      </c>
      <c r="B174" t="s">
        <v>250</v>
      </c>
      <c r="C174" t="s">
        <v>58</v>
      </c>
      <c r="D174" t="s">
        <v>234</v>
      </c>
      <c r="E174" t="s">
        <v>118</v>
      </c>
      <c r="F174" t="s">
        <v>98</v>
      </c>
      <c r="G174" t="s">
        <v>99</v>
      </c>
      <c r="H174" t="s">
        <v>100</v>
      </c>
      <c r="I174" s="1">
        <v>25.882999420166016</v>
      </c>
      <c r="J174" s="1">
        <v>26.235578536987305</v>
      </c>
      <c r="K174" s="1">
        <v>0.40357452630996704</v>
      </c>
      <c r="O174" t="s">
        <v>101</v>
      </c>
      <c r="P174" s="1">
        <v>0.50084513267166342</v>
      </c>
      <c r="Q174" t="s">
        <v>101</v>
      </c>
      <c r="R174">
        <v>3</v>
      </c>
      <c r="S174">
        <v>20</v>
      </c>
      <c r="T174" t="s">
        <v>36</v>
      </c>
      <c r="AD174" t="s">
        <v>102</v>
      </c>
      <c r="AE174" t="s">
        <v>102</v>
      </c>
      <c r="AF174" t="s">
        <v>102</v>
      </c>
      <c r="AG174" t="s">
        <v>102</v>
      </c>
      <c r="AH174" t="s">
        <v>102</v>
      </c>
    </row>
    <row r="175" spans="1:34" x14ac:dyDescent="0.45">
      <c r="A175">
        <v>268</v>
      </c>
      <c r="B175" t="s">
        <v>251</v>
      </c>
      <c r="C175" t="s">
        <v>58</v>
      </c>
      <c r="D175" t="s">
        <v>234</v>
      </c>
      <c r="E175" t="s">
        <v>118</v>
      </c>
      <c r="F175" t="s">
        <v>98</v>
      </c>
      <c r="G175" t="s">
        <v>99</v>
      </c>
      <c r="H175" t="s">
        <v>100</v>
      </c>
      <c r="I175" s="1">
        <v>25.940000534057617</v>
      </c>
      <c r="J175" s="1">
        <v>26.235578536987305</v>
      </c>
      <c r="K175" s="1">
        <v>0.40357452630996704</v>
      </c>
      <c r="O175" t="s">
        <v>101</v>
      </c>
      <c r="P175" s="1">
        <v>0.50084513267166342</v>
      </c>
      <c r="Q175" t="s">
        <v>101</v>
      </c>
      <c r="R175">
        <v>3</v>
      </c>
      <c r="S175">
        <v>20</v>
      </c>
      <c r="T175" t="s">
        <v>36</v>
      </c>
      <c r="AD175" t="s">
        <v>102</v>
      </c>
      <c r="AE175" t="s">
        <v>102</v>
      </c>
      <c r="AF175" t="s">
        <v>102</v>
      </c>
      <c r="AG175" t="s">
        <v>102</v>
      </c>
      <c r="AH175" t="s">
        <v>102</v>
      </c>
    </row>
    <row r="176" spans="1:34" x14ac:dyDescent="0.45">
      <c r="A176">
        <v>269</v>
      </c>
      <c r="B176" t="s">
        <v>252</v>
      </c>
      <c r="C176" t="s">
        <v>58</v>
      </c>
      <c r="D176" t="s">
        <v>239</v>
      </c>
      <c r="E176" t="s">
        <v>118</v>
      </c>
      <c r="F176" t="s">
        <v>98</v>
      </c>
      <c r="G176" t="s">
        <v>99</v>
      </c>
      <c r="H176" t="s">
        <v>100</v>
      </c>
      <c r="I176" s="1">
        <v>27.090999603271484</v>
      </c>
      <c r="J176" s="1">
        <v>26.56120491027832</v>
      </c>
      <c r="K176" s="1">
        <v>0.53111660480499268</v>
      </c>
      <c r="O176" t="s">
        <v>101</v>
      </c>
      <c r="P176" s="1">
        <v>0.50084513267166342</v>
      </c>
      <c r="Q176" t="s">
        <v>101</v>
      </c>
      <c r="R176">
        <v>3</v>
      </c>
      <c r="S176">
        <v>21</v>
      </c>
      <c r="T176" t="s">
        <v>36</v>
      </c>
      <c r="AD176" t="s">
        <v>102</v>
      </c>
      <c r="AE176" t="s">
        <v>113</v>
      </c>
      <c r="AF176" t="s">
        <v>102</v>
      </c>
      <c r="AG176" t="s">
        <v>102</v>
      </c>
      <c r="AH176" t="s">
        <v>102</v>
      </c>
    </row>
    <row r="177" spans="1:34" x14ac:dyDescent="0.45">
      <c r="A177">
        <v>270</v>
      </c>
      <c r="B177" t="s">
        <v>253</v>
      </c>
      <c r="C177" t="s">
        <v>58</v>
      </c>
      <c r="D177" t="s">
        <v>239</v>
      </c>
      <c r="E177" t="s">
        <v>118</v>
      </c>
      <c r="F177" t="s">
        <v>98</v>
      </c>
      <c r="G177" t="s">
        <v>99</v>
      </c>
      <c r="H177" t="s">
        <v>100</v>
      </c>
      <c r="I177" s="1">
        <v>26.761999130249023</v>
      </c>
      <c r="J177" s="1">
        <v>26.56120491027832</v>
      </c>
      <c r="K177" s="1">
        <v>0.53111660480499268</v>
      </c>
      <c r="O177" t="s">
        <v>101</v>
      </c>
      <c r="P177" s="1">
        <v>0.50084513267166342</v>
      </c>
      <c r="Q177" t="s">
        <v>101</v>
      </c>
      <c r="R177">
        <v>3</v>
      </c>
      <c r="S177">
        <v>20</v>
      </c>
      <c r="T177" t="s">
        <v>36</v>
      </c>
      <c r="AD177" t="s">
        <v>102</v>
      </c>
      <c r="AE177" t="s">
        <v>113</v>
      </c>
      <c r="AF177" t="s">
        <v>102</v>
      </c>
      <c r="AG177" t="s">
        <v>102</v>
      </c>
      <c r="AH177" t="s">
        <v>102</v>
      </c>
    </row>
    <row r="178" spans="1:34" x14ac:dyDescent="0.45">
      <c r="A178">
        <v>271</v>
      </c>
      <c r="B178" t="s">
        <v>254</v>
      </c>
      <c r="C178" t="s">
        <v>58</v>
      </c>
      <c r="D178" t="s">
        <v>239</v>
      </c>
      <c r="E178" t="s">
        <v>118</v>
      </c>
      <c r="F178" t="s">
        <v>98</v>
      </c>
      <c r="G178" t="s">
        <v>99</v>
      </c>
      <c r="H178" t="s">
        <v>100</v>
      </c>
      <c r="I178" s="1">
        <v>26.555000305175781</v>
      </c>
      <c r="J178" s="1">
        <v>26.56120491027832</v>
      </c>
      <c r="K178" s="1">
        <v>0.53111660480499268</v>
      </c>
      <c r="O178" t="s">
        <v>101</v>
      </c>
      <c r="P178" s="1">
        <v>0.50084513267166342</v>
      </c>
      <c r="Q178" t="s">
        <v>101</v>
      </c>
      <c r="R178">
        <v>3</v>
      </c>
      <c r="S178">
        <v>21</v>
      </c>
      <c r="T178" t="s">
        <v>36</v>
      </c>
      <c r="AD178" t="s">
        <v>102</v>
      </c>
      <c r="AE178" t="s">
        <v>113</v>
      </c>
      <c r="AF178" t="s">
        <v>102</v>
      </c>
      <c r="AG178" t="s">
        <v>102</v>
      </c>
      <c r="AH178" t="s">
        <v>102</v>
      </c>
    </row>
    <row r="179" spans="1:34" x14ac:dyDescent="0.45">
      <c r="A179">
        <v>272</v>
      </c>
      <c r="B179" t="s">
        <v>255</v>
      </c>
      <c r="C179" t="s">
        <v>58</v>
      </c>
      <c r="D179" t="s">
        <v>239</v>
      </c>
      <c r="E179" t="s">
        <v>118</v>
      </c>
      <c r="F179" t="s">
        <v>98</v>
      </c>
      <c r="G179" t="s">
        <v>99</v>
      </c>
      <c r="H179" t="s">
        <v>100</v>
      </c>
      <c r="I179" s="1">
        <v>25.836999893188477</v>
      </c>
      <c r="J179" s="1">
        <v>26.56120491027832</v>
      </c>
      <c r="K179" s="1">
        <v>0.53111660480499268</v>
      </c>
      <c r="O179" t="s">
        <v>101</v>
      </c>
      <c r="P179" s="1">
        <v>0.50084513267166342</v>
      </c>
      <c r="Q179" t="s">
        <v>101</v>
      </c>
      <c r="R179">
        <v>3</v>
      </c>
      <c r="S179">
        <v>20</v>
      </c>
      <c r="T179" t="s">
        <v>36</v>
      </c>
      <c r="AD179" t="s">
        <v>102</v>
      </c>
      <c r="AE179" t="s">
        <v>113</v>
      </c>
      <c r="AF179" t="s">
        <v>102</v>
      </c>
      <c r="AG179" t="s">
        <v>102</v>
      </c>
      <c r="AH179" t="s">
        <v>102</v>
      </c>
    </row>
    <row r="180" spans="1:34" x14ac:dyDescent="0.45">
      <c r="A180">
        <v>273</v>
      </c>
      <c r="B180" t="s">
        <v>256</v>
      </c>
      <c r="C180" t="s">
        <v>58</v>
      </c>
      <c r="D180" t="s">
        <v>244</v>
      </c>
      <c r="E180" t="s">
        <v>118</v>
      </c>
      <c r="F180" t="s">
        <v>98</v>
      </c>
      <c r="G180" t="s">
        <v>99</v>
      </c>
      <c r="H180" t="s">
        <v>100</v>
      </c>
      <c r="I180" s="1">
        <v>34.633998870849609</v>
      </c>
      <c r="J180" s="1">
        <v>34.633735656738281</v>
      </c>
      <c r="O180" t="s">
        <v>101</v>
      </c>
      <c r="P180" s="1">
        <v>0.50084513267166342</v>
      </c>
      <c r="Q180" t="s">
        <v>101</v>
      </c>
      <c r="R180">
        <v>3</v>
      </c>
      <c r="S180">
        <v>27</v>
      </c>
      <c r="T180" t="s">
        <v>36</v>
      </c>
      <c r="AD180" t="s">
        <v>102</v>
      </c>
      <c r="AE180" t="s">
        <v>102</v>
      </c>
      <c r="AF180" t="s">
        <v>102</v>
      </c>
      <c r="AG180" t="s">
        <v>102</v>
      </c>
      <c r="AH180" t="s">
        <v>102</v>
      </c>
    </row>
    <row r="181" spans="1:34" x14ac:dyDescent="0.45">
      <c r="A181">
        <v>274</v>
      </c>
      <c r="B181" t="s">
        <v>257</v>
      </c>
      <c r="C181" t="s">
        <v>58</v>
      </c>
      <c r="D181" t="s">
        <v>244</v>
      </c>
      <c r="E181" t="s">
        <v>118</v>
      </c>
      <c r="F181" t="s">
        <v>98</v>
      </c>
      <c r="G181" t="s">
        <v>99</v>
      </c>
      <c r="H181" t="s">
        <v>100</v>
      </c>
      <c r="I181" t="s">
        <v>224</v>
      </c>
      <c r="J181" s="1">
        <v>34.633735656738281</v>
      </c>
      <c r="O181" t="s">
        <v>101</v>
      </c>
      <c r="P181" s="1">
        <v>0.50084513267166342</v>
      </c>
      <c r="Q181" t="s">
        <v>101</v>
      </c>
      <c r="R181">
        <v>3</v>
      </c>
      <c r="S181">
        <v>39</v>
      </c>
      <c r="T181" t="s">
        <v>36</v>
      </c>
      <c r="AD181" t="s">
        <v>102</v>
      </c>
      <c r="AE181" t="s">
        <v>102</v>
      </c>
      <c r="AF181" t="s">
        <v>113</v>
      </c>
      <c r="AG181" t="s">
        <v>102</v>
      </c>
      <c r="AH181" t="s">
        <v>113</v>
      </c>
    </row>
    <row r="182" spans="1:34" x14ac:dyDescent="0.45">
      <c r="A182">
        <v>275</v>
      </c>
      <c r="B182" t="s">
        <v>258</v>
      </c>
      <c r="C182" t="s">
        <v>58</v>
      </c>
      <c r="D182" t="s">
        <v>244</v>
      </c>
      <c r="E182" t="s">
        <v>118</v>
      </c>
      <c r="F182" t="s">
        <v>98</v>
      </c>
      <c r="G182" t="s">
        <v>99</v>
      </c>
      <c r="H182" t="s">
        <v>100</v>
      </c>
      <c r="I182" t="s">
        <v>224</v>
      </c>
      <c r="J182" s="1">
        <v>34.633735656738281</v>
      </c>
      <c r="O182" t="s">
        <v>101</v>
      </c>
      <c r="P182" s="1">
        <v>0.50084513267166342</v>
      </c>
      <c r="Q182" t="s">
        <v>101</v>
      </c>
      <c r="R182">
        <v>3</v>
      </c>
      <c r="S182">
        <v>39</v>
      </c>
      <c r="T182" t="s">
        <v>36</v>
      </c>
      <c r="AD182" t="s">
        <v>102</v>
      </c>
      <c r="AE182" t="s">
        <v>102</v>
      </c>
      <c r="AF182" t="s">
        <v>102</v>
      </c>
      <c r="AG182" t="s">
        <v>102</v>
      </c>
      <c r="AH182" t="s">
        <v>113</v>
      </c>
    </row>
    <row r="183" spans="1:34" x14ac:dyDescent="0.45">
      <c r="A183">
        <v>276</v>
      </c>
      <c r="B183" t="s">
        <v>259</v>
      </c>
      <c r="C183" t="s">
        <v>58</v>
      </c>
      <c r="D183" t="s">
        <v>244</v>
      </c>
      <c r="E183" t="s">
        <v>118</v>
      </c>
      <c r="F183" t="s">
        <v>98</v>
      </c>
      <c r="G183" t="s">
        <v>99</v>
      </c>
      <c r="H183" t="s">
        <v>100</v>
      </c>
      <c r="I183" t="s">
        <v>224</v>
      </c>
      <c r="J183" s="1">
        <v>34.633735656738281</v>
      </c>
      <c r="O183" t="s">
        <v>101</v>
      </c>
      <c r="P183" s="1">
        <v>0.50084513267166342</v>
      </c>
      <c r="Q183" t="s">
        <v>101</v>
      </c>
      <c r="R183">
        <v>3</v>
      </c>
      <c r="S183">
        <v>4</v>
      </c>
      <c r="T183" t="s">
        <v>36</v>
      </c>
      <c r="AD183" t="s">
        <v>102</v>
      </c>
      <c r="AE183" t="s">
        <v>102</v>
      </c>
      <c r="AF183" t="s">
        <v>102</v>
      </c>
      <c r="AG183" t="s">
        <v>102</v>
      </c>
      <c r="AH183" t="s">
        <v>102</v>
      </c>
    </row>
    <row r="184" spans="1:34" x14ac:dyDescent="0.45">
      <c r="A184">
        <v>289</v>
      </c>
      <c r="B184" t="s">
        <v>260</v>
      </c>
      <c r="C184" t="s">
        <v>58</v>
      </c>
      <c r="D184" t="s">
        <v>234</v>
      </c>
      <c r="E184" t="s">
        <v>131</v>
      </c>
      <c r="F184" t="s">
        <v>98</v>
      </c>
      <c r="G184" t="s">
        <v>99</v>
      </c>
      <c r="H184" t="s">
        <v>100</v>
      </c>
      <c r="I184" s="1">
        <v>33.720001220703125</v>
      </c>
      <c r="J184" s="1">
        <v>32.806507110595703</v>
      </c>
      <c r="K184" s="1">
        <v>0.8352198600769043</v>
      </c>
      <c r="O184" t="s">
        <v>101</v>
      </c>
      <c r="P184" s="1">
        <v>6.6183409863373288E-2</v>
      </c>
      <c r="Q184" t="s">
        <v>101</v>
      </c>
      <c r="R184">
        <v>3</v>
      </c>
      <c r="S184">
        <v>29</v>
      </c>
      <c r="T184" t="s">
        <v>36</v>
      </c>
      <c r="AD184" t="s">
        <v>102</v>
      </c>
      <c r="AE184" t="s">
        <v>113</v>
      </c>
      <c r="AF184" t="s">
        <v>102</v>
      </c>
      <c r="AG184" t="s">
        <v>102</v>
      </c>
      <c r="AH184" t="s">
        <v>102</v>
      </c>
    </row>
    <row r="185" spans="1:34" x14ac:dyDescent="0.45">
      <c r="A185">
        <v>290</v>
      </c>
      <c r="B185" t="s">
        <v>261</v>
      </c>
      <c r="C185" t="s">
        <v>58</v>
      </c>
      <c r="D185" t="s">
        <v>234</v>
      </c>
      <c r="E185" t="s">
        <v>131</v>
      </c>
      <c r="F185" t="s">
        <v>98</v>
      </c>
      <c r="G185" t="s">
        <v>99</v>
      </c>
      <c r="H185" t="s">
        <v>100</v>
      </c>
      <c r="I185" s="1">
        <v>32.263999938964844</v>
      </c>
      <c r="J185" s="1">
        <v>32.806507110595703</v>
      </c>
      <c r="K185" s="1">
        <v>0.8352198600769043</v>
      </c>
      <c r="O185" t="s">
        <v>101</v>
      </c>
      <c r="P185" s="1">
        <v>6.6183409863373288E-2</v>
      </c>
      <c r="Q185" t="s">
        <v>101</v>
      </c>
      <c r="R185">
        <v>3</v>
      </c>
      <c r="S185">
        <v>29</v>
      </c>
      <c r="T185" t="s">
        <v>36</v>
      </c>
      <c r="AD185" t="s">
        <v>102</v>
      </c>
      <c r="AE185" t="s">
        <v>113</v>
      </c>
      <c r="AF185" t="s">
        <v>102</v>
      </c>
      <c r="AG185" t="s">
        <v>102</v>
      </c>
      <c r="AH185" t="s">
        <v>102</v>
      </c>
    </row>
    <row r="186" spans="1:34" x14ac:dyDescent="0.45">
      <c r="A186">
        <v>291</v>
      </c>
      <c r="B186" t="s">
        <v>262</v>
      </c>
      <c r="C186" t="s">
        <v>58</v>
      </c>
      <c r="D186" t="s">
        <v>234</v>
      </c>
      <c r="E186" t="s">
        <v>131</v>
      </c>
      <c r="F186" t="s">
        <v>98</v>
      </c>
      <c r="G186" t="s">
        <v>99</v>
      </c>
      <c r="H186" t="s">
        <v>100</v>
      </c>
      <c r="I186" s="1">
        <v>31.951999664306641</v>
      </c>
      <c r="J186" s="1">
        <v>32.806507110595703</v>
      </c>
      <c r="K186" s="1">
        <v>0.8352198600769043</v>
      </c>
      <c r="O186" t="s">
        <v>101</v>
      </c>
      <c r="P186" s="1">
        <v>6.6183409863373288E-2</v>
      </c>
      <c r="Q186" t="s">
        <v>101</v>
      </c>
      <c r="R186">
        <v>3</v>
      </c>
      <c r="S186">
        <v>28</v>
      </c>
      <c r="T186" t="s">
        <v>36</v>
      </c>
      <c r="AD186" t="s">
        <v>102</v>
      </c>
      <c r="AE186" t="s">
        <v>113</v>
      </c>
      <c r="AF186" t="s">
        <v>102</v>
      </c>
      <c r="AG186" t="s">
        <v>102</v>
      </c>
      <c r="AH186" t="s">
        <v>102</v>
      </c>
    </row>
    <row r="187" spans="1:34" x14ac:dyDescent="0.45">
      <c r="A187">
        <v>292</v>
      </c>
      <c r="B187" t="s">
        <v>263</v>
      </c>
      <c r="C187" t="s">
        <v>58</v>
      </c>
      <c r="D187" t="s">
        <v>234</v>
      </c>
      <c r="E187" t="s">
        <v>131</v>
      </c>
      <c r="F187" t="s">
        <v>98</v>
      </c>
      <c r="G187" t="s">
        <v>99</v>
      </c>
      <c r="H187" t="s">
        <v>100</v>
      </c>
      <c r="I187" s="1">
        <v>33.290000915527344</v>
      </c>
      <c r="J187" s="1">
        <v>32.806507110595703</v>
      </c>
      <c r="K187" s="1">
        <v>0.8352198600769043</v>
      </c>
      <c r="O187" t="s">
        <v>101</v>
      </c>
      <c r="P187" s="1">
        <v>6.6183409863373288E-2</v>
      </c>
      <c r="Q187" t="s">
        <v>101</v>
      </c>
      <c r="R187">
        <v>3</v>
      </c>
      <c r="S187">
        <v>29</v>
      </c>
      <c r="T187" t="s">
        <v>36</v>
      </c>
      <c r="AD187" t="s">
        <v>102</v>
      </c>
      <c r="AE187" t="s">
        <v>113</v>
      </c>
      <c r="AF187" t="s">
        <v>102</v>
      </c>
      <c r="AG187" t="s">
        <v>102</v>
      </c>
      <c r="AH187" t="s">
        <v>102</v>
      </c>
    </row>
    <row r="188" spans="1:34" x14ac:dyDescent="0.45">
      <c r="A188">
        <v>293</v>
      </c>
      <c r="B188" t="s">
        <v>264</v>
      </c>
      <c r="C188" t="s">
        <v>58</v>
      </c>
      <c r="D188" t="s">
        <v>239</v>
      </c>
      <c r="E188" t="s">
        <v>131</v>
      </c>
      <c r="F188" t="s">
        <v>98</v>
      </c>
      <c r="G188" t="s">
        <v>99</v>
      </c>
      <c r="H188" t="s">
        <v>100</v>
      </c>
      <c r="I188" s="1">
        <v>33.909999847412109</v>
      </c>
      <c r="J188" s="1">
        <v>32.880340576171875</v>
      </c>
      <c r="K188" s="1">
        <v>0.72844648361206055</v>
      </c>
      <c r="O188" t="s">
        <v>101</v>
      </c>
      <c r="P188" s="1">
        <v>6.6183409863373288E-2</v>
      </c>
      <c r="Q188" t="s">
        <v>101</v>
      </c>
      <c r="R188">
        <v>3</v>
      </c>
      <c r="S188">
        <v>30</v>
      </c>
      <c r="T188" t="s">
        <v>36</v>
      </c>
      <c r="AD188" t="s">
        <v>102</v>
      </c>
      <c r="AE188" t="s">
        <v>113</v>
      </c>
      <c r="AF188" t="s">
        <v>102</v>
      </c>
      <c r="AG188" t="s">
        <v>102</v>
      </c>
      <c r="AH188" t="s">
        <v>102</v>
      </c>
    </row>
    <row r="189" spans="1:34" x14ac:dyDescent="0.45">
      <c r="A189">
        <v>294</v>
      </c>
      <c r="B189" t="s">
        <v>265</v>
      </c>
      <c r="C189" t="s">
        <v>58</v>
      </c>
      <c r="D189" t="s">
        <v>239</v>
      </c>
      <c r="E189" t="s">
        <v>131</v>
      </c>
      <c r="F189" t="s">
        <v>98</v>
      </c>
      <c r="G189" t="s">
        <v>99</v>
      </c>
      <c r="H189" t="s">
        <v>100</v>
      </c>
      <c r="I189" s="1">
        <v>32.201999664306641</v>
      </c>
      <c r="J189" s="1">
        <v>32.880340576171875</v>
      </c>
      <c r="K189" s="1">
        <v>0.72844648361206055</v>
      </c>
      <c r="O189" t="s">
        <v>101</v>
      </c>
      <c r="P189" s="1">
        <v>6.6183409863373288E-2</v>
      </c>
      <c r="Q189" t="s">
        <v>101</v>
      </c>
      <c r="R189">
        <v>3</v>
      </c>
      <c r="S189">
        <v>28</v>
      </c>
      <c r="T189" t="s">
        <v>36</v>
      </c>
      <c r="AD189" t="s">
        <v>102</v>
      </c>
      <c r="AE189" t="s">
        <v>113</v>
      </c>
      <c r="AF189" t="s">
        <v>102</v>
      </c>
      <c r="AG189" t="s">
        <v>102</v>
      </c>
      <c r="AH189" t="s">
        <v>102</v>
      </c>
    </row>
    <row r="190" spans="1:34" x14ac:dyDescent="0.45">
      <c r="A190">
        <v>295</v>
      </c>
      <c r="B190" t="s">
        <v>266</v>
      </c>
      <c r="C190" t="s">
        <v>58</v>
      </c>
      <c r="D190" t="s">
        <v>239</v>
      </c>
      <c r="E190" t="s">
        <v>131</v>
      </c>
      <c r="F190" t="s">
        <v>98</v>
      </c>
      <c r="G190" t="s">
        <v>99</v>
      </c>
      <c r="H190" t="s">
        <v>100</v>
      </c>
      <c r="I190" s="1">
        <v>32.771999359130859</v>
      </c>
      <c r="J190" s="1">
        <v>32.880340576171875</v>
      </c>
      <c r="K190" s="1">
        <v>0.72844648361206055</v>
      </c>
      <c r="O190" t="s">
        <v>101</v>
      </c>
      <c r="P190" s="1">
        <v>6.6183409863373288E-2</v>
      </c>
      <c r="Q190" t="s">
        <v>101</v>
      </c>
      <c r="R190">
        <v>3</v>
      </c>
      <c r="S190">
        <v>29</v>
      </c>
      <c r="T190" t="s">
        <v>36</v>
      </c>
      <c r="AD190" t="s">
        <v>102</v>
      </c>
      <c r="AE190" t="s">
        <v>113</v>
      </c>
      <c r="AF190" t="s">
        <v>102</v>
      </c>
      <c r="AG190" t="s">
        <v>102</v>
      </c>
      <c r="AH190" t="s">
        <v>102</v>
      </c>
    </row>
    <row r="191" spans="1:34" x14ac:dyDescent="0.45">
      <c r="A191">
        <v>296</v>
      </c>
      <c r="B191" t="s">
        <v>267</v>
      </c>
      <c r="C191" t="s">
        <v>58</v>
      </c>
      <c r="D191" t="s">
        <v>239</v>
      </c>
      <c r="E191" t="s">
        <v>131</v>
      </c>
      <c r="F191" t="s">
        <v>98</v>
      </c>
      <c r="G191" t="s">
        <v>99</v>
      </c>
      <c r="H191" t="s">
        <v>100</v>
      </c>
      <c r="I191" s="1">
        <v>32.637001037597656</v>
      </c>
      <c r="J191" s="1">
        <v>32.880340576171875</v>
      </c>
      <c r="K191" s="1">
        <v>0.72844648361206055</v>
      </c>
      <c r="O191" t="s">
        <v>101</v>
      </c>
      <c r="P191" s="1">
        <v>6.6183409863373288E-2</v>
      </c>
      <c r="Q191" t="s">
        <v>101</v>
      </c>
      <c r="R191">
        <v>3</v>
      </c>
      <c r="S191">
        <v>29</v>
      </c>
      <c r="T191" t="s">
        <v>36</v>
      </c>
      <c r="AD191" t="s">
        <v>102</v>
      </c>
      <c r="AE191" t="s">
        <v>113</v>
      </c>
      <c r="AF191" t="s">
        <v>102</v>
      </c>
      <c r="AG191" t="s">
        <v>102</v>
      </c>
      <c r="AH191" t="s">
        <v>102</v>
      </c>
    </row>
    <row r="192" spans="1:34" x14ac:dyDescent="0.45">
      <c r="A192">
        <v>297</v>
      </c>
      <c r="B192" t="s">
        <v>268</v>
      </c>
      <c r="C192" t="s">
        <v>58</v>
      </c>
      <c r="D192" t="s">
        <v>244</v>
      </c>
      <c r="E192" t="s">
        <v>131</v>
      </c>
      <c r="F192" t="s">
        <v>98</v>
      </c>
      <c r="G192" t="s">
        <v>99</v>
      </c>
      <c r="H192" t="s">
        <v>100</v>
      </c>
      <c r="I192" t="s">
        <v>224</v>
      </c>
      <c r="J192" s="1">
        <v>34.388874053955078</v>
      </c>
      <c r="O192" t="s">
        <v>101</v>
      </c>
      <c r="P192" s="1">
        <v>6.6183409863373288E-2</v>
      </c>
      <c r="Q192" t="s">
        <v>101</v>
      </c>
      <c r="R192">
        <v>3</v>
      </c>
      <c r="S192">
        <v>39</v>
      </c>
      <c r="T192" t="s">
        <v>36</v>
      </c>
      <c r="AD192" t="s">
        <v>102</v>
      </c>
      <c r="AE192" t="s">
        <v>102</v>
      </c>
      <c r="AF192" t="s">
        <v>102</v>
      </c>
      <c r="AG192" t="s">
        <v>102</v>
      </c>
      <c r="AH192" t="s">
        <v>113</v>
      </c>
    </row>
    <row r="193" spans="1:34" x14ac:dyDescent="0.45">
      <c r="A193">
        <v>298</v>
      </c>
      <c r="B193" t="s">
        <v>269</v>
      </c>
      <c r="C193" t="s">
        <v>58</v>
      </c>
      <c r="D193" t="s">
        <v>244</v>
      </c>
      <c r="E193" t="s">
        <v>131</v>
      </c>
      <c r="F193" t="s">
        <v>98</v>
      </c>
      <c r="G193" t="s">
        <v>99</v>
      </c>
      <c r="H193" t="s">
        <v>100</v>
      </c>
      <c r="I193" t="s">
        <v>224</v>
      </c>
      <c r="J193" s="1">
        <v>34.388874053955078</v>
      </c>
      <c r="O193" t="s">
        <v>101</v>
      </c>
      <c r="P193" s="1">
        <v>6.6183409863373288E-2</v>
      </c>
      <c r="Q193" t="s">
        <v>101</v>
      </c>
      <c r="R193">
        <v>3</v>
      </c>
      <c r="S193">
        <v>39</v>
      </c>
      <c r="T193" t="s">
        <v>36</v>
      </c>
      <c r="AD193" t="s">
        <v>102</v>
      </c>
      <c r="AE193" t="s">
        <v>102</v>
      </c>
      <c r="AF193" t="s">
        <v>113</v>
      </c>
      <c r="AG193" t="s">
        <v>102</v>
      </c>
      <c r="AH193" t="s">
        <v>113</v>
      </c>
    </row>
    <row r="194" spans="1:34" x14ac:dyDescent="0.45">
      <c r="A194">
        <v>299</v>
      </c>
      <c r="B194" t="s">
        <v>270</v>
      </c>
      <c r="C194" t="s">
        <v>58</v>
      </c>
      <c r="D194" t="s">
        <v>244</v>
      </c>
      <c r="E194" t="s">
        <v>131</v>
      </c>
      <c r="F194" t="s">
        <v>98</v>
      </c>
      <c r="G194" t="s">
        <v>99</v>
      </c>
      <c r="H194" t="s">
        <v>100</v>
      </c>
      <c r="I194" s="1">
        <v>34.388999938964844</v>
      </c>
      <c r="J194" s="1">
        <v>34.388874053955078</v>
      </c>
      <c r="O194" t="s">
        <v>101</v>
      </c>
      <c r="P194" s="1">
        <v>6.6183409863373288E-2</v>
      </c>
      <c r="Q194" t="s">
        <v>101</v>
      </c>
      <c r="R194">
        <v>3</v>
      </c>
      <c r="S194">
        <v>30</v>
      </c>
      <c r="T194" t="s">
        <v>36</v>
      </c>
      <c r="AD194" t="s">
        <v>102</v>
      </c>
      <c r="AE194" t="s">
        <v>102</v>
      </c>
      <c r="AF194" t="s">
        <v>102</v>
      </c>
      <c r="AG194" t="s">
        <v>102</v>
      </c>
      <c r="AH194" t="s">
        <v>102</v>
      </c>
    </row>
    <row r="195" spans="1:34" x14ac:dyDescent="0.45">
      <c r="A195">
        <v>300</v>
      </c>
      <c r="B195" t="s">
        <v>271</v>
      </c>
      <c r="C195" t="s">
        <v>58</v>
      </c>
      <c r="D195" t="s">
        <v>244</v>
      </c>
      <c r="E195" t="s">
        <v>131</v>
      </c>
      <c r="F195" t="s">
        <v>98</v>
      </c>
      <c r="G195" t="s">
        <v>99</v>
      </c>
      <c r="H195" t="s">
        <v>100</v>
      </c>
      <c r="I195" t="s">
        <v>224</v>
      </c>
      <c r="J195" s="1">
        <v>34.388874053955078</v>
      </c>
      <c r="O195" t="s">
        <v>101</v>
      </c>
      <c r="P195" s="1">
        <v>6.6183409863373288E-2</v>
      </c>
      <c r="Q195" t="s">
        <v>101</v>
      </c>
      <c r="R195">
        <v>3</v>
      </c>
      <c r="S195">
        <v>39</v>
      </c>
      <c r="T195" t="s">
        <v>36</v>
      </c>
      <c r="AD195" t="s">
        <v>102</v>
      </c>
      <c r="AE195" t="s">
        <v>102</v>
      </c>
      <c r="AF195" t="s">
        <v>113</v>
      </c>
      <c r="AG195" t="s">
        <v>102</v>
      </c>
      <c r="AH195" t="s">
        <v>113</v>
      </c>
    </row>
    <row r="196" spans="1:34" x14ac:dyDescent="0.45">
      <c r="A196">
        <v>313</v>
      </c>
      <c r="B196" t="s">
        <v>272</v>
      </c>
      <c r="C196" t="s">
        <v>58</v>
      </c>
      <c r="D196" t="s">
        <v>234</v>
      </c>
      <c r="E196" t="s">
        <v>144</v>
      </c>
      <c r="F196" t="s">
        <v>98</v>
      </c>
      <c r="G196" t="s">
        <v>99</v>
      </c>
      <c r="H196" t="s">
        <v>100</v>
      </c>
      <c r="I196" s="1">
        <v>24.843999862670898</v>
      </c>
      <c r="J196" s="1">
        <v>24.725925445556641</v>
      </c>
      <c r="K196" s="1">
        <v>0.14899063110351563</v>
      </c>
      <c r="O196" t="s">
        <v>101</v>
      </c>
      <c r="P196" s="1">
        <v>0.78880928190955191</v>
      </c>
      <c r="Q196" t="s">
        <v>101</v>
      </c>
      <c r="R196">
        <v>3</v>
      </c>
      <c r="S196">
        <v>19</v>
      </c>
      <c r="T196" t="s">
        <v>36</v>
      </c>
      <c r="AD196" t="s">
        <v>102</v>
      </c>
      <c r="AE196" t="s">
        <v>102</v>
      </c>
      <c r="AF196" t="s">
        <v>102</v>
      </c>
      <c r="AG196" t="s">
        <v>102</v>
      </c>
      <c r="AH196" t="s">
        <v>102</v>
      </c>
    </row>
    <row r="197" spans="1:34" x14ac:dyDescent="0.45">
      <c r="A197">
        <v>314</v>
      </c>
      <c r="B197" t="s">
        <v>273</v>
      </c>
      <c r="C197" t="s">
        <v>58</v>
      </c>
      <c r="D197" t="s">
        <v>234</v>
      </c>
      <c r="E197" t="s">
        <v>144</v>
      </c>
      <c r="F197" t="s">
        <v>98</v>
      </c>
      <c r="G197" t="s">
        <v>99</v>
      </c>
      <c r="H197" t="s">
        <v>100</v>
      </c>
      <c r="I197" s="1">
        <v>24.863000869750977</v>
      </c>
      <c r="J197" s="1">
        <v>24.725925445556641</v>
      </c>
      <c r="K197" s="1">
        <v>0.14899063110351563</v>
      </c>
      <c r="O197" t="s">
        <v>101</v>
      </c>
      <c r="P197" s="1">
        <v>0.78880928190955191</v>
      </c>
      <c r="Q197" t="s">
        <v>101</v>
      </c>
      <c r="R197">
        <v>3</v>
      </c>
      <c r="S197">
        <v>18</v>
      </c>
      <c r="T197" t="s">
        <v>36</v>
      </c>
      <c r="AD197" t="s">
        <v>102</v>
      </c>
      <c r="AE197" t="s">
        <v>102</v>
      </c>
      <c r="AF197" t="s">
        <v>102</v>
      </c>
      <c r="AG197" t="s">
        <v>102</v>
      </c>
      <c r="AH197" t="s">
        <v>102</v>
      </c>
    </row>
    <row r="198" spans="1:34" x14ac:dyDescent="0.45">
      <c r="A198">
        <v>315</v>
      </c>
      <c r="B198" t="s">
        <v>274</v>
      </c>
      <c r="C198" t="s">
        <v>58</v>
      </c>
      <c r="D198" t="s">
        <v>234</v>
      </c>
      <c r="E198" t="s">
        <v>144</v>
      </c>
      <c r="F198" t="s">
        <v>98</v>
      </c>
      <c r="G198" t="s">
        <v>99</v>
      </c>
      <c r="H198" t="s">
        <v>100</v>
      </c>
      <c r="I198" s="1">
        <v>24.570999145507813</v>
      </c>
      <c r="J198" s="1">
        <v>24.725925445556641</v>
      </c>
      <c r="K198" s="1">
        <v>0.14899063110351563</v>
      </c>
      <c r="O198" t="s">
        <v>101</v>
      </c>
      <c r="P198" s="1">
        <v>0.78880928190955191</v>
      </c>
      <c r="Q198" t="s">
        <v>101</v>
      </c>
      <c r="R198">
        <v>3</v>
      </c>
      <c r="S198">
        <v>18</v>
      </c>
      <c r="T198" t="s">
        <v>36</v>
      </c>
      <c r="AD198" t="s">
        <v>102</v>
      </c>
      <c r="AE198" t="s">
        <v>102</v>
      </c>
      <c r="AF198" t="s">
        <v>102</v>
      </c>
      <c r="AG198" t="s">
        <v>102</v>
      </c>
      <c r="AH198" t="s">
        <v>102</v>
      </c>
    </row>
    <row r="199" spans="1:34" x14ac:dyDescent="0.45">
      <c r="A199">
        <v>316</v>
      </c>
      <c r="B199" t="s">
        <v>275</v>
      </c>
      <c r="C199" t="s">
        <v>58</v>
      </c>
      <c r="D199" t="s">
        <v>234</v>
      </c>
      <c r="E199" t="s">
        <v>144</v>
      </c>
      <c r="F199" t="s">
        <v>98</v>
      </c>
      <c r="G199" t="s">
        <v>99</v>
      </c>
      <c r="H199" t="s">
        <v>100</v>
      </c>
      <c r="I199" s="1">
        <v>24.625999450683594</v>
      </c>
      <c r="J199" s="1">
        <v>24.725925445556641</v>
      </c>
      <c r="K199" s="1">
        <v>0.14899063110351563</v>
      </c>
      <c r="O199" t="s">
        <v>101</v>
      </c>
      <c r="P199" s="1">
        <v>0.78880928190955191</v>
      </c>
      <c r="Q199" t="s">
        <v>101</v>
      </c>
      <c r="R199">
        <v>3</v>
      </c>
      <c r="S199">
        <v>18</v>
      </c>
      <c r="T199" t="s">
        <v>36</v>
      </c>
      <c r="AD199" t="s">
        <v>102</v>
      </c>
      <c r="AE199" t="s">
        <v>102</v>
      </c>
      <c r="AF199" t="s">
        <v>102</v>
      </c>
      <c r="AG199" t="s">
        <v>102</v>
      </c>
      <c r="AH199" t="s">
        <v>102</v>
      </c>
    </row>
    <row r="200" spans="1:34" x14ac:dyDescent="0.45">
      <c r="A200">
        <v>317</v>
      </c>
      <c r="B200" t="s">
        <v>276</v>
      </c>
      <c r="C200" t="s">
        <v>58</v>
      </c>
      <c r="D200" t="s">
        <v>239</v>
      </c>
      <c r="E200" t="s">
        <v>144</v>
      </c>
      <c r="F200" t="s">
        <v>98</v>
      </c>
      <c r="G200" t="s">
        <v>99</v>
      </c>
      <c r="H200" t="s">
        <v>100</v>
      </c>
      <c r="I200" s="1">
        <v>24.905000686645508</v>
      </c>
      <c r="J200" s="1">
        <v>24.786098480224609</v>
      </c>
      <c r="K200" s="1">
        <v>0.10441171377897263</v>
      </c>
      <c r="O200" t="s">
        <v>101</v>
      </c>
      <c r="P200" s="1">
        <v>0.78880928190955191</v>
      </c>
      <c r="Q200" t="s">
        <v>101</v>
      </c>
      <c r="R200">
        <v>3</v>
      </c>
      <c r="S200">
        <v>18</v>
      </c>
      <c r="T200" t="s">
        <v>36</v>
      </c>
      <c r="AD200" t="s">
        <v>102</v>
      </c>
      <c r="AE200" t="s">
        <v>102</v>
      </c>
      <c r="AF200" t="s">
        <v>102</v>
      </c>
      <c r="AG200" t="s">
        <v>102</v>
      </c>
      <c r="AH200" t="s">
        <v>102</v>
      </c>
    </row>
    <row r="201" spans="1:34" x14ac:dyDescent="0.45">
      <c r="A201">
        <v>318</v>
      </c>
      <c r="B201" t="s">
        <v>277</v>
      </c>
      <c r="C201" t="s">
        <v>58</v>
      </c>
      <c r="D201" t="s">
        <v>239</v>
      </c>
      <c r="E201" t="s">
        <v>144</v>
      </c>
      <c r="F201" t="s">
        <v>98</v>
      </c>
      <c r="G201" t="s">
        <v>99</v>
      </c>
      <c r="H201" t="s">
        <v>100</v>
      </c>
      <c r="I201" s="1">
        <v>24.729000091552734</v>
      </c>
      <c r="J201" s="1">
        <v>24.786098480224609</v>
      </c>
      <c r="K201" s="1">
        <v>0.10441171377897263</v>
      </c>
      <c r="O201" t="s">
        <v>101</v>
      </c>
      <c r="P201" s="1">
        <v>0.78880928190955191</v>
      </c>
      <c r="Q201" t="s">
        <v>101</v>
      </c>
      <c r="R201">
        <v>3</v>
      </c>
      <c r="S201">
        <v>18</v>
      </c>
      <c r="T201" t="s">
        <v>36</v>
      </c>
      <c r="AD201" t="s">
        <v>102</v>
      </c>
      <c r="AE201" t="s">
        <v>102</v>
      </c>
      <c r="AF201" t="s">
        <v>102</v>
      </c>
      <c r="AG201" t="s">
        <v>102</v>
      </c>
      <c r="AH201" t="s">
        <v>102</v>
      </c>
    </row>
    <row r="202" spans="1:34" x14ac:dyDescent="0.45">
      <c r="A202">
        <v>319</v>
      </c>
      <c r="B202" t="s">
        <v>278</v>
      </c>
      <c r="C202" t="s">
        <v>58</v>
      </c>
      <c r="D202" t="s">
        <v>239</v>
      </c>
      <c r="E202" t="s">
        <v>144</v>
      </c>
      <c r="F202" t="s">
        <v>98</v>
      </c>
      <c r="G202" t="s">
        <v>99</v>
      </c>
      <c r="H202" t="s">
        <v>100</v>
      </c>
      <c r="I202" s="1">
        <v>24.836999893188477</v>
      </c>
      <c r="J202" s="1">
        <v>24.786098480224609</v>
      </c>
      <c r="K202" s="1">
        <v>0.10441171377897263</v>
      </c>
      <c r="O202" t="s">
        <v>101</v>
      </c>
      <c r="P202" s="1">
        <v>0.78880928190955191</v>
      </c>
      <c r="Q202" t="s">
        <v>101</v>
      </c>
      <c r="R202">
        <v>3</v>
      </c>
      <c r="S202">
        <v>18</v>
      </c>
      <c r="T202" t="s">
        <v>36</v>
      </c>
      <c r="AD202" t="s">
        <v>102</v>
      </c>
      <c r="AE202" t="s">
        <v>102</v>
      </c>
      <c r="AF202" t="s">
        <v>102</v>
      </c>
      <c r="AG202" t="s">
        <v>102</v>
      </c>
      <c r="AH202" t="s">
        <v>102</v>
      </c>
    </row>
    <row r="203" spans="1:34" x14ac:dyDescent="0.45">
      <c r="A203">
        <v>320</v>
      </c>
      <c r="B203" t="s">
        <v>279</v>
      </c>
      <c r="C203" t="s">
        <v>58</v>
      </c>
      <c r="D203" t="s">
        <v>239</v>
      </c>
      <c r="E203" t="s">
        <v>144</v>
      </c>
      <c r="F203" t="s">
        <v>98</v>
      </c>
      <c r="G203" t="s">
        <v>99</v>
      </c>
      <c r="H203" t="s">
        <v>100</v>
      </c>
      <c r="I203" s="1">
        <v>24.673999786376953</v>
      </c>
      <c r="J203" s="1">
        <v>24.786098480224609</v>
      </c>
      <c r="K203" s="1">
        <v>0.10441171377897263</v>
      </c>
      <c r="O203" t="s">
        <v>101</v>
      </c>
      <c r="P203" s="1">
        <v>0.78880928190955191</v>
      </c>
      <c r="Q203" t="s">
        <v>101</v>
      </c>
      <c r="R203">
        <v>3</v>
      </c>
      <c r="S203">
        <v>18</v>
      </c>
      <c r="T203" t="s">
        <v>36</v>
      </c>
      <c r="AD203" t="s">
        <v>102</v>
      </c>
      <c r="AE203" t="s">
        <v>102</v>
      </c>
      <c r="AF203" t="s">
        <v>102</v>
      </c>
      <c r="AG203" t="s">
        <v>102</v>
      </c>
      <c r="AH203" t="s">
        <v>102</v>
      </c>
    </row>
    <row r="204" spans="1:34" x14ac:dyDescent="0.45">
      <c r="A204">
        <v>321</v>
      </c>
      <c r="B204" t="s">
        <v>280</v>
      </c>
      <c r="C204" t="s">
        <v>58</v>
      </c>
      <c r="D204" t="s">
        <v>244</v>
      </c>
      <c r="E204" t="s">
        <v>144</v>
      </c>
      <c r="F204" t="s">
        <v>98</v>
      </c>
      <c r="G204" t="s">
        <v>99</v>
      </c>
      <c r="H204" t="s">
        <v>100</v>
      </c>
      <c r="I204" t="s">
        <v>224</v>
      </c>
      <c r="O204" t="s">
        <v>101</v>
      </c>
      <c r="P204" s="1">
        <v>0.78880928190955191</v>
      </c>
      <c r="Q204" t="s">
        <v>101</v>
      </c>
      <c r="R204">
        <v>3</v>
      </c>
      <c r="S204">
        <v>39</v>
      </c>
      <c r="T204" t="s">
        <v>36</v>
      </c>
      <c r="AD204" t="s">
        <v>102</v>
      </c>
      <c r="AE204" t="s">
        <v>102</v>
      </c>
      <c r="AF204" t="s">
        <v>102</v>
      </c>
      <c r="AG204" t="s">
        <v>102</v>
      </c>
      <c r="AH204" t="s">
        <v>113</v>
      </c>
    </row>
    <row r="205" spans="1:34" x14ac:dyDescent="0.45">
      <c r="A205">
        <v>322</v>
      </c>
      <c r="B205" t="s">
        <v>281</v>
      </c>
      <c r="C205" t="s">
        <v>58</v>
      </c>
      <c r="D205" t="s">
        <v>244</v>
      </c>
      <c r="E205" t="s">
        <v>144</v>
      </c>
      <c r="F205" t="s">
        <v>98</v>
      </c>
      <c r="G205" t="s">
        <v>99</v>
      </c>
      <c r="H205" t="s">
        <v>100</v>
      </c>
      <c r="I205" t="s">
        <v>224</v>
      </c>
      <c r="O205" t="s">
        <v>101</v>
      </c>
      <c r="P205" s="1">
        <v>0.78880928190955191</v>
      </c>
      <c r="Q205" t="s">
        <v>101</v>
      </c>
      <c r="R205">
        <v>3</v>
      </c>
      <c r="S205">
        <v>39</v>
      </c>
      <c r="T205" t="s">
        <v>36</v>
      </c>
      <c r="AD205" t="s">
        <v>102</v>
      </c>
      <c r="AE205" t="s">
        <v>102</v>
      </c>
      <c r="AF205" t="s">
        <v>113</v>
      </c>
      <c r="AG205" t="s">
        <v>102</v>
      </c>
      <c r="AH205" t="s">
        <v>113</v>
      </c>
    </row>
    <row r="206" spans="1:34" x14ac:dyDescent="0.45">
      <c r="A206">
        <v>323</v>
      </c>
      <c r="B206" t="s">
        <v>282</v>
      </c>
      <c r="C206" t="s">
        <v>58</v>
      </c>
      <c r="D206" t="s">
        <v>244</v>
      </c>
      <c r="E206" t="s">
        <v>144</v>
      </c>
      <c r="F206" t="s">
        <v>98</v>
      </c>
      <c r="G206" t="s">
        <v>99</v>
      </c>
      <c r="H206" t="s">
        <v>100</v>
      </c>
      <c r="I206" t="s">
        <v>224</v>
      </c>
      <c r="O206" t="s">
        <v>101</v>
      </c>
      <c r="P206" s="1">
        <v>0.78880928190955191</v>
      </c>
      <c r="Q206" t="s">
        <v>101</v>
      </c>
      <c r="R206">
        <v>3</v>
      </c>
      <c r="S206">
        <v>39</v>
      </c>
      <c r="T206" t="s">
        <v>36</v>
      </c>
      <c r="AD206" t="s">
        <v>102</v>
      </c>
      <c r="AE206" t="s">
        <v>102</v>
      </c>
      <c r="AF206" t="s">
        <v>102</v>
      </c>
      <c r="AG206" t="s">
        <v>102</v>
      </c>
      <c r="AH206" t="s">
        <v>113</v>
      </c>
    </row>
    <row r="207" spans="1:34" x14ac:dyDescent="0.45">
      <c r="A207">
        <v>324</v>
      </c>
      <c r="B207" t="s">
        <v>283</v>
      </c>
      <c r="C207" t="s">
        <v>58</v>
      </c>
      <c r="D207" t="s">
        <v>244</v>
      </c>
      <c r="E207" t="s">
        <v>144</v>
      </c>
      <c r="F207" t="s">
        <v>98</v>
      </c>
      <c r="G207" t="s">
        <v>99</v>
      </c>
      <c r="H207" t="s">
        <v>100</v>
      </c>
      <c r="I207" t="s">
        <v>224</v>
      </c>
      <c r="O207" t="s">
        <v>101</v>
      </c>
      <c r="P207" s="1">
        <v>0.78880928190955191</v>
      </c>
      <c r="Q207" t="s">
        <v>101</v>
      </c>
      <c r="R207">
        <v>3</v>
      </c>
      <c r="S207">
        <v>39</v>
      </c>
      <c r="T207" t="s">
        <v>36</v>
      </c>
      <c r="AD207" t="s">
        <v>102</v>
      </c>
      <c r="AE207" t="s">
        <v>102</v>
      </c>
      <c r="AF207" t="s">
        <v>113</v>
      </c>
      <c r="AG207" t="s">
        <v>102</v>
      </c>
      <c r="AH207" t="s">
        <v>113</v>
      </c>
    </row>
    <row r="208" spans="1:34" x14ac:dyDescent="0.45">
      <c r="A208">
        <v>337</v>
      </c>
      <c r="B208" t="s">
        <v>284</v>
      </c>
      <c r="C208" t="s">
        <v>58</v>
      </c>
      <c r="D208" t="s">
        <v>234</v>
      </c>
      <c r="E208" t="s">
        <v>157</v>
      </c>
      <c r="F208" t="s">
        <v>98</v>
      </c>
      <c r="G208" t="s">
        <v>99</v>
      </c>
      <c r="H208" t="s">
        <v>100</v>
      </c>
      <c r="I208" s="1">
        <v>15.670999526977539</v>
      </c>
      <c r="J208" s="1">
        <v>15.66746711730957</v>
      </c>
      <c r="K208" s="1">
        <v>5.535237118601799E-2</v>
      </c>
      <c r="O208" t="s">
        <v>101</v>
      </c>
      <c r="P208" s="1">
        <v>0.25320122339797463</v>
      </c>
      <c r="Q208" t="s">
        <v>101</v>
      </c>
      <c r="R208">
        <v>3</v>
      </c>
      <c r="S208">
        <v>10</v>
      </c>
      <c r="T208" t="s">
        <v>36</v>
      </c>
      <c r="AD208" t="s">
        <v>102</v>
      </c>
      <c r="AE208" t="s">
        <v>102</v>
      </c>
      <c r="AF208" t="s">
        <v>102</v>
      </c>
      <c r="AG208" t="s">
        <v>102</v>
      </c>
      <c r="AH208" t="s">
        <v>102</v>
      </c>
    </row>
    <row r="209" spans="1:34" x14ac:dyDescent="0.45">
      <c r="A209">
        <v>338</v>
      </c>
      <c r="B209" t="s">
        <v>285</v>
      </c>
      <c r="C209" t="s">
        <v>58</v>
      </c>
      <c r="D209" t="s">
        <v>234</v>
      </c>
      <c r="E209" t="s">
        <v>157</v>
      </c>
      <c r="F209" t="s">
        <v>98</v>
      </c>
      <c r="G209" t="s">
        <v>99</v>
      </c>
      <c r="H209" t="s">
        <v>100</v>
      </c>
      <c r="I209" s="1">
        <v>15.744000434875488</v>
      </c>
      <c r="J209" s="1">
        <v>15.66746711730957</v>
      </c>
      <c r="K209" s="1">
        <v>5.535237118601799E-2</v>
      </c>
      <c r="O209" t="s">
        <v>101</v>
      </c>
      <c r="P209" s="1">
        <v>0.25320122339797463</v>
      </c>
      <c r="Q209" t="s">
        <v>101</v>
      </c>
      <c r="R209">
        <v>3</v>
      </c>
      <c r="S209">
        <v>11</v>
      </c>
      <c r="T209" t="s">
        <v>36</v>
      </c>
      <c r="AD209" t="s">
        <v>102</v>
      </c>
      <c r="AE209" t="s">
        <v>102</v>
      </c>
      <c r="AF209" t="s">
        <v>102</v>
      </c>
      <c r="AG209" t="s">
        <v>102</v>
      </c>
      <c r="AH209" t="s">
        <v>102</v>
      </c>
    </row>
    <row r="210" spans="1:34" x14ac:dyDescent="0.45">
      <c r="A210">
        <v>339</v>
      </c>
      <c r="B210" t="s">
        <v>286</v>
      </c>
      <c r="C210" t="s">
        <v>58</v>
      </c>
      <c r="D210" t="s">
        <v>234</v>
      </c>
      <c r="E210" t="s">
        <v>157</v>
      </c>
      <c r="F210" t="s">
        <v>98</v>
      </c>
      <c r="G210" t="s">
        <v>99</v>
      </c>
      <c r="H210" t="s">
        <v>100</v>
      </c>
      <c r="I210" s="1">
        <v>15.631999969482422</v>
      </c>
      <c r="J210" s="1">
        <v>15.66746711730957</v>
      </c>
      <c r="K210" s="1">
        <v>5.535237118601799E-2</v>
      </c>
      <c r="O210" t="s">
        <v>101</v>
      </c>
      <c r="P210" s="1">
        <v>0.25320122339797463</v>
      </c>
      <c r="Q210" t="s">
        <v>101</v>
      </c>
      <c r="R210">
        <v>3</v>
      </c>
      <c r="S210">
        <v>10</v>
      </c>
      <c r="T210" t="s">
        <v>36</v>
      </c>
      <c r="AD210" t="s">
        <v>102</v>
      </c>
      <c r="AE210" t="s">
        <v>102</v>
      </c>
      <c r="AF210" t="s">
        <v>102</v>
      </c>
      <c r="AG210" t="s">
        <v>102</v>
      </c>
      <c r="AH210" t="s">
        <v>102</v>
      </c>
    </row>
    <row r="211" spans="1:34" x14ac:dyDescent="0.45">
      <c r="A211">
        <v>340</v>
      </c>
      <c r="B211" t="s">
        <v>287</v>
      </c>
      <c r="C211" t="s">
        <v>58</v>
      </c>
      <c r="D211" t="s">
        <v>234</v>
      </c>
      <c r="E211" t="s">
        <v>157</v>
      </c>
      <c r="F211" t="s">
        <v>98</v>
      </c>
      <c r="G211" t="s">
        <v>99</v>
      </c>
      <c r="H211" t="s">
        <v>100</v>
      </c>
      <c r="I211" s="1">
        <v>15.621999740600586</v>
      </c>
      <c r="J211" s="1">
        <v>15.66746711730957</v>
      </c>
      <c r="K211" s="1">
        <v>5.535237118601799E-2</v>
      </c>
      <c r="O211" t="s">
        <v>101</v>
      </c>
      <c r="P211" s="1">
        <v>0.25320122339797463</v>
      </c>
      <c r="Q211" t="s">
        <v>101</v>
      </c>
      <c r="R211">
        <v>3</v>
      </c>
      <c r="S211">
        <v>10</v>
      </c>
      <c r="T211" t="s">
        <v>36</v>
      </c>
      <c r="AD211" t="s">
        <v>102</v>
      </c>
      <c r="AE211" t="s">
        <v>102</v>
      </c>
      <c r="AF211" t="s">
        <v>102</v>
      </c>
      <c r="AG211" t="s">
        <v>102</v>
      </c>
      <c r="AH211" t="s">
        <v>102</v>
      </c>
    </row>
    <row r="212" spans="1:34" x14ac:dyDescent="0.45">
      <c r="A212">
        <v>341</v>
      </c>
      <c r="B212" t="s">
        <v>288</v>
      </c>
      <c r="C212" t="s">
        <v>58</v>
      </c>
      <c r="D212" t="s">
        <v>239</v>
      </c>
      <c r="E212" t="s">
        <v>157</v>
      </c>
      <c r="F212" t="s">
        <v>98</v>
      </c>
      <c r="G212" t="s">
        <v>99</v>
      </c>
      <c r="H212" t="s">
        <v>100</v>
      </c>
      <c r="I212" s="1">
        <v>14.105999946594238</v>
      </c>
      <c r="J212" s="1">
        <v>14.071834564208984</v>
      </c>
      <c r="K212" s="1">
        <v>4.6618528664112091E-2</v>
      </c>
      <c r="O212" t="s">
        <v>101</v>
      </c>
      <c r="P212" s="1">
        <v>0.25320122339797463</v>
      </c>
      <c r="Q212" t="s">
        <v>101</v>
      </c>
      <c r="R212">
        <v>3</v>
      </c>
      <c r="S212">
        <v>9</v>
      </c>
      <c r="T212" t="s">
        <v>36</v>
      </c>
      <c r="AD212" t="s">
        <v>102</v>
      </c>
      <c r="AE212" t="s">
        <v>102</v>
      </c>
      <c r="AF212" t="s">
        <v>102</v>
      </c>
      <c r="AG212" t="s">
        <v>102</v>
      </c>
      <c r="AH212" t="s">
        <v>102</v>
      </c>
    </row>
    <row r="213" spans="1:34" x14ac:dyDescent="0.45">
      <c r="A213">
        <v>342</v>
      </c>
      <c r="B213" t="s">
        <v>289</v>
      </c>
      <c r="C213" t="s">
        <v>58</v>
      </c>
      <c r="D213" t="s">
        <v>239</v>
      </c>
      <c r="E213" t="s">
        <v>157</v>
      </c>
      <c r="F213" t="s">
        <v>98</v>
      </c>
      <c r="G213" t="s">
        <v>99</v>
      </c>
      <c r="H213" t="s">
        <v>100</v>
      </c>
      <c r="I213" s="1">
        <v>14.053999900817871</v>
      </c>
      <c r="J213" s="1">
        <v>14.071834564208984</v>
      </c>
      <c r="K213" s="1">
        <v>4.6618528664112091E-2</v>
      </c>
      <c r="O213" t="s">
        <v>101</v>
      </c>
      <c r="P213" s="1">
        <v>0.25320122339797463</v>
      </c>
      <c r="Q213" t="s">
        <v>101</v>
      </c>
      <c r="R213">
        <v>3</v>
      </c>
      <c r="S213">
        <v>10</v>
      </c>
      <c r="T213" t="s">
        <v>36</v>
      </c>
      <c r="AD213" t="s">
        <v>102</v>
      </c>
      <c r="AE213" t="s">
        <v>102</v>
      </c>
      <c r="AF213" t="s">
        <v>102</v>
      </c>
      <c r="AG213" t="s">
        <v>102</v>
      </c>
      <c r="AH213" t="s">
        <v>102</v>
      </c>
    </row>
    <row r="214" spans="1:34" x14ac:dyDescent="0.45">
      <c r="A214">
        <v>343</v>
      </c>
      <c r="B214" t="s">
        <v>290</v>
      </c>
      <c r="C214" t="s">
        <v>58</v>
      </c>
      <c r="D214" t="s">
        <v>239</v>
      </c>
      <c r="E214" t="s">
        <v>157</v>
      </c>
      <c r="F214" t="s">
        <v>98</v>
      </c>
      <c r="G214" t="s">
        <v>99</v>
      </c>
      <c r="H214" t="s">
        <v>100</v>
      </c>
      <c r="I214" s="1">
        <v>14.11299991607666</v>
      </c>
      <c r="J214" s="1">
        <v>14.071834564208984</v>
      </c>
      <c r="K214" s="1">
        <v>4.6618528664112091E-2</v>
      </c>
      <c r="O214" t="s">
        <v>101</v>
      </c>
      <c r="P214" s="1">
        <v>0.25320122339797463</v>
      </c>
      <c r="Q214" t="s">
        <v>101</v>
      </c>
      <c r="R214">
        <v>3</v>
      </c>
      <c r="S214">
        <v>10</v>
      </c>
      <c r="T214" t="s">
        <v>36</v>
      </c>
      <c r="AD214" t="s">
        <v>102</v>
      </c>
      <c r="AE214" t="s">
        <v>102</v>
      </c>
      <c r="AF214" t="s">
        <v>102</v>
      </c>
      <c r="AG214" t="s">
        <v>102</v>
      </c>
      <c r="AH214" t="s">
        <v>102</v>
      </c>
    </row>
    <row r="215" spans="1:34" x14ac:dyDescent="0.45">
      <c r="A215">
        <v>344</v>
      </c>
      <c r="B215" t="s">
        <v>291</v>
      </c>
      <c r="C215" t="s">
        <v>58</v>
      </c>
      <c r="D215" t="s">
        <v>239</v>
      </c>
      <c r="E215" t="s">
        <v>157</v>
      </c>
      <c r="F215" t="s">
        <v>98</v>
      </c>
      <c r="G215" t="s">
        <v>99</v>
      </c>
      <c r="H215" t="s">
        <v>100</v>
      </c>
      <c r="I215" s="1">
        <v>14.013999938964844</v>
      </c>
      <c r="J215" s="1">
        <v>14.071834564208984</v>
      </c>
      <c r="K215" s="1">
        <v>4.6618528664112091E-2</v>
      </c>
      <c r="O215" t="s">
        <v>101</v>
      </c>
      <c r="P215" s="1">
        <v>0.25320122339797463</v>
      </c>
      <c r="Q215" t="s">
        <v>101</v>
      </c>
      <c r="R215">
        <v>3</v>
      </c>
      <c r="S215">
        <v>9</v>
      </c>
      <c r="T215" t="s">
        <v>36</v>
      </c>
      <c r="AD215" t="s">
        <v>102</v>
      </c>
      <c r="AE215" t="s">
        <v>102</v>
      </c>
      <c r="AF215" t="s">
        <v>102</v>
      </c>
      <c r="AG215" t="s">
        <v>102</v>
      </c>
      <c r="AH215" t="s">
        <v>102</v>
      </c>
    </row>
    <row r="216" spans="1:34" x14ac:dyDescent="0.45">
      <c r="A216">
        <v>345</v>
      </c>
      <c r="B216" t="s">
        <v>292</v>
      </c>
      <c r="C216" t="s">
        <v>58</v>
      </c>
      <c r="D216" t="s">
        <v>244</v>
      </c>
      <c r="E216" t="s">
        <v>157</v>
      </c>
      <c r="F216" t="s">
        <v>98</v>
      </c>
      <c r="G216" t="s">
        <v>99</v>
      </c>
      <c r="H216" t="s">
        <v>100</v>
      </c>
      <c r="I216" s="1">
        <v>31.472999572753906</v>
      </c>
      <c r="J216" s="1">
        <v>32.719879150390625</v>
      </c>
      <c r="K216" s="1">
        <v>1.8261265754699707</v>
      </c>
      <c r="O216" t="s">
        <v>101</v>
      </c>
      <c r="P216" s="1">
        <v>0.25320122339797463</v>
      </c>
      <c r="Q216" t="s">
        <v>101</v>
      </c>
      <c r="R216">
        <v>3</v>
      </c>
      <c r="S216">
        <v>26</v>
      </c>
      <c r="T216" t="s">
        <v>36</v>
      </c>
      <c r="AD216" t="s">
        <v>102</v>
      </c>
      <c r="AE216" t="s">
        <v>113</v>
      </c>
      <c r="AF216" t="s">
        <v>102</v>
      </c>
      <c r="AG216" t="s">
        <v>102</v>
      </c>
      <c r="AH216" t="s">
        <v>102</v>
      </c>
    </row>
    <row r="217" spans="1:34" x14ac:dyDescent="0.45">
      <c r="A217">
        <v>346</v>
      </c>
      <c r="B217" t="s">
        <v>293</v>
      </c>
      <c r="C217" t="s">
        <v>58</v>
      </c>
      <c r="D217" t="s">
        <v>244</v>
      </c>
      <c r="E217" t="s">
        <v>157</v>
      </c>
      <c r="F217" t="s">
        <v>98</v>
      </c>
      <c r="G217" t="s">
        <v>99</v>
      </c>
      <c r="H217" t="s">
        <v>100</v>
      </c>
      <c r="I217" s="1">
        <v>34.816001892089844</v>
      </c>
      <c r="J217" s="1">
        <v>32.719879150390625</v>
      </c>
      <c r="K217" s="1">
        <v>1.8261265754699707</v>
      </c>
      <c r="O217" t="s">
        <v>101</v>
      </c>
      <c r="P217" s="1">
        <v>0.25320122339797463</v>
      </c>
      <c r="Q217" t="s">
        <v>101</v>
      </c>
      <c r="R217">
        <v>3</v>
      </c>
      <c r="S217">
        <v>29</v>
      </c>
      <c r="T217" t="s">
        <v>36</v>
      </c>
      <c r="AD217" t="s">
        <v>102</v>
      </c>
      <c r="AE217" t="s">
        <v>113</v>
      </c>
      <c r="AF217" t="s">
        <v>102</v>
      </c>
      <c r="AG217" t="s">
        <v>102</v>
      </c>
      <c r="AH217" t="s">
        <v>102</v>
      </c>
    </row>
    <row r="218" spans="1:34" x14ac:dyDescent="0.45">
      <c r="A218">
        <v>347</v>
      </c>
      <c r="B218" t="s">
        <v>294</v>
      </c>
      <c r="C218" t="s">
        <v>58</v>
      </c>
      <c r="D218" t="s">
        <v>244</v>
      </c>
      <c r="E218" t="s">
        <v>157</v>
      </c>
      <c r="F218" t="s">
        <v>98</v>
      </c>
      <c r="G218" t="s">
        <v>99</v>
      </c>
      <c r="H218" t="s">
        <v>100</v>
      </c>
      <c r="I218" t="s">
        <v>224</v>
      </c>
      <c r="J218" s="1">
        <v>32.719879150390625</v>
      </c>
      <c r="K218" s="1">
        <v>1.8261265754699707</v>
      </c>
      <c r="O218" t="s">
        <v>101</v>
      </c>
      <c r="P218" s="1">
        <v>0.25320122339797463</v>
      </c>
      <c r="Q218" t="s">
        <v>101</v>
      </c>
      <c r="R218">
        <v>3</v>
      </c>
      <c r="S218">
        <v>39</v>
      </c>
      <c r="T218" t="s">
        <v>36</v>
      </c>
      <c r="AD218" t="s">
        <v>102</v>
      </c>
      <c r="AE218" t="s">
        <v>102</v>
      </c>
      <c r="AF218" t="s">
        <v>113</v>
      </c>
      <c r="AG218" t="s">
        <v>102</v>
      </c>
      <c r="AH218" t="s">
        <v>113</v>
      </c>
    </row>
    <row r="219" spans="1:34" x14ac:dyDescent="0.45">
      <c r="A219">
        <v>348</v>
      </c>
      <c r="B219" t="s">
        <v>295</v>
      </c>
      <c r="C219" t="s">
        <v>58</v>
      </c>
      <c r="D219" t="s">
        <v>244</v>
      </c>
      <c r="E219" t="s">
        <v>157</v>
      </c>
      <c r="F219" t="s">
        <v>98</v>
      </c>
      <c r="G219" t="s">
        <v>99</v>
      </c>
      <c r="H219" t="s">
        <v>100</v>
      </c>
      <c r="I219" s="1">
        <v>31.870000839233398</v>
      </c>
      <c r="J219" s="1">
        <v>32.719879150390625</v>
      </c>
      <c r="K219" s="1">
        <v>1.8261265754699707</v>
      </c>
      <c r="O219" t="s">
        <v>101</v>
      </c>
      <c r="P219" s="1">
        <v>0.25320122339797463</v>
      </c>
      <c r="Q219" t="s">
        <v>101</v>
      </c>
      <c r="R219">
        <v>3</v>
      </c>
      <c r="S219">
        <v>26</v>
      </c>
      <c r="T219" t="s">
        <v>36</v>
      </c>
      <c r="AD219" t="s">
        <v>102</v>
      </c>
      <c r="AE219" t="s">
        <v>113</v>
      </c>
      <c r="AF219" t="s">
        <v>102</v>
      </c>
      <c r="AG219" t="s">
        <v>102</v>
      </c>
      <c r="AH219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DAA6-8B94-4CE7-8F60-08535DD2CB59}">
  <dimension ref="A1:I161"/>
  <sheetViews>
    <sheetView zoomScale="115" zoomScaleNormal="115" workbookViewId="0">
      <pane ySplit="1" topLeftCell="A150" activePane="bottomLeft" state="frozen"/>
      <selection pane="bottomLeft" activeCell="F165" sqref="F165"/>
    </sheetView>
  </sheetViews>
  <sheetFormatPr defaultRowHeight="14.25" x14ac:dyDescent="0.45"/>
  <cols>
    <col min="1" max="1" width="12.33203125" customWidth="1"/>
    <col min="2" max="2" width="13.73046875" customWidth="1"/>
    <col min="8" max="8" width="11.73046875" customWidth="1"/>
  </cols>
  <sheetData>
    <row r="1" spans="1:9" x14ac:dyDescent="0.45">
      <c r="A1" s="2" t="s">
        <v>64</v>
      </c>
      <c r="B1" s="2" t="s">
        <v>65</v>
      </c>
      <c r="C1" s="2" t="s">
        <v>69</v>
      </c>
      <c r="D1" s="2" t="s">
        <v>70</v>
      </c>
      <c r="E1" s="2" t="s">
        <v>71</v>
      </c>
      <c r="F1" s="2"/>
      <c r="G1" s="2" t="s">
        <v>69</v>
      </c>
      <c r="H1" s="2" t="s">
        <v>296</v>
      </c>
      <c r="I1" s="2" t="s">
        <v>297</v>
      </c>
    </row>
    <row r="2" spans="1:9" x14ac:dyDescent="0.45">
      <c r="A2" t="s">
        <v>96</v>
      </c>
      <c r="B2" t="s">
        <v>97</v>
      </c>
      <c r="C2" s="1">
        <v>34.064998626708984</v>
      </c>
      <c r="D2" s="1">
        <v>34.137229919433594</v>
      </c>
      <c r="E2" s="1">
        <v>0.41975811123847961</v>
      </c>
      <c r="G2" s="1">
        <v>34.064998626708984</v>
      </c>
      <c r="H2" s="1">
        <f>AVERAGE(G2:G5)</f>
        <v>34.137248992919922</v>
      </c>
      <c r="I2">
        <f>STDEV(G2:G5)</f>
        <v>0.41989240109751808</v>
      </c>
    </row>
    <row r="3" spans="1:9" x14ac:dyDescent="0.45">
      <c r="A3" t="s">
        <v>96</v>
      </c>
      <c r="B3" t="s">
        <v>97</v>
      </c>
      <c r="C3" s="1">
        <v>34.376998901367188</v>
      </c>
      <c r="D3" s="1">
        <v>34.137229919433594</v>
      </c>
      <c r="E3" s="1">
        <v>0.41975811123847961</v>
      </c>
      <c r="G3" s="1">
        <v>34.376998901367188</v>
      </c>
    </row>
    <row r="4" spans="1:9" x14ac:dyDescent="0.45">
      <c r="A4" t="s">
        <v>96</v>
      </c>
      <c r="B4" t="s">
        <v>97</v>
      </c>
      <c r="C4" s="1">
        <v>34.528999328613281</v>
      </c>
      <c r="D4" s="1">
        <v>34.137229919433594</v>
      </c>
      <c r="E4" s="1">
        <v>0.41975811123847961</v>
      </c>
      <c r="G4" s="1">
        <v>34.528999328613281</v>
      </c>
    </row>
    <row r="5" spans="1:9" x14ac:dyDescent="0.45">
      <c r="A5" t="s">
        <v>96</v>
      </c>
      <c r="B5" t="s">
        <v>97</v>
      </c>
      <c r="C5" s="1">
        <v>33.577999114990234</v>
      </c>
      <c r="D5" s="1">
        <v>34.137229919433594</v>
      </c>
      <c r="E5" s="1">
        <v>0.41975811123847961</v>
      </c>
      <c r="G5" s="3">
        <v>33.577999114990234</v>
      </c>
    </row>
    <row r="6" spans="1:9" x14ac:dyDescent="0.45">
      <c r="A6" t="s">
        <v>107</v>
      </c>
      <c r="B6" t="s">
        <v>97</v>
      </c>
      <c r="C6" s="1">
        <v>34.187999725341797</v>
      </c>
      <c r="D6" s="1">
        <v>34.228618621826172</v>
      </c>
      <c r="E6" s="1">
        <v>0.30949586629867554</v>
      </c>
      <c r="G6" s="1">
        <v>34.187999725341797</v>
      </c>
      <c r="H6" s="1">
        <f>AVERAGE(G6:G9)</f>
        <v>34.228499412536621</v>
      </c>
      <c r="I6">
        <f>STDEV(G6:G9)</f>
        <v>0.30977598886946739</v>
      </c>
    </row>
    <row r="7" spans="1:9" x14ac:dyDescent="0.45">
      <c r="A7" t="s">
        <v>107</v>
      </c>
      <c r="B7" t="s">
        <v>97</v>
      </c>
      <c r="C7" s="1">
        <v>33.993999481201172</v>
      </c>
      <c r="D7" s="1">
        <v>34.228618621826172</v>
      </c>
      <c r="E7" s="1">
        <v>0.30949586629867554</v>
      </c>
      <c r="G7" s="1">
        <v>33.993999481201172</v>
      </c>
    </row>
    <row r="8" spans="1:9" x14ac:dyDescent="0.45">
      <c r="A8" t="s">
        <v>107</v>
      </c>
      <c r="B8" t="s">
        <v>97</v>
      </c>
      <c r="C8" s="1">
        <v>34.676998138427734</v>
      </c>
      <c r="D8" s="1">
        <v>34.228618621826172</v>
      </c>
      <c r="E8" s="1">
        <v>0.30949586629867554</v>
      </c>
      <c r="G8" s="1">
        <v>34.676998138427734</v>
      </c>
    </row>
    <row r="9" spans="1:9" x14ac:dyDescent="0.45">
      <c r="A9" t="s">
        <v>107</v>
      </c>
      <c r="B9" t="s">
        <v>97</v>
      </c>
      <c r="C9" s="1">
        <v>34.055000305175781</v>
      </c>
      <c r="D9" s="1">
        <v>34.228618621826172</v>
      </c>
      <c r="E9" s="1">
        <v>0.30949586629867554</v>
      </c>
      <c r="G9" s="1">
        <v>34.055000305175781</v>
      </c>
    </row>
    <row r="10" spans="1:9" x14ac:dyDescent="0.45">
      <c r="A10" t="s">
        <v>112</v>
      </c>
      <c r="B10" t="s">
        <v>97</v>
      </c>
      <c r="C10" s="1">
        <v>33.694000244140625</v>
      </c>
      <c r="D10" s="1">
        <v>34.102382659912109</v>
      </c>
      <c r="E10" s="1">
        <v>0.55084031820297241</v>
      </c>
      <c r="G10" s="3">
        <v>33.694000244140625</v>
      </c>
      <c r="H10" s="1">
        <f>AVERAGE(G10:G13)</f>
        <v>34.102500915527344</v>
      </c>
      <c r="I10">
        <f>STDEV(G10:G13)</f>
        <v>0.55071415698443504</v>
      </c>
    </row>
    <row r="11" spans="1:9" x14ac:dyDescent="0.45">
      <c r="A11" t="s">
        <v>112</v>
      </c>
      <c r="B11" t="s">
        <v>97</v>
      </c>
      <c r="C11" s="1">
        <v>34.686000823974609</v>
      </c>
      <c r="D11" s="1">
        <v>34.102382659912109</v>
      </c>
      <c r="E11" s="1">
        <v>0.55084031820297241</v>
      </c>
      <c r="G11" s="3">
        <v>34.686000823974609</v>
      </c>
    </row>
    <row r="12" spans="1:9" x14ac:dyDescent="0.45">
      <c r="A12" t="s">
        <v>112</v>
      </c>
      <c r="B12" t="s">
        <v>97</v>
      </c>
      <c r="C12" s="1">
        <v>33.575000762939453</v>
      </c>
      <c r="D12" s="1">
        <v>34.102382659912109</v>
      </c>
      <c r="E12" s="1">
        <v>0.55084031820297241</v>
      </c>
      <c r="G12" s="3">
        <v>33.575000762939453</v>
      </c>
    </row>
    <row r="13" spans="1:9" x14ac:dyDescent="0.45">
      <c r="A13" t="s">
        <v>112</v>
      </c>
      <c r="B13" t="s">
        <v>97</v>
      </c>
      <c r="C13" s="1">
        <v>34.455001831054688</v>
      </c>
      <c r="D13" s="1">
        <v>34.102382659912109</v>
      </c>
      <c r="E13" s="1">
        <v>0.55084031820297241</v>
      </c>
      <c r="G13" s="3">
        <v>34.455001831054688</v>
      </c>
    </row>
    <row r="14" spans="1:9" x14ac:dyDescent="0.45">
      <c r="A14" t="s">
        <v>96</v>
      </c>
      <c r="B14" t="s">
        <v>118</v>
      </c>
      <c r="C14" s="1">
        <v>25.180999755859375</v>
      </c>
      <c r="D14" s="1">
        <v>25.249626159667969</v>
      </c>
      <c r="E14" s="1">
        <v>7.0221766829490662E-2</v>
      </c>
      <c r="G14" s="1">
        <v>25.180999755859375</v>
      </c>
      <c r="H14" s="1">
        <f>AVERAGE(G14:G17)</f>
        <v>25.249750137329102</v>
      </c>
      <c r="I14">
        <f>STDEV(G14:G17)</f>
        <v>7.0082937753343524E-2</v>
      </c>
    </row>
    <row r="15" spans="1:9" x14ac:dyDescent="0.45">
      <c r="A15" t="s">
        <v>96</v>
      </c>
      <c r="B15" t="s">
        <v>118</v>
      </c>
      <c r="C15" s="1">
        <v>25.215000152587891</v>
      </c>
      <c r="D15" s="1">
        <v>25.249626159667969</v>
      </c>
      <c r="E15" s="1">
        <v>7.0221766829490662E-2</v>
      </c>
      <c r="G15" s="1">
        <v>25.215000152587891</v>
      </c>
    </row>
    <row r="16" spans="1:9" x14ac:dyDescent="0.45">
      <c r="A16" t="s">
        <v>96</v>
      </c>
      <c r="B16" t="s">
        <v>118</v>
      </c>
      <c r="C16" s="1">
        <v>25.343000411987305</v>
      </c>
      <c r="D16" s="1">
        <v>25.249626159667969</v>
      </c>
      <c r="E16" s="1">
        <v>7.0221766829490662E-2</v>
      </c>
      <c r="G16" s="1">
        <v>25.343000411987305</v>
      </c>
    </row>
    <row r="17" spans="1:9" x14ac:dyDescent="0.45">
      <c r="A17" t="s">
        <v>96</v>
      </c>
      <c r="B17" t="s">
        <v>118</v>
      </c>
      <c r="C17" s="1">
        <v>25.260000228881836</v>
      </c>
      <c r="D17" s="1">
        <v>25.249626159667969</v>
      </c>
      <c r="E17" s="1">
        <v>7.0221766829490662E-2</v>
      </c>
      <c r="G17" s="1">
        <v>25.260000228881836</v>
      </c>
    </row>
    <row r="18" spans="1:9" x14ac:dyDescent="0.45">
      <c r="A18" t="s">
        <v>107</v>
      </c>
      <c r="B18" t="s">
        <v>118</v>
      </c>
      <c r="C18" s="1">
        <v>25.957000732421875</v>
      </c>
      <c r="D18" s="1">
        <v>26.205181121826172</v>
      </c>
      <c r="E18" s="1">
        <v>0.33077126741409302</v>
      </c>
      <c r="G18" s="1">
        <v>25.957000732421875</v>
      </c>
      <c r="H18" s="1">
        <f>AVERAGE(G18:G21)</f>
        <v>26.205249786376953</v>
      </c>
      <c r="I18">
        <f>STDEV(G18:G21)</f>
        <v>0.33065202117154269</v>
      </c>
    </row>
    <row r="19" spans="1:9" x14ac:dyDescent="0.45">
      <c r="A19" t="s">
        <v>107</v>
      </c>
      <c r="B19" t="s">
        <v>118</v>
      </c>
      <c r="C19" s="1">
        <v>26.642999649047852</v>
      </c>
      <c r="D19" s="1">
        <v>26.205181121826172</v>
      </c>
      <c r="E19" s="1">
        <v>0.33077126741409302</v>
      </c>
      <c r="G19" s="1">
        <v>26.642999649047852</v>
      </c>
    </row>
    <row r="20" spans="1:9" x14ac:dyDescent="0.45">
      <c r="A20" t="s">
        <v>107</v>
      </c>
      <c r="B20" t="s">
        <v>118</v>
      </c>
      <c r="C20" s="1">
        <v>26.278999328613281</v>
      </c>
      <c r="D20" s="1">
        <v>26.205181121826172</v>
      </c>
      <c r="E20" s="1">
        <v>0.33077126741409302</v>
      </c>
      <c r="G20" s="1">
        <v>26.278999328613281</v>
      </c>
    </row>
    <row r="21" spans="1:9" x14ac:dyDescent="0.45">
      <c r="A21" t="s">
        <v>107</v>
      </c>
      <c r="B21" t="s">
        <v>118</v>
      </c>
      <c r="C21" s="1">
        <v>25.941999435424805</v>
      </c>
      <c r="D21" s="1">
        <v>26.205181121826172</v>
      </c>
      <c r="E21" s="1">
        <v>0.33077126741409302</v>
      </c>
      <c r="G21" s="1">
        <v>25.941999435424805</v>
      </c>
    </row>
    <row r="22" spans="1:9" x14ac:dyDescent="0.45">
      <c r="A22" t="s">
        <v>112</v>
      </c>
      <c r="B22" t="s">
        <v>118</v>
      </c>
      <c r="C22" s="1">
        <v>27.745000839233398</v>
      </c>
      <c r="D22" s="1">
        <v>27.106410980224609</v>
      </c>
      <c r="E22" s="1">
        <v>0.63747882843017578</v>
      </c>
      <c r="G22" s="4">
        <v>27.745000839233398</v>
      </c>
      <c r="H22" s="1">
        <f>AVERAGE(G22:G25)</f>
        <v>27.106500148773193</v>
      </c>
      <c r="I22">
        <f>STDEV(G22:G25)</f>
        <v>0.63729550897586318</v>
      </c>
    </row>
    <row r="23" spans="1:9" x14ac:dyDescent="0.45">
      <c r="A23" t="s">
        <v>112</v>
      </c>
      <c r="B23" t="s">
        <v>118</v>
      </c>
      <c r="C23" s="1">
        <v>27.563999176025391</v>
      </c>
      <c r="D23" s="1">
        <v>27.106410980224609</v>
      </c>
      <c r="E23" s="1">
        <v>0.63747882843017578</v>
      </c>
      <c r="G23" s="4">
        <v>27.563999176025391</v>
      </c>
    </row>
    <row r="24" spans="1:9" x14ac:dyDescent="0.45">
      <c r="A24" t="s">
        <v>112</v>
      </c>
      <c r="B24" t="s">
        <v>118</v>
      </c>
      <c r="C24" s="1">
        <v>26.579000473022461</v>
      </c>
      <c r="D24" s="1">
        <v>27.106410980224609</v>
      </c>
      <c r="E24" s="1">
        <v>0.63747882843017578</v>
      </c>
      <c r="G24" s="4">
        <v>26.579000473022461</v>
      </c>
    </row>
    <row r="25" spans="1:9" x14ac:dyDescent="0.45">
      <c r="A25" t="s">
        <v>112</v>
      </c>
      <c r="B25" t="s">
        <v>118</v>
      </c>
      <c r="C25" s="1">
        <v>26.538000106811523</v>
      </c>
      <c r="D25" s="1">
        <v>27.106410980224609</v>
      </c>
      <c r="E25" s="1">
        <v>0.63747882843017578</v>
      </c>
      <c r="G25" s="4">
        <v>26.538000106811523</v>
      </c>
    </row>
    <row r="26" spans="1:9" x14ac:dyDescent="0.45">
      <c r="A26" t="s">
        <v>96</v>
      </c>
      <c r="B26" t="s">
        <v>131</v>
      </c>
      <c r="C26" s="1">
        <v>29.791999816894531</v>
      </c>
      <c r="D26" s="1">
        <v>31.696475982666016</v>
      </c>
      <c r="E26" s="3">
        <v>2.2964887619018555</v>
      </c>
      <c r="G26" s="1"/>
      <c r="H26" s="1">
        <f>AVERAGE(G26:G29)</f>
        <v>30.983999252319336</v>
      </c>
      <c r="I26">
        <f>STDEV(G26:G29)</f>
        <v>0.3139555834803186</v>
      </c>
    </row>
    <row r="27" spans="1:9" x14ac:dyDescent="0.45">
      <c r="A27" t="s">
        <v>96</v>
      </c>
      <c r="B27" t="s">
        <v>131</v>
      </c>
      <c r="C27" s="1">
        <v>30.761999130249023</v>
      </c>
      <c r="D27" s="1">
        <v>31.696475982666016</v>
      </c>
      <c r="E27" s="3">
        <v>2.2964887619018555</v>
      </c>
      <c r="G27" s="1">
        <v>30.761999130249023</v>
      </c>
    </row>
    <row r="28" spans="1:9" x14ac:dyDescent="0.45">
      <c r="A28" t="s">
        <v>96</v>
      </c>
      <c r="B28" t="s">
        <v>131</v>
      </c>
      <c r="C28" s="1">
        <v>31.205999374389648</v>
      </c>
      <c r="D28" s="1">
        <v>31.696475982666016</v>
      </c>
      <c r="E28" s="3">
        <v>2.2964887619018555</v>
      </c>
      <c r="G28" s="1">
        <v>31.205999374389648</v>
      </c>
    </row>
    <row r="29" spans="1:9" x14ac:dyDescent="0.45">
      <c r="A29" t="s">
        <v>96</v>
      </c>
      <c r="B29" t="s">
        <v>131</v>
      </c>
      <c r="C29" s="1">
        <v>35.025001525878906</v>
      </c>
      <c r="D29" s="1">
        <v>31.696475982666016</v>
      </c>
      <c r="E29" s="3">
        <v>2.2964887619018555</v>
      </c>
      <c r="G29" s="1"/>
    </row>
    <row r="30" spans="1:9" x14ac:dyDescent="0.45">
      <c r="A30" t="s">
        <v>107</v>
      </c>
      <c r="B30" t="s">
        <v>131</v>
      </c>
      <c r="C30" s="1">
        <v>32.652000427246094</v>
      </c>
      <c r="D30" s="1">
        <v>33.301136016845703</v>
      </c>
      <c r="E30" s="3">
        <v>1.7493070363998413</v>
      </c>
      <c r="G30" s="1">
        <v>32.652000427246094</v>
      </c>
      <c r="H30" s="1">
        <f>AVERAGE(G30:G33)</f>
        <v>32.431667327880859</v>
      </c>
      <c r="I30">
        <f>STDEV(G30:G33)</f>
        <v>0.2306081303472643</v>
      </c>
    </row>
    <row r="31" spans="1:9" x14ac:dyDescent="0.45">
      <c r="A31" t="s">
        <v>107</v>
      </c>
      <c r="B31" t="s">
        <v>131</v>
      </c>
      <c r="C31" s="1">
        <v>32.192001342773438</v>
      </c>
      <c r="D31" s="1">
        <v>33.301136016845703</v>
      </c>
      <c r="E31" s="3">
        <v>1.7493070363998413</v>
      </c>
      <c r="G31" s="1">
        <v>32.192001342773438</v>
      </c>
    </row>
    <row r="32" spans="1:9" x14ac:dyDescent="0.45">
      <c r="A32" t="s">
        <v>107</v>
      </c>
      <c r="B32" t="s">
        <v>131</v>
      </c>
      <c r="C32" s="1">
        <v>32.451000213623047</v>
      </c>
      <c r="D32" s="1">
        <v>33.301136016845703</v>
      </c>
      <c r="E32" s="3">
        <v>1.7493070363998413</v>
      </c>
      <c r="G32" s="1">
        <v>32.451000213623047</v>
      </c>
    </row>
    <row r="33" spans="1:9" x14ac:dyDescent="0.45">
      <c r="A33" t="s">
        <v>107</v>
      </c>
      <c r="B33" t="s">
        <v>131</v>
      </c>
      <c r="C33" s="1">
        <v>35.909999847412109</v>
      </c>
      <c r="D33" s="1">
        <v>33.301136016845703</v>
      </c>
      <c r="E33" s="3">
        <v>1.7493070363998413</v>
      </c>
      <c r="G33" s="1"/>
    </row>
    <row r="34" spans="1:9" x14ac:dyDescent="0.45">
      <c r="A34" t="s">
        <v>112</v>
      </c>
      <c r="B34" t="s">
        <v>131</v>
      </c>
      <c r="C34" s="1">
        <v>33.828998565673828</v>
      </c>
      <c r="D34" s="1">
        <v>32.883224487304688</v>
      </c>
      <c r="E34" s="3">
        <v>1.2616806030273438</v>
      </c>
      <c r="G34" s="1"/>
      <c r="H34" s="1">
        <f>AVERAGE(G34:G37)</f>
        <v>31.798500061035156</v>
      </c>
      <c r="I34">
        <f>STDEV(G34:G37)</f>
        <v>0.1760699769408062</v>
      </c>
    </row>
    <row r="35" spans="1:9" x14ac:dyDescent="0.45">
      <c r="A35" t="s">
        <v>112</v>
      </c>
      <c r="B35" t="s">
        <v>131</v>
      </c>
      <c r="C35" s="1">
        <v>31.923000335693359</v>
      </c>
      <c r="D35" s="1">
        <v>32.883224487304688</v>
      </c>
      <c r="E35" s="3">
        <v>1.2616806030273438</v>
      </c>
      <c r="G35" s="1">
        <v>31.923000335693359</v>
      </c>
    </row>
    <row r="36" spans="1:9" x14ac:dyDescent="0.45">
      <c r="A36" t="s">
        <v>112</v>
      </c>
      <c r="B36" t="s">
        <v>131</v>
      </c>
      <c r="C36" s="1">
        <v>31.673999786376953</v>
      </c>
      <c r="D36" s="1">
        <v>32.883224487304688</v>
      </c>
      <c r="E36" s="3">
        <v>1.2616806030273438</v>
      </c>
      <c r="G36" s="1">
        <v>31.673999786376953</v>
      </c>
    </row>
    <row r="37" spans="1:9" x14ac:dyDescent="0.45">
      <c r="A37" t="s">
        <v>112</v>
      </c>
      <c r="B37" t="s">
        <v>131</v>
      </c>
      <c r="C37" s="1">
        <v>34.106998443603516</v>
      </c>
      <c r="D37" s="1">
        <v>32.883224487304688</v>
      </c>
      <c r="E37" s="3">
        <v>1.2616806030273438</v>
      </c>
      <c r="G37" s="1"/>
    </row>
    <row r="38" spans="1:9" x14ac:dyDescent="0.45">
      <c r="A38" t="s">
        <v>96</v>
      </c>
      <c r="B38" t="s">
        <v>144</v>
      </c>
      <c r="C38" s="1">
        <v>23.819000244140625</v>
      </c>
      <c r="D38" s="1">
        <v>24.119243621826172</v>
      </c>
      <c r="E38" s="1">
        <v>0.3711276650428772</v>
      </c>
      <c r="G38" s="1">
        <v>23.819000244140625</v>
      </c>
      <c r="H38" s="1">
        <f>AVERAGE(G38:G41)</f>
        <v>24.119249820709229</v>
      </c>
      <c r="I38">
        <f>STDEV(G38:G41)</f>
        <v>0.37071112885359808</v>
      </c>
    </row>
    <row r="39" spans="1:9" x14ac:dyDescent="0.45">
      <c r="A39" t="s">
        <v>96</v>
      </c>
      <c r="B39" t="s">
        <v>144</v>
      </c>
      <c r="C39" s="1">
        <v>23.784999847412109</v>
      </c>
      <c r="D39" s="1">
        <v>24.119243621826172</v>
      </c>
      <c r="E39" s="1">
        <v>0.3711276650428772</v>
      </c>
      <c r="G39" s="1">
        <v>23.784999847412109</v>
      </c>
    </row>
    <row r="40" spans="1:9" x14ac:dyDescent="0.45">
      <c r="A40" t="s">
        <v>96</v>
      </c>
      <c r="B40" t="s">
        <v>144</v>
      </c>
      <c r="C40" s="1">
        <v>24.368999481201172</v>
      </c>
      <c r="D40" s="1">
        <v>24.119243621826172</v>
      </c>
      <c r="E40" s="1">
        <v>0.3711276650428772</v>
      </c>
      <c r="G40" s="1">
        <v>24.368999481201172</v>
      </c>
    </row>
    <row r="41" spans="1:9" x14ac:dyDescent="0.45">
      <c r="A41" t="s">
        <v>96</v>
      </c>
      <c r="B41" t="s">
        <v>144</v>
      </c>
      <c r="C41" s="1">
        <v>24.503999710083008</v>
      </c>
      <c r="D41" s="1">
        <v>24.119243621826172</v>
      </c>
      <c r="E41" s="1">
        <v>0.3711276650428772</v>
      </c>
      <c r="G41" s="1">
        <v>24.503999710083008</v>
      </c>
    </row>
    <row r="42" spans="1:9" x14ac:dyDescent="0.45">
      <c r="A42" t="s">
        <v>107</v>
      </c>
      <c r="B42" t="s">
        <v>144</v>
      </c>
      <c r="C42" s="1">
        <v>24.725000381469727</v>
      </c>
      <c r="D42" s="1">
        <v>24.561052322387695</v>
      </c>
      <c r="E42" s="1">
        <v>0.17970213294029236</v>
      </c>
      <c r="G42" s="1">
        <v>24.725000381469727</v>
      </c>
      <c r="H42" s="1">
        <f>AVERAGE(G42:G45)</f>
        <v>24.56125020980835</v>
      </c>
      <c r="I42">
        <f>STDEV(G42:G45)</f>
        <v>0.17954803490741947</v>
      </c>
    </row>
    <row r="43" spans="1:9" x14ac:dyDescent="0.45">
      <c r="A43" t="s">
        <v>107</v>
      </c>
      <c r="B43" t="s">
        <v>144</v>
      </c>
      <c r="C43" s="1">
        <v>24.329000473022461</v>
      </c>
      <c r="D43" s="1">
        <v>24.561052322387695</v>
      </c>
      <c r="E43" s="1">
        <v>0.17970213294029236</v>
      </c>
      <c r="G43" s="1">
        <v>24.329000473022461</v>
      </c>
    </row>
    <row r="44" spans="1:9" x14ac:dyDescent="0.45">
      <c r="A44" t="s">
        <v>107</v>
      </c>
      <c r="B44" t="s">
        <v>144</v>
      </c>
      <c r="C44" s="1">
        <v>24.51300048828125</v>
      </c>
      <c r="D44" s="1">
        <v>24.561052322387695</v>
      </c>
      <c r="E44" s="1">
        <v>0.17970213294029236</v>
      </c>
      <c r="G44" s="1">
        <v>24.51300048828125</v>
      </c>
    </row>
    <row r="45" spans="1:9" x14ac:dyDescent="0.45">
      <c r="A45" t="s">
        <v>107</v>
      </c>
      <c r="B45" t="s">
        <v>144</v>
      </c>
      <c r="C45" s="1">
        <v>24.677999496459961</v>
      </c>
      <c r="D45" s="1">
        <v>24.561052322387695</v>
      </c>
      <c r="E45" s="1">
        <v>0.17970213294029236</v>
      </c>
      <c r="G45" s="1">
        <v>24.677999496459961</v>
      </c>
    </row>
    <row r="46" spans="1:9" x14ac:dyDescent="0.45">
      <c r="A46" t="s">
        <v>112</v>
      </c>
      <c r="B46" t="s">
        <v>144</v>
      </c>
      <c r="C46" s="1">
        <v>24.900999069213867</v>
      </c>
      <c r="D46" s="1">
        <v>24.8211669921875</v>
      </c>
      <c r="E46" s="1">
        <v>0.13620541989803314</v>
      </c>
      <c r="G46" s="1">
        <v>24.900999069213867</v>
      </c>
      <c r="H46" s="1">
        <f>AVERAGE(G46:G49)</f>
        <v>24.821249485015869</v>
      </c>
      <c r="I46">
        <f>STDEV(G46:G49)</f>
        <v>0.13622154732116093</v>
      </c>
    </row>
    <row r="47" spans="1:9" x14ac:dyDescent="0.45">
      <c r="A47" t="s">
        <v>112</v>
      </c>
      <c r="B47" t="s">
        <v>144</v>
      </c>
      <c r="C47" s="1">
        <v>24.702999114990234</v>
      </c>
      <c r="D47" s="1">
        <v>24.8211669921875</v>
      </c>
      <c r="E47" s="1">
        <v>0.13620541989803314</v>
      </c>
      <c r="G47" s="1">
        <v>24.702999114990234</v>
      </c>
    </row>
    <row r="48" spans="1:9" x14ac:dyDescent="0.45">
      <c r="A48" t="s">
        <v>112</v>
      </c>
      <c r="B48" t="s">
        <v>144</v>
      </c>
      <c r="C48" s="1">
        <v>24.708999633789063</v>
      </c>
      <c r="D48" s="1">
        <v>24.8211669921875</v>
      </c>
      <c r="E48" s="1">
        <v>0.13620541989803314</v>
      </c>
      <c r="G48" s="1">
        <v>24.708999633789063</v>
      </c>
    </row>
    <row r="49" spans="1:9" x14ac:dyDescent="0.45">
      <c r="A49" t="s">
        <v>112</v>
      </c>
      <c r="B49" t="s">
        <v>144</v>
      </c>
      <c r="C49" s="1">
        <v>24.972000122070313</v>
      </c>
      <c r="D49" s="1">
        <v>24.8211669921875</v>
      </c>
      <c r="E49" s="1">
        <v>0.13620541989803314</v>
      </c>
      <c r="G49" s="1">
        <v>24.972000122070313</v>
      </c>
    </row>
    <row r="50" spans="1:9" x14ac:dyDescent="0.45">
      <c r="A50" t="s">
        <v>96</v>
      </c>
      <c r="B50" t="s">
        <v>157</v>
      </c>
      <c r="C50" s="1">
        <v>15.052000045776367</v>
      </c>
      <c r="D50" s="1">
        <v>14.989599227905273</v>
      </c>
      <c r="E50" s="1">
        <v>7.5678572058677673E-2</v>
      </c>
      <c r="G50" s="1">
        <v>15.052000045776367</v>
      </c>
      <c r="H50" s="1">
        <f>AVERAGE(G50:G53)</f>
        <v>14.989499807357788</v>
      </c>
      <c r="I50">
        <f>STDEV(G50:G53)</f>
        <v>7.5535905986418364E-2</v>
      </c>
    </row>
    <row r="51" spans="1:9" x14ac:dyDescent="0.45">
      <c r="A51" t="s">
        <v>96</v>
      </c>
      <c r="B51" t="s">
        <v>157</v>
      </c>
      <c r="C51" s="1">
        <v>15.050999641418457</v>
      </c>
      <c r="D51" s="1">
        <v>14.989599227905273</v>
      </c>
      <c r="E51" s="1">
        <v>7.5678572058677673E-2</v>
      </c>
      <c r="G51" s="1">
        <v>15.050999641418457</v>
      </c>
    </row>
    <row r="52" spans="1:9" x14ac:dyDescent="0.45">
      <c r="A52" t="s">
        <v>96</v>
      </c>
      <c r="B52" t="s">
        <v>157</v>
      </c>
      <c r="C52" s="1">
        <v>14.89799976348877</v>
      </c>
      <c r="D52" s="1">
        <v>14.989599227905273</v>
      </c>
      <c r="E52" s="1">
        <v>7.5678572058677673E-2</v>
      </c>
      <c r="G52" s="1">
        <v>14.89799976348877</v>
      </c>
    </row>
    <row r="53" spans="1:9" x14ac:dyDescent="0.45">
      <c r="A53" t="s">
        <v>96</v>
      </c>
      <c r="B53" t="s">
        <v>157</v>
      </c>
      <c r="C53" s="1">
        <v>14.956999778747559</v>
      </c>
      <c r="D53" s="1">
        <v>14.989599227905273</v>
      </c>
      <c r="E53" s="1">
        <v>7.5678572058677673E-2</v>
      </c>
      <c r="G53" s="1">
        <v>14.956999778747559</v>
      </c>
    </row>
    <row r="54" spans="1:9" x14ac:dyDescent="0.45">
      <c r="A54" t="s">
        <v>107</v>
      </c>
      <c r="B54" t="s">
        <v>157</v>
      </c>
      <c r="C54" s="1">
        <v>14.88599967956543</v>
      </c>
      <c r="D54" s="1">
        <v>14.840337753295898</v>
      </c>
      <c r="E54" s="1">
        <v>0.11279658228158951</v>
      </c>
      <c r="G54" s="1">
        <v>14.88599967956543</v>
      </c>
      <c r="H54" s="1">
        <f>AVERAGE(G54:G57)</f>
        <v>14.840250015258789</v>
      </c>
      <c r="I54">
        <f>STDEV(G54:G57)</f>
        <v>0.11268943135320295</v>
      </c>
    </row>
    <row r="55" spans="1:9" x14ac:dyDescent="0.45">
      <c r="A55" t="s">
        <v>107</v>
      </c>
      <c r="B55" t="s">
        <v>157</v>
      </c>
      <c r="C55" s="1">
        <v>14.934000015258789</v>
      </c>
      <c r="D55" s="1">
        <v>14.840337753295898</v>
      </c>
      <c r="E55" s="1">
        <v>0.11279658228158951</v>
      </c>
      <c r="G55" s="1">
        <v>14.934000015258789</v>
      </c>
    </row>
    <row r="56" spans="1:9" x14ac:dyDescent="0.45">
      <c r="A56" t="s">
        <v>107</v>
      </c>
      <c r="B56" t="s">
        <v>157</v>
      </c>
      <c r="C56" s="1">
        <v>14.86400032043457</v>
      </c>
      <c r="D56" s="1">
        <v>14.840337753295898</v>
      </c>
      <c r="E56" s="1">
        <v>0.11279658228158951</v>
      </c>
      <c r="G56" s="1">
        <v>14.86400032043457</v>
      </c>
    </row>
    <row r="57" spans="1:9" x14ac:dyDescent="0.45">
      <c r="A57" t="s">
        <v>107</v>
      </c>
      <c r="B57" t="s">
        <v>157</v>
      </c>
      <c r="C57" s="1">
        <v>14.677000045776367</v>
      </c>
      <c r="D57" s="1">
        <v>14.840337753295898</v>
      </c>
      <c r="E57" s="1">
        <v>0.11279658228158951</v>
      </c>
      <c r="G57" s="1">
        <v>14.677000045776367</v>
      </c>
    </row>
    <row r="58" spans="1:9" x14ac:dyDescent="0.45">
      <c r="A58" t="s">
        <v>112</v>
      </c>
      <c r="B58" t="s">
        <v>157</v>
      </c>
      <c r="C58" s="1">
        <v>14.852999687194824</v>
      </c>
      <c r="D58" s="1">
        <v>14.789217948913574</v>
      </c>
      <c r="E58" s="1">
        <v>7.1569159626960754E-2</v>
      </c>
      <c r="G58" s="1">
        <v>14.852999687194824</v>
      </c>
      <c r="H58" s="1">
        <f>AVERAGE(G58:G61)</f>
        <v>14.789249897003174</v>
      </c>
      <c r="I58">
        <f>STDEV(G58:G61)</f>
        <v>7.1350403244122437E-2</v>
      </c>
    </row>
    <row r="59" spans="1:9" x14ac:dyDescent="0.45">
      <c r="A59" t="s">
        <v>112</v>
      </c>
      <c r="B59" t="s">
        <v>157</v>
      </c>
      <c r="C59" s="1">
        <v>14.810999870300293</v>
      </c>
      <c r="D59" s="1">
        <v>14.789217948913574</v>
      </c>
      <c r="E59" s="1">
        <v>7.1569159626960754E-2</v>
      </c>
      <c r="G59" s="1">
        <v>14.810999870300293</v>
      </c>
    </row>
    <row r="60" spans="1:9" x14ac:dyDescent="0.45">
      <c r="A60" t="s">
        <v>112</v>
      </c>
      <c r="B60" t="s">
        <v>157</v>
      </c>
      <c r="C60" s="1">
        <v>14.687000274658203</v>
      </c>
      <c r="D60" s="1">
        <v>14.789217948913574</v>
      </c>
      <c r="E60" s="1">
        <v>7.1569159626960754E-2</v>
      </c>
      <c r="G60" s="1">
        <v>14.687000274658203</v>
      </c>
    </row>
    <row r="61" spans="1:9" x14ac:dyDescent="0.45">
      <c r="A61" t="s">
        <v>112</v>
      </c>
      <c r="B61" t="s">
        <v>157</v>
      </c>
      <c r="C61" s="1">
        <v>14.805999755859375</v>
      </c>
      <c r="D61" s="1">
        <v>14.789217948913574</v>
      </c>
      <c r="E61" s="1">
        <v>7.1569159626960754E-2</v>
      </c>
      <c r="G61" s="1">
        <v>14.805999755859375</v>
      </c>
    </row>
    <row r="62" spans="1:9" x14ac:dyDescent="0.45">
      <c r="A62" t="s">
        <v>170</v>
      </c>
      <c r="B62" t="s">
        <v>97</v>
      </c>
      <c r="C62" s="1">
        <v>34.145000457763672</v>
      </c>
      <c r="D62" s="1">
        <v>34.269935607910156</v>
      </c>
      <c r="E62" s="1">
        <v>0.20438097417354584</v>
      </c>
      <c r="G62" s="1">
        <v>34.145000457763672</v>
      </c>
      <c r="H62" s="1">
        <f>AVERAGE(G62:G65)</f>
        <v>34.269999504089355</v>
      </c>
      <c r="I62">
        <f>STDEV(G62:G65)</f>
        <v>0.20440665798671201</v>
      </c>
    </row>
    <row r="63" spans="1:9" x14ac:dyDescent="0.45">
      <c r="A63" t="s">
        <v>170</v>
      </c>
      <c r="B63" t="s">
        <v>97</v>
      </c>
      <c r="C63" s="1">
        <v>34.405998229980469</v>
      </c>
      <c r="D63" s="1">
        <v>34.269935607910156</v>
      </c>
      <c r="E63" s="1">
        <v>0.20438097417354584</v>
      </c>
      <c r="G63" s="1">
        <v>34.405998229980469</v>
      </c>
    </row>
    <row r="64" spans="1:9" x14ac:dyDescent="0.45">
      <c r="A64" t="s">
        <v>170</v>
      </c>
      <c r="B64" t="s">
        <v>97</v>
      </c>
      <c r="C64" s="1">
        <v>34.050998687744141</v>
      </c>
      <c r="D64" s="1">
        <v>34.269935607910156</v>
      </c>
      <c r="E64" s="1">
        <v>0.20438097417354584</v>
      </c>
      <c r="G64" s="1">
        <v>34.050998687744141</v>
      </c>
    </row>
    <row r="65" spans="1:9" x14ac:dyDescent="0.45">
      <c r="A65" t="s">
        <v>170</v>
      </c>
      <c r="B65" t="s">
        <v>97</v>
      </c>
      <c r="C65" s="1">
        <v>34.478000640869141</v>
      </c>
      <c r="D65" s="1">
        <v>34.269935607910156</v>
      </c>
      <c r="E65" s="1">
        <v>0.20438097417354584</v>
      </c>
      <c r="G65" s="1">
        <v>34.478000640869141</v>
      </c>
    </row>
    <row r="66" spans="1:9" x14ac:dyDescent="0.45">
      <c r="A66" t="s">
        <v>175</v>
      </c>
      <c r="B66" t="s">
        <v>97</v>
      </c>
      <c r="C66" s="1">
        <v>35.533000946044922</v>
      </c>
      <c r="D66" s="1">
        <v>35.459709167480469</v>
      </c>
      <c r="E66" s="1">
        <v>0.28421279788017273</v>
      </c>
      <c r="G66" s="1">
        <v>35.533000946044922</v>
      </c>
      <c r="H66" s="1">
        <f>AVERAGE(G66:G69)</f>
        <v>35.459750175476074</v>
      </c>
      <c r="I66">
        <f>STDEV(G66:G69)</f>
        <v>0.28411575515270715</v>
      </c>
    </row>
    <row r="67" spans="1:9" x14ac:dyDescent="0.45">
      <c r="A67" t="s">
        <v>175</v>
      </c>
      <c r="B67" t="s">
        <v>97</v>
      </c>
      <c r="C67" s="1">
        <v>35.418998718261719</v>
      </c>
      <c r="D67" s="1">
        <v>35.459709167480469</v>
      </c>
      <c r="E67" s="1">
        <v>0.28421279788017273</v>
      </c>
      <c r="G67" s="1">
        <v>35.418998718261719</v>
      </c>
    </row>
    <row r="68" spans="1:9" x14ac:dyDescent="0.45">
      <c r="A68" t="s">
        <v>175</v>
      </c>
      <c r="B68" t="s">
        <v>97</v>
      </c>
      <c r="C68" s="1">
        <v>35.101001739501953</v>
      </c>
      <c r="D68" s="1">
        <v>35.459709167480469</v>
      </c>
      <c r="E68" s="1">
        <v>0.28421279788017273</v>
      </c>
      <c r="G68" s="1">
        <v>35.101001739501953</v>
      </c>
    </row>
    <row r="69" spans="1:9" x14ac:dyDescent="0.45">
      <c r="A69" t="s">
        <v>175</v>
      </c>
      <c r="B69" t="s">
        <v>97</v>
      </c>
      <c r="C69" s="1">
        <v>35.785999298095703</v>
      </c>
      <c r="D69" s="1">
        <v>35.459709167480469</v>
      </c>
      <c r="E69" s="1">
        <v>0.28421279788017273</v>
      </c>
      <c r="G69" s="1">
        <v>35.785999298095703</v>
      </c>
    </row>
    <row r="70" spans="1:9" x14ac:dyDescent="0.45">
      <c r="A70" t="s">
        <v>180</v>
      </c>
      <c r="B70" t="s">
        <v>97</v>
      </c>
      <c r="C70" s="1">
        <v>34.264999389648438</v>
      </c>
      <c r="D70" s="1">
        <v>34.211071014404297</v>
      </c>
      <c r="E70" s="1">
        <v>0.33199626207351685</v>
      </c>
      <c r="G70" s="1">
        <v>34.264999389648438</v>
      </c>
      <c r="H70" s="1">
        <f>AVERAGE(G70:G73)</f>
        <v>34.211000442504883</v>
      </c>
      <c r="I70">
        <f>STDEV(G70:G73)</f>
        <v>0.33220801691843638</v>
      </c>
    </row>
    <row r="71" spans="1:9" x14ac:dyDescent="0.45">
      <c r="A71" t="s">
        <v>180</v>
      </c>
      <c r="B71" t="s">
        <v>97</v>
      </c>
      <c r="C71" s="1">
        <v>33.893001556396484</v>
      </c>
      <c r="D71" s="1">
        <v>34.211071014404297</v>
      </c>
      <c r="E71" s="1">
        <v>0.33199626207351685</v>
      </c>
      <c r="G71" s="1">
        <v>33.893001556396484</v>
      </c>
    </row>
    <row r="72" spans="1:9" x14ac:dyDescent="0.45">
      <c r="A72" t="s">
        <v>180</v>
      </c>
      <c r="B72" t="s">
        <v>97</v>
      </c>
      <c r="C72" s="1">
        <v>34.033000946044922</v>
      </c>
      <c r="D72" s="1">
        <v>34.211071014404297</v>
      </c>
      <c r="E72" s="1">
        <v>0.33199626207351685</v>
      </c>
      <c r="G72" s="1">
        <v>34.033000946044922</v>
      </c>
    </row>
    <row r="73" spans="1:9" x14ac:dyDescent="0.45">
      <c r="A73" t="s">
        <v>180</v>
      </c>
      <c r="B73" t="s">
        <v>97</v>
      </c>
      <c r="C73" s="1">
        <v>34.652999877929688</v>
      </c>
      <c r="D73" s="1">
        <v>34.211071014404297</v>
      </c>
      <c r="E73" s="1">
        <v>0.33199626207351685</v>
      </c>
      <c r="G73" s="1">
        <v>34.652999877929688</v>
      </c>
    </row>
    <row r="74" spans="1:9" x14ac:dyDescent="0.45">
      <c r="A74" t="s">
        <v>170</v>
      </c>
      <c r="B74" t="s">
        <v>118</v>
      </c>
      <c r="C74" s="1">
        <v>25.260000228881836</v>
      </c>
      <c r="D74" s="1">
        <v>25.449394226074219</v>
      </c>
      <c r="E74" s="1">
        <v>0.18048806488513947</v>
      </c>
      <c r="G74" s="1">
        <v>25.260000228881836</v>
      </c>
      <c r="H74" s="1">
        <f>AVERAGE(G74:G77)</f>
        <v>25.449499607086182</v>
      </c>
      <c r="I74">
        <f>STDEV(G74:G77)</f>
        <v>0.1807787512803832</v>
      </c>
    </row>
    <row r="75" spans="1:9" x14ac:dyDescent="0.45">
      <c r="A75" t="s">
        <v>170</v>
      </c>
      <c r="B75" t="s">
        <v>118</v>
      </c>
      <c r="C75" s="1">
        <v>25.379999160766602</v>
      </c>
      <c r="D75" s="1">
        <v>25.449394226074219</v>
      </c>
      <c r="E75" s="1">
        <v>0.18048806488513947</v>
      </c>
      <c r="G75" s="1">
        <v>25.379999160766602</v>
      </c>
    </row>
    <row r="76" spans="1:9" x14ac:dyDescent="0.45">
      <c r="A76" t="s">
        <v>170</v>
      </c>
      <c r="B76" t="s">
        <v>118</v>
      </c>
      <c r="C76" s="1">
        <v>25.687999725341797</v>
      </c>
      <c r="D76" s="1">
        <v>25.449394226074219</v>
      </c>
      <c r="E76" s="1">
        <v>0.18048806488513947</v>
      </c>
      <c r="G76" s="1">
        <v>25.687999725341797</v>
      </c>
    </row>
    <row r="77" spans="1:9" x14ac:dyDescent="0.45">
      <c r="A77" t="s">
        <v>170</v>
      </c>
      <c r="B77" t="s">
        <v>118</v>
      </c>
      <c r="C77" s="1">
        <v>25.469999313354492</v>
      </c>
      <c r="D77" s="1">
        <v>25.449394226074219</v>
      </c>
      <c r="E77" s="1">
        <v>0.18048806488513947</v>
      </c>
      <c r="G77" s="1">
        <v>25.469999313354492</v>
      </c>
    </row>
    <row r="78" spans="1:9" x14ac:dyDescent="0.45">
      <c r="A78" t="s">
        <v>175</v>
      </c>
      <c r="B78" t="s">
        <v>118</v>
      </c>
      <c r="C78" s="1">
        <v>25.298999786376953</v>
      </c>
      <c r="D78" s="1">
        <v>25.414775848388672</v>
      </c>
      <c r="E78" s="1">
        <v>8.539126068353653E-2</v>
      </c>
      <c r="G78" s="1">
        <v>25.298999786376953</v>
      </c>
      <c r="H78" s="1">
        <f>AVERAGE(G78:G81)</f>
        <v>25.414749622344971</v>
      </c>
      <c r="I78">
        <f>STDEV(G78:G81)</f>
        <v>8.5456862680734047E-2</v>
      </c>
    </row>
    <row r="79" spans="1:9" x14ac:dyDescent="0.45">
      <c r="A79" t="s">
        <v>175</v>
      </c>
      <c r="B79" t="s">
        <v>118</v>
      </c>
      <c r="C79" s="1">
        <v>25.431999206542969</v>
      </c>
      <c r="D79" s="1">
        <v>25.414775848388672</v>
      </c>
      <c r="E79" s="1">
        <v>8.539126068353653E-2</v>
      </c>
      <c r="G79" s="1">
        <v>25.431999206542969</v>
      </c>
    </row>
    <row r="80" spans="1:9" x14ac:dyDescent="0.45">
      <c r="A80" t="s">
        <v>175</v>
      </c>
      <c r="B80" t="s">
        <v>118</v>
      </c>
      <c r="C80" s="1">
        <v>25.504999160766602</v>
      </c>
      <c r="D80" s="1">
        <v>25.414775848388672</v>
      </c>
      <c r="E80" s="1">
        <v>8.539126068353653E-2</v>
      </c>
      <c r="G80" s="1">
        <v>25.504999160766602</v>
      </c>
    </row>
    <row r="81" spans="1:9" x14ac:dyDescent="0.45">
      <c r="A81" t="s">
        <v>175</v>
      </c>
      <c r="B81" t="s">
        <v>118</v>
      </c>
      <c r="C81" s="1">
        <v>25.423000335693359</v>
      </c>
      <c r="D81" s="1">
        <v>25.414775848388672</v>
      </c>
      <c r="E81" s="1">
        <v>8.539126068353653E-2</v>
      </c>
      <c r="G81" s="1">
        <v>25.423000335693359</v>
      </c>
    </row>
    <row r="82" spans="1:9" x14ac:dyDescent="0.45">
      <c r="A82" t="s">
        <v>180</v>
      </c>
      <c r="B82" t="s">
        <v>118</v>
      </c>
      <c r="C82" s="1">
        <v>27.197000503540039</v>
      </c>
      <c r="D82" s="1">
        <v>26.981689453125</v>
      </c>
      <c r="E82" s="1">
        <v>0.18270640075206757</v>
      </c>
      <c r="G82" s="1">
        <v>27.197000503540039</v>
      </c>
      <c r="H82" s="1">
        <f>AVERAGE(G82:G85)</f>
        <v>26.981500148773193</v>
      </c>
      <c r="I82">
        <f>STDEV(G82:G85)</f>
        <v>0.18282342057814749</v>
      </c>
    </row>
    <row r="83" spans="1:9" x14ac:dyDescent="0.45">
      <c r="A83" t="s">
        <v>180</v>
      </c>
      <c r="B83" t="s">
        <v>118</v>
      </c>
      <c r="C83" s="1">
        <v>26.996999740600586</v>
      </c>
      <c r="D83" s="1">
        <v>26.981689453125</v>
      </c>
      <c r="E83" s="1">
        <v>0.18270640075206757</v>
      </c>
      <c r="G83" s="1">
        <v>26.996999740600586</v>
      </c>
    </row>
    <row r="84" spans="1:9" x14ac:dyDescent="0.45">
      <c r="A84" t="s">
        <v>180</v>
      </c>
      <c r="B84" t="s">
        <v>118</v>
      </c>
      <c r="C84" s="1">
        <v>26.982000350952148</v>
      </c>
      <c r="D84" s="1">
        <v>26.981689453125</v>
      </c>
      <c r="E84" s="1">
        <v>0.18270640075206757</v>
      </c>
      <c r="G84" s="1">
        <v>26.982000350952148</v>
      </c>
    </row>
    <row r="85" spans="1:9" x14ac:dyDescent="0.45">
      <c r="A85" t="s">
        <v>180</v>
      </c>
      <c r="B85" t="s">
        <v>118</v>
      </c>
      <c r="C85" s="1">
        <v>26.75</v>
      </c>
      <c r="D85" s="1">
        <v>26.981689453125</v>
      </c>
      <c r="E85" s="1">
        <v>0.18270640075206757</v>
      </c>
      <c r="G85" s="1">
        <v>26.75</v>
      </c>
    </row>
    <row r="86" spans="1:9" x14ac:dyDescent="0.45">
      <c r="A86" t="s">
        <v>170</v>
      </c>
      <c r="B86" t="s">
        <v>131</v>
      </c>
      <c r="C86" s="1">
        <v>32.375999450683594</v>
      </c>
      <c r="D86" s="1">
        <v>32.485607147216797</v>
      </c>
      <c r="E86" s="1">
        <v>0.61251270771026611</v>
      </c>
      <c r="G86" s="1">
        <v>32.375999450683594</v>
      </c>
      <c r="H86" s="1">
        <f>AVERAGE(G86:G89)</f>
        <v>32.485750198364258</v>
      </c>
      <c r="I86">
        <f>STDEV(G86:G89)</f>
        <v>0.61231773257507949</v>
      </c>
    </row>
    <row r="87" spans="1:9" x14ac:dyDescent="0.45">
      <c r="A87" t="s">
        <v>170</v>
      </c>
      <c r="B87" t="s">
        <v>131</v>
      </c>
      <c r="C87" s="1">
        <v>33.353000640869141</v>
      </c>
      <c r="D87" s="1">
        <v>32.485607147216797</v>
      </c>
      <c r="E87" s="1">
        <v>0.61251270771026611</v>
      </c>
      <c r="G87" s="1">
        <v>33.353000640869141</v>
      </c>
    </row>
    <row r="88" spans="1:9" x14ac:dyDescent="0.45">
      <c r="A88" t="s">
        <v>170</v>
      </c>
      <c r="B88" t="s">
        <v>131</v>
      </c>
      <c r="C88" s="1">
        <v>31.915000915527344</v>
      </c>
      <c r="D88" s="1">
        <v>32.485607147216797</v>
      </c>
      <c r="E88" s="1">
        <v>0.61251270771026611</v>
      </c>
      <c r="G88" s="1">
        <v>31.915000915527344</v>
      </c>
    </row>
    <row r="89" spans="1:9" x14ac:dyDescent="0.45">
      <c r="A89" t="s">
        <v>170</v>
      </c>
      <c r="B89" t="s">
        <v>131</v>
      </c>
      <c r="C89" s="1">
        <v>32.298999786376953</v>
      </c>
      <c r="D89" s="1">
        <v>32.485607147216797</v>
      </c>
      <c r="E89" s="1">
        <v>0.61251270771026611</v>
      </c>
      <c r="G89" s="1">
        <v>32.298999786376953</v>
      </c>
    </row>
    <row r="90" spans="1:9" x14ac:dyDescent="0.45">
      <c r="A90" t="s">
        <v>175</v>
      </c>
      <c r="B90" t="s">
        <v>131</v>
      </c>
      <c r="C90" s="1">
        <v>33.467998504638672</v>
      </c>
      <c r="D90" s="1">
        <v>32.360733032226563</v>
      </c>
      <c r="E90" s="3">
        <v>0.79316192865371704</v>
      </c>
      <c r="G90" s="1"/>
      <c r="H90" s="1">
        <f>AVERAGE(G90:G93)</f>
        <v>31.991667429606121</v>
      </c>
      <c r="I90">
        <f>STDEV(G90:G93)</f>
        <v>0.35605244358431015</v>
      </c>
    </row>
    <row r="91" spans="1:9" x14ac:dyDescent="0.45">
      <c r="A91" t="s">
        <v>175</v>
      </c>
      <c r="B91" t="s">
        <v>131</v>
      </c>
      <c r="C91" s="1">
        <v>32.275001525878906</v>
      </c>
      <c r="D91" s="1">
        <v>32.360733032226563</v>
      </c>
      <c r="E91" s="3">
        <v>0.79316192865371704</v>
      </c>
      <c r="G91" s="1">
        <v>32.275001525878906</v>
      </c>
    </row>
    <row r="92" spans="1:9" x14ac:dyDescent="0.45">
      <c r="A92" t="s">
        <v>175</v>
      </c>
      <c r="B92" t="s">
        <v>131</v>
      </c>
      <c r="C92" s="1">
        <v>32.108001708984375</v>
      </c>
      <c r="D92" s="1">
        <v>32.360733032226563</v>
      </c>
      <c r="E92" s="3">
        <v>0.79316192865371704</v>
      </c>
      <c r="G92" s="1">
        <v>32.108001708984375</v>
      </c>
    </row>
    <row r="93" spans="1:9" x14ac:dyDescent="0.45">
      <c r="A93" t="s">
        <v>175</v>
      </c>
      <c r="B93" t="s">
        <v>131</v>
      </c>
      <c r="C93" s="1">
        <v>31.591999053955078</v>
      </c>
      <c r="D93" s="1">
        <v>32.360733032226563</v>
      </c>
      <c r="E93" s="3">
        <v>0.79316192865371704</v>
      </c>
      <c r="G93" s="1">
        <v>31.591999053955078</v>
      </c>
    </row>
    <row r="94" spans="1:9" x14ac:dyDescent="0.45">
      <c r="A94" t="s">
        <v>180</v>
      </c>
      <c r="B94" t="s">
        <v>131</v>
      </c>
      <c r="C94" s="1">
        <v>30.903999328613281</v>
      </c>
      <c r="D94" s="1">
        <v>31.917387008666992</v>
      </c>
      <c r="E94" s="3">
        <v>0.80644887685775757</v>
      </c>
      <c r="G94" s="1"/>
      <c r="H94" s="1">
        <f>AVERAGE(G94:G97)</f>
        <v>32.255333582560219</v>
      </c>
      <c r="I94">
        <f>STDEV(G94:G97)</f>
        <v>0.5393639545902531</v>
      </c>
    </row>
    <row r="95" spans="1:9" x14ac:dyDescent="0.45">
      <c r="A95" t="s">
        <v>180</v>
      </c>
      <c r="B95" t="s">
        <v>131</v>
      </c>
      <c r="C95" s="1">
        <v>31.636999130249023</v>
      </c>
      <c r="D95" s="1">
        <v>31.917387008666992</v>
      </c>
      <c r="E95" s="3">
        <v>0.80644887685775757</v>
      </c>
      <c r="G95" s="1">
        <v>31.636999130249023</v>
      </c>
    </row>
    <row r="96" spans="1:9" x14ac:dyDescent="0.45">
      <c r="A96" t="s">
        <v>180</v>
      </c>
      <c r="B96" t="s">
        <v>131</v>
      </c>
      <c r="C96" s="1">
        <v>32.5</v>
      </c>
      <c r="D96" s="1">
        <v>31.917387008666992</v>
      </c>
      <c r="E96" s="3">
        <v>0.80644887685775757</v>
      </c>
      <c r="G96" s="1">
        <v>32.5</v>
      </c>
    </row>
    <row r="97" spans="1:9" x14ac:dyDescent="0.45">
      <c r="A97" t="s">
        <v>180</v>
      </c>
      <c r="B97" t="s">
        <v>131</v>
      </c>
      <c r="C97" s="1">
        <v>32.629001617431641</v>
      </c>
      <c r="D97" s="1">
        <v>31.917387008666992</v>
      </c>
      <c r="E97" s="3">
        <v>0.80644887685775757</v>
      </c>
      <c r="G97" s="1">
        <v>32.629001617431641</v>
      </c>
    </row>
    <row r="98" spans="1:9" x14ac:dyDescent="0.45">
      <c r="A98" t="s">
        <v>170</v>
      </c>
      <c r="B98" t="s">
        <v>144</v>
      </c>
      <c r="C98" s="1">
        <v>24.77400016784668</v>
      </c>
      <c r="D98" s="1">
        <v>24.759408950805664</v>
      </c>
      <c r="E98" s="1">
        <v>9.3281172215938568E-2</v>
      </c>
      <c r="G98" s="1">
        <v>24.77400016784668</v>
      </c>
      <c r="H98" s="1">
        <f>AVERAGE(G98:G101)</f>
        <v>24.759499549865723</v>
      </c>
      <c r="I98">
        <f>STDEV(G98:G101)</f>
        <v>9.3646647838923402E-2</v>
      </c>
    </row>
    <row r="99" spans="1:9" x14ac:dyDescent="0.45">
      <c r="A99" t="s">
        <v>170</v>
      </c>
      <c r="B99" t="s">
        <v>144</v>
      </c>
      <c r="C99" s="1">
        <v>24.62299919128418</v>
      </c>
      <c r="D99" s="1">
        <v>24.759408950805664</v>
      </c>
      <c r="E99" s="1">
        <v>9.3281172215938568E-2</v>
      </c>
      <c r="G99" s="1">
        <v>24.62299919128418</v>
      </c>
    </row>
    <row r="100" spans="1:9" x14ac:dyDescent="0.45">
      <c r="A100" t="s">
        <v>170</v>
      </c>
      <c r="B100" t="s">
        <v>144</v>
      </c>
      <c r="C100" s="1">
        <v>24.823999404907227</v>
      </c>
      <c r="D100" s="1">
        <v>24.759408950805664</v>
      </c>
      <c r="E100" s="1">
        <v>9.3281172215938568E-2</v>
      </c>
      <c r="G100" s="1">
        <v>24.823999404907227</v>
      </c>
    </row>
    <row r="101" spans="1:9" x14ac:dyDescent="0.45">
      <c r="A101" t="s">
        <v>170</v>
      </c>
      <c r="B101" t="s">
        <v>144</v>
      </c>
      <c r="C101" s="1">
        <v>24.816999435424805</v>
      </c>
      <c r="D101" s="1">
        <v>24.759408950805664</v>
      </c>
      <c r="E101" s="1">
        <v>9.3281172215938568E-2</v>
      </c>
      <c r="G101" s="1">
        <v>24.816999435424805</v>
      </c>
    </row>
    <row r="102" spans="1:9" x14ac:dyDescent="0.45">
      <c r="A102" t="s">
        <v>175</v>
      </c>
      <c r="B102" t="s">
        <v>144</v>
      </c>
      <c r="C102" s="1">
        <v>24.985000610351563</v>
      </c>
      <c r="D102" s="1">
        <v>24.721988677978516</v>
      </c>
      <c r="E102" s="1">
        <v>0.23869109153747559</v>
      </c>
      <c r="G102" s="1">
        <v>24.985000610351563</v>
      </c>
      <c r="H102" s="1">
        <f>AVERAGE(G102:G105)</f>
        <v>24.722249984741211</v>
      </c>
      <c r="I102">
        <f>STDEV(G102:G105)</f>
        <v>0.23865954787409502</v>
      </c>
    </row>
    <row r="103" spans="1:9" x14ac:dyDescent="0.45">
      <c r="A103" t="s">
        <v>175</v>
      </c>
      <c r="B103" t="s">
        <v>144</v>
      </c>
      <c r="C103" s="1">
        <v>24.840999603271484</v>
      </c>
      <c r="D103" s="1">
        <v>24.721988677978516</v>
      </c>
      <c r="E103" s="1">
        <v>0.23869109153747559</v>
      </c>
      <c r="G103" s="1">
        <v>24.840999603271484</v>
      </c>
    </row>
    <row r="104" spans="1:9" x14ac:dyDescent="0.45">
      <c r="A104" t="s">
        <v>175</v>
      </c>
      <c r="B104" t="s">
        <v>144</v>
      </c>
      <c r="C104" s="1">
        <v>24.618000030517578</v>
      </c>
      <c r="D104" s="1">
        <v>24.721988677978516</v>
      </c>
      <c r="E104" s="1">
        <v>0.23869109153747559</v>
      </c>
      <c r="G104" s="1">
        <v>24.618000030517578</v>
      </c>
    </row>
    <row r="105" spans="1:9" x14ac:dyDescent="0.45">
      <c r="A105" t="s">
        <v>175</v>
      </c>
      <c r="B105" t="s">
        <v>144</v>
      </c>
      <c r="C105" s="1">
        <v>24.444999694824219</v>
      </c>
      <c r="D105" s="1">
        <v>24.721988677978516</v>
      </c>
      <c r="E105" s="1">
        <v>0.23869109153747559</v>
      </c>
      <c r="G105" s="1">
        <v>24.444999694824219</v>
      </c>
    </row>
    <row r="106" spans="1:9" x14ac:dyDescent="0.45">
      <c r="A106" t="s">
        <v>180</v>
      </c>
      <c r="B106" t="s">
        <v>144</v>
      </c>
      <c r="C106" s="1">
        <v>24.520000457763672</v>
      </c>
      <c r="D106" s="1">
        <v>24.741462707519531</v>
      </c>
      <c r="E106" s="1">
        <v>0.15308976173400879</v>
      </c>
      <c r="G106" s="1">
        <v>24.520000457763672</v>
      </c>
      <c r="H106" s="1">
        <f>AVERAGE(G106:G109)</f>
        <v>24.741499900817871</v>
      </c>
      <c r="I106">
        <f>STDEV(G106:G109)</f>
        <v>0.15288859069022553</v>
      </c>
    </row>
    <row r="107" spans="1:9" x14ac:dyDescent="0.45">
      <c r="A107" t="s">
        <v>180</v>
      </c>
      <c r="B107" t="s">
        <v>144</v>
      </c>
      <c r="C107" s="1">
        <v>24.871000289916992</v>
      </c>
      <c r="D107" s="1">
        <v>24.741462707519531</v>
      </c>
      <c r="E107" s="1">
        <v>0.15308976173400879</v>
      </c>
      <c r="G107" s="1">
        <v>24.871000289916992</v>
      </c>
    </row>
    <row r="108" spans="1:9" x14ac:dyDescent="0.45">
      <c r="A108" t="s">
        <v>180</v>
      </c>
      <c r="B108" t="s">
        <v>144</v>
      </c>
      <c r="C108" s="1">
        <v>24.781999588012695</v>
      </c>
      <c r="D108" s="1">
        <v>24.741462707519531</v>
      </c>
      <c r="E108" s="1">
        <v>0.15308976173400879</v>
      </c>
      <c r="G108" s="1">
        <v>24.781999588012695</v>
      </c>
    </row>
    <row r="109" spans="1:9" x14ac:dyDescent="0.45">
      <c r="A109" t="s">
        <v>180</v>
      </c>
      <c r="B109" t="s">
        <v>144</v>
      </c>
      <c r="C109" s="1">
        <v>24.792999267578125</v>
      </c>
      <c r="D109" s="1">
        <v>24.741462707519531</v>
      </c>
      <c r="E109" s="1">
        <v>0.15308976173400879</v>
      </c>
      <c r="G109" s="1">
        <v>24.792999267578125</v>
      </c>
    </row>
    <row r="110" spans="1:9" x14ac:dyDescent="0.45">
      <c r="A110" t="s">
        <v>170</v>
      </c>
      <c r="B110" t="s">
        <v>157</v>
      </c>
      <c r="C110" s="1">
        <v>15.079999923706055</v>
      </c>
      <c r="D110" s="1">
        <v>15.041201591491699</v>
      </c>
      <c r="E110" s="1">
        <v>3.9240963757038116E-2</v>
      </c>
      <c r="G110" s="1">
        <v>15.079999923706055</v>
      </c>
      <c r="H110" s="1">
        <f>AVERAGE(G110:G113)</f>
        <v>15.041333198547363</v>
      </c>
      <c r="I110">
        <f>STDEV(G110:G113)</f>
        <v>3.9004306979284288E-2</v>
      </c>
    </row>
    <row r="111" spans="1:9" x14ac:dyDescent="0.45">
      <c r="A111" t="s">
        <v>170</v>
      </c>
      <c r="B111" t="s">
        <v>157</v>
      </c>
      <c r="C111" s="1">
        <v>15.001999855041504</v>
      </c>
      <c r="D111" s="1">
        <v>15.041201591491699</v>
      </c>
      <c r="E111" s="1">
        <v>3.9240963757038116E-2</v>
      </c>
      <c r="G111" s="1">
        <v>15.001999855041504</v>
      </c>
    </row>
    <row r="112" spans="1:9" x14ac:dyDescent="0.45">
      <c r="A112" t="s">
        <v>170</v>
      </c>
      <c r="B112" t="s">
        <v>157</v>
      </c>
      <c r="C112" s="1">
        <v>15.041999816894531</v>
      </c>
      <c r="D112" s="1">
        <v>15.041201591491699</v>
      </c>
      <c r="E112" s="1">
        <v>3.9240963757038116E-2</v>
      </c>
      <c r="G112" s="1">
        <v>15.041999816894531</v>
      </c>
    </row>
    <row r="113" spans="1:9" x14ac:dyDescent="0.45">
      <c r="A113" t="s">
        <v>170</v>
      </c>
      <c r="B113" t="s">
        <v>157</v>
      </c>
      <c r="C113" t="s">
        <v>224</v>
      </c>
      <c r="D113" s="1">
        <v>15.041201591491699</v>
      </c>
      <c r="E113" s="1">
        <v>3.9240963757038116E-2</v>
      </c>
      <c r="G113" t="s">
        <v>224</v>
      </c>
    </row>
    <row r="114" spans="1:9" x14ac:dyDescent="0.45">
      <c r="A114" t="s">
        <v>175</v>
      </c>
      <c r="B114" t="s">
        <v>157</v>
      </c>
      <c r="C114" s="1">
        <v>14.163000106811523</v>
      </c>
      <c r="D114" s="1">
        <v>14.111949920654297</v>
      </c>
      <c r="E114" s="1">
        <v>0.11552632600069046</v>
      </c>
      <c r="G114" s="1">
        <v>14.163000106811523</v>
      </c>
      <c r="H114" s="1">
        <f>AVERAGE(G114:G117)</f>
        <v>14.111999988555908</v>
      </c>
      <c r="I114">
        <f>STDEV(G114:G117)</f>
        <v>0.11543242076319071</v>
      </c>
    </row>
    <row r="115" spans="1:9" x14ac:dyDescent="0.45">
      <c r="A115" t="s">
        <v>175</v>
      </c>
      <c r="B115" t="s">
        <v>157</v>
      </c>
      <c r="C115" s="1">
        <v>14.171999931335449</v>
      </c>
      <c r="D115" s="1">
        <v>14.111949920654297</v>
      </c>
      <c r="E115" s="1">
        <v>0.11552632600069046</v>
      </c>
      <c r="G115" s="1">
        <v>14.171999931335449</v>
      </c>
    </row>
    <row r="116" spans="1:9" x14ac:dyDescent="0.45">
      <c r="A116" t="s">
        <v>175</v>
      </c>
      <c r="B116" t="s">
        <v>157</v>
      </c>
      <c r="C116" s="1">
        <v>13.939000129699707</v>
      </c>
      <c r="D116" s="1">
        <v>14.111949920654297</v>
      </c>
      <c r="E116" s="1">
        <v>0.11552632600069046</v>
      </c>
      <c r="G116" s="1">
        <v>13.939000129699707</v>
      </c>
    </row>
    <row r="117" spans="1:9" x14ac:dyDescent="0.45">
      <c r="A117" t="s">
        <v>175</v>
      </c>
      <c r="B117" t="s">
        <v>157</v>
      </c>
      <c r="C117" s="1">
        <v>14.173999786376953</v>
      </c>
      <c r="D117" s="1">
        <v>14.111949920654297</v>
      </c>
      <c r="E117" s="1">
        <v>0.11552632600069046</v>
      </c>
      <c r="G117" s="1">
        <v>14.173999786376953</v>
      </c>
    </row>
    <row r="118" spans="1:9" x14ac:dyDescent="0.45">
      <c r="A118" t="s">
        <v>180</v>
      </c>
      <c r="B118" t="s">
        <v>157</v>
      </c>
      <c r="C118" s="1">
        <v>14.470999717712402</v>
      </c>
      <c r="D118" s="1">
        <v>14.413228988647461</v>
      </c>
      <c r="E118" s="1">
        <v>7.1531817317008972E-2</v>
      </c>
      <c r="G118" s="1">
        <v>14.470999717712402</v>
      </c>
      <c r="H118" s="1">
        <f>AVERAGE(G118:G121)</f>
        <v>14.413249969482422</v>
      </c>
      <c r="I118">
        <f>STDEV(G118:G121)</f>
        <v>7.1681446143482264E-2</v>
      </c>
    </row>
    <row r="119" spans="1:9" x14ac:dyDescent="0.45">
      <c r="A119" t="s">
        <v>180</v>
      </c>
      <c r="B119" t="s">
        <v>157</v>
      </c>
      <c r="C119" s="1">
        <v>14.413999557495117</v>
      </c>
      <c r="D119" s="1">
        <v>14.413228988647461</v>
      </c>
      <c r="E119" s="1">
        <v>7.1531817317008972E-2</v>
      </c>
      <c r="G119" s="1">
        <v>14.413999557495117</v>
      </c>
    </row>
    <row r="120" spans="1:9" x14ac:dyDescent="0.45">
      <c r="A120" t="s">
        <v>180</v>
      </c>
      <c r="B120" t="s">
        <v>157</v>
      </c>
      <c r="C120" s="1">
        <v>14.312000274658203</v>
      </c>
      <c r="D120" s="1">
        <v>14.413228988647461</v>
      </c>
      <c r="E120" s="1">
        <v>7.1531817317008972E-2</v>
      </c>
      <c r="G120" s="1">
        <v>14.312000274658203</v>
      </c>
    </row>
    <row r="121" spans="1:9" x14ac:dyDescent="0.45">
      <c r="A121" t="s">
        <v>180</v>
      </c>
      <c r="B121" t="s">
        <v>157</v>
      </c>
      <c r="C121" s="1">
        <v>14.456000328063965</v>
      </c>
      <c r="D121" s="1">
        <v>14.413228988647461</v>
      </c>
      <c r="E121" s="1">
        <v>7.1531817317008972E-2</v>
      </c>
      <c r="G121" s="1">
        <v>14.456000328063965</v>
      </c>
    </row>
    <row r="122" spans="1:9" x14ac:dyDescent="0.45">
      <c r="A122" t="s">
        <v>234</v>
      </c>
      <c r="B122" t="s">
        <v>97</v>
      </c>
      <c r="C122" s="1">
        <v>34.708000183105469</v>
      </c>
      <c r="D122" s="1">
        <v>34.646995544433594</v>
      </c>
      <c r="E122" s="1">
        <v>0.57746487855911255</v>
      </c>
      <c r="G122" s="1">
        <v>34.708000183105469</v>
      </c>
      <c r="H122" s="1">
        <f>AVERAGE(G122:G125)</f>
        <v>34.646750450134277</v>
      </c>
      <c r="I122">
        <f>STDEV(G122:G125)</f>
        <v>0.57744191480463425</v>
      </c>
    </row>
    <row r="123" spans="1:9" x14ac:dyDescent="0.45">
      <c r="A123" t="s">
        <v>234</v>
      </c>
      <c r="B123" t="s">
        <v>97</v>
      </c>
      <c r="C123" s="1">
        <v>35.373001098632813</v>
      </c>
      <c r="D123" s="1">
        <v>34.646995544433594</v>
      </c>
      <c r="E123" s="1">
        <v>0.57746487855911255</v>
      </c>
      <c r="G123" s="1">
        <v>35.373001098632813</v>
      </c>
    </row>
    <row r="124" spans="1:9" x14ac:dyDescent="0.45">
      <c r="A124" t="s">
        <v>234</v>
      </c>
      <c r="B124" t="s">
        <v>97</v>
      </c>
      <c r="C124" s="1">
        <v>34.534999847412109</v>
      </c>
      <c r="D124" s="1">
        <v>34.646995544433594</v>
      </c>
      <c r="E124" s="1">
        <v>0.57746487855911255</v>
      </c>
      <c r="G124" s="1">
        <v>34.534999847412109</v>
      </c>
    </row>
    <row r="125" spans="1:9" x14ac:dyDescent="0.45">
      <c r="A125" t="s">
        <v>234</v>
      </c>
      <c r="B125" t="s">
        <v>97</v>
      </c>
      <c r="C125" s="1">
        <v>33.971000671386719</v>
      </c>
      <c r="D125" s="1">
        <v>34.646995544433594</v>
      </c>
      <c r="E125" s="1">
        <v>0.57746487855911255</v>
      </c>
      <c r="G125" s="1">
        <v>33.971000671386719</v>
      </c>
    </row>
    <row r="126" spans="1:9" x14ac:dyDescent="0.45">
      <c r="A126" t="s">
        <v>239</v>
      </c>
      <c r="B126" t="s">
        <v>97</v>
      </c>
      <c r="C126" s="1">
        <v>38.425998687744141</v>
      </c>
      <c r="D126" s="1">
        <v>38.047035217285156</v>
      </c>
      <c r="E126" s="1">
        <v>0.53657186031341553</v>
      </c>
      <c r="G126" s="1">
        <v>38.425998687744141</v>
      </c>
      <c r="H126" s="1">
        <f>AVERAGE(G126:G129)</f>
        <v>38.046998977661133</v>
      </c>
      <c r="I126">
        <f>STDEV(G126:G129)</f>
        <v>0.53598653013486075</v>
      </c>
    </row>
    <row r="127" spans="1:9" x14ac:dyDescent="0.45">
      <c r="A127" t="s">
        <v>239</v>
      </c>
      <c r="B127" t="s">
        <v>97</v>
      </c>
      <c r="C127" t="s">
        <v>224</v>
      </c>
      <c r="D127" s="1">
        <v>38.047035217285156</v>
      </c>
      <c r="E127" s="1">
        <v>0.53657186031341553</v>
      </c>
      <c r="G127" t="s">
        <v>224</v>
      </c>
    </row>
    <row r="128" spans="1:9" x14ac:dyDescent="0.45">
      <c r="A128" t="s">
        <v>239</v>
      </c>
      <c r="B128" t="s">
        <v>97</v>
      </c>
      <c r="C128" t="s">
        <v>224</v>
      </c>
      <c r="D128" s="1">
        <v>38.047035217285156</v>
      </c>
      <c r="E128" s="1">
        <v>0.53657186031341553</v>
      </c>
      <c r="G128" t="s">
        <v>224</v>
      </c>
    </row>
    <row r="129" spans="1:9" x14ac:dyDescent="0.45">
      <c r="A129" t="s">
        <v>239</v>
      </c>
      <c r="B129" t="s">
        <v>97</v>
      </c>
      <c r="C129" s="1">
        <v>37.667999267578125</v>
      </c>
      <c r="D129" s="1">
        <v>38.047035217285156</v>
      </c>
      <c r="E129" s="1">
        <v>0.53657186031341553</v>
      </c>
      <c r="G129" s="1">
        <v>37.667999267578125</v>
      </c>
    </row>
    <row r="130" spans="1:9" x14ac:dyDescent="0.45">
      <c r="A130" t="s">
        <v>234</v>
      </c>
      <c r="B130" t="s">
        <v>118</v>
      </c>
      <c r="C130" s="1">
        <v>26.37700080871582</v>
      </c>
      <c r="D130" s="1">
        <v>26.235578536987305</v>
      </c>
      <c r="E130" s="1">
        <v>0.40357452630996704</v>
      </c>
      <c r="G130" s="1">
        <v>26.37700080871582</v>
      </c>
      <c r="H130" s="1">
        <f>AVERAGE(G130:G133)</f>
        <v>26.235500335693359</v>
      </c>
      <c r="I130">
        <f>STDEV(G130:G133)</f>
        <v>0.40337819697915894</v>
      </c>
    </row>
    <row r="131" spans="1:9" x14ac:dyDescent="0.45">
      <c r="A131" t="s">
        <v>234</v>
      </c>
      <c r="B131" t="s">
        <v>118</v>
      </c>
      <c r="C131" s="1">
        <v>26.742000579833984</v>
      </c>
      <c r="D131" s="1">
        <v>26.235578536987305</v>
      </c>
      <c r="E131" s="1">
        <v>0.40357452630996704</v>
      </c>
      <c r="G131" s="1">
        <v>26.742000579833984</v>
      </c>
    </row>
    <row r="132" spans="1:9" x14ac:dyDescent="0.45">
      <c r="A132" t="s">
        <v>234</v>
      </c>
      <c r="B132" t="s">
        <v>118</v>
      </c>
      <c r="C132" s="1">
        <v>25.882999420166016</v>
      </c>
      <c r="D132" s="1">
        <v>26.235578536987305</v>
      </c>
      <c r="E132" s="1">
        <v>0.40357452630996704</v>
      </c>
      <c r="G132" s="1">
        <v>25.882999420166016</v>
      </c>
    </row>
    <row r="133" spans="1:9" x14ac:dyDescent="0.45">
      <c r="A133" t="s">
        <v>234</v>
      </c>
      <c r="B133" t="s">
        <v>118</v>
      </c>
      <c r="C133" s="1">
        <v>25.940000534057617</v>
      </c>
      <c r="D133" s="1">
        <v>26.235578536987305</v>
      </c>
      <c r="E133" s="1">
        <v>0.40357452630996704</v>
      </c>
      <c r="G133" s="1">
        <v>25.940000534057617</v>
      </c>
    </row>
    <row r="134" spans="1:9" x14ac:dyDescent="0.45">
      <c r="A134" t="s">
        <v>239</v>
      </c>
      <c r="B134" t="s">
        <v>118</v>
      </c>
      <c r="C134" s="1">
        <v>27.090999603271484</v>
      </c>
      <c r="D134" s="1">
        <v>26.56120491027832</v>
      </c>
      <c r="E134" s="1">
        <v>0.53111660480499268</v>
      </c>
      <c r="G134" s="1">
        <v>27.090999603271484</v>
      </c>
      <c r="H134" s="1">
        <f>AVERAGE(G134:G137)</f>
        <v>26.561249732971191</v>
      </c>
      <c r="I134">
        <f>STDEV(G134:G137)</f>
        <v>0.53088358151407933</v>
      </c>
    </row>
    <row r="135" spans="1:9" x14ac:dyDescent="0.45">
      <c r="A135" t="s">
        <v>239</v>
      </c>
      <c r="B135" t="s">
        <v>118</v>
      </c>
      <c r="C135" s="1">
        <v>26.761999130249023</v>
      </c>
      <c r="D135" s="1">
        <v>26.56120491027832</v>
      </c>
      <c r="E135" s="1">
        <v>0.53111660480499268</v>
      </c>
      <c r="G135" s="1">
        <v>26.761999130249023</v>
      </c>
    </row>
    <row r="136" spans="1:9" x14ac:dyDescent="0.45">
      <c r="A136" t="s">
        <v>239</v>
      </c>
      <c r="B136" t="s">
        <v>118</v>
      </c>
      <c r="C136" s="1">
        <v>26.555000305175781</v>
      </c>
      <c r="D136" s="1">
        <v>26.56120491027832</v>
      </c>
      <c r="E136" s="1">
        <v>0.53111660480499268</v>
      </c>
      <c r="G136" s="1">
        <v>26.555000305175781</v>
      </c>
    </row>
    <row r="137" spans="1:9" x14ac:dyDescent="0.45">
      <c r="A137" t="s">
        <v>239</v>
      </c>
      <c r="B137" t="s">
        <v>118</v>
      </c>
      <c r="C137" s="1">
        <v>25.836999893188477</v>
      </c>
      <c r="D137" s="1">
        <v>26.56120491027832</v>
      </c>
      <c r="E137" s="1">
        <v>0.53111660480499268</v>
      </c>
      <c r="G137" s="1">
        <v>25.836999893188477</v>
      </c>
    </row>
    <row r="138" spans="1:9" x14ac:dyDescent="0.45">
      <c r="A138" t="s">
        <v>234</v>
      </c>
      <c r="B138" t="s">
        <v>131</v>
      </c>
      <c r="C138" s="1">
        <v>33.720001220703125</v>
      </c>
      <c r="D138" s="1">
        <v>32.806507110595703</v>
      </c>
      <c r="E138" s="3">
        <v>0.8352198600769043</v>
      </c>
      <c r="G138" s="1"/>
      <c r="H138" s="1">
        <f>AVERAGE(G138:G141)</f>
        <v>32.107999801635742</v>
      </c>
      <c r="I138">
        <f>STDEV(G138:G141)</f>
        <v>0.22061750994288076</v>
      </c>
    </row>
    <row r="139" spans="1:9" x14ac:dyDescent="0.45">
      <c r="A139" t="s">
        <v>234</v>
      </c>
      <c r="B139" t="s">
        <v>131</v>
      </c>
      <c r="C139" s="1">
        <v>32.263999938964844</v>
      </c>
      <c r="D139" s="1">
        <v>32.806507110595703</v>
      </c>
      <c r="E139" s="3">
        <v>0.8352198600769043</v>
      </c>
      <c r="G139" s="1">
        <v>32.263999938964844</v>
      </c>
    </row>
    <row r="140" spans="1:9" x14ac:dyDescent="0.45">
      <c r="A140" t="s">
        <v>234</v>
      </c>
      <c r="B140" t="s">
        <v>131</v>
      </c>
      <c r="C140" s="1">
        <v>31.951999664306641</v>
      </c>
      <c r="D140" s="1">
        <v>32.806507110595703</v>
      </c>
      <c r="E140" s="3">
        <v>0.8352198600769043</v>
      </c>
      <c r="G140" s="1">
        <v>31.951999664306641</v>
      </c>
    </row>
    <row r="141" spans="1:9" x14ac:dyDescent="0.45">
      <c r="A141" t="s">
        <v>234</v>
      </c>
      <c r="B141" t="s">
        <v>131</v>
      </c>
      <c r="C141" s="1">
        <v>33.290000915527344</v>
      </c>
      <c r="D141" s="1">
        <v>32.806507110595703</v>
      </c>
      <c r="E141" s="3">
        <v>0.8352198600769043</v>
      </c>
      <c r="G141" s="1"/>
    </row>
    <row r="142" spans="1:9" x14ac:dyDescent="0.45">
      <c r="A142" t="s">
        <v>239</v>
      </c>
      <c r="B142" t="s">
        <v>131</v>
      </c>
      <c r="C142" s="1">
        <v>33.909999847412109</v>
      </c>
      <c r="D142" s="1">
        <v>32.880340576171875</v>
      </c>
      <c r="E142" s="3">
        <v>0.72844648361206055</v>
      </c>
      <c r="G142" s="1"/>
      <c r="H142" s="1">
        <f>AVERAGE(G142:G145)</f>
        <v>32.537000020345054</v>
      </c>
      <c r="I142">
        <f>STDEV(G142:G145)</f>
        <v>0.29786753031102997</v>
      </c>
    </row>
    <row r="143" spans="1:9" x14ac:dyDescent="0.45">
      <c r="A143" t="s">
        <v>239</v>
      </c>
      <c r="B143" t="s">
        <v>131</v>
      </c>
      <c r="C143" s="1">
        <v>32.201999664306641</v>
      </c>
      <c r="D143" s="1">
        <v>32.880340576171875</v>
      </c>
      <c r="E143" s="3">
        <v>0.72844648361206055</v>
      </c>
      <c r="G143" s="1">
        <v>32.201999664306641</v>
      </c>
    </row>
    <row r="144" spans="1:9" x14ac:dyDescent="0.45">
      <c r="A144" t="s">
        <v>239</v>
      </c>
      <c r="B144" t="s">
        <v>131</v>
      </c>
      <c r="C144" s="1">
        <v>32.771999359130859</v>
      </c>
      <c r="D144" s="1">
        <v>32.880340576171875</v>
      </c>
      <c r="E144" s="3">
        <v>0.72844648361206055</v>
      </c>
      <c r="G144" s="1">
        <v>32.771999359130859</v>
      </c>
    </row>
    <row r="145" spans="1:9" x14ac:dyDescent="0.45">
      <c r="A145" t="s">
        <v>239</v>
      </c>
      <c r="B145" t="s">
        <v>131</v>
      </c>
      <c r="C145" s="1">
        <v>32.637001037597656</v>
      </c>
      <c r="D145" s="1">
        <v>32.880340576171875</v>
      </c>
      <c r="E145" s="3">
        <v>0.72844648361206055</v>
      </c>
      <c r="G145" s="1">
        <v>32.637001037597656</v>
      </c>
    </row>
    <row r="146" spans="1:9" x14ac:dyDescent="0.45">
      <c r="A146" t="s">
        <v>234</v>
      </c>
      <c r="B146" t="s">
        <v>144</v>
      </c>
      <c r="C146" s="1">
        <v>24.843999862670898</v>
      </c>
      <c r="D146" s="1">
        <v>24.725925445556641</v>
      </c>
      <c r="E146" s="1">
        <v>0.14899063110351563</v>
      </c>
      <c r="G146" s="1">
        <v>24.843999862670898</v>
      </c>
      <c r="H146" s="1">
        <f>AVERAGE(G146:G149)</f>
        <v>24.72599983215332</v>
      </c>
      <c r="I146">
        <f>STDEV(G146:G149)</f>
        <v>0.1491292288136406</v>
      </c>
    </row>
    <row r="147" spans="1:9" x14ac:dyDescent="0.45">
      <c r="A147" t="s">
        <v>234</v>
      </c>
      <c r="B147" t="s">
        <v>144</v>
      </c>
      <c r="C147" s="1">
        <v>24.863000869750977</v>
      </c>
      <c r="D147" s="1">
        <v>24.725925445556641</v>
      </c>
      <c r="E147" s="1">
        <v>0.14899063110351563</v>
      </c>
      <c r="G147" s="1">
        <v>24.863000869750977</v>
      </c>
    </row>
    <row r="148" spans="1:9" x14ac:dyDescent="0.45">
      <c r="A148" t="s">
        <v>234</v>
      </c>
      <c r="B148" t="s">
        <v>144</v>
      </c>
      <c r="C148" s="1">
        <v>24.570999145507813</v>
      </c>
      <c r="D148" s="1">
        <v>24.725925445556641</v>
      </c>
      <c r="E148" s="1">
        <v>0.14899063110351563</v>
      </c>
      <c r="G148" s="1">
        <v>24.570999145507813</v>
      </c>
    </row>
    <row r="149" spans="1:9" x14ac:dyDescent="0.45">
      <c r="A149" t="s">
        <v>234</v>
      </c>
      <c r="B149" t="s">
        <v>144</v>
      </c>
      <c r="C149" s="1">
        <v>24.625999450683594</v>
      </c>
      <c r="D149" s="1">
        <v>24.725925445556641</v>
      </c>
      <c r="E149" s="1">
        <v>0.14899063110351563</v>
      </c>
      <c r="G149" s="1">
        <v>24.625999450683594</v>
      </c>
    </row>
    <row r="150" spans="1:9" x14ac:dyDescent="0.45">
      <c r="A150" t="s">
        <v>239</v>
      </c>
      <c r="B150" t="s">
        <v>144</v>
      </c>
      <c r="C150" s="1">
        <v>24.905000686645508</v>
      </c>
      <c r="D150" s="1">
        <v>24.786098480224609</v>
      </c>
      <c r="E150" s="1">
        <v>0.10441171377897263</v>
      </c>
      <c r="G150" s="1">
        <v>24.905000686645508</v>
      </c>
      <c r="H150" s="1">
        <f>AVERAGE(G150:G153)</f>
        <v>24.786250114440918</v>
      </c>
      <c r="I150">
        <f>STDEV(G150:G153)</f>
        <v>0.10417123677389541</v>
      </c>
    </row>
    <row r="151" spans="1:9" x14ac:dyDescent="0.45">
      <c r="A151" t="s">
        <v>239</v>
      </c>
      <c r="B151" t="s">
        <v>144</v>
      </c>
      <c r="C151" s="1">
        <v>24.729000091552734</v>
      </c>
      <c r="D151" s="1">
        <v>24.786098480224609</v>
      </c>
      <c r="E151" s="1">
        <v>0.10441171377897263</v>
      </c>
      <c r="G151" s="1">
        <v>24.729000091552734</v>
      </c>
    </row>
    <row r="152" spans="1:9" x14ac:dyDescent="0.45">
      <c r="A152" t="s">
        <v>239</v>
      </c>
      <c r="B152" t="s">
        <v>144</v>
      </c>
      <c r="C152" s="1">
        <v>24.836999893188477</v>
      </c>
      <c r="D152" s="1">
        <v>24.786098480224609</v>
      </c>
      <c r="E152" s="1">
        <v>0.10441171377897263</v>
      </c>
      <c r="G152" s="1">
        <v>24.836999893188477</v>
      </c>
    </row>
    <row r="153" spans="1:9" x14ac:dyDescent="0.45">
      <c r="A153" t="s">
        <v>239</v>
      </c>
      <c r="B153" t="s">
        <v>144</v>
      </c>
      <c r="C153" s="1">
        <v>24.673999786376953</v>
      </c>
      <c r="D153" s="1">
        <v>24.786098480224609</v>
      </c>
      <c r="E153" s="1">
        <v>0.10441171377897263</v>
      </c>
      <c r="G153" s="1">
        <v>24.673999786376953</v>
      </c>
    </row>
    <row r="154" spans="1:9" x14ac:dyDescent="0.45">
      <c r="A154" t="s">
        <v>234</v>
      </c>
      <c r="B154" t="s">
        <v>157</v>
      </c>
      <c r="C154" s="1">
        <v>15.670999526977539</v>
      </c>
      <c r="D154" s="1">
        <v>15.66746711730957</v>
      </c>
      <c r="E154" s="1">
        <v>5.535237118601799E-2</v>
      </c>
      <c r="G154" s="1">
        <v>15.670999526977539</v>
      </c>
      <c r="H154" s="1">
        <f>AVERAGE(G154:G157)</f>
        <v>15.667249917984009</v>
      </c>
      <c r="I154">
        <f>STDEV(G154:G157)</f>
        <v>5.5361956953939057E-2</v>
      </c>
    </row>
    <row r="155" spans="1:9" x14ac:dyDescent="0.45">
      <c r="A155" t="s">
        <v>234</v>
      </c>
      <c r="B155" t="s">
        <v>157</v>
      </c>
      <c r="C155" s="1">
        <v>15.744000434875488</v>
      </c>
      <c r="D155" s="1">
        <v>15.66746711730957</v>
      </c>
      <c r="E155" s="1">
        <v>5.535237118601799E-2</v>
      </c>
      <c r="G155" s="1">
        <v>15.744000434875488</v>
      </c>
    </row>
    <row r="156" spans="1:9" x14ac:dyDescent="0.45">
      <c r="A156" t="s">
        <v>234</v>
      </c>
      <c r="B156" t="s">
        <v>157</v>
      </c>
      <c r="C156" s="1">
        <v>15.631999969482422</v>
      </c>
      <c r="D156" s="1">
        <v>15.66746711730957</v>
      </c>
      <c r="E156" s="1">
        <v>5.535237118601799E-2</v>
      </c>
      <c r="G156" s="1">
        <v>15.631999969482422</v>
      </c>
    </row>
    <row r="157" spans="1:9" x14ac:dyDescent="0.45">
      <c r="A157" t="s">
        <v>234</v>
      </c>
      <c r="B157" t="s">
        <v>157</v>
      </c>
      <c r="C157" s="1">
        <v>15.621999740600586</v>
      </c>
      <c r="D157" s="1">
        <v>15.66746711730957</v>
      </c>
      <c r="E157" s="1">
        <v>5.535237118601799E-2</v>
      </c>
      <c r="G157" s="1">
        <v>15.621999740600586</v>
      </c>
    </row>
    <row r="158" spans="1:9" x14ac:dyDescent="0.45">
      <c r="A158" t="s">
        <v>239</v>
      </c>
      <c r="B158" t="s">
        <v>157</v>
      </c>
      <c r="C158" s="1">
        <v>14.105999946594238</v>
      </c>
      <c r="D158" s="1">
        <v>14.071834564208984</v>
      </c>
      <c r="E158" s="1">
        <v>4.6618528664112091E-2</v>
      </c>
      <c r="G158" s="1">
        <v>14.105999946594238</v>
      </c>
      <c r="H158" s="1">
        <f>AVERAGE(G158:G161)</f>
        <v>14.071749925613403</v>
      </c>
      <c r="I158">
        <f>STDEV(G158:G161)</f>
        <v>4.6636001788879916E-2</v>
      </c>
    </row>
    <row r="159" spans="1:9" x14ac:dyDescent="0.45">
      <c r="A159" t="s">
        <v>239</v>
      </c>
      <c r="B159" t="s">
        <v>157</v>
      </c>
      <c r="C159" s="1">
        <v>14.053999900817871</v>
      </c>
      <c r="D159" s="1">
        <v>14.071834564208984</v>
      </c>
      <c r="E159" s="1">
        <v>4.6618528664112091E-2</v>
      </c>
      <c r="G159" s="1">
        <v>14.053999900817871</v>
      </c>
    </row>
    <row r="160" spans="1:9" x14ac:dyDescent="0.45">
      <c r="A160" t="s">
        <v>239</v>
      </c>
      <c r="B160" t="s">
        <v>157</v>
      </c>
      <c r="C160" s="1">
        <v>14.11299991607666</v>
      </c>
      <c r="D160" s="1">
        <v>14.071834564208984</v>
      </c>
      <c r="E160" s="1">
        <v>4.6618528664112091E-2</v>
      </c>
      <c r="G160" s="1">
        <v>14.11299991607666</v>
      </c>
    </row>
    <row r="161" spans="1:7" x14ac:dyDescent="0.45">
      <c r="A161" t="s">
        <v>239</v>
      </c>
      <c r="B161" t="s">
        <v>157</v>
      </c>
      <c r="C161" s="1">
        <v>14.013999938964844</v>
      </c>
      <c r="D161" s="1">
        <v>14.071834564208984</v>
      </c>
      <c r="E161" s="1">
        <v>4.6618528664112091E-2</v>
      </c>
      <c r="G161" s="1">
        <v>14.013999938964844</v>
      </c>
    </row>
  </sheetData>
  <conditionalFormatting sqref="E1">
    <cfRule type="cellIs" dxfId="1" priority="2" operator="greaterThan">
      <formula>0.6</formula>
    </cfRule>
  </conditionalFormatting>
  <conditionalFormatting sqref="I1">
    <cfRule type="cellIs" dxfId="0" priority="1" operator="greaterThan">
      <formula>0.6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49D2-8A36-4249-B06A-0993C855A20F}">
  <dimension ref="A1:R42"/>
  <sheetViews>
    <sheetView topLeftCell="B15" workbookViewId="0">
      <selection activeCell="Q3" sqref="Q3:R42"/>
    </sheetView>
  </sheetViews>
  <sheetFormatPr defaultRowHeight="14.25" x14ac:dyDescent="0.45"/>
  <cols>
    <col min="1" max="2" width="7.73046875" customWidth="1"/>
    <col min="4" max="4" width="13.1328125" customWidth="1"/>
    <col min="5" max="5" width="11.3984375" customWidth="1"/>
    <col min="6" max="6" width="7.46484375" customWidth="1"/>
    <col min="7" max="7" width="11.33203125" customWidth="1"/>
    <col min="8" max="8" width="17.6640625" customWidth="1"/>
    <col min="10" max="10" width="6.33203125" customWidth="1"/>
    <col min="14" max="14" width="12.19921875" bestFit="1" customWidth="1"/>
  </cols>
  <sheetData>
    <row r="1" spans="1:18" x14ac:dyDescent="0.45">
      <c r="A1" s="2"/>
      <c r="B1" s="2"/>
      <c r="C1" s="2"/>
      <c r="D1" s="2"/>
      <c r="E1" s="2"/>
      <c r="F1" s="2"/>
      <c r="G1" s="2"/>
      <c r="H1" s="2"/>
      <c r="I1" s="2" t="s">
        <v>298</v>
      </c>
      <c r="J1" s="2"/>
      <c r="K1" s="5" t="s">
        <v>299</v>
      </c>
      <c r="L1" s="5"/>
      <c r="M1" s="5"/>
      <c r="N1" s="5"/>
      <c r="O1" s="5"/>
      <c r="P1" s="5"/>
      <c r="Q1" s="5"/>
      <c r="R1" s="5"/>
    </row>
    <row r="2" spans="1:18" ht="32.65" customHeight="1" x14ac:dyDescent="0.45">
      <c r="A2" s="6" t="s">
        <v>64</v>
      </c>
      <c r="B2" s="6" t="s">
        <v>65</v>
      </c>
      <c r="C2" s="6" t="s">
        <v>300</v>
      </c>
      <c r="D2" s="6" t="s">
        <v>301</v>
      </c>
      <c r="E2" s="6" t="s">
        <v>302</v>
      </c>
      <c r="F2" s="6" t="s">
        <v>303</v>
      </c>
      <c r="G2" s="6" t="s">
        <v>304</v>
      </c>
      <c r="H2" s="6" t="s">
        <v>305</v>
      </c>
      <c r="I2" s="6" t="s">
        <v>306</v>
      </c>
      <c r="J2" s="7"/>
      <c r="K2" s="6" t="s">
        <v>307</v>
      </c>
      <c r="L2" s="6" t="s">
        <v>308</v>
      </c>
      <c r="M2" s="6" t="s">
        <v>309</v>
      </c>
      <c r="N2" s="6" t="s">
        <v>310</v>
      </c>
      <c r="O2" s="6" t="s">
        <v>311</v>
      </c>
      <c r="P2" s="6" t="s">
        <v>312</v>
      </c>
      <c r="Q2" s="6" t="s">
        <v>313</v>
      </c>
      <c r="R2" s="6" t="s">
        <v>314</v>
      </c>
    </row>
    <row r="3" spans="1:18" x14ac:dyDescent="0.45">
      <c r="A3" t="s">
        <v>234</v>
      </c>
      <c r="B3" t="s">
        <v>157</v>
      </c>
      <c r="C3">
        <v>15.667249917984009</v>
      </c>
      <c r="E3">
        <f>D$23-C3</f>
        <v>-1.1136041879653931</v>
      </c>
      <c r="F3">
        <f>2^E3</f>
        <v>0.4621380591795885</v>
      </c>
      <c r="G3">
        <f>GEOMEAN(F3)</f>
        <v>0.4621380591795885</v>
      </c>
      <c r="H3">
        <f>F3/G$3</f>
        <v>1</v>
      </c>
      <c r="I3">
        <f>GEOMEAN(H3:H6)</f>
        <v>1</v>
      </c>
      <c r="K3">
        <f>LOG(H3,2)</f>
        <v>0</v>
      </c>
      <c r="L3">
        <f>_xlfn.STDEV.S(K3:K6)</f>
        <v>0</v>
      </c>
      <c r="M3">
        <f>L3/SQRT(5)</f>
        <v>0</v>
      </c>
      <c r="N3">
        <f>LOG(I3,2)</f>
        <v>0</v>
      </c>
      <c r="O3">
        <f>2^(N3-M3)</f>
        <v>1</v>
      </c>
      <c r="P3">
        <f>2^(N3+M3)</f>
        <v>1</v>
      </c>
      <c r="Q3">
        <f>+P3-I3</f>
        <v>0</v>
      </c>
      <c r="R3">
        <f>+I3-O3</f>
        <v>0</v>
      </c>
    </row>
    <row r="4" spans="1:18" x14ac:dyDescent="0.45">
      <c r="A4" t="s">
        <v>107</v>
      </c>
      <c r="B4" t="s">
        <v>157</v>
      </c>
      <c r="C4">
        <v>14.840250015258789</v>
      </c>
      <c r="E4">
        <f t="shared" ref="E4:E6" si="0">D$23-C4</f>
        <v>-0.28660428524017334</v>
      </c>
      <c r="F4">
        <f t="shared" ref="F4:F42" si="1">2^E4</f>
        <v>0.81982944664735247</v>
      </c>
      <c r="G4">
        <f t="shared" ref="G4:G6" si="2">GEOMEAN(F4)</f>
        <v>0.81982944664735247</v>
      </c>
      <c r="H4">
        <f>F4/G$4</f>
        <v>1</v>
      </c>
      <c r="K4">
        <f t="shared" ref="K4:K42" si="3">LOG(H4,2)</f>
        <v>0</v>
      </c>
    </row>
    <row r="5" spans="1:18" x14ac:dyDescent="0.45">
      <c r="A5" t="s">
        <v>112</v>
      </c>
      <c r="B5" t="s">
        <v>157</v>
      </c>
      <c r="C5">
        <v>14.789249897003174</v>
      </c>
      <c r="E5">
        <f t="shared" si="0"/>
        <v>-0.23560416698455811</v>
      </c>
      <c r="F5">
        <f t="shared" si="1"/>
        <v>0.84932924540388577</v>
      </c>
      <c r="G5">
        <f t="shared" si="2"/>
        <v>0.84932924540388577</v>
      </c>
      <c r="H5">
        <f>F5/G$5</f>
        <v>1</v>
      </c>
      <c r="K5">
        <f t="shared" si="3"/>
        <v>0</v>
      </c>
    </row>
    <row r="6" spans="1:18" x14ac:dyDescent="0.45">
      <c r="A6" t="s">
        <v>180</v>
      </c>
      <c r="B6" t="s">
        <v>157</v>
      </c>
      <c r="C6">
        <v>14.413249969482422</v>
      </c>
      <c r="E6">
        <f t="shared" si="0"/>
        <v>0.14039576053619385</v>
      </c>
      <c r="F6">
        <f t="shared" si="1"/>
        <v>1.1022074322822606</v>
      </c>
      <c r="G6">
        <f t="shared" si="2"/>
        <v>1.1022074322822606</v>
      </c>
      <c r="H6">
        <f>F6/G$6</f>
        <v>1</v>
      </c>
      <c r="K6">
        <f t="shared" si="3"/>
        <v>0</v>
      </c>
    </row>
    <row r="7" spans="1:18" x14ac:dyDescent="0.45">
      <c r="A7" t="s">
        <v>234</v>
      </c>
      <c r="B7" t="s">
        <v>144</v>
      </c>
      <c r="C7">
        <v>24.72599983215332</v>
      </c>
      <c r="E7">
        <f>D$27-C7</f>
        <v>-0.12918746471405029</v>
      </c>
      <c r="F7">
        <f t="shared" si="1"/>
        <v>0.91434627104258481</v>
      </c>
      <c r="H7">
        <f t="shared" ref="H7" si="4">F7/G$3</f>
        <v>1.9785132448640561</v>
      </c>
      <c r="I7">
        <f t="shared" ref="I7" si="5">GEOMEAN(H7:H10)</f>
        <v>1.1959580041127529</v>
      </c>
      <c r="K7">
        <f t="shared" si="3"/>
        <v>0.98441672325134266</v>
      </c>
      <c r="L7">
        <f t="shared" ref="L7" si="6">_xlfn.STDEV.S(K7:K10)</f>
        <v>0.54395601741352617</v>
      </c>
      <c r="M7">
        <f t="shared" ref="M7" si="7">L7/SQRT(5)</f>
        <v>0.24326452634134077</v>
      </c>
      <c r="N7">
        <f t="shared" ref="N7:N42" si="8">LOG(I7,2)</f>
        <v>0.25816673040390015</v>
      </c>
      <c r="O7">
        <f t="shared" ref="O7" si="9">2^(N7-M7)</f>
        <v>1.0103829533579776</v>
      </c>
      <c r="P7">
        <f t="shared" ref="P7:P42" si="10">2^(N7+M7)</f>
        <v>1.4156172596219565</v>
      </c>
      <c r="Q7">
        <f t="shared" ref="Q7" si="11">+P7-I7</f>
        <v>0.21965925550920362</v>
      </c>
      <c r="R7">
        <f t="shared" ref="R7:R42" si="12">+I7-O7</f>
        <v>0.18557505075477532</v>
      </c>
    </row>
    <row r="8" spans="1:18" x14ac:dyDescent="0.45">
      <c r="A8" t="s">
        <v>107</v>
      </c>
      <c r="B8" t="s">
        <v>144</v>
      </c>
      <c r="C8">
        <v>24.56125020980835</v>
      </c>
      <c r="E8">
        <f t="shared" ref="E8:E10" si="13">D$27-C8</f>
        <v>3.556215763092041E-2</v>
      </c>
      <c r="F8">
        <f t="shared" si="1"/>
        <v>1.0249561275627317</v>
      </c>
      <c r="H8">
        <f t="shared" ref="H8" si="14">F8/G$4</f>
        <v>1.2502065298510971</v>
      </c>
      <c r="K8">
        <f t="shared" si="3"/>
        <v>0.32216644287109381</v>
      </c>
    </row>
    <row r="9" spans="1:18" x14ac:dyDescent="0.45">
      <c r="A9" t="s">
        <v>112</v>
      </c>
      <c r="B9" t="s">
        <v>144</v>
      </c>
      <c r="C9">
        <v>24.821249485015869</v>
      </c>
      <c r="E9">
        <f t="shared" si="13"/>
        <v>-0.22443711757659912</v>
      </c>
      <c r="F9">
        <f t="shared" si="1"/>
        <v>0.85592891007990912</v>
      </c>
      <c r="H9">
        <f t="shared" ref="H9" si="15">F9/G$5</f>
        <v>1.0077704432194432</v>
      </c>
      <c r="K9">
        <f t="shared" si="3"/>
        <v>1.1167049407959172E-2</v>
      </c>
    </row>
    <row r="10" spans="1:18" x14ac:dyDescent="0.45">
      <c r="A10" t="s">
        <v>180</v>
      </c>
      <c r="B10" t="s">
        <v>144</v>
      </c>
      <c r="C10">
        <v>24.741499900817871</v>
      </c>
      <c r="E10">
        <f t="shared" si="13"/>
        <v>-0.14468753337860107</v>
      </c>
      <c r="F10">
        <f t="shared" si="1"/>
        <v>0.90457527410541672</v>
      </c>
      <c r="H10">
        <f t="shared" ref="H10" si="16">F10/G$6</f>
        <v>0.82069422470902653</v>
      </c>
      <c r="K10">
        <f t="shared" si="3"/>
        <v>-0.28508329391479509</v>
      </c>
    </row>
    <row r="11" spans="1:18" x14ac:dyDescent="0.45">
      <c r="A11" t="s">
        <v>234</v>
      </c>
      <c r="B11" t="s">
        <v>118</v>
      </c>
      <c r="C11">
        <v>26.235500335693359</v>
      </c>
      <c r="E11">
        <f>D$31-C11</f>
        <v>-0.56668806076049805</v>
      </c>
      <c r="F11">
        <f t="shared" si="1"/>
        <v>0.67516496081593347</v>
      </c>
      <c r="H11">
        <f t="shared" ref="H11" si="17">F11/G$3</f>
        <v>1.4609594414589471</v>
      </c>
      <c r="I11">
        <f t="shared" ref="I11" si="18">GEOMEAN(H11:H14)</f>
        <v>0.66456346644316222</v>
      </c>
      <c r="K11">
        <f t="shared" si="3"/>
        <v>0.54691612720489513</v>
      </c>
      <c r="L11">
        <f t="shared" ref="L11" si="19">_xlfn.STDEV.S(K11:K14)</f>
        <v>0.91794165048366094</v>
      </c>
      <c r="M11">
        <f t="shared" ref="M11" si="20">L11/SQRT(5)</f>
        <v>0.4105159859719637</v>
      </c>
      <c r="N11">
        <f t="shared" ref="N11:N42" si="21">LOG(I11,2)</f>
        <v>-0.58952111005783092</v>
      </c>
      <c r="O11">
        <f t="shared" ref="O11" si="22">2^(N11-M11)</f>
        <v>0.49998714366105729</v>
      </c>
      <c r="P11">
        <f t="shared" ref="P11:P42" si="23">2^(N11+M11)</f>
        <v>0.88331191417662569</v>
      </c>
      <c r="Q11">
        <f t="shared" ref="Q11" si="24">+P11-I11</f>
        <v>0.21874844773346347</v>
      </c>
      <c r="R11">
        <f t="shared" ref="R11:R42" si="25">+I11-O11</f>
        <v>0.16457632278210493</v>
      </c>
    </row>
    <row r="12" spans="1:18" x14ac:dyDescent="0.45">
      <c r="A12" t="s">
        <v>107</v>
      </c>
      <c r="B12" t="s">
        <v>118</v>
      </c>
      <c r="C12">
        <v>26.205249786376953</v>
      </c>
      <c r="E12">
        <f t="shared" ref="E12:E14" si="26">D$31-C12</f>
        <v>-0.5364375114440918</v>
      </c>
      <c r="F12">
        <f t="shared" si="1"/>
        <v>0.68947134024893286</v>
      </c>
      <c r="H12">
        <f t="shared" ref="H12" si="27">F12/G$4</f>
        <v>0.84099362747762729</v>
      </c>
      <c r="K12">
        <f t="shared" si="3"/>
        <v>-0.24983322620391865</v>
      </c>
    </row>
    <row r="13" spans="1:18" x14ac:dyDescent="0.45">
      <c r="A13" t="s">
        <v>112</v>
      </c>
      <c r="B13" t="s">
        <v>118</v>
      </c>
      <c r="C13">
        <v>27.106500148773193</v>
      </c>
      <c r="E13">
        <f t="shared" si="26"/>
        <v>-1.437687873840332</v>
      </c>
      <c r="F13">
        <f t="shared" si="1"/>
        <v>0.36915845998106595</v>
      </c>
      <c r="H13">
        <f t="shared" ref="H13" si="28">F13/G$5</f>
        <v>0.43464706058192804</v>
      </c>
      <c r="K13">
        <f t="shared" si="3"/>
        <v>-1.2020837068557739</v>
      </c>
    </row>
    <row r="14" spans="1:18" x14ac:dyDescent="0.45">
      <c r="A14" t="s">
        <v>180</v>
      </c>
      <c r="B14" t="s">
        <v>118</v>
      </c>
      <c r="C14">
        <v>26.981500148773193</v>
      </c>
      <c r="E14">
        <f t="shared" si="26"/>
        <v>-1.312687873840332</v>
      </c>
      <c r="F14">
        <f t="shared" si="1"/>
        <v>0.40257015518815042</v>
      </c>
      <c r="H14">
        <f t="shared" ref="H14" si="29">F14/G$6</f>
        <v>0.36523992072397637</v>
      </c>
      <c r="K14">
        <f t="shared" si="3"/>
        <v>-1.4530836343765261</v>
      </c>
    </row>
    <row r="15" spans="1:18" x14ac:dyDescent="0.45">
      <c r="A15" t="s">
        <v>234</v>
      </c>
      <c r="B15" t="s">
        <v>131</v>
      </c>
      <c r="C15">
        <v>32.107999801635742</v>
      </c>
      <c r="E15">
        <f>D$35-C15</f>
        <v>-0.10839557647705078</v>
      </c>
      <c r="F15">
        <f t="shared" si="1"/>
        <v>0.92761909519551311</v>
      </c>
      <c r="H15">
        <f t="shared" ref="H15" si="30">F15/G$3</f>
        <v>2.0072337189502867</v>
      </c>
      <c r="I15">
        <f t="shared" ref="I15" si="31">GEOMEAN(H15:H18)</f>
        <v>1.1688446956707876</v>
      </c>
      <c r="K15">
        <f t="shared" si="3"/>
        <v>1.0052086114883421</v>
      </c>
      <c r="L15">
        <f t="shared" ref="L15" si="32">_xlfn.STDEV.S(K15:K18)</f>
        <v>0.62625394603174678</v>
      </c>
      <c r="M15">
        <f t="shared" ref="M15" si="33">L15/SQRT(5)</f>
        <v>0.28006927890089406</v>
      </c>
      <c r="N15">
        <f t="shared" ref="N15:N42" si="34">LOG(I15,2)</f>
        <v>0.22508325179417979</v>
      </c>
      <c r="O15">
        <f t="shared" ref="O15" si="35">2^(N15-M15)</f>
        <v>0.96260376613550724</v>
      </c>
      <c r="P15">
        <f t="shared" ref="P15:P42" si="36">2^(N15+M15)</f>
        <v>1.4192734026820899</v>
      </c>
      <c r="Q15">
        <f t="shared" ref="Q15" si="37">+P15-I15</f>
        <v>0.25042870701130227</v>
      </c>
      <c r="R15">
        <f t="shared" ref="R15:R42" si="38">+I15-O15</f>
        <v>0.20624092953528039</v>
      </c>
    </row>
    <row r="16" spans="1:18" x14ac:dyDescent="0.45">
      <c r="A16" t="s">
        <v>107</v>
      </c>
      <c r="B16" t="s">
        <v>131</v>
      </c>
      <c r="C16">
        <v>32.431667327880859</v>
      </c>
      <c r="E16">
        <f t="shared" ref="E16:E18" si="39">D$35-C16</f>
        <v>-0.43206310272216797</v>
      </c>
      <c r="F16">
        <f t="shared" si="1"/>
        <v>0.74120108444686628</v>
      </c>
      <c r="H16">
        <f t="shared" ref="H16" si="40">F16/G$4</f>
        <v>0.90409180528702338</v>
      </c>
      <c r="K16">
        <f t="shared" si="3"/>
        <v>-0.14545881748199466</v>
      </c>
    </row>
    <row r="17" spans="1:18" x14ac:dyDescent="0.45">
      <c r="A17" t="s">
        <v>112</v>
      </c>
      <c r="B17" t="s">
        <v>131</v>
      </c>
      <c r="C17">
        <v>31.798500061035156</v>
      </c>
      <c r="E17">
        <f t="shared" si="39"/>
        <v>0.20110416412353516</v>
      </c>
      <c r="F17">
        <f t="shared" si="1"/>
        <v>1.1495778457872179</v>
      </c>
      <c r="H17">
        <f t="shared" ref="H17" si="41">F17/G$5</f>
        <v>1.3535126124622654</v>
      </c>
      <c r="K17">
        <f t="shared" si="3"/>
        <v>0.43670833110809326</v>
      </c>
    </row>
    <row r="18" spans="1:18" x14ac:dyDescent="0.45">
      <c r="A18" t="s">
        <v>180</v>
      </c>
      <c r="B18" t="s">
        <v>131</v>
      </c>
      <c r="C18">
        <v>32.255333582560219</v>
      </c>
      <c r="E18">
        <f t="shared" si="39"/>
        <v>-0.25572935740152758</v>
      </c>
      <c r="F18">
        <f t="shared" si="1"/>
        <v>0.83756359564337202</v>
      </c>
      <c r="H18">
        <f t="shared" ref="H18" si="42">F18/G$6</f>
        <v>0.75989652320624457</v>
      </c>
      <c r="K18">
        <f t="shared" si="3"/>
        <v>-0.39612511793772148</v>
      </c>
    </row>
    <row r="19" spans="1:18" x14ac:dyDescent="0.45">
      <c r="A19" t="s">
        <v>234</v>
      </c>
      <c r="B19" t="s">
        <v>97</v>
      </c>
      <c r="C19">
        <v>34.646750450134277</v>
      </c>
      <c r="E19">
        <f>D$39-C19</f>
        <v>0.83174896240234375</v>
      </c>
      <c r="F19">
        <f t="shared" si="1"/>
        <v>1.7798417364117476</v>
      </c>
      <c r="H19">
        <f t="shared" ref="H19" si="43">F19/G$3</f>
        <v>3.8513204031959956</v>
      </c>
      <c r="I19">
        <f t="shared" ref="I19" si="44">GEOMEAN(H19:H22)</f>
        <v>2.9386750264091881</v>
      </c>
      <c r="K19">
        <f t="shared" si="3"/>
        <v>1.9453531503677368</v>
      </c>
      <c r="L19">
        <f t="shared" ref="L19" si="45">_xlfn.STDEV.S(K19:K22)</f>
        <v>0.33616136959502807</v>
      </c>
      <c r="M19">
        <f t="shared" ref="M19" si="46">L19/SQRT(5)</f>
        <v>0.15033593476478274</v>
      </c>
      <c r="N19">
        <f t="shared" ref="N19:N42" si="47">LOG(I19,2)</f>
        <v>1.5551658272743223</v>
      </c>
      <c r="O19">
        <f t="shared" ref="O19" si="48">2^(N19-M19)</f>
        <v>2.6478655938030911</v>
      </c>
      <c r="P19">
        <f t="shared" ref="P19:P42" si="49">2^(N19+M19)</f>
        <v>3.261423438958452</v>
      </c>
      <c r="Q19">
        <f t="shared" ref="Q19" si="50">+P19-I19</f>
        <v>0.3227484125492639</v>
      </c>
      <c r="R19">
        <f t="shared" ref="R19:R42" si="51">+I19-O19</f>
        <v>0.29080943260609704</v>
      </c>
    </row>
    <row r="20" spans="1:18" x14ac:dyDescent="0.45">
      <c r="A20" t="s">
        <v>107</v>
      </c>
      <c r="B20" t="s">
        <v>97</v>
      </c>
      <c r="C20">
        <v>34.228499412536621</v>
      </c>
      <c r="E20">
        <f t="shared" ref="E20:E22" si="52">D$39-C20</f>
        <v>1.25</v>
      </c>
      <c r="F20">
        <f t="shared" si="1"/>
        <v>2.3784142300054421</v>
      </c>
      <c r="H20">
        <f t="shared" ref="H20" si="53">F20/G$4</f>
        <v>2.9011085656069522</v>
      </c>
      <c r="K20">
        <f t="shared" si="3"/>
        <v>1.5366042852401733</v>
      </c>
    </row>
    <row r="21" spans="1:18" x14ac:dyDescent="0.45">
      <c r="A21" t="s">
        <v>112</v>
      </c>
      <c r="B21" t="s">
        <v>97</v>
      </c>
      <c r="C21">
        <v>34.102500915527344</v>
      </c>
      <c r="E21">
        <f t="shared" si="52"/>
        <v>1.3759984970092773</v>
      </c>
      <c r="F21">
        <f t="shared" si="1"/>
        <v>2.5954748299274195</v>
      </c>
      <c r="H21">
        <f t="shared" ref="H21" si="54">F21/G$5</f>
        <v>3.0559112899652718</v>
      </c>
      <c r="K21">
        <f t="shared" si="3"/>
        <v>1.6116026639938354</v>
      </c>
    </row>
    <row r="22" spans="1:18" x14ac:dyDescent="0.45">
      <c r="A22" t="s">
        <v>180</v>
      </c>
      <c r="B22" t="s">
        <v>97</v>
      </c>
      <c r="C22">
        <v>34.211000442504883</v>
      </c>
      <c r="E22">
        <f t="shared" si="52"/>
        <v>1.2674989700317383</v>
      </c>
      <c r="F22">
        <f t="shared" si="1"/>
        <v>2.4074385439300072</v>
      </c>
      <c r="H22">
        <f t="shared" ref="H22" si="55">F22/G$6</f>
        <v>2.1841973420058505</v>
      </c>
      <c r="K22">
        <f t="shared" si="3"/>
        <v>1.1271032094955442</v>
      </c>
    </row>
    <row r="23" spans="1:18" x14ac:dyDescent="0.45">
      <c r="A23" t="s">
        <v>96</v>
      </c>
      <c r="B23" t="s">
        <v>157</v>
      </c>
      <c r="C23">
        <v>14.989499807357788</v>
      </c>
      <c r="D23">
        <f t="shared" ref="D23" si="56">AVERAGE(C23:C26)</f>
        <v>14.553645730018616</v>
      </c>
      <c r="E23">
        <f>D$23-C23</f>
        <v>-0.43585407733917236</v>
      </c>
      <c r="F23">
        <f t="shared" si="1"/>
        <v>0.7392559845533655</v>
      </c>
      <c r="G23">
        <f>GEOMEAN(F23)</f>
        <v>0.7392559845533655</v>
      </c>
      <c r="H23">
        <f>F23/G$23</f>
        <v>1</v>
      </c>
      <c r="I23">
        <f>GEOMEAN(H23:H26)</f>
        <v>1</v>
      </c>
      <c r="K23">
        <f t="shared" si="3"/>
        <v>0</v>
      </c>
      <c r="L23">
        <f t="shared" ref="L23" si="57">_xlfn.STDEV.S(K23:K26)</f>
        <v>0</v>
      </c>
      <c r="M23">
        <f t="shared" ref="M23" si="58">L23/SQRT(5)</f>
        <v>0</v>
      </c>
      <c r="N23">
        <f t="shared" ref="N23:N42" si="59">LOG(I23,2)</f>
        <v>0</v>
      </c>
      <c r="O23">
        <f t="shared" ref="O23" si="60">2^(N23-M23)</f>
        <v>1</v>
      </c>
      <c r="P23">
        <f t="shared" ref="P23:P42" si="61">2^(N23+M23)</f>
        <v>1</v>
      </c>
      <c r="Q23">
        <f t="shared" ref="Q23" si="62">+P23-I23</f>
        <v>0</v>
      </c>
      <c r="R23">
        <f t="shared" ref="R23:R42" si="63">+I23-O23</f>
        <v>0</v>
      </c>
    </row>
    <row r="24" spans="1:18" x14ac:dyDescent="0.45">
      <c r="A24" t="s">
        <v>170</v>
      </c>
      <c r="B24" t="s">
        <v>157</v>
      </c>
      <c r="C24">
        <v>15.041333198547363</v>
      </c>
      <c r="E24">
        <f t="shared" ref="E24:E26" si="64">D$23-C24</f>
        <v>-0.48768746852874756</v>
      </c>
      <c r="F24">
        <f t="shared" si="1"/>
        <v>0.71316733560893886</v>
      </c>
      <c r="G24">
        <f t="shared" ref="G24:G26" si="65">GEOMEAN(F24)</f>
        <v>0.71316733560893886</v>
      </c>
      <c r="H24">
        <f>F24/G$24</f>
        <v>1</v>
      </c>
      <c r="K24">
        <f t="shared" si="3"/>
        <v>0</v>
      </c>
    </row>
    <row r="25" spans="1:18" x14ac:dyDescent="0.45">
      <c r="A25" t="s">
        <v>175</v>
      </c>
      <c r="B25" t="s">
        <v>157</v>
      </c>
      <c r="C25">
        <v>14.111999988555908</v>
      </c>
      <c r="E25">
        <f t="shared" si="64"/>
        <v>0.44164574146270752</v>
      </c>
      <c r="F25">
        <f t="shared" si="1"/>
        <v>1.3581527447027741</v>
      </c>
      <c r="G25">
        <f t="shared" si="65"/>
        <v>1.3581527447027741</v>
      </c>
      <c r="H25">
        <f>F25/G$25</f>
        <v>1</v>
      </c>
      <c r="K25">
        <f t="shared" si="3"/>
        <v>0</v>
      </c>
    </row>
    <row r="26" spans="1:18" x14ac:dyDescent="0.45">
      <c r="A26" t="s">
        <v>239</v>
      </c>
      <c r="B26" t="s">
        <v>157</v>
      </c>
      <c r="C26">
        <v>14.071749925613403</v>
      </c>
      <c r="E26">
        <f t="shared" si="64"/>
        <v>0.4818958044052124</v>
      </c>
      <c r="F26">
        <f t="shared" si="1"/>
        <v>1.3965776639600536</v>
      </c>
      <c r="G26">
        <f t="shared" si="65"/>
        <v>1.3965776639600536</v>
      </c>
      <c r="H26">
        <f>F26/G$26</f>
        <v>1</v>
      </c>
      <c r="K26">
        <f t="shared" si="3"/>
        <v>0</v>
      </c>
    </row>
    <row r="27" spans="1:18" x14ac:dyDescent="0.45">
      <c r="A27" t="s">
        <v>96</v>
      </c>
      <c r="B27" t="s">
        <v>144</v>
      </c>
      <c r="C27">
        <v>24.119249820709229</v>
      </c>
      <c r="D27">
        <f t="shared" ref="D27" si="66">AVERAGE(C27:C30)</f>
        <v>24.59681236743927</v>
      </c>
      <c r="E27">
        <f>D$27-C27</f>
        <v>0.4775625467300415</v>
      </c>
      <c r="F27">
        <f t="shared" si="1"/>
        <v>1.3923892170898107</v>
      </c>
      <c r="H27">
        <f t="shared" ref="H27" si="67">F27/G$23</f>
        <v>1.8835007712937855</v>
      </c>
      <c r="I27">
        <f>GEOMEAN(H27:H30)</f>
        <v>1</v>
      </c>
      <c r="K27">
        <f t="shared" si="3"/>
        <v>0.91341662406921409</v>
      </c>
      <c r="L27">
        <f t="shared" ref="L27" si="68">_xlfn.STDEV.S(K27:K30)</f>
        <v>0.75547499145127595</v>
      </c>
      <c r="M27">
        <f t="shared" ref="M27" si="69">L27/SQRT(5)</f>
        <v>0.33785868723722506</v>
      </c>
      <c r="N27">
        <f t="shared" ref="N27:N42" si="70">LOG(I27,2)</f>
        <v>0</v>
      </c>
      <c r="O27">
        <f t="shared" ref="O27" si="71">2^(N27-M27)</f>
        <v>0.79121479730909505</v>
      </c>
      <c r="P27">
        <f t="shared" ref="P27:P42" si="72">2^(N27+M27)</f>
        <v>1.2638792947262603</v>
      </c>
      <c r="Q27">
        <f t="shared" ref="Q27" si="73">+P27-I27</f>
        <v>0.26387929472626026</v>
      </c>
      <c r="R27">
        <f t="shared" ref="R27:R42" si="74">+I27-O27</f>
        <v>0.20878520269090495</v>
      </c>
    </row>
    <row r="28" spans="1:18" x14ac:dyDescent="0.45">
      <c r="A28" t="s">
        <v>170</v>
      </c>
      <c r="B28" t="s">
        <v>144</v>
      </c>
      <c r="C28">
        <v>24.759499549865723</v>
      </c>
      <c r="E28">
        <f t="shared" ref="E28:E30" si="75">D$27-C28</f>
        <v>-0.16268718242645264</v>
      </c>
      <c r="F28">
        <f t="shared" si="1"/>
        <v>0.89335953726864126</v>
      </c>
      <c r="H28">
        <f t="shared" ref="H28" si="76">F28/G$24</f>
        <v>1.252664687041289</v>
      </c>
      <c r="K28">
        <f t="shared" si="3"/>
        <v>0.32500028610229509</v>
      </c>
    </row>
    <row r="29" spans="1:18" x14ac:dyDescent="0.45">
      <c r="A29" t="s">
        <v>175</v>
      </c>
      <c r="B29" t="s">
        <v>144</v>
      </c>
      <c r="C29">
        <v>24.722249984741211</v>
      </c>
      <c r="E29">
        <f t="shared" si="75"/>
        <v>-0.12543761730194092</v>
      </c>
      <c r="F29">
        <f t="shared" si="1"/>
        <v>0.91672592761772353</v>
      </c>
      <c r="H29">
        <f t="shared" ref="H29" si="77">F29/G$25</f>
        <v>0.67497999116317731</v>
      </c>
      <c r="K29">
        <f t="shared" si="3"/>
        <v>-0.56708335876464866</v>
      </c>
    </row>
    <row r="30" spans="1:18" x14ac:dyDescent="0.45">
      <c r="A30" t="s">
        <v>239</v>
      </c>
      <c r="B30" t="s">
        <v>144</v>
      </c>
      <c r="C30">
        <v>24.786250114440918</v>
      </c>
      <c r="E30">
        <f t="shared" si="75"/>
        <v>-0.18943774700164795</v>
      </c>
      <c r="F30">
        <f t="shared" si="1"/>
        <v>0.87694742225501388</v>
      </c>
      <c r="H30">
        <f t="shared" ref="H30" si="78">F30/G$26</f>
        <v>0.62792599716108399</v>
      </c>
      <c r="K30">
        <f t="shared" si="3"/>
        <v>-0.67133355140686024</v>
      </c>
    </row>
    <row r="31" spans="1:18" x14ac:dyDescent="0.45">
      <c r="A31" t="s">
        <v>96</v>
      </c>
      <c r="B31" t="s">
        <v>118</v>
      </c>
      <c r="C31">
        <v>25.249750137329102</v>
      </c>
      <c r="D31">
        <f t="shared" ref="D31" si="79">AVERAGE(C31:C34)</f>
        <v>25.668812274932861</v>
      </c>
      <c r="E31">
        <f>D$31-C31</f>
        <v>0.41906213760375977</v>
      </c>
      <c r="F31">
        <f t="shared" si="1"/>
        <v>1.3370580819315911</v>
      </c>
      <c r="H31">
        <f t="shared" ref="H31" si="80">F31/G$23</f>
        <v>1.808653713827421</v>
      </c>
      <c r="I31">
        <f>GEOMEAN(H31:H34)</f>
        <v>1</v>
      </c>
      <c r="K31">
        <f t="shared" si="3"/>
        <v>0.85491621494293224</v>
      </c>
      <c r="L31">
        <f t="shared" ref="L31" si="81">_xlfn.STDEV.S(K31:K34)</f>
        <v>1.0254609140768118</v>
      </c>
      <c r="M31">
        <f t="shared" ref="M31" si="82">L31/SQRT(5)</f>
        <v>0.45860006242896445</v>
      </c>
      <c r="N31">
        <f t="shared" ref="N31:N42" si="83">LOG(I31,2)</f>
        <v>0</v>
      </c>
      <c r="O31">
        <f t="shared" ref="O31" si="84">2^(N31-M31)</f>
        <v>0.72769204144465738</v>
      </c>
      <c r="P31">
        <f t="shared" ref="P31:P42" si="85">2^(N31+M31)</f>
        <v>1.3742076909550098</v>
      </c>
      <c r="Q31">
        <f t="shared" ref="Q31" si="86">+P31-I31</f>
        <v>0.37420769095500983</v>
      </c>
      <c r="R31">
        <f t="shared" ref="R31:R42" si="87">+I31-O31</f>
        <v>0.27230795855534262</v>
      </c>
    </row>
    <row r="32" spans="1:18" x14ac:dyDescent="0.45">
      <c r="A32" t="s">
        <v>170</v>
      </c>
      <c r="B32" t="s">
        <v>118</v>
      </c>
      <c r="C32">
        <v>25.449499607086182</v>
      </c>
      <c r="E32">
        <f t="shared" ref="E32:E34" si="88">D$31-C32</f>
        <v>0.21931266784667969</v>
      </c>
      <c r="F32">
        <f t="shared" si="1"/>
        <v>1.164178813526449</v>
      </c>
      <c r="H32">
        <f t="shared" ref="H32" si="89">F32/G$24</f>
        <v>1.6324062466102902</v>
      </c>
      <c r="K32">
        <f t="shared" si="3"/>
        <v>0.70700013637542725</v>
      </c>
    </row>
    <row r="33" spans="1:18" x14ac:dyDescent="0.45">
      <c r="A33" t="s">
        <v>175</v>
      </c>
      <c r="B33" t="s">
        <v>118</v>
      </c>
      <c r="C33">
        <v>25.414749622344971</v>
      </c>
      <c r="E33">
        <f t="shared" si="88"/>
        <v>0.25406265258789063</v>
      </c>
      <c r="F33">
        <f t="shared" si="1"/>
        <v>1.1925606610920501</v>
      </c>
      <c r="H33">
        <f t="shared" ref="H33" si="90">F33/G$25</f>
        <v>0.87807550788629218</v>
      </c>
      <c r="K33">
        <f t="shared" si="3"/>
        <v>-0.18758308887481695</v>
      </c>
    </row>
    <row r="34" spans="1:18" x14ac:dyDescent="0.45">
      <c r="A34" t="s">
        <v>239</v>
      </c>
      <c r="B34" t="s">
        <v>118</v>
      </c>
      <c r="C34">
        <v>26.561249732971191</v>
      </c>
      <c r="E34">
        <f t="shared" si="88"/>
        <v>-0.89243745803833008</v>
      </c>
      <c r="F34">
        <f t="shared" si="1"/>
        <v>0.5387032006580087</v>
      </c>
      <c r="H34">
        <f t="shared" ref="H34" si="91">F34/G$26</f>
        <v>0.38573092965735506</v>
      </c>
      <c r="K34">
        <f t="shared" si="3"/>
        <v>-1.3743332624435425</v>
      </c>
    </row>
    <row r="35" spans="1:18" x14ac:dyDescent="0.45">
      <c r="A35" t="s">
        <v>96</v>
      </c>
      <c r="B35" t="s">
        <v>131</v>
      </c>
      <c r="C35">
        <v>30.983999252319336</v>
      </c>
      <c r="D35">
        <f t="shared" ref="D35" si="92">AVERAGE(C35:C38)</f>
        <v>31.999604225158691</v>
      </c>
      <c r="E35">
        <f>D$35-C35</f>
        <v>1.0156049728393555</v>
      </c>
      <c r="F35">
        <f t="shared" si="1"/>
        <v>2.0217505064332038</v>
      </c>
      <c r="H35">
        <f t="shared" ref="H35" si="93">F35/G$23</f>
        <v>2.7348449639601902</v>
      </c>
      <c r="I35">
        <f>GEOMEAN(H35:H38)</f>
        <v>0.99999999999999944</v>
      </c>
      <c r="K35">
        <f t="shared" si="3"/>
        <v>1.4514590501785278</v>
      </c>
      <c r="L35">
        <f t="shared" ref="L35" si="94">_xlfn.STDEV.S(K35:K38)</f>
        <v>1.0541654780462475</v>
      </c>
      <c r="M35">
        <f t="shared" ref="M35" si="95">L35/SQRT(5)</f>
        <v>0.47143713368899431</v>
      </c>
      <c r="N35">
        <f>LOG(I35,2)</f>
        <v>-8.0085662595372976E-16</v>
      </c>
      <c r="O35">
        <f t="shared" ref="O35" si="96">2^(N35-M35)</f>
        <v>0.72124577430386183</v>
      </c>
      <c r="P35">
        <f t="shared" ref="P35:P42" si="97">2^(N35+M35)</f>
        <v>1.3864899256639491</v>
      </c>
      <c r="Q35">
        <f t="shared" ref="Q35" si="98">+P35-I35</f>
        <v>0.38648992566394968</v>
      </c>
      <c r="R35">
        <f t="shared" ref="R35:R42" si="99">+I35-O35</f>
        <v>0.27875422569613761</v>
      </c>
    </row>
    <row r="36" spans="1:18" x14ac:dyDescent="0.45">
      <c r="A36" t="s">
        <v>170</v>
      </c>
      <c r="B36" t="s">
        <v>131</v>
      </c>
      <c r="C36">
        <v>32.485750198364258</v>
      </c>
      <c r="E36">
        <f t="shared" ref="E36:E38" si="100">D$35-C36</f>
        <v>-0.48614597320556641</v>
      </c>
      <c r="F36">
        <f t="shared" si="1"/>
        <v>0.71392975012196502</v>
      </c>
      <c r="H36">
        <f t="shared" ref="H36" si="101">F36/G$24</f>
        <v>1.0010690541685776</v>
      </c>
      <c r="K36">
        <f t="shared" si="3"/>
        <v>1.5414953231812308E-3</v>
      </c>
    </row>
    <row r="37" spans="1:18" x14ac:dyDescent="0.45">
      <c r="A37" t="s">
        <v>175</v>
      </c>
      <c r="B37" t="s">
        <v>131</v>
      </c>
      <c r="C37">
        <v>31.991667429606121</v>
      </c>
      <c r="E37">
        <f t="shared" si="100"/>
        <v>7.9367955525704303E-3</v>
      </c>
      <c r="F37">
        <f t="shared" si="1"/>
        <v>1.0055165277699718</v>
      </c>
      <c r="H37">
        <f t="shared" ref="H37" si="102">F37/G$25</f>
        <v>0.74035599581255107</v>
      </c>
      <c r="K37">
        <f t="shared" si="3"/>
        <v>-0.43370894591013714</v>
      </c>
    </row>
    <row r="38" spans="1:18" x14ac:dyDescent="0.45">
      <c r="A38" t="s">
        <v>239</v>
      </c>
      <c r="B38" t="s">
        <v>131</v>
      </c>
      <c r="C38">
        <v>32.537000020345054</v>
      </c>
      <c r="E38">
        <f t="shared" si="100"/>
        <v>-0.53739579518636305</v>
      </c>
      <c r="F38">
        <f t="shared" si="1"/>
        <v>0.68901352361132184</v>
      </c>
      <c r="H38">
        <f t="shared" ref="H38" si="103">F38/G$26</f>
        <v>0.49335854452776767</v>
      </c>
      <c r="K38">
        <f t="shared" si="3"/>
        <v>-1.0192915995915754</v>
      </c>
    </row>
    <row r="39" spans="1:18" x14ac:dyDescent="0.45">
      <c r="A39" t="s">
        <v>96</v>
      </c>
      <c r="B39" t="s">
        <v>97</v>
      </c>
      <c r="C39">
        <v>34.137248992919922</v>
      </c>
      <c r="D39">
        <f t="shared" ref="D39" si="104">AVERAGE(C39:C42)</f>
        <v>35.478499412536621</v>
      </c>
      <c r="E39">
        <f>D$39-C39</f>
        <v>1.3412504196166992</v>
      </c>
      <c r="F39">
        <f t="shared" si="1"/>
        <v>2.5337082644088853</v>
      </c>
      <c r="H39">
        <f t="shared" ref="H39" si="105">F39/G$23</f>
        <v>3.4273760609995869</v>
      </c>
      <c r="I39">
        <f>GEOMEAN(H39:H42)</f>
        <v>1</v>
      </c>
      <c r="K39">
        <f t="shared" si="3"/>
        <v>1.7771044969558716</v>
      </c>
      <c r="L39">
        <f t="shared" ref="L39" si="106">_xlfn.STDEV.S(K39:K42)</f>
        <v>2.2744160697343463</v>
      </c>
      <c r="M39">
        <f t="shared" ref="M39" si="107">L39/SQRT(5)</f>
        <v>1.0171497882087801</v>
      </c>
      <c r="N39">
        <f t="shared" ref="N39:N42" si="108">LOG(I39,2)</f>
        <v>0</v>
      </c>
      <c r="O39">
        <f t="shared" ref="O39" si="109">2^(N39-M39)</f>
        <v>0.49409152389905309</v>
      </c>
      <c r="P39">
        <f t="shared" ref="P39:P42" si="110">2^(N39+M39)</f>
        <v>2.0239165248345934</v>
      </c>
      <c r="Q39">
        <f t="shared" ref="Q39" si="111">+P39-I39</f>
        <v>1.0239165248345934</v>
      </c>
      <c r="R39">
        <f t="shared" ref="R39:R42" si="112">+I39-O39</f>
        <v>0.50590847610094691</v>
      </c>
    </row>
    <row r="40" spans="1:18" x14ac:dyDescent="0.45">
      <c r="A40" t="s">
        <v>170</v>
      </c>
      <c r="B40" t="s">
        <v>97</v>
      </c>
      <c r="C40">
        <v>34.269999504089355</v>
      </c>
      <c r="E40">
        <f t="shared" ref="E40:E42" si="113">D$39-C40</f>
        <v>1.2084999084472656</v>
      </c>
      <c r="F40">
        <f t="shared" si="1"/>
        <v>2.3109722056659865</v>
      </c>
      <c r="H40">
        <f t="shared" ref="H40" si="114">F40/G$24</f>
        <v>3.2404347342868136</v>
      </c>
      <c r="K40">
        <f t="shared" si="3"/>
        <v>1.6961873769760132</v>
      </c>
    </row>
    <row r="41" spans="1:18" x14ac:dyDescent="0.45">
      <c r="A41" t="s">
        <v>175</v>
      </c>
      <c r="B41" t="s">
        <v>97</v>
      </c>
      <c r="C41">
        <v>35.459750175476074</v>
      </c>
      <c r="E41">
        <f t="shared" si="113"/>
        <v>1.8749237060546875E-2</v>
      </c>
      <c r="F41">
        <f t="shared" si="1"/>
        <v>1.0130807955835417</v>
      </c>
      <c r="H41">
        <f t="shared" ref="H41" si="115">F41/G$25</f>
        <v>0.74592552239420618</v>
      </c>
      <c r="K41">
        <f t="shared" si="3"/>
        <v>-0.4228965044021607</v>
      </c>
    </row>
    <row r="42" spans="1:18" x14ac:dyDescent="0.45">
      <c r="A42" t="s">
        <v>239</v>
      </c>
      <c r="B42" t="s">
        <v>97</v>
      </c>
      <c r="C42">
        <v>38.046998977661133</v>
      </c>
      <c r="E42">
        <f t="shared" si="113"/>
        <v>-2.5684995651245117</v>
      </c>
      <c r="F42">
        <f t="shared" si="1"/>
        <v>0.16857943232083708</v>
      </c>
      <c r="H42">
        <f t="shared" ref="H42" si="116">F42/G$26</f>
        <v>0.12070895638043011</v>
      </c>
      <c r="K42">
        <f t="shared" si="3"/>
        <v>-3.0503953695297237</v>
      </c>
    </row>
  </sheetData>
  <sortState xmlns:xlrd2="http://schemas.microsoft.com/office/spreadsheetml/2017/richdata2" ref="A24:C42">
    <sortCondition ref="B24:B42"/>
  </sortState>
  <mergeCells count="1">
    <mergeCell ref="K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A863-5B03-4D1C-A510-24447AA093C8}">
  <dimension ref="A1:E12"/>
  <sheetViews>
    <sheetView tabSelected="1" workbookViewId="0">
      <selection activeCell="G13" sqref="G13"/>
    </sheetView>
  </sheetViews>
  <sheetFormatPr defaultRowHeight="14.25" x14ac:dyDescent="0.45"/>
  <cols>
    <col min="1" max="1" width="12.3984375" customWidth="1"/>
    <col min="2" max="2" width="12.59765625" customWidth="1"/>
    <col min="4" max="4" width="11.796875" customWidth="1"/>
    <col min="5" max="5" width="12.3984375" customWidth="1"/>
  </cols>
  <sheetData>
    <row r="1" spans="1:5" x14ac:dyDescent="0.45">
      <c r="C1" t="s">
        <v>298</v>
      </c>
    </row>
    <row r="2" spans="1:5" x14ac:dyDescent="0.45">
      <c r="A2" t="s">
        <v>64</v>
      </c>
      <c r="B2" t="s">
        <v>65</v>
      </c>
      <c r="C2" t="s">
        <v>306</v>
      </c>
      <c r="D2" t="s">
        <v>313</v>
      </c>
      <c r="E2" t="s">
        <v>314</v>
      </c>
    </row>
    <row r="3" spans="1:5" x14ac:dyDescent="0.45">
      <c r="A3">
        <v>39</v>
      </c>
      <c r="B3" t="s">
        <v>157</v>
      </c>
      <c r="C3">
        <v>1</v>
      </c>
      <c r="D3">
        <v>0</v>
      </c>
      <c r="E3">
        <v>0</v>
      </c>
    </row>
    <row r="4" spans="1:5" x14ac:dyDescent="0.45">
      <c r="A4">
        <v>39</v>
      </c>
      <c r="B4" t="s">
        <v>144</v>
      </c>
      <c r="C4">
        <v>1.1959580041127529</v>
      </c>
      <c r="D4">
        <v>0.21965925550920362</v>
      </c>
      <c r="E4">
        <v>0.18557505075477532</v>
      </c>
    </row>
    <row r="5" spans="1:5" x14ac:dyDescent="0.45">
      <c r="A5">
        <v>39</v>
      </c>
      <c r="B5" t="s">
        <v>118</v>
      </c>
      <c r="C5">
        <v>0.66456346644316222</v>
      </c>
      <c r="D5">
        <v>0.21874844773346347</v>
      </c>
      <c r="E5">
        <v>0.16457632278210493</v>
      </c>
    </row>
    <row r="6" spans="1:5" x14ac:dyDescent="0.45">
      <c r="A6">
        <v>39</v>
      </c>
      <c r="B6" t="s">
        <v>131</v>
      </c>
      <c r="C6">
        <v>1.1688446956707876</v>
      </c>
      <c r="D6">
        <v>0.25042870701130227</v>
      </c>
      <c r="E6">
        <v>0.20624092953528039</v>
      </c>
    </row>
    <row r="7" spans="1:5" x14ac:dyDescent="0.45">
      <c r="A7">
        <v>39</v>
      </c>
      <c r="B7" t="s">
        <v>97</v>
      </c>
      <c r="C7">
        <v>2.9386750264091881</v>
      </c>
      <c r="D7">
        <v>0.3227484125492639</v>
      </c>
      <c r="E7">
        <v>0.29080943260609704</v>
      </c>
    </row>
    <row r="8" spans="1:5" x14ac:dyDescent="0.45">
      <c r="A8">
        <v>37</v>
      </c>
      <c r="B8" t="s">
        <v>157</v>
      </c>
      <c r="C8">
        <v>1</v>
      </c>
      <c r="D8">
        <v>0</v>
      </c>
      <c r="E8">
        <v>0</v>
      </c>
    </row>
    <row r="9" spans="1:5" x14ac:dyDescent="0.45">
      <c r="A9">
        <v>37</v>
      </c>
      <c r="B9" t="s">
        <v>144</v>
      </c>
      <c r="C9">
        <v>1</v>
      </c>
      <c r="D9">
        <v>0.26387929472626026</v>
      </c>
      <c r="E9">
        <v>0.20878520269090495</v>
      </c>
    </row>
    <row r="10" spans="1:5" x14ac:dyDescent="0.45">
      <c r="A10">
        <v>37</v>
      </c>
      <c r="B10" t="s">
        <v>118</v>
      </c>
      <c r="C10">
        <v>1</v>
      </c>
      <c r="D10">
        <v>0.37420769095500983</v>
      </c>
      <c r="E10">
        <v>0.27230795855534262</v>
      </c>
    </row>
    <row r="11" spans="1:5" x14ac:dyDescent="0.45">
      <c r="A11">
        <v>37</v>
      </c>
      <c r="B11" t="s">
        <v>131</v>
      </c>
      <c r="C11">
        <v>1</v>
      </c>
      <c r="D11">
        <v>0.38648992566394968</v>
      </c>
      <c r="E11">
        <v>0.27875422569613761</v>
      </c>
    </row>
    <row r="12" spans="1:5" x14ac:dyDescent="0.45">
      <c r="A12">
        <v>37</v>
      </c>
      <c r="B12" t="s">
        <v>97</v>
      </c>
      <c r="C12">
        <v>1</v>
      </c>
      <c r="D12">
        <v>1.0239165248345934</v>
      </c>
      <c r="E12">
        <v>0.50590847610094691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Outlier Analysis</vt:lpstr>
      <vt:lpstr>ddCT for Bio Reps</vt:lpstr>
      <vt:lpstr>Graphing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Rachel J. Boyd</cp:lastModifiedBy>
  <dcterms:created xsi:type="dcterms:W3CDTF">2022-10-12T14:36:42Z</dcterms:created>
  <dcterms:modified xsi:type="dcterms:W3CDTF">2022-10-13T13:48:15Z</dcterms:modified>
</cp:coreProperties>
</file>