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elburton/Documents/MIT SDM/15.366 CEV/CoLab Inputs/"/>
    </mc:Choice>
  </mc:AlternateContent>
  <xr:revisionPtr revIDLastSave="0" documentId="13_ncr:1_{C428CB0A-E828-354E-88E3-9AE9F34D2DA6}" xr6:coauthVersionLast="47" xr6:coauthVersionMax="47" xr10:uidLastSave="{00000000-0000-0000-0000-000000000000}"/>
  <bookViews>
    <workbookView xWindow="0" yWindow="2600" windowWidth="29400" windowHeight="15260" xr2:uid="{10B20964-56F9-1A44-B7AF-D6D6F5AED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F11" i="1"/>
  <c r="H10" i="1"/>
  <c r="F10" i="1"/>
</calcChain>
</file>

<file path=xl/sharedStrings.xml><?xml version="1.0" encoding="utf-8"?>
<sst xmlns="http://schemas.openxmlformats.org/spreadsheetml/2006/main" count="100" uniqueCount="29">
  <si>
    <t>Electrolyzer Index</t>
  </si>
  <si>
    <t>Current Density [A/cm^2]</t>
  </si>
  <si>
    <t>Resistance [ohm-cm^2]</t>
  </si>
  <si>
    <t>Voltage [V]</t>
  </si>
  <si>
    <t>kg H2/hour</t>
  </si>
  <si>
    <t>Hours/kg H2</t>
  </si>
  <si>
    <t>Stack Energy Consumption [kWh/kg]</t>
  </si>
  <si>
    <t>Power [kW]</t>
  </si>
  <si>
    <t>CAPEX_Random_Number [$1000]</t>
  </si>
  <si>
    <t>Achieved_In_Lab</t>
  </si>
  <si>
    <t>PEM: Plug EX-2125D - 5 MW</t>
  </si>
  <si>
    <t>PEM: NEL MC250</t>
  </si>
  <si>
    <t>PEM: NEL MC500</t>
  </si>
  <si>
    <t>PEM: Cummins HyLYZER 200 - optimistic</t>
  </si>
  <si>
    <t>PEM: Cummins HyLYZER 200 - conservative</t>
  </si>
  <si>
    <t>PEM: Cummins HyLYZER 250 - optimistic</t>
  </si>
  <si>
    <t>PEM: Cummins HyLYZER 250 - conservative</t>
  </si>
  <si>
    <t>PEM: Electric Hydrogen - optimistic</t>
  </si>
  <si>
    <t>PEM: Electric Hydrogen</t>
  </si>
  <si>
    <t>PEM: Electric Hydrogen - pesimistic</t>
  </si>
  <si>
    <t>PEM: Advanced Ionics - optimistic</t>
  </si>
  <si>
    <t>PEM: Advanced Ionics - pesimistic</t>
  </si>
  <si>
    <t>Raw Material Avg Cost per KG [$]</t>
  </si>
  <si>
    <t>Voltage Actual [V]</t>
  </si>
  <si>
    <t>Stack Cost [$/kW]</t>
  </si>
  <si>
    <t>Stack Cost at 10MW [$]</t>
  </si>
  <si>
    <t>Alkaline: Longi Alki H1 Series</t>
  </si>
  <si>
    <t>Alkaline: Sunfire-HyLink Alkaline</t>
  </si>
  <si>
    <t>Alkaline: Thyssen Krupp 20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</si>
</sst>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D82E-72BB-0049-B141-35AC07BB8FA2}">
  <dimension ref="A1:M16"/>
  <sheetViews>
    <sheetView tabSelected="1" zoomScale="90" zoomScaleNormal="90" workbookViewId="0">
      <selection activeCell="I20" sqref="I20"/>
    </sheetView>
  </sheetViews>
  <sheetFormatPr baseColWidth="10" defaultRowHeight="16" x14ac:dyDescent="0.2"/>
  <cols>
    <col min="1" max="1" width="25.5" bestFit="1" customWidth="1"/>
    <col min="2" max="2" width="33.83203125" bestFit="1" customWidth="1"/>
    <col min="3" max="3" width="29.6640625" bestFit="1" customWidth="1"/>
    <col min="4" max="4" width="15.83203125" bestFit="1" customWidth="1"/>
    <col min="5" max="5" width="15.83203125" customWidth="1"/>
    <col min="6" max="6" width="14.5" bestFit="1" customWidth="1"/>
    <col min="7" max="8" width="15.83203125" bestFit="1" customWidth="1"/>
    <col min="9" max="9" width="46.1640625" bestFit="1" customWidth="1"/>
    <col min="10" max="10" width="39.33203125" bestFit="1" customWidth="1"/>
  </cols>
  <sheetData>
    <row r="1" spans="1:13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7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22</v>
      </c>
      <c r="L1" s="1" t="s">
        <v>24</v>
      </c>
      <c r="M1" s="1" t="s">
        <v>25</v>
      </c>
    </row>
    <row r="2" spans="1:13" ht="19" x14ac:dyDescent="0.25">
      <c r="A2" t="s">
        <v>9</v>
      </c>
      <c r="B2" t="s">
        <v>9</v>
      </c>
      <c r="C2" t="s">
        <v>9</v>
      </c>
      <c r="D2" t="s">
        <v>9</v>
      </c>
      <c r="E2" t="s">
        <v>9</v>
      </c>
      <c r="F2">
        <v>5.62E-3</v>
      </c>
      <c r="G2">
        <v>7.5860730897009984E-5</v>
      </c>
      <c r="H2">
        <v>13182.050689145344</v>
      </c>
      <c r="I2">
        <v>74.083124872996834</v>
      </c>
      <c r="J2" s="1">
        <v>500</v>
      </c>
      <c r="K2">
        <v>30</v>
      </c>
      <c r="L2">
        <v>896</v>
      </c>
      <c r="M2">
        <v>8967000</v>
      </c>
    </row>
    <row r="3" spans="1:13" x14ac:dyDescent="0.2">
      <c r="A3" t="s">
        <v>10</v>
      </c>
      <c r="B3" t="s">
        <v>10</v>
      </c>
      <c r="C3" t="s">
        <v>10</v>
      </c>
      <c r="D3" t="s">
        <v>10</v>
      </c>
      <c r="E3" t="s">
        <v>10</v>
      </c>
      <c r="F3">
        <v>5000</v>
      </c>
      <c r="G3">
        <v>88.541666666666671</v>
      </c>
      <c r="H3">
        <v>1.1294117647058823E-2</v>
      </c>
      <c r="I3">
        <v>49.9</v>
      </c>
      <c r="J3">
        <v>900</v>
      </c>
      <c r="K3">
        <v>200</v>
      </c>
      <c r="L3">
        <v>1038</v>
      </c>
      <c r="M3">
        <v>10388000</v>
      </c>
    </row>
    <row r="4" spans="1:13" x14ac:dyDescent="0.2">
      <c r="A4" t="s">
        <v>11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>
        <v>22.125</v>
      </c>
      <c r="H4">
        <v>4.519774011299435E-2</v>
      </c>
      <c r="I4">
        <v>50.04</v>
      </c>
      <c r="J4">
        <v>700</v>
      </c>
      <c r="K4">
        <v>200</v>
      </c>
      <c r="L4">
        <v>1038</v>
      </c>
      <c r="M4">
        <v>10388000</v>
      </c>
    </row>
    <row r="5" spans="1:13" x14ac:dyDescent="0.2">
      <c r="A5" t="s">
        <v>12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>
        <v>44.25</v>
      </c>
      <c r="H5">
        <v>2.2598870056497175E-2</v>
      </c>
      <c r="I5">
        <v>50.04</v>
      </c>
      <c r="J5">
        <v>700</v>
      </c>
      <c r="K5">
        <v>200</v>
      </c>
      <c r="L5">
        <v>1038</v>
      </c>
      <c r="M5">
        <v>10388000</v>
      </c>
    </row>
    <row r="6" spans="1:13" x14ac:dyDescent="0.2">
      <c r="A6" t="s">
        <v>13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>
        <v>17.958333333333332</v>
      </c>
      <c r="H6">
        <v>5.5684454756380515E-2</v>
      </c>
      <c r="I6">
        <v>40.031999999999996</v>
      </c>
      <c r="J6">
        <v>650</v>
      </c>
      <c r="K6">
        <v>200</v>
      </c>
      <c r="L6">
        <v>1038</v>
      </c>
      <c r="M6">
        <v>10388000</v>
      </c>
    </row>
    <row r="7" spans="1:13" x14ac:dyDescent="0.2">
      <c r="A7" t="s">
        <v>14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>
        <v>17.958333333333332</v>
      </c>
      <c r="H7">
        <v>5.5684454756380515E-2</v>
      </c>
      <c r="I7">
        <v>47.815999999999995</v>
      </c>
      <c r="J7">
        <v>600</v>
      </c>
      <c r="K7">
        <v>200</v>
      </c>
      <c r="L7">
        <v>1038</v>
      </c>
      <c r="M7">
        <v>10388000</v>
      </c>
    </row>
    <row r="8" spans="1:13" x14ac:dyDescent="0.2">
      <c r="A8" t="s">
        <v>15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>
        <v>22.458333333333332</v>
      </c>
      <c r="H8">
        <v>4.4526901669758812E-2</v>
      </c>
      <c r="I8">
        <v>40.031999999999996</v>
      </c>
      <c r="J8">
        <v>550</v>
      </c>
      <c r="K8">
        <v>200</v>
      </c>
      <c r="L8">
        <v>1038</v>
      </c>
      <c r="M8">
        <v>10388000</v>
      </c>
    </row>
    <row r="9" spans="1:13" x14ac:dyDescent="0.2">
      <c r="A9" t="s">
        <v>16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  <c r="G9">
        <v>22.458333333333332</v>
      </c>
      <c r="H9">
        <v>4.4526901669758812E-2</v>
      </c>
      <c r="I9">
        <v>47.815999999999995</v>
      </c>
      <c r="J9">
        <v>500</v>
      </c>
      <c r="K9">
        <v>200</v>
      </c>
      <c r="L9">
        <v>1038</v>
      </c>
      <c r="M9">
        <v>10388000</v>
      </c>
    </row>
    <row r="10" spans="1:13" x14ac:dyDescent="0.2">
      <c r="A10" t="s">
        <v>17</v>
      </c>
      <c r="B10" t="s">
        <v>18</v>
      </c>
      <c r="C10" t="s">
        <v>18</v>
      </c>
      <c r="D10" t="s">
        <v>18</v>
      </c>
      <c r="E10" t="s">
        <v>18</v>
      </c>
      <c r="F10">
        <f>100*1000</f>
        <v>100000</v>
      </c>
      <c r="G10">
        <v>1900</v>
      </c>
      <c r="H10">
        <f>1/G10</f>
        <v>5.263157894736842E-4</v>
      </c>
      <c r="I10">
        <v>51</v>
      </c>
      <c r="J10">
        <v>450</v>
      </c>
      <c r="K10">
        <v>200</v>
      </c>
      <c r="L10">
        <v>1038</v>
      </c>
      <c r="M10">
        <v>10388000</v>
      </c>
    </row>
    <row r="11" spans="1:13" x14ac:dyDescent="0.2">
      <c r="A11" t="s">
        <v>19</v>
      </c>
      <c r="B11" t="s">
        <v>18</v>
      </c>
      <c r="C11" t="s">
        <v>18</v>
      </c>
      <c r="D11" t="s">
        <v>18</v>
      </c>
      <c r="E11" t="s">
        <v>18</v>
      </c>
      <c r="F11">
        <f>100*1000</f>
        <v>100000</v>
      </c>
      <c r="G11">
        <v>1900</v>
      </c>
      <c r="H11">
        <f>1/G11</f>
        <v>5.263157894736842E-4</v>
      </c>
      <c r="I11">
        <v>54</v>
      </c>
      <c r="J11">
        <v>400</v>
      </c>
      <c r="K11">
        <v>200</v>
      </c>
      <c r="L11">
        <v>1038</v>
      </c>
      <c r="M11">
        <v>10388000</v>
      </c>
    </row>
    <row r="12" spans="1:13" x14ac:dyDescent="0.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>
        <v>30</v>
      </c>
      <c r="J12">
        <v>350</v>
      </c>
      <c r="K12">
        <v>200</v>
      </c>
      <c r="L12">
        <v>1038</v>
      </c>
      <c r="M12">
        <v>10388000</v>
      </c>
    </row>
    <row r="13" spans="1:13" x14ac:dyDescent="0.2">
      <c r="A13" t="s">
        <v>21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 t="s">
        <v>21</v>
      </c>
      <c r="I13">
        <v>35</v>
      </c>
      <c r="J13">
        <v>300</v>
      </c>
      <c r="K13">
        <v>200</v>
      </c>
      <c r="L13">
        <v>1038</v>
      </c>
      <c r="M13">
        <v>10388000</v>
      </c>
    </row>
    <row r="14" spans="1:13" x14ac:dyDescent="0.2">
      <c r="A14" t="s">
        <v>26</v>
      </c>
      <c r="B14" t="s">
        <v>26</v>
      </c>
      <c r="C14" t="s">
        <v>26</v>
      </c>
      <c r="D14" t="s">
        <v>26</v>
      </c>
      <c r="E14" t="s">
        <v>26</v>
      </c>
      <c r="F14">
        <v>10000</v>
      </c>
      <c r="I14">
        <v>47.815999999999995</v>
      </c>
      <c r="J14">
        <v>300</v>
      </c>
      <c r="K14">
        <v>50</v>
      </c>
      <c r="L14">
        <v>996</v>
      </c>
      <c r="M14">
        <v>9964000.0000000019</v>
      </c>
    </row>
    <row r="15" spans="1:13" x14ac:dyDescent="0.2">
      <c r="A15" t="s">
        <v>27</v>
      </c>
      <c r="B15" t="s">
        <v>27</v>
      </c>
      <c r="C15" t="s">
        <v>27</v>
      </c>
      <c r="D15" t="s">
        <v>27</v>
      </c>
      <c r="E15" t="s">
        <v>27</v>
      </c>
      <c r="F15">
        <v>10000</v>
      </c>
      <c r="G15">
        <v>200</v>
      </c>
      <c r="H15">
        <v>5.0000000000000001E-3</v>
      </c>
      <c r="I15">
        <v>50.151199999999996</v>
      </c>
      <c r="J15">
        <v>300</v>
      </c>
      <c r="K15">
        <v>50</v>
      </c>
      <c r="L15">
        <v>996</v>
      </c>
      <c r="M15">
        <v>9964000.0000000019</v>
      </c>
    </row>
    <row r="16" spans="1:13" x14ac:dyDescent="0.2">
      <c r="A16" t="s">
        <v>28</v>
      </c>
      <c r="B16" t="s">
        <v>28</v>
      </c>
      <c r="C16" t="s">
        <v>28</v>
      </c>
      <c r="D16" t="s">
        <v>28</v>
      </c>
      <c r="E16" t="s">
        <v>28</v>
      </c>
      <c r="F16">
        <v>20000</v>
      </c>
      <c r="I16">
        <v>50.04</v>
      </c>
      <c r="J16">
        <v>300</v>
      </c>
      <c r="K16">
        <v>50</v>
      </c>
      <c r="L16">
        <v>996</v>
      </c>
      <c r="M16">
        <v>9964000.0000000019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Burton</dc:creator>
  <cp:lastModifiedBy>Rachel Burton</cp:lastModifiedBy>
  <dcterms:created xsi:type="dcterms:W3CDTF">2024-11-12T15:39:01Z</dcterms:created>
  <dcterms:modified xsi:type="dcterms:W3CDTF">2024-12-01T00:22:37Z</dcterms:modified>
</cp:coreProperties>
</file>