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5" windowWidth="16140" windowHeight="10110" activeTab="4"/>
  </bookViews>
  <sheets>
    <sheet name="Summary" sheetId="1" r:id="rId1"/>
    <sheet name="Advertising - Expenses" sheetId="2" r:id="rId2"/>
    <sheet name="Advertising - Revenue" sheetId="7" r:id="rId3"/>
    <sheet name="Concessions - General" sheetId="3" r:id="rId4"/>
    <sheet name="Concessions - Tabs" sheetId="6" r:id="rId5"/>
    <sheet name="Guests" sheetId="4" r:id="rId6"/>
    <sheet name="Misc - Expenses" sheetId="5" r:id="rId7"/>
    <sheet name="Misc - Revenue" sheetId="9" r:id="rId8"/>
  </sheets>
  <calcPr calcId="125725"/>
</workbook>
</file>

<file path=xl/calcChain.xml><?xml version="1.0" encoding="utf-8"?>
<calcChain xmlns="http://schemas.openxmlformats.org/spreadsheetml/2006/main">
  <c r="C8" i="9"/>
  <c r="C19"/>
  <c r="B20" i="5"/>
  <c r="B21" i="3"/>
  <c r="B18" i="6"/>
  <c r="B76"/>
  <c r="B75"/>
  <c r="C13" i="4"/>
  <c r="C21"/>
  <c r="B38" i="3"/>
  <c r="B12"/>
  <c r="B77" i="6" l="1"/>
  <c r="C12" i="1" s="1"/>
  <c r="C14"/>
  <c r="B6" i="2"/>
  <c r="B18" i="7" l="1"/>
  <c r="C11" i="1" s="1"/>
  <c r="C15" s="1"/>
  <c r="B29" i="5"/>
  <c r="C5" i="1" l="1"/>
  <c r="C19" s="1"/>
  <c r="C7"/>
  <c r="C21" s="1"/>
  <c r="C4"/>
  <c r="C18" s="1"/>
  <c r="C6"/>
  <c r="C8" l="1"/>
  <c r="C20"/>
  <c r="C22" s="1"/>
</calcChain>
</file>

<file path=xl/sharedStrings.xml><?xml version="1.0" encoding="utf-8"?>
<sst xmlns="http://schemas.openxmlformats.org/spreadsheetml/2006/main" count="342" uniqueCount="206">
  <si>
    <t>Big Poster Printing</t>
  </si>
  <si>
    <t>Booklet Printing</t>
  </si>
  <si>
    <t>Name</t>
  </si>
  <si>
    <t>Paid</t>
  </si>
  <si>
    <t>Ticket Printing</t>
  </si>
  <si>
    <t>Badge Printing</t>
  </si>
  <si>
    <t>Description</t>
  </si>
  <si>
    <t>Terri (Hobby Town)</t>
  </si>
  <si>
    <t>Hotel</t>
  </si>
  <si>
    <t>Fredd Gorham</t>
  </si>
  <si>
    <t>Jack's</t>
  </si>
  <si>
    <t>Jeff Tidball</t>
  </si>
  <si>
    <t>Note</t>
  </si>
  <si>
    <t>Dragon's Den</t>
  </si>
  <si>
    <t>Six Stones</t>
  </si>
  <si>
    <t>Six Stones - Gold Membership</t>
  </si>
  <si>
    <t>Paid for higher membership</t>
  </si>
  <si>
    <t>Paid by Gaming Club</t>
  </si>
  <si>
    <t>Paid by Other</t>
  </si>
  <si>
    <t>Notes</t>
  </si>
  <si>
    <t>Business</t>
  </si>
  <si>
    <t>Total</t>
  </si>
  <si>
    <t>Expense</t>
  </si>
  <si>
    <t>Amount</t>
  </si>
  <si>
    <t>Clara Fernandez</t>
  </si>
  <si>
    <t>Small Poster Printing</t>
  </si>
  <si>
    <t>Sunshine</t>
  </si>
  <si>
    <t>Pizza</t>
  </si>
  <si>
    <t>Chris Simms</t>
  </si>
  <si>
    <t>HobbyTown</t>
  </si>
  <si>
    <t>Flashbax</t>
  </si>
  <si>
    <t>Acme Games</t>
  </si>
  <si>
    <t>254-2298</t>
  </si>
  <si>
    <t>MDL</t>
  </si>
  <si>
    <t>Badge Holders/Lanyards</t>
  </si>
  <si>
    <t>Matthew Weise</t>
  </si>
  <si>
    <t>Jeff McGann</t>
  </si>
  <si>
    <t>Pickup on Nov 5</t>
  </si>
  <si>
    <t>Jersey's</t>
  </si>
  <si>
    <t>Stadium</t>
  </si>
  <si>
    <t>Classic Corner</t>
  </si>
  <si>
    <t>Sam's Club</t>
  </si>
  <si>
    <t>Subtotal</t>
  </si>
  <si>
    <t>Tab Printing</t>
  </si>
  <si>
    <t>2nd Street</t>
  </si>
  <si>
    <t>Hillside</t>
  </si>
  <si>
    <t>Pizza Ranch</t>
  </si>
  <si>
    <t>NP</t>
  </si>
  <si>
    <t>AmericInn</t>
  </si>
  <si>
    <t>Central Business Supply</t>
  </si>
  <si>
    <t>DQ</t>
  </si>
  <si>
    <t>DSU</t>
  </si>
  <si>
    <t>Loopy's</t>
  </si>
  <si>
    <t>Madison Chamber</t>
  </si>
  <si>
    <t>Paid in $25 worth of con supplies</t>
  </si>
  <si>
    <t>Vendor</t>
  </si>
  <si>
    <t>Guest</t>
  </si>
  <si>
    <t>Playhouse Rental</t>
  </si>
  <si>
    <t>Bizkit</t>
  </si>
  <si>
    <t>Acme</t>
  </si>
  <si>
    <t>Super 8</t>
  </si>
  <si>
    <t>Convention Hall Sign Printing</t>
  </si>
  <si>
    <t>Used Production Center; Color printing; Paid up front</t>
  </si>
  <si>
    <t>Thane Barnier</t>
  </si>
  <si>
    <t>4 nights</t>
  </si>
  <si>
    <t>Flight</t>
  </si>
  <si>
    <t>Paid by Glenn Berman</t>
  </si>
  <si>
    <t>The contract is for both Clara Fernandez and Mathew Weise. The total amount is divided here for accounting purposes.</t>
  </si>
  <si>
    <t>Expenses</t>
  </si>
  <si>
    <t>Advertising</t>
  </si>
  <si>
    <t>Concessions</t>
  </si>
  <si>
    <t>Guests</t>
  </si>
  <si>
    <t>Misc</t>
  </si>
  <si>
    <t>Gross Revenue</t>
  </si>
  <si>
    <t>Net Revenue</t>
  </si>
  <si>
    <t>Mt. Dew Throwback</t>
  </si>
  <si>
    <t>Provided by D (got cheap and sold to club)</t>
  </si>
  <si>
    <t>Puppy Chow (Sami Hauschildt)</t>
  </si>
  <si>
    <t>Puppy Chow (Mrs. Bundy)</t>
  </si>
  <si>
    <t>Baked Goods (Mrs. Bundy)</t>
  </si>
  <si>
    <t>Advertising is sold at $25/half page, $40/Full page</t>
  </si>
  <si>
    <t>Till Information</t>
  </si>
  <si>
    <t>Saturday Starting Cash</t>
  </si>
  <si>
    <t>Friday Starting Cash</t>
  </si>
  <si>
    <t>Sunday Starting Cash</t>
  </si>
  <si>
    <t>Saturday Noon Deposit</t>
  </si>
  <si>
    <t>Saturday Evening Deposit</t>
  </si>
  <si>
    <t>Saturday Final Deposit</t>
  </si>
  <si>
    <t>Sunday Noon Deposit</t>
  </si>
  <si>
    <t>Sunday Evening Deposit</t>
  </si>
  <si>
    <t>Friday Evening Deposit</t>
  </si>
  <si>
    <t>Paid for Magic events, event tickets sold through Concessions</t>
  </si>
  <si>
    <t>Paid for LARP events, event tickets sold through Concessions</t>
  </si>
  <si>
    <t>Misc Office Supplies</t>
  </si>
  <si>
    <t>Kost, Adam</t>
  </si>
  <si>
    <t>Ladwig, Adam</t>
  </si>
  <si>
    <t>Wollman, Alex</t>
  </si>
  <si>
    <t>Thiele, Allen</t>
  </si>
  <si>
    <t>Hale, Ashleigh</t>
  </si>
  <si>
    <t>Warrey, Ben</t>
  </si>
  <si>
    <t>Swanson, Casey</t>
  </si>
  <si>
    <t>Kost, Chris</t>
  </si>
  <si>
    <t>Simms, Chris</t>
  </si>
  <si>
    <t>Vorachek, Dana</t>
  </si>
  <si>
    <t>Sly, DeLyle</t>
  </si>
  <si>
    <t>Gorham, Fredd</t>
  </si>
  <si>
    <t>Farah, Galen</t>
  </si>
  <si>
    <t>Wilson, Gene</t>
  </si>
  <si>
    <t>Berman, Glenn</t>
  </si>
  <si>
    <t>Wornson, Jon</t>
  </si>
  <si>
    <t>Sly, Josh</t>
  </si>
  <si>
    <t>Walsh, Josh</t>
  </si>
  <si>
    <t>Pashke, Ken</t>
  </si>
  <si>
    <t>Cottingham, Kristina</t>
  </si>
  <si>
    <t>Barton, Lacey</t>
  </si>
  <si>
    <t>Heinricy, Landon</t>
  </si>
  <si>
    <t>Larson, Mark (Pathfinder)</t>
  </si>
  <si>
    <t>Dalton, Ruby</t>
  </si>
  <si>
    <t>Hegdahl, Sean</t>
  </si>
  <si>
    <t>Anderson, Seth</t>
  </si>
  <si>
    <t>Schreiner, Shaun</t>
  </si>
  <si>
    <t>Walders, Steve</t>
  </si>
  <si>
    <t>Bentley, Travis</t>
  </si>
  <si>
    <t>Bob</t>
  </si>
  <si>
    <t>Downs, Adam</t>
  </si>
  <si>
    <t>Graham, Steve</t>
  </si>
  <si>
    <t>Hoaas, Steven</t>
  </si>
  <si>
    <t>Johnston-Mulder, Alex</t>
  </si>
  <si>
    <t>Richards, Misho</t>
  </si>
  <si>
    <t>Advisor</t>
  </si>
  <si>
    <t>Used Gaming Club printer</t>
  </si>
  <si>
    <t>Yu-Gi-Oh Tournament</t>
  </si>
  <si>
    <t>Three Dragon Ante Tournament</t>
  </si>
  <si>
    <t>MtG Block Party Tournament</t>
  </si>
  <si>
    <t>SiS Raffle</t>
  </si>
  <si>
    <t>Entry fee: $1</t>
  </si>
  <si>
    <t>Yu-Gi-Oh Tournament Prizes</t>
  </si>
  <si>
    <t>Three Dragon Ante Prizes</t>
  </si>
  <si>
    <t>MtG Block Party Prizes</t>
  </si>
  <si>
    <t>Bought through Central Business Supply</t>
  </si>
  <si>
    <t>Pens, tape, sharpies, post-its; Bought through Central Business Supply</t>
  </si>
  <si>
    <t>X</t>
  </si>
  <si>
    <t>Boyd, Travis</t>
  </si>
  <si>
    <t>Dark Matter Anime</t>
  </si>
  <si>
    <t>Weapons in the Wood</t>
  </si>
  <si>
    <t>Barnier, Thane</t>
  </si>
  <si>
    <t>Blom, Rick</t>
  </si>
  <si>
    <t>Did $29.00, paid $20.00</t>
  </si>
  <si>
    <t>Wetzel, Matt</t>
  </si>
  <si>
    <t>Did not run</t>
  </si>
  <si>
    <t>Entry fee: $5; Did not run</t>
  </si>
  <si>
    <t>Entry fee: 1/$0.50, 3/$1; Rough estimate is 1000 tickets sold</t>
  </si>
  <si>
    <t>Coffee Donations</t>
  </si>
  <si>
    <t>Materials for dividers</t>
  </si>
  <si>
    <t>Sunshine (2)</t>
  </si>
  <si>
    <t>Made a second run for water</t>
  </si>
  <si>
    <t>Total Ending Cash</t>
  </si>
  <si>
    <t>Total Ending Checks</t>
  </si>
  <si>
    <t>Total Ending Deposit</t>
  </si>
  <si>
    <t>Paid At Nanocon</t>
  </si>
  <si>
    <t>Paid After Nanocon</t>
  </si>
  <si>
    <t>Prizes were donated by Glenn Berman and Travis Bentley</t>
  </si>
  <si>
    <t>Budget Summary</t>
  </si>
  <si>
    <t>SiS Registration (Full Price)</t>
  </si>
  <si>
    <t>Entry fee: $20</t>
  </si>
  <si>
    <t>Entry fee: $15 for GC members and lifers</t>
  </si>
  <si>
    <t>SiS Registration (Discount Price)</t>
  </si>
  <si>
    <t xml:space="preserve"> Unpaid</t>
  </si>
  <si>
    <t xml:space="preserve"> Paid</t>
  </si>
  <si>
    <t>Post-con Bake Sale</t>
  </si>
  <si>
    <t>Sold excess baked goods in TC rather than fire sale them after cleanup</t>
  </si>
  <si>
    <t>Used Production Center
Color printing and cut
Paid up front
25 @ 11" x 17" - not the correct size
Reprinted at 15 @ 11" x 17"</t>
  </si>
  <si>
    <r>
      <t xml:space="preserve">Vendor
Paid for Booklet Ad on their tab sheet, but is counted as </t>
    </r>
    <r>
      <rPr>
        <b/>
        <sz val="11"/>
        <color theme="1"/>
        <rFont val="Calibri"/>
        <family val="2"/>
        <scheme val="minor"/>
      </rPr>
      <t>Advertising - Revenue</t>
    </r>
  </si>
  <si>
    <t>Lifetime Member</t>
  </si>
  <si>
    <t>Jeff Tidball Contract</t>
  </si>
  <si>
    <t>Jeff McGann Contract</t>
  </si>
  <si>
    <t>Matthew Weise Contract</t>
  </si>
  <si>
    <t>Contract</t>
  </si>
  <si>
    <t>Clara Fernandez Contract</t>
  </si>
  <si>
    <t>Contract covers travel, per diem, and stipend
Paid by BIS</t>
  </si>
  <si>
    <t>Contract covers travel, per diem, and stipend
Paid by College of Arts and Science</t>
  </si>
  <si>
    <t>Contract covers travel, per diem, and stipend
Paid by the President's Office</t>
  </si>
  <si>
    <t>Nanocon Website</t>
  </si>
  <si>
    <t>Nanocon 8 Wrap-Up Meeting</t>
  </si>
  <si>
    <t>$10 paid for NPC members</t>
  </si>
  <si>
    <t>Mattern, Billy</t>
  </si>
  <si>
    <t>Student Senate Hush Money</t>
  </si>
  <si>
    <t>Donation for running concessions</t>
  </si>
  <si>
    <t>From</t>
  </si>
  <si>
    <t>Paid for by Alex (reimbursed)</t>
  </si>
  <si>
    <t>Did $19.00, paid $5.00; Tab cleared as reimbursement</t>
  </si>
  <si>
    <t>Entry fee: $3 printed (sold at $5)</t>
  </si>
  <si>
    <t>Plates and Napkins</t>
  </si>
  <si>
    <t>Paid for by Big Adam (reimbursed through his tab)</t>
  </si>
  <si>
    <t>Paid for by Dana (reimbursed through his tab)
Dividers left at DPP</t>
  </si>
  <si>
    <t>Did $28.00, paid $25.00, Paid off from the NPC dinner</t>
  </si>
  <si>
    <t>$10 paid from the NPC dinner</t>
  </si>
  <si>
    <t>Paid off $5.30 through reimbursement and NPC dinner</t>
  </si>
  <si>
    <t>Post Nanocon</t>
  </si>
  <si>
    <t>During Nanocon</t>
  </si>
  <si>
    <t>2 nights, two beds</t>
  </si>
  <si>
    <t>2 nights, one bed</t>
  </si>
  <si>
    <t>4 nights, one bed</t>
  </si>
  <si>
    <t>4 nights;  Same room as Clara Fernandez</t>
  </si>
  <si>
    <t>Lifetime Member, $10 paid from the NPC dinner, Paid $2.50</t>
  </si>
  <si>
    <t>$20 paid</t>
  </si>
</sst>
</file>

<file path=xl/styles.xml><?xml version="1.0" encoding="utf-8"?>
<styleSheet xmlns="http://schemas.openxmlformats.org/spreadsheetml/2006/main">
  <numFmts count="3">
    <numFmt numFmtId="8" formatCode="&quot;$&quot;#,##0.00_);[Red]\(&quot;$&quot;#,##0.00\)"/>
    <numFmt numFmtId="164" formatCode="&quot;$&quot;#,##0.00;[Red]&quot;$&quot;#,##0.00"/>
    <numFmt numFmtId="165" formatCode="&quot;$&quot;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165" fontId="0" fillId="0" borderId="0" xfId="0" applyNumberFormat="1"/>
    <xf numFmtId="0" fontId="0" fillId="0" borderId="0" xfId="0" applyAlignment="1">
      <alignment vertical="top"/>
    </xf>
    <xf numFmtId="165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165" fontId="0" fillId="0" borderId="1" xfId="0" applyNumberFormat="1" applyBorder="1"/>
    <xf numFmtId="164" fontId="0" fillId="0" borderId="1" xfId="0" applyNumberFormat="1" applyBorder="1"/>
    <xf numFmtId="0" fontId="4" fillId="0" borderId="0" xfId="0" applyFont="1" applyAlignment="1">
      <alignment vertical="top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65" fontId="0" fillId="0" borderId="0" xfId="0" applyNumberFormat="1" applyBorder="1"/>
    <xf numFmtId="164" fontId="0" fillId="0" borderId="0" xfId="0" applyNumberFormat="1" applyAlignment="1">
      <alignment vertical="top"/>
    </xf>
    <xf numFmtId="0" fontId="2" fillId="0" borderId="0" xfId="0" applyFont="1" applyAlignment="1">
      <alignment horizontal="center" vertical="top"/>
    </xf>
    <xf numFmtId="0" fontId="1" fillId="0" borderId="1" xfId="0" applyFont="1" applyBorder="1" applyAlignment="1">
      <alignment horizontal="right" vertical="top"/>
    </xf>
    <xf numFmtId="165" fontId="0" fillId="0" borderId="1" xfId="0" applyNumberFormat="1" applyBorder="1" applyAlignment="1">
      <alignment vertical="top"/>
    </xf>
    <xf numFmtId="0" fontId="1" fillId="0" borderId="0" xfId="0" applyFont="1" applyAlignment="1">
      <alignment horizontal="center" vertical="top"/>
    </xf>
    <xf numFmtId="0" fontId="0" fillId="0" borderId="1" xfId="0" applyBorder="1" applyAlignment="1">
      <alignment horizontal="right" vertical="top"/>
    </xf>
    <xf numFmtId="8" fontId="0" fillId="0" borderId="0" xfId="0" applyNumberFormat="1"/>
    <xf numFmtId="0" fontId="0" fillId="0" borderId="1" xfId="0" applyBorder="1" applyAlignment="1">
      <alignment vertical="top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zoomScaleNormal="100" workbookViewId="0">
      <selection activeCell="C14" sqref="C14"/>
    </sheetView>
  </sheetViews>
  <sheetFormatPr defaultRowHeight="15"/>
  <cols>
    <col min="1" max="1" width="11.85546875" bestFit="1" customWidth="1"/>
    <col min="2" max="2" width="1.7109375" style="2" customWidth="1"/>
    <col min="3" max="3" width="9.85546875" bestFit="1" customWidth="1"/>
    <col min="4" max="4" width="14.28515625" customWidth="1"/>
  </cols>
  <sheetData>
    <row r="1" spans="1:5" ht="27" customHeight="1">
      <c r="A1" s="24" t="s">
        <v>162</v>
      </c>
      <c r="B1" s="24"/>
      <c r="C1" s="24"/>
      <c r="D1" s="24"/>
      <c r="E1" s="10"/>
    </row>
    <row r="2" spans="1:5" ht="15" customHeight="1">
      <c r="A2" s="10"/>
      <c r="B2" s="10"/>
      <c r="C2" s="10"/>
      <c r="D2" s="10"/>
      <c r="E2" s="10"/>
    </row>
    <row r="3" spans="1:5" ht="18.75">
      <c r="A3" s="23" t="s">
        <v>68</v>
      </c>
      <c r="B3" s="23"/>
      <c r="C3" s="23"/>
    </row>
    <row r="4" spans="1:5">
      <c r="A4" s="6" t="s">
        <v>69</v>
      </c>
      <c r="C4" s="2">
        <f>'Advertising - Expenses'!B6</f>
        <v>390.5</v>
      </c>
    </row>
    <row r="5" spans="1:5">
      <c r="A5" s="6" t="s">
        <v>70</v>
      </c>
      <c r="C5" s="2">
        <f>'Concessions - General'!B12+'Concessions - General'!B21</f>
        <v>1244.1099999999999</v>
      </c>
    </row>
    <row r="6" spans="1:5">
      <c r="A6" s="6" t="s">
        <v>71</v>
      </c>
      <c r="C6" s="2">
        <f>Guests!C13+Guests!C21</f>
        <v>4470.8499999999995</v>
      </c>
    </row>
    <row r="7" spans="1:5">
      <c r="A7" s="6" t="s">
        <v>72</v>
      </c>
      <c r="C7" s="2">
        <f>'Misc - Expenses'!B20+'Misc - Expenses'!B29</f>
        <v>2874.6900000000005</v>
      </c>
    </row>
    <row r="8" spans="1:5">
      <c r="A8" s="7" t="s">
        <v>21</v>
      </c>
      <c r="B8" s="8"/>
      <c r="C8" s="8">
        <f>SUM(C4:C7)</f>
        <v>8980.15</v>
      </c>
    </row>
    <row r="10" spans="1:5" ht="18.75">
      <c r="A10" s="23" t="s">
        <v>73</v>
      </c>
      <c r="B10" s="23"/>
      <c r="C10" s="23"/>
    </row>
    <row r="11" spans="1:5">
      <c r="A11" s="6" t="s">
        <v>69</v>
      </c>
      <c r="C11" s="2">
        <f>'Advertising - Revenue'!B18</f>
        <v>405</v>
      </c>
    </row>
    <row r="12" spans="1:5">
      <c r="A12" s="6" t="s">
        <v>70</v>
      </c>
      <c r="C12" s="2">
        <f>'Concessions - General'!B38+'Concessions - Tabs'!B77</f>
        <v>5111.82</v>
      </c>
    </row>
    <row r="13" spans="1:5">
      <c r="A13" s="6" t="s">
        <v>71</v>
      </c>
      <c r="C13" s="2">
        <v>0</v>
      </c>
    </row>
    <row r="14" spans="1:5">
      <c r="A14" s="6" t="s">
        <v>72</v>
      </c>
      <c r="C14" s="2">
        <f>'Misc - Revenue'!C19</f>
        <v>2428.9699999999998</v>
      </c>
    </row>
    <row r="15" spans="1:5">
      <c r="A15" s="7" t="s">
        <v>21</v>
      </c>
      <c r="B15" s="8"/>
      <c r="C15" s="8">
        <f>SUM(C11:C14)</f>
        <v>7945.7899999999991</v>
      </c>
    </row>
    <row r="17" spans="1:3" ht="18.75">
      <c r="A17" s="23" t="s">
        <v>74</v>
      </c>
      <c r="B17" s="23"/>
      <c r="C17" s="23"/>
    </row>
    <row r="18" spans="1:3">
      <c r="A18" s="6" t="s">
        <v>69</v>
      </c>
      <c r="C18" s="2">
        <f>C11-C4</f>
        <v>14.5</v>
      </c>
    </row>
    <row r="19" spans="1:3">
      <c r="A19" s="6" t="s">
        <v>70</v>
      </c>
      <c r="C19" s="2">
        <f>C12-C5</f>
        <v>3867.71</v>
      </c>
    </row>
    <row r="20" spans="1:3">
      <c r="A20" s="6" t="s">
        <v>71</v>
      </c>
      <c r="C20" s="2">
        <f>C13-C6</f>
        <v>-4470.8499999999995</v>
      </c>
    </row>
    <row r="21" spans="1:3">
      <c r="A21" s="6" t="s">
        <v>72</v>
      </c>
      <c r="C21" s="2">
        <f>C14-C7</f>
        <v>-445.72000000000071</v>
      </c>
    </row>
    <row r="22" spans="1:3">
      <c r="A22" s="7" t="s">
        <v>21</v>
      </c>
      <c r="B22" s="8"/>
      <c r="C22" s="8">
        <f>SUM(C18:C21)</f>
        <v>-1034.3600000000001</v>
      </c>
    </row>
  </sheetData>
  <mergeCells count="4">
    <mergeCell ref="A3:C3"/>
    <mergeCell ref="A10:C10"/>
    <mergeCell ref="A17:C17"/>
    <mergeCell ref="A1:D1"/>
  </mergeCells>
  <pageMargins left="0.5" right="0.5" top="1.25" bottom="0.5" header="0.5" footer="0.5"/>
  <pageSetup orientation="portrait" r:id="rId1"/>
  <headerFooter>
    <oddHeader>&amp;C&amp;"-,Bold"&amp;22Nanocon 8 Budget Report&amp;"-,Regular"&amp;11
&amp;16 11/5/2010 - 11/7/2010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D6"/>
  <sheetViews>
    <sheetView zoomScaleNormal="100" workbookViewId="0"/>
  </sheetViews>
  <sheetFormatPr defaultRowHeight="15"/>
  <cols>
    <col min="1" max="1" width="25.140625" customWidth="1"/>
    <col min="2" max="2" width="7.5703125" bestFit="1" customWidth="1"/>
    <col min="3" max="3" width="1.7109375" customWidth="1"/>
    <col min="4" max="4" width="49" bestFit="1" customWidth="1"/>
    <col min="5" max="5" width="11.5703125" customWidth="1"/>
  </cols>
  <sheetData>
    <row r="1" spans="1:4">
      <c r="A1" s="1" t="s">
        <v>22</v>
      </c>
      <c r="B1" s="1" t="s">
        <v>21</v>
      </c>
      <c r="D1" s="1" t="s">
        <v>19</v>
      </c>
    </row>
    <row r="2" spans="1:4">
      <c r="A2" s="3" t="s">
        <v>0</v>
      </c>
      <c r="B2" s="15">
        <v>35</v>
      </c>
      <c r="C2" s="3"/>
      <c r="D2" s="3" t="s">
        <v>62</v>
      </c>
    </row>
    <row r="3" spans="1:4">
      <c r="A3" s="3" t="s">
        <v>1</v>
      </c>
      <c r="B3" s="15">
        <v>324</v>
      </c>
      <c r="C3" s="3"/>
      <c r="D3" s="3" t="s">
        <v>62</v>
      </c>
    </row>
    <row r="4" spans="1:4">
      <c r="A4" s="3" t="s">
        <v>61</v>
      </c>
      <c r="B4" s="15">
        <v>6.5</v>
      </c>
      <c r="C4" s="3"/>
      <c r="D4" s="3" t="s">
        <v>62</v>
      </c>
    </row>
    <row r="5" spans="1:4">
      <c r="A5" s="3" t="s">
        <v>25</v>
      </c>
      <c r="B5" s="15">
        <v>25</v>
      </c>
      <c r="C5" s="3"/>
      <c r="D5" s="3" t="s">
        <v>62</v>
      </c>
    </row>
    <row r="6" spans="1:4">
      <c r="A6" s="7" t="s">
        <v>21</v>
      </c>
      <c r="B6" s="9">
        <f>SUM(B2:B5)</f>
        <v>390.5</v>
      </c>
    </row>
  </sheetData>
  <sortState ref="A2:D5">
    <sortCondition ref="A2"/>
  </sortState>
  <pageMargins left="0.5" right="0.5" top="1.25" bottom="0.5" header="0.5" footer="0.5"/>
  <pageSetup orientation="portrait" r:id="rId1"/>
  <headerFooter>
    <oddHeader>&amp;C&amp;"-,Bold"&amp;22Nanocon 8 Budget Report&amp;"-,Regular"&amp;11
 &amp;16Advertising - Expenses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D21"/>
  <sheetViews>
    <sheetView zoomScaleNormal="100" workbookViewId="0"/>
  </sheetViews>
  <sheetFormatPr defaultRowHeight="15"/>
  <cols>
    <col min="1" max="1" width="22.42578125" bestFit="1" customWidth="1"/>
    <col min="2" max="2" width="9.140625" customWidth="1"/>
    <col min="3" max="3" width="1.7109375" customWidth="1"/>
    <col min="4" max="4" width="46" bestFit="1" customWidth="1"/>
  </cols>
  <sheetData>
    <row r="1" spans="1:4">
      <c r="A1" s="1" t="s">
        <v>20</v>
      </c>
      <c r="B1" s="1" t="s">
        <v>21</v>
      </c>
      <c r="D1" s="1" t="s">
        <v>19</v>
      </c>
    </row>
    <row r="2" spans="1:4">
      <c r="A2" t="s">
        <v>44</v>
      </c>
      <c r="B2" s="2">
        <v>25</v>
      </c>
    </row>
    <row r="3" spans="1:4">
      <c r="A3" t="s">
        <v>59</v>
      </c>
      <c r="B3" s="2">
        <v>25</v>
      </c>
    </row>
    <row r="4" spans="1:4">
      <c r="A4" t="s">
        <v>48</v>
      </c>
      <c r="B4" s="2">
        <v>25</v>
      </c>
      <c r="D4" t="s">
        <v>47</v>
      </c>
    </row>
    <row r="5" spans="1:4">
      <c r="A5" t="s">
        <v>49</v>
      </c>
      <c r="B5" s="2">
        <v>40</v>
      </c>
    </row>
    <row r="6" spans="1:4">
      <c r="A6" t="s">
        <v>40</v>
      </c>
      <c r="B6" s="2">
        <v>25</v>
      </c>
    </row>
    <row r="7" spans="1:4">
      <c r="A7" t="s">
        <v>50</v>
      </c>
      <c r="B7" s="2">
        <v>25</v>
      </c>
    </row>
    <row r="8" spans="1:4">
      <c r="A8" t="s">
        <v>51</v>
      </c>
      <c r="B8" s="2">
        <v>25</v>
      </c>
    </row>
    <row r="9" spans="1:4">
      <c r="A9" t="s">
        <v>45</v>
      </c>
      <c r="B9" s="2">
        <v>25</v>
      </c>
    </row>
    <row r="10" spans="1:4">
      <c r="A10" t="s">
        <v>29</v>
      </c>
      <c r="B10" s="2">
        <v>25</v>
      </c>
    </row>
    <row r="11" spans="1:4">
      <c r="A11" t="s">
        <v>38</v>
      </c>
      <c r="B11" s="2">
        <v>25</v>
      </c>
    </row>
    <row r="12" spans="1:4">
      <c r="A12" t="s">
        <v>52</v>
      </c>
      <c r="B12" s="2">
        <v>0</v>
      </c>
      <c r="D12" t="s">
        <v>54</v>
      </c>
    </row>
    <row r="13" spans="1:4">
      <c r="A13" t="s">
        <v>53</v>
      </c>
      <c r="B13" s="2">
        <v>25</v>
      </c>
    </row>
    <row r="14" spans="1:4">
      <c r="A14" t="s">
        <v>33</v>
      </c>
      <c r="B14" s="2">
        <v>25</v>
      </c>
    </row>
    <row r="15" spans="1:4">
      <c r="A15" t="s">
        <v>46</v>
      </c>
      <c r="B15" s="2">
        <v>25</v>
      </c>
    </row>
    <row r="16" spans="1:4">
      <c r="A16" t="s">
        <v>39</v>
      </c>
      <c r="B16" s="2">
        <v>25</v>
      </c>
    </row>
    <row r="17" spans="1:4">
      <c r="A17" t="s">
        <v>60</v>
      </c>
      <c r="B17" s="2">
        <v>40</v>
      </c>
    </row>
    <row r="18" spans="1:4">
      <c r="A18" s="7" t="s">
        <v>21</v>
      </c>
      <c r="B18" s="8">
        <f>SUM(B1:B17)</f>
        <v>405</v>
      </c>
      <c r="D18" t="s">
        <v>80</v>
      </c>
    </row>
    <row r="21" spans="1:4">
      <c r="B21" s="2"/>
    </row>
  </sheetData>
  <sortState ref="A2:D17">
    <sortCondition ref="A2"/>
  </sortState>
  <pageMargins left="0.5" right="0.5" top="1.25" bottom="0.5" header="0.5" footer="0.5"/>
  <pageSetup orientation="portrait" r:id="rId1"/>
  <headerFooter>
    <oddHeader>&amp;C&amp;"-,Bold"&amp;22Nanocon 8 Budget Report
&amp;"-,Regular"&amp;16Advertising - Revenue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D38"/>
  <sheetViews>
    <sheetView zoomScaleNormal="100" workbookViewId="0">
      <selection sqref="A1:D1"/>
    </sheetView>
  </sheetViews>
  <sheetFormatPr defaultRowHeight="15"/>
  <cols>
    <col min="1" max="1" width="28.42578125" bestFit="1" customWidth="1"/>
    <col min="2" max="2" width="9.140625" bestFit="1" customWidth="1"/>
    <col min="3" max="3" width="1.7109375" customWidth="1"/>
    <col min="4" max="4" width="39" bestFit="1" customWidth="1"/>
  </cols>
  <sheetData>
    <row r="1" spans="1:4" ht="18.75">
      <c r="A1" s="23" t="s">
        <v>17</v>
      </c>
      <c r="B1" s="23"/>
      <c r="C1" s="23"/>
      <c r="D1" s="23"/>
    </row>
    <row r="2" spans="1:4">
      <c r="A2" s="1" t="s">
        <v>188</v>
      </c>
      <c r="B2" s="1" t="s">
        <v>23</v>
      </c>
      <c r="D2" s="1" t="s">
        <v>19</v>
      </c>
    </row>
    <row r="3" spans="1:4">
      <c r="A3" t="s">
        <v>79</v>
      </c>
      <c r="B3" s="2">
        <v>48.36</v>
      </c>
    </row>
    <row r="4" spans="1:4">
      <c r="A4" t="s">
        <v>10</v>
      </c>
      <c r="B4" s="2">
        <v>206.23</v>
      </c>
      <c r="D4" t="s">
        <v>37</v>
      </c>
    </row>
    <row r="5" spans="1:4">
      <c r="A5" t="s">
        <v>75</v>
      </c>
      <c r="B5" s="2">
        <v>14</v>
      </c>
      <c r="D5" t="s">
        <v>76</v>
      </c>
    </row>
    <row r="6" spans="1:4">
      <c r="A6" t="s">
        <v>27</v>
      </c>
      <c r="B6" s="2">
        <v>384</v>
      </c>
      <c r="D6" t="s">
        <v>32</v>
      </c>
    </row>
    <row r="7" spans="1:4">
      <c r="A7" t="s">
        <v>78</v>
      </c>
      <c r="B7" s="2">
        <v>21.27</v>
      </c>
    </row>
    <row r="8" spans="1:4">
      <c r="A8" t="s">
        <v>77</v>
      </c>
      <c r="B8" s="2">
        <v>109</v>
      </c>
    </row>
    <row r="9" spans="1:4">
      <c r="A9" t="s">
        <v>41</v>
      </c>
      <c r="B9" s="2">
        <v>283.87</v>
      </c>
      <c r="D9" t="s">
        <v>37</v>
      </c>
    </row>
    <row r="10" spans="1:4">
      <c r="A10" t="s">
        <v>26</v>
      </c>
      <c r="B10" s="2">
        <v>172.09</v>
      </c>
      <c r="D10" t="s">
        <v>37</v>
      </c>
    </row>
    <row r="11" spans="1:4">
      <c r="A11" t="s">
        <v>154</v>
      </c>
      <c r="B11" s="2">
        <v>5.29</v>
      </c>
      <c r="D11" t="s">
        <v>155</v>
      </c>
    </row>
    <row r="12" spans="1:4">
      <c r="A12" s="7" t="s">
        <v>42</v>
      </c>
      <c r="B12" s="8">
        <f>SUM(B3:B11)</f>
        <v>1244.1099999999999</v>
      </c>
    </row>
    <row r="14" spans="1:4" ht="18.75">
      <c r="A14" s="23" t="s">
        <v>18</v>
      </c>
      <c r="B14" s="23"/>
      <c r="C14" s="23"/>
      <c r="D14" s="23"/>
    </row>
    <row r="15" spans="1:4">
      <c r="A15" s="1" t="s">
        <v>188</v>
      </c>
      <c r="B15" s="1" t="s">
        <v>23</v>
      </c>
      <c r="D15" s="1" t="s">
        <v>19</v>
      </c>
    </row>
    <row r="21" spans="1:4">
      <c r="A21" s="7" t="s">
        <v>42</v>
      </c>
      <c r="B21" s="8">
        <f>SUM(B16:B20)</f>
        <v>0</v>
      </c>
    </row>
    <row r="23" spans="1:4" ht="18.75">
      <c r="A23" s="23" t="s">
        <v>81</v>
      </c>
      <c r="B23" s="23"/>
      <c r="C23" s="11"/>
      <c r="D23" s="11"/>
    </row>
    <row r="24" spans="1:4">
      <c r="A24" t="s">
        <v>83</v>
      </c>
      <c r="B24" s="2">
        <v>25</v>
      </c>
    </row>
    <row r="25" spans="1:4">
      <c r="A25" t="s">
        <v>90</v>
      </c>
      <c r="B25" s="2">
        <v>763</v>
      </c>
    </row>
    <row r="26" spans="1:4">
      <c r="B26" s="2"/>
    </row>
    <row r="27" spans="1:4">
      <c r="A27" t="s">
        <v>82</v>
      </c>
      <c r="B27" s="2">
        <v>43.5</v>
      </c>
    </row>
    <row r="28" spans="1:4">
      <c r="A28" t="s">
        <v>85</v>
      </c>
      <c r="B28" s="2">
        <v>790</v>
      </c>
    </row>
    <row r="29" spans="1:4">
      <c r="A29" t="s">
        <v>86</v>
      </c>
      <c r="B29" s="2">
        <v>700</v>
      </c>
    </row>
    <row r="30" spans="1:4">
      <c r="A30" t="s">
        <v>87</v>
      </c>
      <c r="B30" s="2">
        <v>441</v>
      </c>
    </row>
    <row r="31" spans="1:4">
      <c r="B31" s="2"/>
    </row>
    <row r="32" spans="1:4">
      <c r="A32" t="s">
        <v>84</v>
      </c>
      <c r="B32" s="2">
        <v>117</v>
      </c>
    </row>
    <row r="33" spans="1:2">
      <c r="A33" t="s">
        <v>88</v>
      </c>
      <c r="B33" s="2">
        <v>343</v>
      </c>
    </row>
    <row r="34" spans="1:2">
      <c r="A34" t="s">
        <v>89</v>
      </c>
      <c r="B34" s="2">
        <v>548.01</v>
      </c>
    </row>
    <row r="36" spans="1:2">
      <c r="A36" s="13" t="s">
        <v>156</v>
      </c>
      <c r="B36" s="2">
        <v>3891.32</v>
      </c>
    </row>
    <row r="37" spans="1:2">
      <c r="A37" s="13" t="s">
        <v>157</v>
      </c>
      <c r="B37" s="2">
        <v>94.5</v>
      </c>
    </row>
    <row r="38" spans="1:2">
      <c r="A38" s="7" t="s">
        <v>158</v>
      </c>
      <c r="B38" s="8">
        <f>SUM(B36:B37)</f>
        <v>3985.82</v>
      </c>
    </row>
  </sheetData>
  <sortState ref="A3:D11">
    <sortCondition ref="A3"/>
  </sortState>
  <mergeCells count="3">
    <mergeCell ref="A1:D1"/>
    <mergeCell ref="A14:D14"/>
    <mergeCell ref="A23:B23"/>
  </mergeCells>
  <pageMargins left="0.5" right="0.5" top="1.25" bottom="0.5" header="0.5" footer="0.5"/>
  <pageSetup orientation="portrait" r:id="rId1"/>
  <headerFooter>
    <oddHeader>&amp;C&amp;"-,Bold"&amp;22Nanocon 8 Budget Report&amp;"-,Regular"&amp;11
 &amp;16Consessions - General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D77"/>
  <sheetViews>
    <sheetView tabSelected="1" zoomScaleNormal="100" workbookViewId="0">
      <selection sqref="A1:D1"/>
    </sheetView>
  </sheetViews>
  <sheetFormatPr defaultRowHeight="15"/>
  <cols>
    <col min="1" max="1" width="23.28515625" bestFit="1" customWidth="1"/>
    <col min="2" max="2" width="9.85546875" bestFit="1" customWidth="1"/>
    <col min="3" max="3" width="4.85546875" style="12" bestFit="1" customWidth="1"/>
    <col min="4" max="4" width="54.7109375" bestFit="1" customWidth="1"/>
  </cols>
  <sheetData>
    <row r="1" spans="1:4" ht="18.75">
      <c r="A1" s="23" t="s">
        <v>159</v>
      </c>
      <c r="B1" s="23"/>
      <c r="C1" s="23"/>
      <c r="D1" s="23"/>
    </row>
    <row r="2" spans="1:4">
      <c r="A2" s="1" t="s">
        <v>2</v>
      </c>
      <c r="B2" s="1" t="s">
        <v>23</v>
      </c>
      <c r="C2" s="1" t="s">
        <v>3</v>
      </c>
      <c r="D2" s="1" t="s">
        <v>19</v>
      </c>
    </row>
    <row r="3" spans="1:4" ht="45">
      <c r="A3" s="3" t="s">
        <v>31</v>
      </c>
      <c r="B3" s="4">
        <v>21.5</v>
      </c>
      <c r="C3" s="19" t="s">
        <v>141</v>
      </c>
      <c r="D3" s="5" t="s">
        <v>172</v>
      </c>
    </row>
    <row r="4" spans="1:4">
      <c r="A4" t="s">
        <v>123</v>
      </c>
      <c r="B4" s="2">
        <v>12</v>
      </c>
      <c r="C4" s="12" t="s">
        <v>141</v>
      </c>
      <c r="D4" t="s">
        <v>173</v>
      </c>
    </row>
    <row r="5" spans="1:4">
      <c r="A5" t="s">
        <v>142</v>
      </c>
      <c r="B5" s="2">
        <v>35</v>
      </c>
      <c r="C5" s="12" t="s">
        <v>141</v>
      </c>
    </row>
    <row r="6" spans="1:4">
      <c r="A6" t="s">
        <v>143</v>
      </c>
      <c r="B6" s="2">
        <v>12.5</v>
      </c>
      <c r="C6" s="12" t="s">
        <v>141</v>
      </c>
      <c r="D6" t="s">
        <v>55</v>
      </c>
    </row>
    <row r="7" spans="1:4">
      <c r="A7" t="s">
        <v>124</v>
      </c>
      <c r="B7" s="2">
        <v>22</v>
      </c>
      <c r="C7" s="12" t="s">
        <v>141</v>
      </c>
    </row>
    <row r="8" spans="1:4">
      <c r="A8" t="s">
        <v>30</v>
      </c>
      <c r="B8" s="2">
        <v>13</v>
      </c>
      <c r="C8" s="12" t="s">
        <v>141</v>
      </c>
      <c r="D8" t="s">
        <v>55</v>
      </c>
    </row>
    <row r="9" spans="1:4">
      <c r="A9" t="s">
        <v>105</v>
      </c>
      <c r="B9" s="2">
        <v>51.5</v>
      </c>
      <c r="C9" s="12" t="s">
        <v>141</v>
      </c>
      <c r="D9" t="s">
        <v>56</v>
      </c>
    </row>
    <row r="10" spans="1:4" ht="45">
      <c r="A10" s="3" t="s">
        <v>29</v>
      </c>
      <c r="B10" s="4">
        <v>11</v>
      </c>
      <c r="C10" s="19" t="s">
        <v>141</v>
      </c>
      <c r="D10" s="5" t="s">
        <v>172</v>
      </c>
    </row>
    <row r="11" spans="1:4">
      <c r="A11" t="s">
        <v>127</v>
      </c>
      <c r="B11" s="2">
        <v>28</v>
      </c>
      <c r="C11" s="12" t="s">
        <v>141</v>
      </c>
    </row>
    <row r="12" spans="1:4">
      <c r="A12" t="s">
        <v>95</v>
      </c>
      <c r="B12" s="2">
        <v>45</v>
      </c>
      <c r="C12" s="12" t="s">
        <v>141</v>
      </c>
    </row>
    <row r="13" spans="1:4">
      <c r="A13" t="s">
        <v>116</v>
      </c>
      <c r="B13" s="2">
        <v>21</v>
      </c>
      <c r="C13" s="12" t="s">
        <v>141</v>
      </c>
      <c r="D13" t="s">
        <v>56</v>
      </c>
    </row>
    <row r="14" spans="1:4">
      <c r="A14" t="s">
        <v>128</v>
      </c>
      <c r="B14" s="2">
        <v>4.5</v>
      </c>
      <c r="C14" s="12" t="s">
        <v>141</v>
      </c>
      <c r="D14" t="s">
        <v>173</v>
      </c>
    </row>
    <row r="15" spans="1:4">
      <c r="A15" t="s">
        <v>104</v>
      </c>
      <c r="B15" s="2">
        <v>25</v>
      </c>
      <c r="C15" s="12" t="s">
        <v>141</v>
      </c>
    </row>
    <row r="16" spans="1:4">
      <c r="A16" t="s">
        <v>144</v>
      </c>
      <c r="B16" s="2">
        <v>10.5</v>
      </c>
      <c r="C16" s="12" t="s">
        <v>141</v>
      </c>
      <c r="D16" t="s">
        <v>55</v>
      </c>
    </row>
    <row r="17" spans="1:3">
      <c r="A17" t="s">
        <v>109</v>
      </c>
      <c r="B17" s="2">
        <v>9</v>
      </c>
      <c r="C17" s="12" t="s">
        <v>141</v>
      </c>
    </row>
    <row r="18" spans="1:3">
      <c r="A18" s="7" t="s">
        <v>42</v>
      </c>
      <c r="B18" s="8">
        <f>SUM(B3:B17)</f>
        <v>321.5</v>
      </c>
    </row>
    <row r="42" spans="1:4" ht="18.75">
      <c r="A42" s="23" t="s">
        <v>160</v>
      </c>
      <c r="B42" s="23"/>
      <c r="C42" s="23"/>
      <c r="D42" s="23"/>
    </row>
    <row r="43" spans="1:4">
      <c r="A43" s="1" t="s">
        <v>2</v>
      </c>
      <c r="B43" s="1" t="s">
        <v>23</v>
      </c>
      <c r="C43" s="1" t="s">
        <v>3</v>
      </c>
      <c r="D43" s="1" t="s">
        <v>19</v>
      </c>
    </row>
    <row r="44" spans="1:4">
      <c r="A44" t="s">
        <v>119</v>
      </c>
      <c r="B44" s="2">
        <v>39</v>
      </c>
      <c r="C44" s="12" t="s">
        <v>141</v>
      </c>
    </row>
    <row r="45" spans="1:4">
      <c r="A45" t="s">
        <v>145</v>
      </c>
      <c r="B45" s="2">
        <v>10.5</v>
      </c>
      <c r="D45" t="s">
        <v>56</v>
      </c>
    </row>
    <row r="46" spans="1:4">
      <c r="A46" t="s">
        <v>114</v>
      </c>
      <c r="B46" s="2">
        <v>49.5</v>
      </c>
      <c r="C46" s="12" t="s">
        <v>141</v>
      </c>
    </row>
    <row r="47" spans="1:4">
      <c r="A47" t="s">
        <v>122</v>
      </c>
      <c r="B47" s="21">
        <v>3</v>
      </c>
      <c r="C47" s="12" t="s">
        <v>141</v>
      </c>
      <c r="D47" t="s">
        <v>195</v>
      </c>
    </row>
    <row r="48" spans="1:4">
      <c r="A48" t="s">
        <v>108</v>
      </c>
      <c r="B48" s="2">
        <v>75</v>
      </c>
      <c r="C48" s="12" t="s">
        <v>141</v>
      </c>
      <c r="D48" t="s">
        <v>129</v>
      </c>
    </row>
    <row r="49" spans="1:4">
      <c r="A49" t="s">
        <v>58</v>
      </c>
      <c r="B49" s="2">
        <v>9.5</v>
      </c>
      <c r="C49" s="12" t="s">
        <v>141</v>
      </c>
    </row>
    <row r="50" spans="1:4">
      <c r="A50" t="s">
        <v>146</v>
      </c>
      <c r="B50" s="2">
        <v>4</v>
      </c>
      <c r="D50" t="s">
        <v>56</v>
      </c>
    </row>
    <row r="51" spans="1:4">
      <c r="A51" t="s">
        <v>113</v>
      </c>
      <c r="B51" s="2">
        <v>39</v>
      </c>
      <c r="C51" s="12" t="s">
        <v>141</v>
      </c>
    </row>
    <row r="52" spans="1:4">
      <c r="A52" t="s">
        <v>117</v>
      </c>
      <c r="B52" s="2">
        <v>13.5</v>
      </c>
      <c r="D52" t="s">
        <v>55</v>
      </c>
    </row>
    <row r="53" spans="1:4">
      <c r="A53" t="s">
        <v>106</v>
      </c>
      <c r="B53" s="2">
        <v>33</v>
      </c>
      <c r="C53" s="12" t="s">
        <v>141</v>
      </c>
    </row>
    <row r="54" spans="1:4">
      <c r="A54" t="s">
        <v>125</v>
      </c>
      <c r="B54" s="2">
        <v>10</v>
      </c>
      <c r="C54" s="12" t="s">
        <v>141</v>
      </c>
    </row>
    <row r="55" spans="1:4">
      <c r="A55" t="s">
        <v>98</v>
      </c>
      <c r="B55" s="2">
        <v>27</v>
      </c>
      <c r="D55" t="s">
        <v>205</v>
      </c>
    </row>
    <row r="56" spans="1:4">
      <c r="A56" t="s">
        <v>118</v>
      </c>
      <c r="B56" s="2">
        <v>89</v>
      </c>
      <c r="C56" s="12" t="s">
        <v>141</v>
      </c>
    </row>
    <row r="57" spans="1:4">
      <c r="A57" t="s">
        <v>115</v>
      </c>
      <c r="B57" s="2">
        <v>30</v>
      </c>
      <c r="C57" s="12" t="s">
        <v>141</v>
      </c>
    </row>
    <row r="58" spans="1:4">
      <c r="A58" t="s">
        <v>126</v>
      </c>
      <c r="B58" s="2">
        <v>45</v>
      </c>
      <c r="C58" s="12" t="s">
        <v>141</v>
      </c>
    </row>
    <row r="59" spans="1:4">
      <c r="A59" t="s">
        <v>94</v>
      </c>
      <c r="B59" s="2">
        <v>94</v>
      </c>
      <c r="C59" s="12" t="s">
        <v>141</v>
      </c>
      <c r="D59" t="s">
        <v>197</v>
      </c>
    </row>
    <row r="60" spans="1:4">
      <c r="A60" t="s">
        <v>101</v>
      </c>
      <c r="B60" s="2">
        <v>9</v>
      </c>
      <c r="C60" s="12" t="s">
        <v>141</v>
      </c>
      <c r="D60" t="s">
        <v>147</v>
      </c>
    </row>
    <row r="61" spans="1:4">
      <c r="A61" t="s">
        <v>185</v>
      </c>
      <c r="B61" s="2">
        <v>25</v>
      </c>
    </row>
    <row r="62" spans="1:4">
      <c r="A62" t="s">
        <v>112</v>
      </c>
      <c r="B62" s="2">
        <v>15</v>
      </c>
      <c r="C62" s="12" t="s">
        <v>141</v>
      </c>
    </row>
    <row r="63" spans="1:4">
      <c r="A63" t="s">
        <v>120</v>
      </c>
      <c r="B63" s="2">
        <v>11</v>
      </c>
      <c r="C63" s="12" t="s">
        <v>141</v>
      </c>
      <c r="D63" t="s">
        <v>196</v>
      </c>
    </row>
    <row r="64" spans="1:4">
      <c r="A64" t="s">
        <v>102</v>
      </c>
      <c r="B64" s="2">
        <v>19.5</v>
      </c>
      <c r="C64" s="12" t="s">
        <v>141</v>
      </c>
      <c r="D64" t="s">
        <v>56</v>
      </c>
    </row>
    <row r="65" spans="1:4">
      <c r="A65" t="s">
        <v>110</v>
      </c>
      <c r="B65" s="2">
        <v>18.5</v>
      </c>
      <c r="C65" s="12" t="s">
        <v>141</v>
      </c>
    </row>
    <row r="66" spans="1:4">
      <c r="A66" t="s">
        <v>100</v>
      </c>
      <c r="B66" s="2">
        <v>142.5</v>
      </c>
      <c r="C66" s="12" t="s">
        <v>141</v>
      </c>
      <c r="D66" t="s">
        <v>204</v>
      </c>
    </row>
    <row r="67" spans="1:4">
      <c r="A67" t="s">
        <v>97</v>
      </c>
      <c r="B67" s="2">
        <v>50</v>
      </c>
      <c r="C67" s="12" t="s">
        <v>141</v>
      </c>
      <c r="D67" t="s">
        <v>173</v>
      </c>
    </row>
    <row r="68" spans="1:4">
      <c r="A68" t="s">
        <v>103</v>
      </c>
      <c r="B68" s="2">
        <v>14</v>
      </c>
      <c r="C68" s="12" t="s">
        <v>141</v>
      </c>
      <c r="D68" t="s">
        <v>190</v>
      </c>
    </row>
    <row r="69" spans="1:4">
      <c r="A69" t="s">
        <v>121</v>
      </c>
      <c r="B69" s="2">
        <v>25</v>
      </c>
      <c r="C69" s="12" t="s">
        <v>141</v>
      </c>
    </row>
    <row r="70" spans="1:4">
      <c r="A70" t="s">
        <v>111</v>
      </c>
      <c r="B70" s="2">
        <v>24</v>
      </c>
      <c r="C70" s="12" t="s">
        <v>141</v>
      </c>
    </row>
    <row r="71" spans="1:4">
      <c r="A71" t="s">
        <v>99</v>
      </c>
      <c r="B71" s="2">
        <v>3.5</v>
      </c>
      <c r="C71" s="12" t="s">
        <v>141</v>
      </c>
      <c r="D71" t="s">
        <v>173</v>
      </c>
    </row>
    <row r="72" spans="1:4">
      <c r="A72" t="s">
        <v>148</v>
      </c>
      <c r="B72" s="2">
        <v>20</v>
      </c>
      <c r="C72" s="12" t="s">
        <v>141</v>
      </c>
    </row>
    <row r="73" spans="1:4">
      <c r="A73" t="s">
        <v>107</v>
      </c>
      <c r="B73" s="2">
        <v>157</v>
      </c>
      <c r="C73" s="12" t="s">
        <v>141</v>
      </c>
    </row>
    <row r="74" spans="1:4">
      <c r="A74" t="s">
        <v>96</v>
      </c>
      <c r="B74" s="2">
        <v>21</v>
      </c>
      <c r="C74" s="12" t="s">
        <v>141</v>
      </c>
    </row>
    <row r="75" spans="1:4">
      <c r="A75" s="7" t="s">
        <v>167</v>
      </c>
      <c r="B75" s="8">
        <f>SUMIF(C44:C74, "", B44:B74)</f>
        <v>80</v>
      </c>
    </row>
    <row r="76" spans="1:4">
      <c r="A76" s="13" t="s">
        <v>168</v>
      </c>
      <c r="B76" s="14">
        <f>SUMIF(C44:C74, "X", B44:B74)</f>
        <v>1046</v>
      </c>
    </row>
    <row r="77" spans="1:4">
      <c r="A77" s="7" t="s">
        <v>42</v>
      </c>
      <c r="B77" s="8">
        <f>SUM(B75:B76)</f>
        <v>1126</v>
      </c>
    </row>
  </sheetData>
  <sortState ref="A44:D74">
    <sortCondition ref="A78"/>
  </sortState>
  <mergeCells count="2">
    <mergeCell ref="A1:D1"/>
    <mergeCell ref="A42:D42"/>
  </mergeCells>
  <pageMargins left="0.5" right="0.5" top="1.25" bottom="0.5" header="0.5" footer="0.5"/>
  <pageSetup orientation="portrait" r:id="rId1"/>
  <headerFooter>
    <oddHeader>&amp;C&amp;"-,Bold"&amp;22Nanocon 8 Budget Report&amp;"-,Regular"&amp;11
 &amp;16Concessions - Tabs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G37"/>
  <sheetViews>
    <sheetView zoomScaleNormal="100" workbookViewId="0">
      <selection sqref="A1:E1"/>
    </sheetView>
  </sheetViews>
  <sheetFormatPr defaultRowHeight="15"/>
  <cols>
    <col min="1" max="1" width="18.28515625" bestFit="1" customWidth="1"/>
    <col min="2" max="2" width="11.140625" bestFit="1" customWidth="1"/>
    <col min="3" max="3" width="12.42578125" bestFit="1" customWidth="1"/>
    <col min="4" max="4" width="1.7109375" customWidth="1"/>
    <col min="5" max="5" width="37" bestFit="1" customWidth="1"/>
  </cols>
  <sheetData>
    <row r="1" spans="1:7" ht="18.75">
      <c r="A1" s="23" t="s">
        <v>17</v>
      </c>
      <c r="B1" s="23"/>
      <c r="C1" s="23"/>
      <c r="D1" s="23"/>
      <c r="E1" s="23"/>
    </row>
    <row r="2" spans="1:7">
      <c r="A2" s="1" t="s">
        <v>2</v>
      </c>
      <c r="B2" s="1" t="s">
        <v>6</v>
      </c>
      <c r="C2" s="1" t="s">
        <v>23</v>
      </c>
      <c r="E2" s="1" t="s">
        <v>19</v>
      </c>
    </row>
    <row r="3" spans="1:7">
      <c r="A3" t="s">
        <v>28</v>
      </c>
      <c r="B3" t="s">
        <v>8</v>
      </c>
      <c r="C3" s="2">
        <v>360</v>
      </c>
      <c r="E3" t="s">
        <v>64</v>
      </c>
      <c r="G3" s="2"/>
    </row>
    <row r="4" spans="1:7">
      <c r="A4" t="s">
        <v>28</v>
      </c>
      <c r="B4" t="s">
        <v>65</v>
      </c>
      <c r="C4" s="2">
        <v>397</v>
      </c>
      <c r="E4" t="s">
        <v>66</v>
      </c>
    </row>
    <row r="5" spans="1:7">
      <c r="A5" t="s">
        <v>28</v>
      </c>
      <c r="B5" t="s">
        <v>177</v>
      </c>
      <c r="C5" s="2">
        <v>178</v>
      </c>
    </row>
    <row r="6" spans="1:7">
      <c r="A6" t="s">
        <v>24</v>
      </c>
      <c r="B6" t="s">
        <v>8</v>
      </c>
      <c r="C6" s="2">
        <v>246.27</v>
      </c>
      <c r="E6" t="s">
        <v>202</v>
      </c>
    </row>
    <row r="7" spans="1:7">
      <c r="A7" t="s">
        <v>9</v>
      </c>
      <c r="B7" t="s">
        <v>8</v>
      </c>
      <c r="C7" s="2">
        <v>178.12</v>
      </c>
      <c r="E7" t="s">
        <v>201</v>
      </c>
    </row>
    <row r="8" spans="1:7">
      <c r="A8" t="s">
        <v>36</v>
      </c>
      <c r="B8" t="s">
        <v>8</v>
      </c>
      <c r="C8" s="2">
        <v>233.52</v>
      </c>
      <c r="E8" t="s">
        <v>202</v>
      </c>
    </row>
    <row r="9" spans="1:7">
      <c r="A9" t="s">
        <v>11</v>
      </c>
      <c r="B9" t="s">
        <v>8</v>
      </c>
      <c r="C9" s="2">
        <v>165.84</v>
      </c>
      <c r="E9" t="s">
        <v>201</v>
      </c>
    </row>
    <row r="10" spans="1:7">
      <c r="A10" t="s">
        <v>35</v>
      </c>
      <c r="B10" t="s">
        <v>8</v>
      </c>
      <c r="C10" s="2">
        <v>0</v>
      </c>
      <c r="E10" t="s">
        <v>203</v>
      </c>
    </row>
    <row r="11" spans="1:7">
      <c r="A11" t="s">
        <v>7</v>
      </c>
      <c r="B11" t="s">
        <v>8</v>
      </c>
      <c r="C11" s="2">
        <v>165.84</v>
      </c>
      <c r="E11" t="s">
        <v>201</v>
      </c>
    </row>
    <row r="12" spans="1:7">
      <c r="A12" t="s">
        <v>63</v>
      </c>
      <c r="B12" t="s">
        <v>8</v>
      </c>
      <c r="C12" s="2">
        <v>184.28</v>
      </c>
      <c r="E12" t="s">
        <v>200</v>
      </c>
    </row>
    <row r="13" spans="1:7">
      <c r="B13" s="7" t="s">
        <v>42</v>
      </c>
      <c r="C13" s="8">
        <f>SUM(C3:C12)</f>
        <v>2108.87</v>
      </c>
    </row>
    <row r="15" spans="1:7" ht="18.75">
      <c r="A15" s="23" t="s">
        <v>18</v>
      </c>
      <c r="B15" s="23"/>
      <c r="C15" s="23"/>
      <c r="D15" s="23"/>
      <c r="E15" s="23"/>
    </row>
    <row r="16" spans="1:7">
      <c r="A16" s="1" t="s">
        <v>2</v>
      </c>
      <c r="B16" s="1" t="s">
        <v>6</v>
      </c>
      <c r="C16" s="1" t="s">
        <v>23</v>
      </c>
      <c r="E16" s="1" t="s">
        <v>19</v>
      </c>
    </row>
    <row r="17" spans="1:5" ht="45">
      <c r="A17" s="3" t="s">
        <v>24</v>
      </c>
      <c r="B17" s="3" t="s">
        <v>177</v>
      </c>
      <c r="C17" s="4">
        <v>600.29999999999995</v>
      </c>
      <c r="E17" s="5" t="s">
        <v>67</v>
      </c>
    </row>
    <row r="18" spans="1:5">
      <c r="A18" t="s">
        <v>36</v>
      </c>
      <c r="B18" t="s">
        <v>177</v>
      </c>
      <c r="C18" s="2">
        <v>704.3</v>
      </c>
    </row>
    <row r="19" spans="1:5">
      <c r="A19" t="s">
        <v>11</v>
      </c>
      <c r="B19" t="s">
        <v>177</v>
      </c>
      <c r="C19" s="2">
        <v>457.08</v>
      </c>
    </row>
    <row r="20" spans="1:5" ht="45">
      <c r="A20" s="3" t="s">
        <v>35</v>
      </c>
      <c r="B20" s="3" t="s">
        <v>177</v>
      </c>
      <c r="C20" s="4">
        <v>600.29999999999995</v>
      </c>
      <c r="E20" s="5" t="s">
        <v>67</v>
      </c>
    </row>
    <row r="21" spans="1:5">
      <c r="B21" s="7" t="s">
        <v>42</v>
      </c>
      <c r="C21" s="8">
        <f>SUM(C17:C20)</f>
        <v>2361.9799999999996</v>
      </c>
    </row>
    <row r="30" spans="1:5">
      <c r="C30" s="2"/>
    </row>
    <row r="31" spans="1:5">
      <c r="C31" s="2"/>
    </row>
    <row r="32" spans="1:5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</sheetData>
  <sortState ref="A3:E12">
    <sortCondition ref="A3"/>
  </sortState>
  <mergeCells count="2">
    <mergeCell ref="A1:E1"/>
    <mergeCell ref="A15:E15"/>
  </mergeCells>
  <pageMargins left="0.5" right="0.5" top="1.25" bottom="0.5" header="0.5" footer="0.5"/>
  <pageSetup orientation="portrait" r:id="rId1"/>
  <headerFooter>
    <oddHeader>&amp;C&amp;"-,Bold"&amp;22Nanocon 8 Budget Report&amp;"-,Regular"&amp;11
 &amp;16Guests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D29"/>
  <sheetViews>
    <sheetView zoomScaleNormal="100" zoomScaleSheetLayoutView="100" zoomScalePageLayoutView="90" workbookViewId="0">
      <selection sqref="A1:D1"/>
    </sheetView>
  </sheetViews>
  <sheetFormatPr defaultRowHeight="15"/>
  <cols>
    <col min="1" max="1" width="28" style="3" bestFit="1" customWidth="1"/>
    <col min="2" max="2" width="11.140625" style="3" bestFit="1" customWidth="1"/>
    <col min="3" max="3" width="1.7109375" style="3" customWidth="1"/>
    <col min="4" max="4" width="53.42578125" style="3" customWidth="1"/>
    <col min="5" max="16384" width="9.140625" style="3"/>
  </cols>
  <sheetData>
    <row r="1" spans="1:4" ht="17.25" customHeight="1">
      <c r="A1" s="25" t="s">
        <v>17</v>
      </c>
      <c r="B1" s="25"/>
      <c r="C1" s="25"/>
      <c r="D1" s="25"/>
    </row>
    <row r="2" spans="1:4">
      <c r="A2" s="16" t="s">
        <v>2</v>
      </c>
      <c r="B2" s="16" t="s">
        <v>23</v>
      </c>
      <c r="D2" s="16" t="s">
        <v>12</v>
      </c>
    </row>
    <row r="3" spans="1:4">
      <c r="A3" s="3" t="s">
        <v>34</v>
      </c>
      <c r="B3" s="4">
        <v>174.06</v>
      </c>
      <c r="D3" s="5" t="s">
        <v>139</v>
      </c>
    </row>
    <row r="4" spans="1:4" ht="75">
      <c r="A4" s="3" t="s">
        <v>5</v>
      </c>
      <c r="B4" s="4">
        <v>41.2</v>
      </c>
      <c r="D4" s="5" t="s">
        <v>171</v>
      </c>
    </row>
    <row r="5" spans="1:4" ht="30">
      <c r="A5" s="3" t="s">
        <v>13</v>
      </c>
      <c r="B5" s="4">
        <v>900</v>
      </c>
      <c r="D5" s="5" t="s">
        <v>91</v>
      </c>
    </row>
    <row r="6" spans="1:4" ht="30">
      <c r="A6" s="3" t="s">
        <v>153</v>
      </c>
      <c r="B6" s="4">
        <v>32</v>
      </c>
      <c r="D6" s="5" t="s">
        <v>194</v>
      </c>
    </row>
    <row r="7" spans="1:4" ht="30">
      <c r="A7" s="3" t="s">
        <v>93</v>
      </c>
      <c r="B7" s="4">
        <v>44.28</v>
      </c>
      <c r="D7" s="5" t="s">
        <v>140</v>
      </c>
    </row>
    <row r="8" spans="1:4">
      <c r="A8" s="3" t="s">
        <v>138</v>
      </c>
      <c r="B8" s="4">
        <v>0</v>
      </c>
      <c r="D8" s="5" t="s">
        <v>149</v>
      </c>
    </row>
    <row r="9" spans="1:4">
      <c r="A9" s="3" t="s">
        <v>183</v>
      </c>
      <c r="B9" s="4">
        <v>150</v>
      </c>
      <c r="D9" s="5" t="s">
        <v>184</v>
      </c>
    </row>
    <row r="10" spans="1:4">
      <c r="A10" s="3" t="s">
        <v>182</v>
      </c>
      <c r="B10" s="4">
        <v>151.19999999999999</v>
      </c>
      <c r="D10" s="5" t="s">
        <v>189</v>
      </c>
    </row>
    <row r="11" spans="1:4">
      <c r="A11" s="3" t="s">
        <v>57</v>
      </c>
      <c r="B11" s="4">
        <v>150</v>
      </c>
      <c r="D11" s="5"/>
    </row>
    <row r="12" spans="1:4" ht="30">
      <c r="A12" s="3" t="s">
        <v>14</v>
      </c>
      <c r="B12" s="4">
        <v>739.58</v>
      </c>
      <c r="D12" s="5" t="s">
        <v>92</v>
      </c>
    </row>
    <row r="13" spans="1:4">
      <c r="A13" s="3" t="s">
        <v>15</v>
      </c>
      <c r="B13" s="4">
        <v>250</v>
      </c>
      <c r="D13" s="5" t="s">
        <v>16</v>
      </c>
    </row>
    <row r="14" spans="1:4">
      <c r="A14" s="3" t="s">
        <v>186</v>
      </c>
      <c r="B14" s="4">
        <v>200</v>
      </c>
      <c r="D14" s="5" t="s">
        <v>187</v>
      </c>
    </row>
    <row r="15" spans="1:4">
      <c r="A15" s="3" t="s">
        <v>43</v>
      </c>
      <c r="B15" s="4">
        <v>0</v>
      </c>
      <c r="D15" s="5" t="s">
        <v>130</v>
      </c>
    </row>
    <row r="16" spans="1:4">
      <c r="A16" s="3" t="s">
        <v>137</v>
      </c>
      <c r="B16" s="4">
        <v>0</v>
      </c>
      <c r="D16" s="5" t="s">
        <v>161</v>
      </c>
    </row>
    <row r="17" spans="1:4">
      <c r="A17" s="3" t="s">
        <v>4</v>
      </c>
      <c r="B17" s="4">
        <v>0</v>
      </c>
      <c r="D17" s="5" t="s">
        <v>130</v>
      </c>
    </row>
    <row r="18" spans="1:4">
      <c r="A18" s="3" t="s">
        <v>136</v>
      </c>
      <c r="B18" s="4">
        <v>37.07</v>
      </c>
      <c r="D18" s="5"/>
    </row>
    <row r="19" spans="1:4" ht="17.25" customHeight="1">
      <c r="A19" s="3" t="s">
        <v>192</v>
      </c>
      <c r="B19" s="4">
        <v>5.3</v>
      </c>
      <c r="D19" s="3" t="s">
        <v>193</v>
      </c>
    </row>
    <row r="20" spans="1:4" ht="17.25" customHeight="1">
      <c r="A20" s="17" t="s">
        <v>42</v>
      </c>
      <c r="B20" s="18">
        <f>SUM(B3:B19)</f>
        <v>2874.6900000000005</v>
      </c>
    </row>
    <row r="22" spans="1:4" ht="18.75">
      <c r="A22" s="25" t="s">
        <v>18</v>
      </c>
      <c r="B22" s="25"/>
      <c r="C22" s="25"/>
      <c r="D22" s="25"/>
    </row>
    <row r="23" spans="1:4">
      <c r="A23" s="16" t="s">
        <v>2</v>
      </c>
      <c r="B23" s="16" t="s">
        <v>23</v>
      </c>
      <c r="D23" s="16" t="s">
        <v>12</v>
      </c>
    </row>
    <row r="24" spans="1:4">
      <c r="B24" s="4"/>
    </row>
    <row r="25" spans="1:4">
      <c r="B25" s="4"/>
    </row>
    <row r="26" spans="1:4">
      <c r="B26" s="4"/>
    </row>
    <row r="27" spans="1:4">
      <c r="B27" s="4"/>
    </row>
    <row r="28" spans="1:4">
      <c r="B28" s="4"/>
    </row>
    <row r="29" spans="1:4">
      <c r="A29" s="17" t="s">
        <v>42</v>
      </c>
      <c r="B29" s="18">
        <f>SUM(B23:B28)</f>
        <v>0</v>
      </c>
    </row>
  </sheetData>
  <sortState ref="A3:D18">
    <sortCondition ref="A3"/>
  </sortState>
  <mergeCells count="2">
    <mergeCell ref="A1:D1"/>
    <mergeCell ref="A22:D22"/>
  </mergeCells>
  <pageMargins left="0.5" right="0.5" top="1.25" bottom="0.5" header="0.5" footer="0.5"/>
  <pageSetup orientation="portrait" r:id="rId1"/>
  <headerFooter>
    <oddHeader>&amp;C&amp;"-,Bold"&amp;22Nanocon 8 Budget Report&amp;"-,Regular"&amp;11
 &amp;16Misc - Expenses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E19"/>
  <sheetViews>
    <sheetView zoomScaleNormal="100" workbookViewId="0">
      <selection sqref="A1:E1"/>
    </sheetView>
  </sheetViews>
  <sheetFormatPr defaultRowHeight="15"/>
  <cols>
    <col min="1" max="1" width="29.85546875" style="3" bestFit="1" customWidth="1"/>
    <col min="2" max="2" width="1.7109375" style="3" customWidth="1"/>
    <col min="3" max="3" width="9.140625" style="3" bestFit="1" customWidth="1"/>
    <col min="4" max="4" width="1.7109375" style="3" customWidth="1"/>
    <col min="5" max="5" width="43.5703125" style="3" bestFit="1" customWidth="1"/>
    <col min="6" max="7" width="9.140625" style="3" customWidth="1"/>
    <col min="8" max="16384" width="9.140625" style="3"/>
  </cols>
  <sheetData>
    <row r="1" spans="1:5" ht="18.75">
      <c r="A1" s="25" t="s">
        <v>199</v>
      </c>
      <c r="B1" s="25"/>
      <c r="C1" s="25"/>
      <c r="D1" s="25"/>
      <c r="E1" s="25"/>
    </row>
    <row r="2" spans="1:5">
      <c r="A2" s="16" t="s">
        <v>6</v>
      </c>
      <c r="B2" s="16"/>
      <c r="C2" s="16" t="s">
        <v>23</v>
      </c>
      <c r="D2" s="16"/>
      <c r="E2" s="16" t="s">
        <v>19</v>
      </c>
    </row>
    <row r="3" spans="1:5" ht="30">
      <c r="A3" s="3" t="s">
        <v>134</v>
      </c>
      <c r="C3" s="4">
        <v>500</v>
      </c>
      <c r="E3" s="5" t="s">
        <v>151</v>
      </c>
    </row>
    <row r="4" spans="1:5">
      <c r="A4" s="3" t="s">
        <v>166</v>
      </c>
      <c r="C4" s="4">
        <v>75</v>
      </c>
      <c r="E4" s="3" t="s">
        <v>165</v>
      </c>
    </row>
    <row r="5" spans="1:5">
      <c r="A5" s="3" t="s">
        <v>163</v>
      </c>
      <c r="C5" s="4">
        <v>580</v>
      </c>
      <c r="E5" s="3" t="s">
        <v>164</v>
      </c>
    </row>
    <row r="6" spans="1:5">
      <c r="A6" s="3" t="s">
        <v>132</v>
      </c>
      <c r="C6" s="4">
        <v>6</v>
      </c>
      <c r="E6" s="3" t="s">
        <v>135</v>
      </c>
    </row>
    <row r="7" spans="1:5">
      <c r="A7" s="3" t="s">
        <v>131</v>
      </c>
      <c r="C7" s="4">
        <v>40</v>
      </c>
      <c r="E7" s="3" t="s">
        <v>191</v>
      </c>
    </row>
    <row r="8" spans="1:5">
      <c r="A8" s="17" t="s">
        <v>42</v>
      </c>
      <c r="B8" s="22"/>
      <c r="C8" s="18">
        <f>SUM(C3:C7)</f>
        <v>1201</v>
      </c>
    </row>
    <row r="9" spans="1:5">
      <c r="C9" s="4"/>
      <c r="E9" s="5"/>
    </row>
    <row r="10" spans="1:5" ht="18.75">
      <c r="A10" s="25" t="s">
        <v>198</v>
      </c>
      <c r="B10" s="25"/>
      <c r="C10" s="25"/>
      <c r="D10" s="25"/>
      <c r="E10" s="25"/>
    </row>
    <row r="11" spans="1:5">
      <c r="A11" s="16" t="s">
        <v>6</v>
      </c>
      <c r="B11" s="16"/>
      <c r="C11" s="16" t="s">
        <v>23</v>
      </c>
      <c r="D11" s="16"/>
      <c r="E11" s="16" t="s">
        <v>19</v>
      </c>
    </row>
    <row r="12" spans="1:5" ht="30">
      <c r="A12" s="3" t="s">
        <v>178</v>
      </c>
      <c r="C12" s="4">
        <v>600.29999999999995</v>
      </c>
      <c r="E12" s="5" t="s">
        <v>181</v>
      </c>
    </row>
    <row r="13" spans="1:5">
      <c r="A13" s="3" t="s">
        <v>152</v>
      </c>
      <c r="C13" s="4">
        <v>4.99</v>
      </c>
    </row>
    <row r="14" spans="1:5" ht="30">
      <c r="A14" s="3" t="s">
        <v>175</v>
      </c>
      <c r="C14" s="4">
        <v>704.3</v>
      </c>
      <c r="E14" s="5" t="s">
        <v>180</v>
      </c>
    </row>
    <row r="15" spans="1:5" ht="30">
      <c r="A15" s="3" t="s">
        <v>174</v>
      </c>
      <c r="C15" s="4">
        <v>457.08</v>
      </c>
      <c r="E15" s="5" t="s">
        <v>179</v>
      </c>
    </row>
    <row r="16" spans="1:5" ht="30">
      <c r="A16" s="3" t="s">
        <v>176</v>
      </c>
      <c r="C16" s="4">
        <v>600.29999999999995</v>
      </c>
      <c r="E16" s="5" t="s">
        <v>181</v>
      </c>
    </row>
    <row r="17" spans="1:5">
      <c r="A17" s="3" t="s">
        <v>133</v>
      </c>
      <c r="C17" s="4">
        <v>0</v>
      </c>
      <c r="E17" s="3" t="s">
        <v>150</v>
      </c>
    </row>
    <row r="18" spans="1:5" ht="30">
      <c r="A18" s="3" t="s">
        <v>169</v>
      </c>
      <c r="C18" s="4">
        <v>62</v>
      </c>
      <c r="E18" s="5" t="s">
        <v>170</v>
      </c>
    </row>
    <row r="19" spans="1:5">
      <c r="A19" s="17" t="s">
        <v>42</v>
      </c>
      <c r="B19" s="20"/>
      <c r="C19" s="18">
        <f>SUM(C12:C18)</f>
        <v>2428.9699999999998</v>
      </c>
    </row>
  </sheetData>
  <sortState ref="A2:E13">
    <sortCondition ref="A2"/>
  </sortState>
  <mergeCells count="2">
    <mergeCell ref="A1:E1"/>
    <mergeCell ref="A10:E10"/>
  </mergeCells>
  <pageMargins left="0.5" right="0.5" top="1.25" bottom="0.5" header="0.5" footer="0.5"/>
  <pageSetup orientation="portrait" r:id="rId1"/>
  <headerFooter>
    <oddHeader>&amp;C&amp;"-,Bold"&amp;22Nanocon 8 Budget Report&amp;"-,Regular"&amp;11
 &amp;16Misc - Revenue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Advertising - Expenses</vt:lpstr>
      <vt:lpstr>Advertising - Revenue</vt:lpstr>
      <vt:lpstr>Concessions - General</vt:lpstr>
      <vt:lpstr>Concessions - Tabs</vt:lpstr>
      <vt:lpstr>Guests</vt:lpstr>
      <vt:lpstr>Misc - Expenses</vt:lpstr>
      <vt:lpstr>Misc - Revenue</vt:lpstr>
    </vt:vector>
  </TitlesOfParts>
  <Company>K-12 Data Center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at069</dc:creator>
  <cp:lastModifiedBy>at069</cp:lastModifiedBy>
  <cp:lastPrinted>2011-01-28T23:11:56Z</cp:lastPrinted>
  <dcterms:created xsi:type="dcterms:W3CDTF">2010-09-08T16:52:54Z</dcterms:created>
  <dcterms:modified xsi:type="dcterms:W3CDTF">2011-10-03T19:55:08Z</dcterms:modified>
</cp:coreProperties>
</file>