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15" windowWidth="16140" windowHeight="10110" activeTab="4"/>
  </bookViews>
  <sheets>
    <sheet name="Summary" sheetId="1" r:id="rId1"/>
    <sheet name="Advertising - Expenses" sheetId="2" r:id="rId2"/>
    <sheet name="Advertising - Revenue" sheetId="7" r:id="rId3"/>
    <sheet name="Concessions - General" sheetId="3" r:id="rId4"/>
    <sheet name="Concessions - Tabs" sheetId="6" r:id="rId5"/>
    <sheet name="Guests" sheetId="4" r:id="rId6"/>
    <sheet name="Misc - Expenses" sheetId="5" r:id="rId7"/>
    <sheet name="Misc - Revenue" sheetId="9" r:id="rId8"/>
  </sheets>
  <calcPr calcId="125725"/>
</workbook>
</file>

<file path=xl/calcChain.xml><?xml version="1.0" encoding="utf-8"?>
<calcChain xmlns="http://schemas.openxmlformats.org/spreadsheetml/2006/main">
  <c r="B21" i="5"/>
  <c r="C22" i="4"/>
  <c r="C12"/>
  <c r="B20" i="3"/>
  <c r="C24" i="9"/>
  <c r="C6"/>
  <c r="B43" i="3"/>
  <c r="B42"/>
  <c r="B30" i="5"/>
  <c r="B4" i="2"/>
  <c r="B15" i="6"/>
  <c r="F45"/>
  <c r="F44"/>
  <c r="B28" i="7"/>
  <c r="I44" i="6" l="1"/>
  <c r="B44" i="3"/>
  <c r="C15" i="9"/>
  <c r="D14" i="1"/>
  <c r="B11" i="3"/>
  <c r="D12" i="1" l="1"/>
  <c r="D5"/>
  <c r="D7"/>
  <c r="D21" s="1"/>
  <c r="D19" l="1"/>
  <c r="D11"/>
  <c r="D15" l="1"/>
  <c r="D4"/>
  <c r="D18"/>
  <c r="D8"/>
  <c r="D6"/>
  <c r="D20" s="1"/>
  <c r="D22" s="1"/>
</calcChain>
</file>

<file path=xl/sharedStrings.xml><?xml version="1.0" encoding="utf-8"?>
<sst xmlns="http://schemas.openxmlformats.org/spreadsheetml/2006/main" count="372" uniqueCount="226">
  <si>
    <t>Booklet Printing</t>
  </si>
  <si>
    <t>Name</t>
  </si>
  <si>
    <t>Paid</t>
  </si>
  <si>
    <t>Badge Printing</t>
  </si>
  <si>
    <t>Description</t>
  </si>
  <si>
    <t>Terri (Hobby Town)</t>
  </si>
  <si>
    <t>Hotel</t>
  </si>
  <si>
    <t>Fredd Gorham</t>
  </si>
  <si>
    <t>Jack's</t>
  </si>
  <si>
    <t>Note</t>
  </si>
  <si>
    <t>Dragon's Den</t>
  </si>
  <si>
    <t>Six Stones</t>
  </si>
  <si>
    <t>Six Stones - Gold Membership</t>
  </si>
  <si>
    <t>Paid by Gaming Club</t>
  </si>
  <si>
    <t>Paid by Other</t>
  </si>
  <si>
    <t>Notes</t>
  </si>
  <si>
    <t>Business</t>
  </si>
  <si>
    <t>Total</t>
  </si>
  <si>
    <t>Expense</t>
  </si>
  <si>
    <t>Amount</t>
  </si>
  <si>
    <t>Sunshine</t>
  </si>
  <si>
    <t>Pizza</t>
  </si>
  <si>
    <t>HobbyTown</t>
  </si>
  <si>
    <t>254-2298</t>
  </si>
  <si>
    <t>Badge Holders/Lanyards</t>
  </si>
  <si>
    <t>Stadium</t>
  </si>
  <si>
    <t>Classic Corner</t>
  </si>
  <si>
    <t>Sam's Club</t>
  </si>
  <si>
    <t>Subtotal</t>
  </si>
  <si>
    <t>Tab Printing</t>
  </si>
  <si>
    <t>2nd Street</t>
  </si>
  <si>
    <t>AmericInn</t>
  </si>
  <si>
    <t>Central Business Supply</t>
  </si>
  <si>
    <t>DSU</t>
  </si>
  <si>
    <t>Loopy's</t>
  </si>
  <si>
    <t>Playhouse Rental</t>
  </si>
  <si>
    <t>Acme</t>
  </si>
  <si>
    <t>Super 8</t>
  </si>
  <si>
    <t>Thane Barnier</t>
  </si>
  <si>
    <t>Expenses</t>
  </si>
  <si>
    <t>Advertising</t>
  </si>
  <si>
    <t>Concessions</t>
  </si>
  <si>
    <t>Guests</t>
  </si>
  <si>
    <t>Misc</t>
  </si>
  <si>
    <t>Gross Revenue</t>
  </si>
  <si>
    <t>Net Revenue</t>
  </si>
  <si>
    <t>Puppy Chow (Sami Hauschildt)</t>
  </si>
  <si>
    <t>Baked Goods (Mrs. Bundy)</t>
  </si>
  <si>
    <t>Advertising is sold at $25/half page, $40/Full page</t>
  </si>
  <si>
    <t>Till Information</t>
  </si>
  <si>
    <t>Paid for Magic events, event tickets sold through Concessions</t>
  </si>
  <si>
    <t>Paid for LARP events, event tickets sold through Concessions</t>
  </si>
  <si>
    <t>Used Gaming Club printer</t>
  </si>
  <si>
    <t>SiS Raffle</t>
  </si>
  <si>
    <t>Bought through Central Business Supply</t>
  </si>
  <si>
    <t>Total Ending Deposit</t>
  </si>
  <si>
    <t>Paid At Nanocon</t>
  </si>
  <si>
    <t>Paid After Nanocon</t>
  </si>
  <si>
    <t>SiS Registration (Full Price)</t>
  </si>
  <si>
    <t>Entry fee: $20</t>
  </si>
  <si>
    <t>Entry fee: $15 for GC members and lifers</t>
  </si>
  <si>
    <t>SiS Registration (Discount Price)</t>
  </si>
  <si>
    <t xml:space="preserve"> Unpaid</t>
  </si>
  <si>
    <t xml:space="preserve"> Paid</t>
  </si>
  <si>
    <t>Nanocon Website</t>
  </si>
  <si>
    <t>Nanocon 8 Wrap-Up Meeting</t>
  </si>
  <si>
    <t>$10 paid for NPC members</t>
  </si>
  <si>
    <t>Donation for running concessions</t>
  </si>
  <si>
    <t>From</t>
  </si>
  <si>
    <t>Post Nanocon</t>
  </si>
  <si>
    <t>During Nanocon</t>
  </si>
  <si>
    <t>Paid by Allen Thiele (reimbursed)</t>
  </si>
  <si>
    <t>2011 Budget Summary</t>
  </si>
  <si>
    <t>2010 Budget Summary</t>
  </si>
  <si>
    <t>500 booklets; Used Production Center; B&amp;W printing</t>
  </si>
  <si>
    <t>Kevin Rohan</t>
  </si>
  <si>
    <t>Chris Pruett</t>
  </si>
  <si>
    <t>Used Production Center
Color printing and cut</t>
  </si>
  <si>
    <t>Chris Pruett Contract</t>
  </si>
  <si>
    <t>Badge Sales</t>
  </si>
  <si>
    <t>T-shirt Sales</t>
  </si>
  <si>
    <t>Post Nanocon Bake Sale</t>
  </si>
  <si>
    <t>Contract covers travel, per diem, and stipend
Paid by College of Arts and Science</t>
  </si>
  <si>
    <t>Sold excess baked goods in TC rather than fire sale them after cleanup</t>
  </si>
  <si>
    <t>T-shirt Printing</t>
  </si>
  <si>
    <t>T-shirt Shipping</t>
  </si>
  <si>
    <t>Pd</t>
  </si>
  <si>
    <t>McDonald's</t>
  </si>
  <si>
    <t>Image Barbershop</t>
  </si>
  <si>
    <t>Power Promotions</t>
  </si>
  <si>
    <t>Bill through system</t>
  </si>
  <si>
    <t>Sheperd's Shop</t>
  </si>
  <si>
    <t>First Madison Insurance</t>
  </si>
  <si>
    <t>Sweet Escape Salon</t>
  </si>
  <si>
    <t>Palace Barber</t>
  </si>
  <si>
    <t>Mind Body and Soul</t>
  </si>
  <si>
    <t>Pd on tab</t>
  </si>
  <si>
    <t>4 Seasons</t>
  </si>
  <si>
    <t>Dar's Hair Design</t>
  </si>
  <si>
    <t>Radio Shack</t>
  </si>
  <si>
    <t>Future PC</t>
  </si>
  <si>
    <t>Stan's Men's Shop</t>
  </si>
  <si>
    <t>Comped for room deal</t>
  </si>
  <si>
    <t>Kung-Fu dojo</t>
  </si>
  <si>
    <t>Sioux Land Ren Faire</t>
  </si>
  <si>
    <t>Paid with $25 of con supplies</t>
  </si>
  <si>
    <t>Friday Starting Cash (Concessions)</t>
  </si>
  <si>
    <t>Friday Starting Cash (Tickets)</t>
  </si>
  <si>
    <t>Friday Night Deposit (Tickets)</t>
  </si>
  <si>
    <t>Friday Night Deposit (Concessions)</t>
  </si>
  <si>
    <t>Saturday Noon Deposit (Concessions)</t>
  </si>
  <si>
    <t>Saturday Noon Deposit (Tickets)</t>
  </si>
  <si>
    <t>Saturday Final Deposit (Concessions)</t>
  </si>
  <si>
    <t>Saturday Night Deposit (Concessions)</t>
  </si>
  <si>
    <t>Saturday Night Deposit (Tickets)</t>
  </si>
  <si>
    <t>Saturday Final Deposit (Tickets)</t>
  </si>
  <si>
    <t>Sunday Noon Deposit (Concessions)</t>
  </si>
  <si>
    <t>Sunday Final Deposit (Concessions)</t>
  </si>
  <si>
    <t>Sunday Noon Deposit (Tickets)</t>
  </si>
  <si>
    <t>Sunday Evening Deposit (Tickets)</t>
  </si>
  <si>
    <t>Albers, Brian</t>
  </si>
  <si>
    <t>Anderson, Seth</t>
  </si>
  <si>
    <t>Annett, Bizkit</t>
  </si>
  <si>
    <t>Au-Buchon, Jessica</t>
  </si>
  <si>
    <t>Barnier, Thane</t>
  </si>
  <si>
    <t>Barton, Lacey</t>
  </si>
  <si>
    <t>Bentley, Travis</t>
  </si>
  <si>
    <t>Berman, Glenn</t>
  </si>
  <si>
    <t>Blom, Rick</t>
  </si>
  <si>
    <t>Boyd, Travis</t>
  </si>
  <si>
    <t>Coppergoose.com</t>
  </si>
  <si>
    <t>Cottingham, Kristina</t>
  </si>
  <si>
    <t>Dark Matter Anime</t>
  </si>
  <si>
    <t>Paid 6.50. Tab has accounting error. They owe $3 more.</t>
  </si>
  <si>
    <t>Downs, Adam</t>
  </si>
  <si>
    <t>Eley, Courtney</t>
  </si>
  <si>
    <t>Farah, Galen</t>
  </si>
  <si>
    <t>Flashbax</t>
  </si>
  <si>
    <t xml:space="preserve">Gave $2 donation on top of tab </t>
  </si>
  <si>
    <t>Gorham, Fredd</t>
  </si>
  <si>
    <t>Gave $1 donation on top of tab</t>
  </si>
  <si>
    <t>Graham, Steve</t>
  </si>
  <si>
    <t>Hegdahl, Sean</t>
  </si>
  <si>
    <t>Heinricy, Landan</t>
  </si>
  <si>
    <t>Hoaas, Brian</t>
  </si>
  <si>
    <t>Hoaas, Steve</t>
  </si>
  <si>
    <t>Hobbytown</t>
  </si>
  <si>
    <t>Howard, Jeff</t>
  </si>
  <si>
    <t>Isler, Matt "Cindy"</t>
  </si>
  <si>
    <t>Jenkins, Jason</t>
  </si>
  <si>
    <t>Johnston-Mulder, Alex</t>
  </si>
  <si>
    <t>Kost, Big Adam</t>
  </si>
  <si>
    <t>Kost, Chris</t>
  </si>
  <si>
    <t>Ladwig, Adam</t>
  </si>
  <si>
    <t>Lape, Cody</t>
  </si>
  <si>
    <t>Lebeda, Katie</t>
  </si>
  <si>
    <t>Merill, John</t>
  </si>
  <si>
    <t>Nicholson, Jared</t>
  </si>
  <si>
    <t>OperaButterfly</t>
  </si>
  <si>
    <t>Paschke, Ken</t>
  </si>
  <si>
    <t>Rozelle, Elyze</t>
  </si>
  <si>
    <t>Schipper, Paul</t>
  </si>
  <si>
    <t>Total tab: $25.50. $25 comped for work.</t>
  </si>
  <si>
    <t>Schriener, Shaun</t>
  </si>
  <si>
    <t>Silver Gryphon Games</t>
  </si>
  <si>
    <t>Sly, DeLyle</t>
  </si>
  <si>
    <t>Sly, Josh</t>
  </si>
  <si>
    <t>Swanson, Casey</t>
  </si>
  <si>
    <t>Swope, Zach</t>
  </si>
  <si>
    <t>Thiele, Allen</t>
  </si>
  <si>
    <t>Totten, Chris</t>
  </si>
  <si>
    <t>Vorachek, Dana</t>
  </si>
  <si>
    <t>Walders, Steve</t>
  </si>
  <si>
    <t>Walsh, Josh</t>
  </si>
  <si>
    <t>Wetzel, Matt</t>
  </si>
  <si>
    <t>Williams, Charles</t>
  </si>
  <si>
    <t>Target (soda)</t>
  </si>
  <si>
    <t>Picked up in advance (Katie Lebeda)</t>
  </si>
  <si>
    <t>Pickup on Nov 5 (Allen Thiele)</t>
  </si>
  <si>
    <t>Pickup on Nov 5 (Glenn Berman)</t>
  </si>
  <si>
    <t>Student Senate Hush Money</t>
  </si>
  <si>
    <t>Drama Club Hush Money</t>
  </si>
  <si>
    <t>Donation for running ticket booth</t>
  </si>
  <si>
    <t>Charity Raffle</t>
  </si>
  <si>
    <t>Color Poster Printing</t>
  </si>
  <si>
    <t>Includes small poster, big poster, and hall signs</t>
  </si>
  <si>
    <t>SIS Raffle Grand Prize</t>
  </si>
  <si>
    <t>Exit forms</t>
  </si>
  <si>
    <t>Event Tickets</t>
  </si>
  <si>
    <t>Magic Events</t>
  </si>
  <si>
    <t>$1/Sealed entry, $0.50/Draft entry</t>
  </si>
  <si>
    <t>Total Ending Deposit (Concessions)</t>
  </si>
  <si>
    <t>Total Ending Deposit (Tickets)</t>
  </si>
  <si>
    <t>Pre Nanocon</t>
  </si>
  <si>
    <t>Cups for Puppy Chow</t>
  </si>
  <si>
    <t>Rob Balder</t>
  </si>
  <si>
    <t>Flight</t>
  </si>
  <si>
    <t>Stipend</t>
  </si>
  <si>
    <t>Bag Fee (Flight, arr.)</t>
  </si>
  <si>
    <t>Bag Fee (Flight, ret.)</t>
  </si>
  <si>
    <t>Rental Car</t>
  </si>
  <si>
    <t>Gas</t>
  </si>
  <si>
    <t>Parking</t>
  </si>
  <si>
    <t>Entry fee: 1/$0.50, 3/$1, ~1522 tickets sold</t>
  </si>
  <si>
    <t>Paid for by College of A&amp;S</t>
  </si>
  <si>
    <t>Rob Balder Contract</t>
  </si>
  <si>
    <t>Donations (website)</t>
  </si>
  <si>
    <t>$10 S-XL +$2/extra X; $5 s/h
2 sales not included on tabs.
Sales counted while customers could pick shirts up at Nanocon</t>
  </si>
  <si>
    <t>Donations counted while customers could pick shirts up at Nanocon</t>
  </si>
  <si>
    <t>$10 S-XL +$2/extra X; $5 s/h
2 sales.
Sales counted after option to pick up shirts at Nanocon was removed</t>
  </si>
  <si>
    <t>Donations counted after option to pick up shirts at Nanocon was removed</t>
  </si>
  <si>
    <t>$2/badge
8 sales not included on tabs</t>
  </si>
  <si>
    <t>Billed from DSU Catering</t>
  </si>
  <si>
    <t>Online Credit Card Fees</t>
  </si>
  <si>
    <t>T-shirt, Badge, and donation from website</t>
  </si>
  <si>
    <t>Misc. Office Supplies</t>
  </si>
  <si>
    <t>Purchased at Central Business Supply</t>
  </si>
  <si>
    <t>Est., Need receipts</t>
  </si>
  <si>
    <t>Contract covers partial travel, per diem, and stipend
Paid by the College of Business</t>
  </si>
  <si>
    <t>Entry fee: 1/$0.50, 3/$1, ~737 tickets sold</t>
  </si>
  <si>
    <t>Child's Play Charity Donation</t>
  </si>
  <si>
    <t>X</t>
  </si>
  <si>
    <t>Paul Schipper (auditorium audio)</t>
  </si>
  <si>
    <t>Paid as reimbursement of Wrap-up meeting</t>
  </si>
  <si>
    <t>$10 reimbursed by Wrap-up meeting</t>
  </si>
  <si>
    <t>Added $1.84 as part of the Wrap-up meeting</t>
  </si>
</sst>
</file>

<file path=xl/styles.xml><?xml version="1.0" encoding="utf-8"?>
<styleSheet xmlns="http://schemas.openxmlformats.org/spreadsheetml/2006/main">
  <numFmts count="3">
    <numFmt numFmtId="8" formatCode="&quot;$&quot;#,##0.00_);[Red]\(&quot;$&quot;#,##0.00\)"/>
    <numFmt numFmtId="164" formatCode="&quot;$&quot;#,##0.00;[Red]&quot;$&quot;#,##0.00"/>
    <numFmt numFmtId="165" formatCode="&quot;$&quot;#,##0.0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0" xfId="0" applyFont="1" applyAlignment="1">
      <alignment horizontal="center"/>
    </xf>
    <xf numFmtId="165" fontId="0" fillId="0" borderId="0" xfId="0" applyNumberFormat="1"/>
    <xf numFmtId="0" fontId="0" fillId="0" borderId="0" xfId="0" applyAlignment="1">
      <alignment vertical="top"/>
    </xf>
    <xf numFmtId="165" fontId="0" fillId="0" borderId="0" xfId="0" applyNumberFormat="1" applyAlignment="1">
      <alignment vertical="top"/>
    </xf>
    <xf numFmtId="0" fontId="0" fillId="0" borderId="0" xfId="0" applyAlignment="1">
      <alignment vertical="top" wrapText="1"/>
    </xf>
    <xf numFmtId="0" fontId="1" fillId="0" borderId="1" xfId="0" applyFont="1" applyBorder="1" applyAlignment="1">
      <alignment horizontal="right"/>
    </xf>
    <xf numFmtId="165" fontId="0" fillId="0" borderId="1" xfId="0" applyNumberFormat="1" applyBorder="1"/>
    <xf numFmtId="164" fontId="0" fillId="0" borderId="1" xfId="0" applyNumberFormat="1" applyBorder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165" fontId="0" fillId="0" borderId="0" xfId="0" applyNumberFormat="1" applyBorder="1"/>
    <xf numFmtId="0" fontId="2" fillId="0" borderId="0" xfId="0" applyFont="1" applyAlignment="1">
      <alignment horizontal="center" vertical="top"/>
    </xf>
    <xf numFmtId="0" fontId="1" fillId="0" borderId="1" xfId="0" applyFont="1" applyBorder="1" applyAlignment="1">
      <alignment horizontal="right" vertical="top"/>
    </xf>
    <xf numFmtId="165" fontId="0" fillId="0" borderId="1" xfId="0" applyNumberFormat="1" applyBorder="1" applyAlignment="1">
      <alignment vertical="top"/>
    </xf>
    <xf numFmtId="0" fontId="1" fillId="0" borderId="0" xfId="0" applyFont="1" applyAlignment="1">
      <alignment horizontal="center" vertical="top"/>
    </xf>
    <xf numFmtId="0" fontId="0" fillId="0" borderId="1" xfId="0" applyBorder="1" applyAlignment="1">
      <alignment horizontal="right" vertical="top"/>
    </xf>
    <xf numFmtId="8" fontId="0" fillId="0" borderId="0" xfId="0" applyNumberFormat="1"/>
    <xf numFmtId="0" fontId="0" fillId="0" borderId="1" xfId="0" applyBorder="1" applyAlignment="1">
      <alignment vertical="top"/>
    </xf>
    <xf numFmtId="0" fontId="4" fillId="0" borderId="2" xfId="0" applyFont="1" applyBorder="1" applyAlignment="1">
      <alignment vertical="top"/>
    </xf>
    <xf numFmtId="0" fontId="4" fillId="0" borderId="0" xfId="0" applyFont="1" applyBorder="1" applyAlignment="1">
      <alignment vertical="top"/>
    </xf>
    <xf numFmtId="0" fontId="0" fillId="0" borderId="3" xfId="0" applyBorder="1"/>
    <xf numFmtId="0" fontId="0" fillId="0" borderId="2" xfId="0" applyBorder="1"/>
    <xf numFmtId="0" fontId="0" fillId="0" borderId="0" xfId="0" applyBorder="1"/>
    <xf numFmtId="165" fontId="0" fillId="0" borderId="4" xfId="0" applyNumberFormat="1" applyBorder="1"/>
    <xf numFmtId="0" fontId="0" fillId="0" borderId="5" xfId="0" applyBorder="1"/>
    <xf numFmtId="0" fontId="0" fillId="0" borderId="0" xfId="0" applyBorder="1" applyAlignment="1">
      <alignment horizontal="right"/>
    </xf>
    <xf numFmtId="0" fontId="0" fillId="0" borderId="6" xfId="0" applyBorder="1"/>
    <xf numFmtId="0" fontId="1" fillId="0" borderId="4" xfId="0" applyFont="1" applyBorder="1" applyAlignment="1">
      <alignment horizontal="right"/>
    </xf>
    <xf numFmtId="0" fontId="0" fillId="0" borderId="1" xfId="0" applyBorder="1"/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0" fontId="0" fillId="0" borderId="0" xfId="0" applyFont="1" applyAlignment="1">
      <alignment horizontal="left" vertical="top"/>
    </xf>
    <xf numFmtId="0" fontId="0" fillId="0" borderId="0" xfId="0" applyFont="1" applyAlignment="1">
      <alignment horizontal="left"/>
    </xf>
    <xf numFmtId="0" fontId="4" fillId="0" borderId="7" xfId="0" applyFont="1" applyBorder="1" applyAlignment="1">
      <alignment horizontal="center" vertical="top"/>
    </xf>
    <xf numFmtId="0" fontId="4" fillId="0" borderId="8" xfId="0" applyFont="1" applyBorder="1" applyAlignment="1">
      <alignment horizontal="center" vertical="top"/>
    </xf>
    <xf numFmtId="0" fontId="4" fillId="0" borderId="9" xfId="0" applyFont="1" applyBorder="1" applyAlignment="1">
      <alignment horizontal="center" vertical="top"/>
    </xf>
    <xf numFmtId="0" fontId="3" fillId="0" borderId="0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2"/>
  <sheetViews>
    <sheetView view="pageLayout" zoomScaleNormal="100" workbookViewId="0">
      <selection activeCell="B23" sqref="B23"/>
    </sheetView>
  </sheetViews>
  <sheetFormatPr defaultRowHeight="15"/>
  <cols>
    <col min="1" max="1" width="4" customWidth="1"/>
    <col min="2" max="2" width="11.85546875" style="2" bestFit="1" customWidth="1"/>
    <col min="3" max="3" width="1.5703125" customWidth="1"/>
    <col min="4" max="4" width="9.85546875" bestFit="1" customWidth="1"/>
    <col min="5" max="5" width="4" customWidth="1"/>
    <col min="6" max="6" width="9.140625" customWidth="1"/>
    <col min="7" max="7" width="4" customWidth="1"/>
    <col min="8" max="8" width="11.85546875" bestFit="1" customWidth="1"/>
    <col min="9" max="9" width="1.5703125" customWidth="1"/>
    <col min="10" max="10" width="9.85546875" bestFit="1" customWidth="1"/>
    <col min="11" max="11" width="4" customWidth="1"/>
  </cols>
  <sheetData>
    <row r="1" spans="1:11" ht="27" customHeight="1" thickBot="1">
      <c r="A1" s="35" t="s">
        <v>72</v>
      </c>
      <c r="B1" s="36"/>
      <c r="C1" s="36"/>
      <c r="D1" s="36"/>
      <c r="E1" s="37"/>
      <c r="G1" s="35" t="s">
        <v>73</v>
      </c>
      <c r="H1" s="36"/>
      <c r="I1" s="36"/>
      <c r="J1" s="36"/>
      <c r="K1" s="37"/>
    </row>
    <row r="2" spans="1:11" ht="15" customHeight="1">
      <c r="A2" s="20"/>
      <c r="B2" s="21"/>
      <c r="C2" s="21"/>
      <c r="D2" s="21"/>
      <c r="E2" s="22"/>
      <c r="G2" s="23"/>
      <c r="H2" s="21"/>
      <c r="I2" s="24"/>
      <c r="J2" s="24"/>
      <c r="K2" s="22"/>
    </row>
    <row r="3" spans="1:11" ht="18.75">
      <c r="A3" s="23"/>
      <c r="B3" s="38" t="s">
        <v>39</v>
      </c>
      <c r="C3" s="38"/>
      <c r="D3" s="38"/>
      <c r="E3" s="22"/>
      <c r="G3" s="23"/>
      <c r="H3" s="38" t="s">
        <v>39</v>
      </c>
      <c r="I3" s="38"/>
      <c r="J3" s="38"/>
      <c r="K3" s="22"/>
    </row>
    <row r="4" spans="1:11">
      <c r="A4" s="23"/>
      <c r="B4" s="27" t="s">
        <v>40</v>
      </c>
      <c r="C4" s="12"/>
      <c r="D4" s="12">
        <f>'Advertising - Expenses'!B4</f>
        <v>353.3</v>
      </c>
      <c r="E4" s="22"/>
      <c r="G4" s="23"/>
      <c r="H4" s="27" t="s">
        <v>40</v>
      </c>
      <c r="I4" s="12"/>
      <c r="J4" s="12">
        <v>390.5</v>
      </c>
      <c r="K4" s="22"/>
    </row>
    <row r="5" spans="1:11">
      <c r="A5" s="23"/>
      <c r="B5" s="27" t="s">
        <v>41</v>
      </c>
      <c r="C5" s="12"/>
      <c r="D5" s="12">
        <f>'Concessions - General'!B11+'Concessions - General'!B20</f>
        <v>1879.74</v>
      </c>
      <c r="E5" s="22"/>
      <c r="G5" s="23"/>
      <c r="H5" s="27" t="s">
        <v>41</v>
      </c>
      <c r="I5" s="12"/>
      <c r="J5" s="12">
        <v>1244.1099999999999</v>
      </c>
      <c r="K5" s="22"/>
    </row>
    <row r="6" spans="1:11">
      <c r="A6" s="23"/>
      <c r="B6" s="27" t="s">
        <v>42</v>
      </c>
      <c r="C6" s="12"/>
      <c r="D6" s="12">
        <f>Guests!C12+Guests!C22</f>
        <v>3834.17</v>
      </c>
      <c r="E6" s="22"/>
      <c r="G6" s="23"/>
      <c r="H6" s="27" t="s">
        <v>42</v>
      </c>
      <c r="I6" s="12"/>
      <c r="J6" s="12">
        <v>4470.8499999999995</v>
      </c>
      <c r="K6" s="22"/>
    </row>
    <row r="7" spans="1:11">
      <c r="A7" s="23"/>
      <c r="B7" s="27" t="s">
        <v>43</v>
      </c>
      <c r="C7" s="12"/>
      <c r="D7" s="12">
        <f>'Misc - Expenses'!B21+'Misc - Expenses'!B30</f>
        <v>4130.07</v>
      </c>
      <c r="E7" s="22"/>
      <c r="G7" s="23"/>
      <c r="H7" s="27" t="s">
        <v>43</v>
      </c>
      <c r="I7" s="12"/>
      <c r="J7" s="12">
        <v>2874.6900000000005</v>
      </c>
      <c r="K7" s="22"/>
    </row>
    <row r="8" spans="1:11">
      <c r="A8" s="23"/>
      <c r="B8" s="6" t="s">
        <v>17</v>
      </c>
      <c r="C8" s="7"/>
      <c r="D8" s="7">
        <f>SUM(D4:D7)</f>
        <v>10197.279999999999</v>
      </c>
      <c r="E8" s="22"/>
      <c r="G8" s="23"/>
      <c r="H8" s="6" t="s">
        <v>17</v>
      </c>
      <c r="I8" s="7"/>
      <c r="J8" s="7">
        <v>8980.15</v>
      </c>
      <c r="K8" s="22"/>
    </row>
    <row r="9" spans="1:11">
      <c r="A9" s="23"/>
      <c r="B9" s="24"/>
      <c r="C9" s="12"/>
      <c r="D9" s="24"/>
      <c r="E9" s="22"/>
      <c r="G9" s="23"/>
      <c r="H9" s="24"/>
      <c r="I9" s="12"/>
      <c r="J9" s="24"/>
      <c r="K9" s="22"/>
    </row>
    <row r="10" spans="1:11" ht="18.75">
      <c r="A10" s="23"/>
      <c r="B10" s="38" t="s">
        <v>44</v>
      </c>
      <c r="C10" s="38"/>
      <c r="D10" s="38"/>
      <c r="E10" s="22"/>
      <c r="G10" s="23"/>
      <c r="H10" s="38" t="s">
        <v>44</v>
      </c>
      <c r="I10" s="38"/>
      <c r="J10" s="38"/>
      <c r="K10" s="22"/>
    </row>
    <row r="11" spans="1:11">
      <c r="A11" s="23"/>
      <c r="B11" s="27" t="s">
        <v>40</v>
      </c>
      <c r="C11" s="12"/>
      <c r="D11" s="12">
        <f>'Advertising - Revenue'!B28</f>
        <v>660</v>
      </c>
      <c r="E11" s="22"/>
      <c r="G11" s="23"/>
      <c r="H11" s="27" t="s">
        <v>40</v>
      </c>
      <c r="I11" s="12"/>
      <c r="J11" s="12">
        <v>405</v>
      </c>
      <c r="K11" s="22"/>
    </row>
    <row r="12" spans="1:11">
      <c r="A12" s="23"/>
      <c r="B12" s="27" t="s">
        <v>41</v>
      </c>
      <c r="C12" s="12"/>
      <c r="D12" s="12">
        <f>'Concessions - General'!B44+'Concessions - Tabs'!I44</f>
        <v>5353.0599999999995</v>
      </c>
      <c r="E12" s="22"/>
      <c r="G12" s="23"/>
      <c r="H12" s="27" t="s">
        <v>41</v>
      </c>
      <c r="I12" s="12"/>
      <c r="J12" s="12">
        <v>5111.82</v>
      </c>
      <c r="K12" s="22"/>
    </row>
    <row r="13" spans="1:11">
      <c r="A13" s="23"/>
      <c r="B13" s="27" t="s">
        <v>42</v>
      </c>
      <c r="C13" s="12"/>
      <c r="D13" s="12">
        <v>0</v>
      </c>
      <c r="E13" s="22"/>
      <c r="G13" s="23"/>
      <c r="H13" s="27" t="s">
        <v>42</v>
      </c>
      <c r="I13" s="12"/>
      <c r="J13" s="12">
        <v>0</v>
      </c>
      <c r="K13" s="22"/>
    </row>
    <row r="14" spans="1:11">
      <c r="A14" s="23"/>
      <c r="B14" s="27" t="s">
        <v>43</v>
      </c>
      <c r="C14" s="12"/>
      <c r="D14" s="12">
        <f>'Misc - Revenue'!C24+'Misc - Revenue'!C6</f>
        <v>1982.42</v>
      </c>
      <c r="E14" s="22"/>
      <c r="G14" s="23"/>
      <c r="H14" s="27" t="s">
        <v>43</v>
      </c>
      <c r="I14" s="12"/>
      <c r="J14" s="12">
        <v>2428.9699999999998</v>
      </c>
      <c r="K14" s="22"/>
    </row>
    <row r="15" spans="1:11">
      <c r="A15" s="23"/>
      <c r="B15" s="6" t="s">
        <v>17</v>
      </c>
      <c r="C15" s="7"/>
      <c r="D15" s="7">
        <f>SUM(D11:D14)</f>
        <v>7995.48</v>
      </c>
      <c r="E15" s="22"/>
      <c r="G15" s="23"/>
      <c r="H15" s="6" t="s">
        <v>17</v>
      </c>
      <c r="I15" s="7"/>
      <c r="J15" s="7">
        <v>7945.7899999999991</v>
      </c>
      <c r="K15" s="22"/>
    </row>
    <row r="16" spans="1:11">
      <c r="A16" s="23"/>
      <c r="B16" s="24"/>
      <c r="C16" s="12"/>
      <c r="D16" s="24"/>
      <c r="E16" s="22"/>
      <c r="G16" s="23"/>
      <c r="H16" s="24"/>
      <c r="I16" s="12"/>
      <c r="J16" s="24"/>
      <c r="K16" s="22"/>
    </row>
    <row r="17" spans="1:11" ht="18.75">
      <c r="A17" s="23"/>
      <c r="B17" s="38" t="s">
        <v>45</v>
      </c>
      <c r="C17" s="38"/>
      <c r="D17" s="38"/>
      <c r="E17" s="22"/>
      <c r="G17" s="23"/>
      <c r="H17" s="38" t="s">
        <v>45</v>
      </c>
      <c r="I17" s="38"/>
      <c r="J17" s="38"/>
      <c r="K17" s="22"/>
    </row>
    <row r="18" spans="1:11">
      <c r="A18" s="23"/>
      <c r="B18" s="27" t="s">
        <v>40</v>
      </c>
      <c r="C18" s="12"/>
      <c r="D18" s="12">
        <f>D11-D4</f>
        <v>306.7</v>
      </c>
      <c r="E18" s="22"/>
      <c r="G18" s="23"/>
      <c r="H18" s="27" t="s">
        <v>40</v>
      </c>
      <c r="I18" s="12"/>
      <c r="J18" s="12">
        <v>14.5</v>
      </c>
      <c r="K18" s="22"/>
    </row>
    <row r="19" spans="1:11">
      <c r="A19" s="23"/>
      <c r="B19" s="27" t="s">
        <v>41</v>
      </c>
      <c r="C19" s="12"/>
      <c r="D19" s="12">
        <f>D12-D5</f>
        <v>3473.3199999999997</v>
      </c>
      <c r="E19" s="22"/>
      <c r="G19" s="23"/>
      <c r="H19" s="27" t="s">
        <v>41</v>
      </c>
      <c r="I19" s="12"/>
      <c r="J19" s="12">
        <v>3867.71</v>
      </c>
      <c r="K19" s="22"/>
    </row>
    <row r="20" spans="1:11">
      <c r="A20" s="23"/>
      <c r="B20" s="27" t="s">
        <v>42</v>
      </c>
      <c r="C20" s="12"/>
      <c r="D20" s="12">
        <f>D13-D6</f>
        <v>-3834.17</v>
      </c>
      <c r="E20" s="22"/>
      <c r="G20" s="23"/>
      <c r="H20" s="27" t="s">
        <v>42</v>
      </c>
      <c r="I20" s="12"/>
      <c r="J20" s="12">
        <v>-4470.8499999999995</v>
      </c>
      <c r="K20" s="22"/>
    </row>
    <row r="21" spans="1:11">
      <c r="A21" s="23"/>
      <c r="B21" s="27" t="s">
        <v>43</v>
      </c>
      <c r="C21" s="12"/>
      <c r="D21" s="12">
        <f>D14-D7</f>
        <v>-2147.6499999999996</v>
      </c>
      <c r="E21" s="22"/>
      <c r="G21" s="23"/>
      <c r="H21" s="27" t="s">
        <v>43</v>
      </c>
      <c r="I21" s="12"/>
      <c r="J21" s="12">
        <v>-445.72000000000071</v>
      </c>
      <c r="K21" s="22"/>
    </row>
    <row r="22" spans="1:11">
      <c r="A22" s="28"/>
      <c r="B22" s="29" t="s">
        <v>17</v>
      </c>
      <c r="C22" s="25"/>
      <c r="D22" s="25">
        <f>SUM(D18:D21)</f>
        <v>-2201.8000000000002</v>
      </c>
      <c r="E22" s="26"/>
      <c r="G22" s="28"/>
      <c r="H22" s="29" t="s">
        <v>17</v>
      </c>
      <c r="I22" s="25"/>
      <c r="J22" s="25">
        <v>-1034.3600000000001</v>
      </c>
      <c r="K22" s="26"/>
    </row>
  </sheetData>
  <mergeCells count="8">
    <mergeCell ref="A1:E1"/>
    <mergeCell ref="G1:K1"/>
    <mergeCell ref="B3:D3"/>
    <mergeCell ref="B10:D10"/>
    <mergeCell ref="B17:D17"/>
    <mergeCell ref="H3:J3"/>
    <mergeCell ref="H10:J10"/>
    <mergeCell ref="H17:J17"/>
  </mergeCells>
  <pageMargins left="0.5" right="0.5" top="1.25" bottom="0.5" header="0.5" footer="0.5"/>
  <pageSetup orientation="portrait" r:id="rId1"/>
  <headerFooter>
    <oddHeader>&amp;C&amp;"-,Bold"&amp;22Nanocon 9 Budget Report&amp;"-,Regular"&amp;11
&amp;16 11/4/2011 - 11/6/2011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D7"/>
  <sheetViews>
    <sheetView view="pageLayout" zoomScaleNormal="100" workbookViewId="0">
      <selection activeCell="A5" sqref="A5"/>
    </sheetView>
  </sheetViews>
  <sheetFormatPr defaultRowHeight="15"/>
  <cols>
    <col min="1" max="1" width="27.28515625" bestFit="1" customWidth="1"/>
    <col min="2" max="2" width="7.5703125" bestFit="1" customWidth="1"/>
    <col min="3" max="3" width="1.7109375" customWidth="1"/>
    <col min="4" max="4" width="49" bestFit="1" customWidth="1"/>
    <col min="5" max="5" width="11.5703125" customWidth="1"/>
  </cols>
  <sheetData>
    <row r="1" spans="1:4">
      <c r="A1" s="1" t="s">
        <v>18</v>
      </c>
      <c r="B1" s="1" t="s">
        <v>17</v>
      </c>
      <c r="D1" s="1" t="s">
        <v>15</v>
      </c>
    </row>
    <row r="2" spans="1:4">
      <c r="A2" s="3" t="s">
        <v>184</v>
      </c>
      <c r="B2" s="4">
        <v>58.3</v>
      </c>
      <c r="C2" s="3"/>
      <c r="D2" s="3" t="s">
        <v>185</v>
      </c>
    </row>
    <row r="3" spans="1:4">
      <c r="A3" s="3" t="s">
        <v>0</v>
      </c>
      <c r="B3" s="4">
        <v>295</v>
      </c>
      <c r="C3" s="3"/>
      <c r="D3" s="3" t="s">
        <v>74</v>
      </c>
    </row>
    <row r="4" spans="1:4">
      <c r="A4" s="6" t="s">
        <v>17</v>
      </c>
      <c r="B4" s="8">
        <f>SUM(B2:B3)</f>
        <v>353.3</v>
      </c>
      <c r="D4" s="3"/>
    </row>
    <row r="5" spans="1:4">
      <c r="B5" s="2"/>
      <c r="D5" s="3"/>
    </row>
    <row r="6" spans="1:4">
      <c r="A6" s="3"/>
      <c r="B6" s="4"/>
      <c r="C6" s="3"/>
      <c r="D6" s="3"/>
    </row>
    <row r="7" spans="1:4">
      <c r="A7" s="3"/>
      <c r="B7" s="4"/>
      <c r="C7" s="3"/>
      <c r="D7" s="3"/>
    </row>
  </sheetData>
  <sortState ref="A2:D5">
    <sortCondition ref="A2"/>
  </sortState>
  <pageMargins left="0.5" right="0.5" top="1.25" bottom="0.5" header="0.5" footer="0.5"/>
  <pageSetup orientation="portrait" r:id="rId1"/>
  <headerFooter>
    <oddHeader>&amp;C&amp;"-,Bold"&amp;22Nanocon 9 Budget Report&amp;"-,Regular"&amp;11
 &amp;16Advertising - Expenses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J31"/>
  <sheetViews>
    <sheetView view="pageLayout" zoomScaleNormal="100" workbookViewId="0"/>
  </sheetViews>
  <sheetFormatPr defaultRowHeight="15"/>
  <cols>
    <col min="1" max="1" width="28.85546875" customWidth="1"/>
    <col min="2" max="2" width="9.140625" customWidth="1"/>
    <col min="3" max="3" width="1.7109375" customWidth="1"/>
    <col min="4" max="4" width="46" bestFit="1" customWidth="1"/>
  </cols>
  <sheetData>
    <row r="1" spans="1:4">
      <c r="A1" s="1" t="s">
        <v>16</v>
      </c>
      <c r="B1" s="1" t="s">
        <v>17</v>
      </c>
      <c r="D1" s="1" t="s">
        <v>15</v>
      </c>
    </row>
    <row r="2" spans="1:4">
      <c r="A2" t="s">
        <v>30</v>
      </c>
      <c r="B2" s="2">
        <v>25</v>
      </c>
      <c r="D2" t="s">
        <v>86</v>
      </c>
    </row>
    <row r="3" spans="1:4">
      <c r="A3" t="s">
        <v>97</v>
      </c>
      <c r="B3" s="2">
        <v>25</v>
      </c>
      <c r="D3" t="s">
        <v>86</v>
      </c>
    </row>
    <row r="4" spans="1:4">
      <c r="A4" t="s">
        <v>36</v>
      </c>
      <c r="B4" s="2">
        <v>25</v>
      </c>
      <c r="D4" t="s">
        <v>96</v>
      </c>
    </row>
    <row r="5" spans="1:4">
      <c r="A5" t="s">
        <v>31</v>
      </c>
      <c r="B5" s="2">
        <v>0</v>
      </c>
      <c r="D5" t="s">
        <v>102</v>
      </c>
    </row>
    <row r="6" spans="1:4">
      <c r="A6" t="s">
        <v>32</v>
      </c>
      <c r="B6" s="2">
        <v>40</v>
      </c>
      <c r="D6" t="s">
        <v>90</v>
      </c>
    </row>
    <row r="7" spans="1:4">
      <c r="A7" t="s">
        <v>26</v>
      </c>
      <c r="B7" s="2">
        <v>25</v>
      </c>
      <c r="D7" t="s">
        <v>86</v>
      </c>
    </row>
    <row r="8" spans="1:4">
      <c r="A8" t="s">
        <v>98</v>
      </c>
      <c r="B8" s="2">
        <v>25</v>
      </c>
      <c r="D8" t="s">
        <v>86</v>
      </c>
    </row>
    <row r="9" spans="1:4">
      <c r="A9" t="s">
        <v>10</v>
      </c>
      <c r="B9" s="2">
        <v>25</v>
      </c>
      <c r="D9" t="s">
        <v>86</v>
      </c>
    </row>
    <row r="10" spans="1:4">
      <c r="A10" t="s">
        <v>33</v>
      </c>
      <c r="B10" s="2">
        <v>25</v>
      </c>
      <c r="D10" t="s">
        <v>90</v>
      </c>
    </row>
    <row r="11" spans="1:4">
      <c r="A11" t="s">
        <v>92</v>
      </c>
      <c r="B11" s="2">
        <v>25</v>
      </c>
      <c r="D11" t="s">
        <v>90</v>
      </c>
    </row>
    <row r="12" spans="1:4">
      <c r="A12" t="s">
        <v>100</v>
      </c>
      <c r="B12" s="2">
        <v>25</v>
      </c>
      <c r="D12" t="s">
        <v>86</v>
      </c>
    </row>
    <row r="13" spans="1:4">
      <c r="A13" t="s">
        <v>22</v>
      </c>
      <c r="B13" s="2">
        <v>25</v>
      </c>
      <c r="D13" t="s">
        <v>96</v>
      </c>
    </row>
    <row r="14" spans="1:4">
      <c r="A14" t="s">
        <v>88</v>
      </c>
      <c r="B14" s="2">
        <v>25</v>
      </c>
      <c r="D14" t="s">
        <v>86</v>
      </c>
    </row>
    <row r="15" spans="1:4">
      <c r="A15" t="s">
        <v>103</v>
      </c>
      <c r="B15" s="2">
        <v>25</v>
      </c>
      <c r="D15" t="s">
        <v>86</v>
      </c>
    </row>
    <row r="16" spans="1:4">
      <c r="A16" t="s">
        <v>34</v>
      </c>
      <c r="B16" s="2">
        <v>0</v>
      </c>
      <c r="D16" t="s">
        <v>105</v>
      </c>
    </row>
    <row r="17" spans="1:10">
      <c r="A17" t="s">
        <v>87</v>
      </c>
      <c r="B17" s="2">
        <v>25</v>
      </c>
      <c r="D17" t="s">
        <v>86</v>
      </c>
    </row>
    <row r="18" spans="1:10">
      <c r="A18" t="s">
        <v>95</v>
      </c>
      <c r="B18" s="2">
        <v>25</v>
      </c>
      <c r="D18" t="s">
        <v>86</v>
      </c>
      <c r="J18" s="2"/>
    </row>
    <row r="19" spans="1:10">
      <c r="A19" t="s">
        <v>94</v>
      </c>
      <c r="B19" s="2">
        <v>25</v>
      </c>
      <c r="D19" t="s">
        <v>86</v>
      </c>
    </row>
    <row r="20" spans="1:10">
      <c r="A20" t="s">
        <v>89</v>
      </c>
      <c r="B20" s="2">
        <v>25</v>
      </c>
      <c r="D20" t="s">
        <v>90</v>
      </c>
      <c r="J20" s="2"/>
    </row>
    <row r="21" spans="1:10">
      <c r="A21" t="s">
        <v>99</v>
      </c>
      <c r="B21" s="2">
        <v>40</v>
      </c>
      <c r="D21" t="s">
        <v>86</v>
      </c>
    </row>
    <row r="22" spans="1:10">
      <c r="A22" t="s">
        <v>91</v>
      </c>
      <c r="B22" s="2">
        <v>25</v>
      </c>
      <c r="D22" t="s">
        <v>86</v>
      </c>
      <c r="J22" s="2"/>
    </row>
    <row r="23" spans="1:10">
      <c r="A23" t="s">
        <v>104</v>
      </c>
      <c r="B23" s="2">
        <v>25</v>
      </c>
      <c r="D23" t="s">
        <v>90</v>
      </c>
    </row>
    <row r="24" spans="1:10">
      <c r="A24" t="s">
        <v>25</v>
      </c>
      <c r="B24" s="2">
        <v>40</v>
      </c>
      <c r="D24" t="s">
        <v>90</v>
      </c>
    </row>
    <row r="25" spans="1:10">
      <c r="A25" t="s">
        <v>101</v>
      </c>
      <c r="B25" s="2">
        <v>25</v>
      </c>
      <c r="D25" t="s">
        <v>86</v>
      </c>
      <c r="J25" s="2"/>
    </row>
    <row r="26" spans="1:10">
      <c r="A26" t="s">
        <v>37</v>
      </c>
      <c r="B26" s="2">
        <v>40</v>
      </c>
      <c r="D26" t="s">
        <v>86</v>
      </c>
      <c r="J26" s="2"/>
    </row>
    <row r="27" spans="1:10">
      <c r="A27" t="s">
        <v>93</v>
      </c>
      <c r="B27" s="2">
        <v>25</v>
      </c>
      <c r="D27" t="s">
        <v>86</v>
      </c>
      <c r="J27" s="2"/>
    </row>
    <row r="28" spans="1:10">
      <c r="A28" s="6" t="s">
        <v>17</v>
      </c>
      <c r="B28" s="7">
        <f>SUM(B1:B27)</f>
        <v>660</v>
      </c>
      <c r="D28" t="s">
        <v>48</v>
      </c>
      <c r="J28" s="2"/>
    </row>
    <row r="29" spans="1:10">
      <c r="J29" s="2"/>
    </row>
    <row r="30" spans="1:10">
      <c r="J30" s="2"/>
    </row>
    <row r="31" spans="1:10">
      <c r="J31" s="2"/>
    </row>
  </sheetData>
  <sortState ref="A2:B28">
    <sortCondition ref="A2"/>
  </sortState>
  <pageMargins left="0.5" right="0.5" top="1.25" bottom="0.5" header="0.5" footer="0.5"/>
  <pageSetup orientation="portrait" r:id="rId1"/>
  <headerFooter>
    <oddHeader>&amp;C&amp;"-,Bold"&amp;22Nanocon 9 Budget Report&amp;"-,Regular"&amp;11
 &amp;16Advertising - Revenue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:D45"/>
  <sheetViews>
    <sheetView view="pageLayout" zoomScaleNormal="100" workbookViewId="0">
      <selection sqref="A1:D1"/>
    </sheetView>
  </sheetViews>
  <sheetFormatPr defaultRowHeight="15"/>
  <cols>
    <col min="1" max="1" width="31.5703125" customWidth="1"/>
    <col min="2" max="2" width="9.140625" bestFit="1" customWidth="1"/>
    <col min="3" max="3" width="1.7109375" customWidth="1"/>
    <col min="4" max="4" width="39" bestFit="1" customWidth="1"/>
  </cols>
  <sheetData>
    <row r="1" spans="1:4" ht="18.75">
      <c r="A1" s="39" t="s">
        <v>13</v>
      </c>
      <c r="B1" s="39"/>
      <c r="C1" s="39"/>
      <c r="D1" s="39"/>
    </row>
    <row r="2" spans="1:4">
      <c r="A2" s="1" t="s">
        <v>68</v>
      </c>
      <c r="B2" s="1" t="s">
        <v>19</v>
      </c>
      <c r="D2" s="1" t="s">
        <v>15</v>
      </c>
    </row>
    <row r="3" spans="1:4">
      <c r="A3" t="s">
        <v>47</v>
      </c>
      <c r="B3" s="2">
        <v>100</v>
      </c>
      <c r="D3" t="s">
        <v>217</v>
      </c>
    </row>
    <row r="4" spans="1:4">
      <c r="A4" t="s">
        <v>8</v>
      </c>
      <c r="B4" s="2">
        <v>239.77</v>
      </c>
    </row>
    <row r="5" spans="1:4">
      <c r="A5" t="s">
        <v>21</v>
      </c>
      <c r="B5" s="2">
        <v>569.86</v>
      </c>
      <c r="D5" t="s">
        <v>23</v>
      </c>
    </row>
    <row r="6" spans="1:4">
      <c r="A6" t="s">
        <v>46</v>
      </c>
      <c r="B6" s="2">
        <v>94.8</v>
      </c>
    </row>
    <row r="7" spans="1:4">
      <c r="A7" t="s">
        <v>194</v>
      </c>
      <c r="B7" s="2">
        <v>13.35</v>
      </c>
      <c r="D7" t="s">
        <v>212</v>
      </c>
    </row>
    <row r="10" spans="1:4">
      <c r="B10" s="2"/>
    </row>
    <row r="11" spans="1:4">
      <c r="A11" s="6" t="s">
        <v>28</v>
      </c>
      <c r="B11" s="7">
        <f>SUM(B3:B10)</f>
        <v>1017.78</v>
      </c>
    </row>
    <row r="13" spans="1:4" ht="18.75">
      <c r="A13" s="39" t="s">
        <v>14</v>
      </c>
      <c r="B13" s="39"/>
      <c r="C13" s="39"/>
      <c r="D13" s="39"/>
    </row>
    <row r="14" spans="1:4">
      <c r="A14" s="1" t="s">
        <v>68</v>
      </c>
      <c r="B14" s="1" t="s">
        <v>19</v>
      </c>
      <c r="D14" s="1" t="s">
        <v>15</v>
      </c>
    </row>
    <row r="15" spans="1:4">
      <c r="A15" t="s">
        <v>27</v>
      </c>
      <c r="B15" s="2">
        <v>493.27</v>
      </c>
      <c r="D15" t="s">
        <v>178</v>
      </c>
    </row>
    <row r="16" spans="1:4">
      <c r="A16" t="s">
        <v>20</v>
      </c>
      <c r="B16" s="2">
        <v>237.85</v>
      </c>
      <c r="D16" t="s">
        <v>179</v>
      </c>
    </row>
    <row r="17" spans="1:4">
      <c r="A17" t="s">
        <v>176</v>
      </c>
      <c r="B17" s="2">
        <v>130.84</v>
      </c>
      <c r="D17" t="s">
        <v>177</v>
      </c>
    </row>
    <row r="18" spans="1:4">
      <c r="B18" s="2"/>
    </row>
    <row r="19" spans="1:4">
      <c r="B19" s="2"/>
    </row>
    <row r="20" spans="1:4">
      <c r="A20" s="6" t="s">
        <v>28</v>
      </c>
      <c r="B20" s="7">
        <f>SUM(B15:B19)</f>
        <v>861.96</v>
      </c>
    </row>
    <row r="22" spans="1:4" ht="18.75">
      <c r="A22" s="39" t="s">
        <v>49</v>
      </c>
      <c r="B22" s="39"/>
      <c r="C22" s="9"/>
      <c r="D22" s="9"/>
    </row>
    <row r="23" spans="1:4" ht="15" customHeight="1">
      <c r="A23" t="s">
        <v>106</v>
      </c>
      <c r="B23" s="2">
        <v>35</v>
      </c>
    </row>
    <row r="24" spans="1:4" ht="15" customHeight="1">
      <c r="A24" t="s">
        <v>107</v>
      </c>
      <c r="B24" s="2">
        <v>30</v>
      </c>
    </row>
    <row r="25" spans="1:4" ht="15" customHeight="1">
      <c r="B25" s="2"/>
    </row>
    <row r="26" spans="1:4" ht="15" customHeight="1">
      <c r="A26" t="s">
        <v>109</v>
      </c>
      <c r="B26" s="2">
        <v>325</v>
      </c>
    </row>
    <row r="27" spans="1:4" ht="15" customHeight="1">
      <c r="A27" t="s">
        <v>108</v>
      </c>
      <c r="B27" s="2">
        <v>802</v>
      </c>
    </row>
    <row r="28" spans="1:4" ht="15" customHeight="1">
      <c r="B28" s="2"/>
    </row>
    <row r="29" spans="1:4" ht="15" customHeight="1">
      <c r="A29" t="s">
        <v>110</v>
      </c>
      <c r="B29" s="2">
        <v>400</v>
      </c>
    </row>
    <row r="30" spans="1:4" ht="15" customHeight="1">
      <c r="A30" t="s">
        <v>113</v>
      </c>
      <c r="B30" s="2">
        <v>377.5</v>
      </c>
    </row>
    <row r="31" spans="1:4" ht="15" customHeight="1">
      <c r="A31" t="s">
        <v>112</v>
      </c>
      <c r="B31" s="2">
        <v>352</v>
      </c>
    </row>
    <row r="32" spans="1:4" ht="15" customHeight="1">
      <c r="B32" s="2"/>
    </row>
    <row r="33" spans="1:2" ht="15" customHeight="1">
      <c r="A33" t="s">
        <v>111</v>
      </c>
      <c r="B33" s="2">
        <v>472</v>
      </c>
    </row>
    <row r="34" spans="1:2" ht="15" customHeight="1">
      <c r="A34" t="s">
        <v>114</v>
      </c>
      <c r="B34" s="2">
        <v>331</v>
      </c>
    </row>
    <row r="35" spans="1:2" ht="15" customHeight="1">
      <c r="A35" t="s">
        <v>115</v>
      </c>
      <c r="B35" s="2">
        <v>53</v>
      </c>
    </row>
    <row r="36" spans="1:2" ht="15" customHeight="1">
      <c r="B36" s="2"/>
    </row>
    <row r="37" spans="1:2" ht="15" customHeight="1">
      <c r="A37" t="s">
        <v>116</v>
      </c>
      <c r="B37" s="2">
        <v>362</v>
      </c>
    </row>
    <row r="38" spans="1:2" ht="15" customHeight="1">
      <c r="A38" t="s">
        <v>117</v>
      </c>
      <c r="B38" s="2">
        <v>312.08</v>
      </c>
    </row>
    <row r="39" spans="1:2" ht="15" customHeight="1">
      <c r="B39" s="2"/>
    </row>
    <row r="40" spans="1:2" ht="15" customHeight="1">
      <c r="A40" t="s">
        <v>118</v>
      </c>
      <c r="B40" s="2">
        <v>176</v>
      </c>
    </row>
    <row r="41" spans="1:2" ht="15" customHeight="1">
      <c r="A41" t="s">
        <v>119</v>
      </c>
      <c r="B41" s="2">
        <v>0</v>
      </c>
    </row>
    <row r="42" spans="1:2" ht="15" customHeight="1">
      <c r="A42" s="6" t="s">
        <v>191</v>
      </c>
      <c r="B42" s="7">
        <f>B23+B26+SUM(B29:B31)+SUM(B37:B38)</f>
        <v>2163.58</v>
      </c>
    </row>
    <row r="43" spans="1:2" ht="15" customHeight="1">
      <c r="A43" s="11" t="s">
        <v>192</v>
      </c>
      <c r="B43" s="2">
        <f>B24+B27+SUM(B33:B35) +SUM(B40:B41)</f>
        <v>1864</v>
      </c>
    </row>
    <row r="44" spans="1:2" ht="15" customHeight="1">
      <c r="A44" s="11" t="s">
        <v>55</v>
      </c>
      <c r="B44" s="2">
        <f>SUM(B42:B43)</f>
        <v>4027.58</v>
      </c>
    </row>
    <row r="45" spans="1:2" ht="15" customHeight="1"/>
  </sheetData>
  <sortState ref="A3:D11">
    <sortCondition ref="A3"/>
  </sortState>
  <mergeCells count="3">
    <mergeCell ref="A1:D1"/>
    <mergeCell ref="A13:D13"/>
    <mergeCell ref="A22:B22"/>
  </mergeCells>
  <pageMargins left="0.5" right="0.5" top="1.25" bottom="0.5" header="0.5" footer="0.5"/>
  <pageSetup orientation="portrait" r:id="rId1"/>
  <headerFooter>
    <oddHeader>&amp;C&amp;"-,Bold"&amp;22Nanocon 8 Budget Report&amp;"-,Regular"&amp;11
 &amp;16Consessions - General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A1:J45"/>
  <sheetViews>
    <sheetView tabSelected="1" view="pageLayout" zoomScaleNormal="100" workbookViewId="0">
      <selection activeCell="E1" sqref="E1:H1"/>
    </sheetView>
  </sheetViews>
  <sheetFormatPr defaultRowHeight="15"/>
  <cols>
    <col min="1" max="1" width="23.28515625" bestFit="1" customWidth="1"/>
    <col min="2" max="2" width="9.85546875" bestFit="1" customWidth="1"/>
    <col min="3" max="3" width="4.85546875" style="10" bestFit="1" customWidth="1"/>
    <col min="4" max="4" width="54.7109375" bestFit="1" customWidth="1"/>
    <col min="5" max="5" width="21.5703125" bestFit="1" customWidth="1"/>
    <col min="7" max="7" width="4.85546875" bestFit="1" customWidth="1"/>
    <col min="8" max="8" width="7.42578125" customWidth="1"/>
  </cols>
  <sheetData>
    <row r="1" spans="1:8" ht="18.75">
      <c r="A1" s="39" t="s">
        <v>56</v>
      </c>
      <c r="B1" s="39"/>
      <c r="C1" s="39"/>
      <c r="D1" s="39"/>
      <c r="E1" s="39" t="s">
        <v>57</v>
      </c>
      <c r="F1" s="39"/>
      <c r="G1" s="39"/>
      <c r="H1" s="39"/>
    </row>
    <row r="2" spans="1:8">
      <c r="A2" s="1" t="s">
        <v>1</v>
      </c>
      <c r="B2" s="1" t="s">
        <v>19</v>
      </c>
      <c r="C2" s="1" t="s">
        <v>2</v>
      </c>
      <c r="D2" s="1" t="s">
        <v>15</v>
      </c>
      <c r="E2" s="1" t="s">
        <v>1</v>
      </c>
      <c r="F2" s="1" t="s">
        <v>19</v>
      </c>
      <c r="G2" s="1" t="s">
        <v>2</v>
      </c>
      <c r="H2" s="1" t="s">
        <v>15</v>
      </c>
    </row>
    <row r="3" spans="1:8">
      <c r="A3" s="3" t="s">
        <v>36</v>
      </c>
      <c r="B3" s="4">
        <v>41</v>
      </c>
      <c r="C3" s="16"/>
      <c r="D3" s="5"/>
      <c r="E3" t="s">
        <v>120</v>
      </c>
      <c r="F3" s="2">
        <v>56</v>
      </c>
      <c r="G3" s="10" t="s">
        <v>221</v>
      </c>
    </row>
    <row r="4" spans="1:8">
      <c r="A4" t="s">
        <v>122</v>
      </c>
      <c r="B4" s="2">
        <v>72</v>
      </c>
      <c r="E4" t="s">
        <v>121</v>
      </c>
      <c r="F4" s="2">
        <v>15.5</v>
      </c>
      <c r="G4" s="10" t="s">
        <v>221</v>
      </c>
    </row>
    <row r="5" spans="1:8">
      <c r="A5" t="s">
        <v>137</v>
      </c>
      <c r="B5" s="2">
        <v>23</v>
      </c>
      <c r="D5" t="s">
        <v>138</v>
      </c>
      <c r="E5" t="s">
        <v>123</v>
      </c>
      <c r="F5" s="2">
        <v>26.5</v>
      </c>
      <c r="G5" s="10" t="s">
        <v>221</v>
      </c>
    </row>
    <row r="6" spans="1:8">
      <c r="A6" t="s">
        <v>139</v>
      </c>
      <c r="B6" s="2">
        <v>44</v>
      </c>
      <c r="D6" t="s">
        <v>140</v>
      </c>
      <c r="E6" t="s">
        <v>124</v>
      </c>
      <c r="F6" s="18">
        <v>17.5</v>
      </c>
      <c r="G6" s="10"/>
    </row>
    <row r="7" spans="1:8">
      <c r="A7" t="s">
        <v>146</v>
      </c>
      <c r="B7" s="2">
        <v>29.5</v>
      </c>
      <c r="E7" t="s">
        <v>125</v>
      </c>
      <c r="F7" s="2">
        <v>6</v>
      </c>
      <c r="G7" s="10" t="s">
        <v>221</v>
      </c>
    </row>
    <row r="8" spans="1:8">
      <c r="A8" t="s">
        <v>160</v>
      </c>
      <c r="B8" s="2">
        <v>2</v>
      </c>
      <c r="E8" t="s">
        <v>126</v>
      </c>
      <c r="F8" s="2">
        <v>37</v>
      </c>
      <c r="G8" s="10" t="s">
        <v>221</v>
      </c>
    </row>
    <row r="9" spans="1:8">
      <c r="A9" t="s">
        <v>163</v>
      </c>
      <c r="B9" s="2">
        <v>3.5</v>
      </c>
      <c r="E9" t="s">
        <v>127</v>
      </c>
      <c r="F9" s="2">
        <v>81.5</v>
      </c>
      <c r="G9" s="10"/>
    </row>
    <row r="10" spans="1:8">
      <c r="A10" s="3" t="s">
        <v>164</v>
      </c>
      <c r="B10" s="4">
        <v>31.5</v>
      </c>
      <c r="C10" s="16"/>
      <c r="D10" s="5"/>
      <c r="E10" t="s">
        <v>128</v>
      </c>
      <c r="F10" s="2">
        <v>4</v>
      </c>
      <c r="G10" s="10"/>
    </row>
    <row r="11" spans="1:8">
      <c r="A11" t="s">
        <v>170</v>
      </c>
      <c r="B11" s="2">
        <v>3.5</v>
      </c>
      <c r="E11" t="s">
        <v>129</v>
      </c>
      <c r="F11" s="2">
        <v>59</v>
      </c>
      <c r="G11" s="10" t="s">
        <v>221</v>
      </c>
    </row>
    <row r="12" spans="1:8">
      <c r="A12" t="s">
        <v>171</v>
      </c>
      <c r="B12" s="2">
        <v>14</v>
      </c>
      <c r="E12" t="s">
        <v>130</v>
      </c>
      <c r="F12" s="2">
        <v>29.5</v>
      </c>
      <c r="G12" s="10" t="s">
        <v>221</v>
      </c>
    </row>
    <row r="13" spans="1:8">
      <c r="A13" t="s">
        <v>172</v>
      </c>
      <c r="B13" s="2">
        <v>40</v>
      </c>
      <c r="E13" t="s">
        <v>131</v>
      </c>
      <c r="F13" s="2">
        <v>76</v>
      </c>
      <c r="G13" s="10"/>
      <c r="H13" t="s">
        <v>224</v>
      </c>
    </row>
    <row r="14" spans="1:8">
      <c r="A14" t="s">
        <v>174</v>
      </c>
      <c r="B14" s="2">
        <v>4</v>
      </c>
      <c r="E14" t="s">
        <v>132</v>
      </c>
      <c r="F14" s="2">
        <v>3</v>
      </c>
      <c r="G14" s="10"/>
      <c r="H14" t="s">
        <v>133</v>
      </c>
    </row>
    <row r="15" spans="1:8">
      <c r="A15" s="6" t="s">
        <v>28</v>
      </c>
      <c r="B15" s="7">
        <f>SUM(B3:B14)</f>
        <v>308</v>
      </c>
      <c r="E15" t="s">
        <v>134</v>
      </c>
      <c r="F15" s="2">
        <v>23</v>
      </c>
      <c r="G15" s="10" t="s">
        <v>221</v>
      </c>
    </row>
    <row r="16" spans="1:8">
      <c r="B16" s="2"/>
      <c r="E16" t="s">
        <v>135</v>
      </c>
      <c r="F16" s="2">
        <v>17</v>
      </c>
      <c r="G16" s="10" t="s">
        <v>221</v>
      </c>
    </row>
    <row r="17" spans="2:8">
      <c r="B17" s="2"/>
      <c r="E17" t="s">
        <v>136</v>
      </c>
      <c r="F17" s="2">
        <v>31</v>
      </c>
      <c r="G17" s="10" t="s">
        <v>221</v>
      </c>
    </row>
    <row r="18" spans="2:8">
      <c r="E18" t="s">
        <v>141</v>
      </c>
      <c r="F18" s="2">
        <v>19</v>
      </c>
      <c r="G18" s="10" t="s">
        <v>221</v>
      </c>
    </row>
    <row r="19" spans="2:8">
      <c r="E19" t="s">
        <v>142</v>
      </c>
      <c r="F19" s="2">
        <v>79.5</v>
      </c>
      <c r="G19" s="10" t="s">
        <v>221</v>
      </c>
    </row>
    <row r="20" spans="2:8">
      <c r="E20" t="s">
        <v>143</v>
      </c>
      <c r="F20" s="2">
        <v>13</v>
      </c>
      <c r="G20" s="10" t="s">
        <v>221</v>
      </c>
    </row>
    <row r="21" spans="2:8">
      <c r="E21" t="s">
        <v>144</v>
      </c>
      <c r="F21" s="2">
        <v>12</v>
      </c>
      <c r="G21" s="10" t="s">
        <v>221</v>
      </c>
    </row>
    <row r="22" spans="2:8">
      <c r="E22" t="s">
        <v>145</v>
      </c>
      <c r="F22" s="2">
        <v>49</v>
      </c>
      <c r="G22" s="10" t="s">
        <v>221</v>
      </c>
    </row>
    <row r="23" spans="2:8">
      <c r="E23" t="s">
        <v>147</v>
      </c>
      <c r="F23" s="2">
        <v>10</v>
      </c>
      <c r="G23" s="10" t="s">
        <v>221</v>
      </c>
      <c r="H23" t="s">
        <v>223</v>
      </c>
    </row>
    <row r="24" spans="2:8">
      <c r="E24" t="s">
        <v>148</v>
      </c>
      <c r="F24" s="2">
        <v>4.5</v>
      </c>
      <c r="G24" s="10" t="s">
        <v>221</v>
      </c>
    </row>
    <row r="25" spans="2:8">
      <c r="E25" t="s">
        <v>149</v>
      </c>
      <c r="F25" s="2">
        <v>25</v>
      </c>
      <c r="G25" s="10" t="s">
        <v>221</v>
      </c>
    </row>
    <row r="26" spans="2:8">
      <c r="E26" t="s">
        <v>150</v>
      </c>
      <c r="F26" s="2">
        <v>42</v>
      </c>
      <c r="G26" s="10" t="s">
        <v>221</v>
      </c>
    </row>
    <row r="27" spans="2:8">
      <c r="E27" t="s">
        <v>151</v>
      </c>
      <c r="F27" s="2">
        <v>45</v>
      </c>
      <c r="G27" s="10" t="s">
        <v>221</v>
      </c>
      <c r="H27" t="s">
        <v>224</v>
      </c>
    </row>
    <row r="28" spans="2:8">
      <c r="E28" t="s">
        <v>152</v>
      </c>
      <c r="F28" s="2">
        <v>56</v>
      </c>
      <c r="G28" s="10" t="s">
        <v>221</v>
      </c>
    </row>
    <row r="29" spans="2:8">
      <c r="E29" t="s">
        <v>153</v>
      </c>
      <c r="F29" s="2">
        <v>45</v>
      </c>
      <c r="G29" s="10" t="s">
        <v>221</v>
      </c>
    </row>
    <row r="30" spans="2:8">
      <c r="E30" t="s">
        <v>154</v>
      </c>
      <c r="F30" s="2">
        <v>29.48</v>
      </c>
      <c r="G30" s="10" t="s">
        <v>221</v>
      </c>
      <c r="H30" t="s">
        <v>225</v>
      </c>
    </row>
    <row r="31" spans="2:8">
      <c r="E31" t="s">
        <v>155</v>
      </c>
      <c r="F31" s="2">
        <v>80</v>
      </c>
      <c r="G31" s="10"/>
      <c r="H31" t="s">
        <v>224</v>
      </c>
    </row>
    <row r="32" spans="2:8">
      <c r="E32" t="s">
        <v>156</v>
      </c>
      <c r="F32" s="2">
        <v>10</v>
      </c>
      <c r="G32" s="10" t="s">
        <v>221</v>
      </c>
    </row>
    <row r="33" spans="5:10">
      <c r="E33" t="s">
        <v>157</v>
      </c>
      <c r="F33" s="2">
        <v>22</v>
      </c>
      <c r="G33" s="10" t="s">
        <v>221</v>
      </c>
    </row>
    <row r="34" spans="5:10">
      <c r="E34" t="s">
        <v>158</v>
      </c>
      <c r="F34" s="2">
        <v>13.5</v>
      </c>
      <c r="G34" s="10"/>
    </row>
    <row r="35" spans="5:10">
      <c r="E35" t="s">
        <v>159</v>
      </c>
      <c r="F35" s="2">
        <v>20</v>
      </c>
      <c r="G35" s="10" t="s">
        <v>221</v>
      </c>
    </row>
    <row r="36" spans="5:10">
      <c r="E36" t="s">
        <v>161</v>
      </c>
      <c r="F36" s="2">
        <v>0.5</v>
      </c>
      <c r="G36" s="10" t="s">
        <v>221</v>
      </c>
      <c r="H36" t="s">
        <v>162</v>
      </c>
    </row>
    <row r="37" spans="5:10">
      <c r="E37" t="s">
        <v>165</v>
      </c>
      <c r="F37" s="2">
        <v>50</v>
      </c>
      <c r="G37" s="10" t="s">
        <v>221</v>
      </c>
    </row>
    <row r="38" spans="5:10">
      <c r="E38" t="s">
        <v>166</v>
      </c>
      <c r="F38" s="2">
        <v>5.5</v>
      </c>
      <c r="G38" s="10" t="s">
        <v>221</v>
      </c>
    </row>
    <row r="39" spans="5:10">
      <c r="E39" t="s">
        <v>167</v>
      </c>
      <c r="F39" s="2">
        <v>60</v>
      </c>
      <c r="G39" s="10"/>
    </row>
    <row r="40" spans="5:10">
      <c r="E40" t="s">
        <v>168</v>
      </c>
      <c r="F40" s="2">
        <v>20</v>
      </c>
      <c r="G40" s="10" t="s">
        <v>221</v>
      </c>
    </row>
    <row r="41" spans="5:10">
      <c r="E41" t="s">
        <v>169</v>
      </c>
      <c r="F41" s="2">
        <v>58.5</v>
      </c>
      <c r="G41" s="10"/>
      <c r="H41" t="s">
        <v>224</v>
      </c>
    </row>
    <row r="42" spans="5:10">
      <c r="E42" t="s">
        <v>173</v>
      </c>
      <c r="F42" s="2">
        <v>32</v>
      </c>
      <c r="G42" s="10" t="s">
        <v>221</v>
      </c>
      <c r="H42" t="s">
        <v>224</v>
      </c>
    </row>
    <row r="43" spans="5:10">
      <c r="E43" t="s">
        <v>175</v>
      </c>
      <c r="F43" s="2">
        <v>41.5</v>
      </c>
      <c r="G43" s="10" t="s">
        <v>221</v>
      </c>
    </row>
    <row r="44" spans="5:10">
      <c r="E44" s="6" t="s">
        <v>62</v>
      </c>
      <c r="F44" s="7">
        <f>SUMIF(G3:G43, "", F3:F43)</f>
        <v>394</v>
      </c>
      <c r="G44" s="30"/>
      <c r="H44" s="6" t="s">
        <v>28</v>
      </c>
      <c r="I44" s="7">
        <f>SUM(F44:F45)</f>
        <v>1325.48</v>
      </c>
      <c r="J44" s="10"/>
    </row>
    <row r="45" spans="5:10">
      <c r="E45" s="11" t="s">
        <v>63</v>
      </c>
      <c r="F45" s="12">
        <f>SUMIF(G3:G43, "X", F3:F43)</f>
        <v>931.48</v>
      </c>
      <c r="G45" s="10"/>
    </row>
  </sheetData>
  <sortState ref="E3:H33">
    <sortCondition ref="E78"/>
  </sortState>
  <mergeCells count="2">
    <mergeCell ref="A1:D1"/>
    <mergeCell ref="E1:H1"/>
  </mergeCells>
  <pageMargins left="0.5" right="0.5" top="1.25" bottom="0.5" header="0.5" footer="0.5"/>
  <pageSetup orientation="portrait" r:id="rId1"/>
  <headerFooter>
    <oddHeader>&amp;C&amp;"-,Bold"&amp;22Nanocon 8 Budget Report&amp;"-,Regular"&amp;11
 &amp;16Concessions - Tabs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>
  <dimension ref="A1:G36"/>
  <sheetViews>
    <sheetView view="pageLayout" zoomScaleNormal="100" workbookViewId="0">
      <selection activeCell="C17" sqref="C17:C18"/>
    </sheetView>
  </sheetViews>
  <sheetFormatPr defaultRowHeight="15"/>
  <cols>
    <col min="1" max="1" width="18.28515625" bestFit="1" customWidth="1"/>
    <col min="2" max="2" width="19.140625" bestFit="1" customWidth="1"/>
    <col min="3" max="3" width="12.42578125" bestFit="1" customWidth="1"/>
    <col min="4" max="4" width="1.7109375" customWidth="1"/>
    <col min="5" max="5" width="37" bestFit="1" customWidth="1"/>
  </cols>
  <sheetData>
    <row r="1" spans="1:7" ht="18.75">
      <c r="A1" s="39" t="s">
        <v>13</v>
      </c>
      <c r="B1" s="39"/>
      <c r="C1" s="39"/>
      <c r="D1" s="39"/>
      <c r="E1" s="39"/>
    </row>
    <row r="2" spans="1:7">
      <c r="A2" s="1" t="s">
        <v>1</v>
      </c>
      <c r="B2" s="1" t="s">
        <v>4</v>
      </c>
      <c r="C2" s="1" t="s">
        <v>19</v>
      </c>
      <c r="E2" s="1" t="s">
        <v>15</v>
      </c>
    </row>
    <row r="3" spans="1:7">
      <c r="A3" t="s">
        <v>7</v>
      </c>
      <c r="B3" t="s">
        <v>6</v>
      </c>
      <c r="C3" s="2">
        <v>156</v>
      </c>
      <c r="G3" s="2"/>
    </row>
    <row r="4" spans="1:7">
      <c r="A4" t="s">
        <v>5</v>
      </c>
      <c r="B4" t="s">
        <v>6</v>
      </c>
      <c r="C4" s="2">
        <v>156</v>
      </c>
    </row>
    <row r="5" spans="1:7">
      <c r="A5" t="s">
        <v>38</v>
      </c>
      <c r="B5" t="s">
        <v>6</v>
      </c>
      <c r="C5" s="2">
        <v>156</v>
      </c>
    </row>
    <row r="6" spans="1:7">
      <c r="A6" t="s">
        <v>75</v>
      </c>
      <c r="B6" t="s">
        <v>6</v>
      </c>
      <c r="C6" s="2">
        <v>156</v>
      </c>
    </row>
    <row r="7" spans="1:7">
      <c r="A7" t="s">
        <v>195</v>
      </c>
      <c r="B7" s="34" t="s">
        <v>198</v>
      </c>
      <c r="C7" s="4">
        <v>60</v>
      </c>
    </row>
    <row r="8" spans="1:7">
      <c r="B8" s="34" t="s">
        <v>199</v>
      </c>
      <c r="C8" s="2">
        <v>60</v>
      </c>
    </row>
    <row r="9" spans="1:7">
      <c r="B9" s="34" t="s">
        <v>201</v>
      </c>
      <c r="C9" s="2">
        <v>19.760000000000002</v>
      </c>
    </row>
    <row r="10" spans="1:7">
      <c r="B10" s="34" t="s">
        <v>202</v>
      </c>
      <c r="C10" s="2">
        <v>35</v>
      </c>
    </row>
    <row r="11" spans="1:7">
      <c r="B11" s="34" t="s">
        <v>200</v>
      </c>
      <c r="C11" s="2">
        <v>242.57</v>
      </c>
    </row>
    <row r="12" spans="1:7">
      <c r="B12" s="6" t="s">
        <v>28</v>
      </c>
      <c r="C12" s="7">
        <f>SUM(C3:C11)</f>
        <v>1041.33</v>
      </c>
    </row>
    <row r="14" spans="1:7" ht="18.75">
      <c r="A14" s="39" t="s">
        <v>14</v>
      </c>
      <c r="B14" s="39"/>
      <c r="C14" s="39"/>
      <c r="D14" s="39"/>
      <c r="E14" s="39"/>
    </row>
    <row r="15" spans="1:7">
      <c r="A15" s="1" t="s">
        <v>1</v>
      </c>
      <c r="B15" s="1" t="s">
        <v>4</v>
      </c>
      <c r="C15" s="1" t="s">
        <v>19</v>
      </c>
      <c r="E15" s="1" t="s">
        <v>15</v>
      </c>
    </row>
    <row r="16" spans="1:7">
      <c r="A16" s="3" t="s">
        <v>76</v>
      </c>
      <c r="B16" s="31" t="s">
        <v>6</v>
      </c>
      <c r="C16" s="4">
        <v>234.12</v>
      </c>
      <c r="E16" s="5"/>
    </row>
    <row r="17" spans="1:5">
      <c r="B17" t="s">
        <v>196</v>
      </c>
      <c r="C17" s="2">
        <v>912.3</v>
      </c>
    </row>
    <row r="18" spans="1:5">
      <c r="B18" t="s">
        <v>197</v>
      </c>
      <c r="C18" s="2">
        <v>250</v>
      </c>
    </row>
    <row r="19" spans="1:5">
      <c r="A19" t="s">
        <v>195</v>
      </c>
      <c r="B19" s="33" t="s">
        <v>6</v>
      </c>
      <c r="C19" s="2">
        <v>234.12</v>
      </c>
      <c r="E19" t="s">
        <v>204</v>
      </c>
    </row>
    <row r="20" spans="1:5">
      <c r="B20" s="34" t="s">
        <v>196</v>
      </c>
      <c r="C20" s="2">
        <v>912.3</v>
      </c>
      <c r="E20" s="5"/>
    </row>
    <row r="21" spans="1:5">
      <c r="B21" s="34" t="s">
        <v>197</v>
      </c>
      <c r="C21" s="2">
        <v>250</v>
      </c>
    </row>
    <row r="22" spans="1:5">
      <c r="B22" s="6" t="s">
        <v>28</v>
      </c>
      <c r="C22" s="7">
        <f>SUM(C16:C21)</f>
        <v>2792.84</v>
      </c>
    </row>
    <row r="23" spans="1:5">
      <c r="B23" s="32"/>
    </row>
    <row r="24" spans="1:5">
      <c r="B24" s="32"/>
    </row>
    <row r="25" spans="1:5">
      <c r="B25" s="32"/>
    </row>
    <row r="26" spans="1:5">
      <c r="B26" s="32"/>
      <c r="C26" s="2"/>
    </row>
    <row r="27" spans="1:5">
      <c r="B27" s="32"/>
      <c r="C27" s="2"/>
    </row>
    <row r="28" spans="1:5">
      <c r="B28" s="32"/>
      <c r="C28" s="2"/>
    </row>
    <row r="30" spans="1:5">
      <c r="C30" s="2"/>
    </row>
    <row r="31" spans="1:5">
      <c r="C31" s="2"/>
    </row>
    <row r="32" spans="1:5">
      <c r="C32" s="2"/>
    </row>
    <row r="33" spans="3:3">
      <c r="C33" s="2"/>
    </row>
    <row r="34" spans="3:3">
      <c r="C34" s="2"/>
    </row>
    <row r="35" spans="3:3">
      <c r="C35" s="2"/>
    </row>
    <row r="36" spans="3:3">
      <c r="C36" s="2"/>
    </row>
  </sheetData>
  <sortState ref="B20:B26">
    <sortCondition ref="B20"/>
  </sortState>
  <mergeCells count="2">
    <mergeCell ref="A1:E1"/>
    <mergeCell ref="A14:E14"/>
  </mergeCells>
  <pageMargins left="0.5" right="0.5" top="1.25" bottom="0.5" header="0.5" footer="0.5"/>
  <pageSetup orientation="portrait" r:id="rId1"/>
  <headerFooter>
    <oddHeader>&amp;C&amp;"-,Bold"&amp;22Nanocon 8 Budget Report&amp;"-,Regular"&amp;11
 &amp;16Guests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>
  <dimension ref="A1:D30"/>
  <sheetViews>
    <sheetView view="pageLayout" zoomScaleNormal="100" zoomScaleSheetLayoutView="100" workbookViewId="0">
      <selection activeCell="A3" sqref="A3:D20"/>
    </sheetView>
  </sheetViews>
  <sheetFormatPr defaultRowHeight="15"/>
  <cols>
    <col min="1" max="1" width="32.28515625" style="3" bestFit="1" customWidth="1"/>
    <col min="2" max="2" width="11.140625" style="3" customWidth="1"/>
    <col min="3" max="3" width="1.7109375" style="3" customWidth="1"/>
    <col min="4" max="4" width="45.5703125" style="3" bestFit="1" customWidth="1"/>
    <col min="5" max="16384" width="9.140625" style="3"/>
  </cols>
  <sheetData>
    <row r="1" spans="1:4" ht="18.75">
      <c r="A1" s="40" t="s">
        <v>13</v>
      </c>
      <c r="B1" s="40"/>
      <c r="C1" s="40"/>
      <c r="D1" s="40"/>
    </row>
    <row r="2" spans="1:4">
      <c r="A2" s="13" t="s">
        <v>1</v>
      </c>
      <c r="B2" s="13" t="s">
        <v>19</v>
      </c>
      <c r="D2" s="13" t="s">
        <v>9</v>
      </c>
    </row>
    <row r="3" spans="1:4">
      <c r="A3" s="3" t="s">
        <v>24</v>
      </c>
      <c r="B3" s="4">
        <v>319.58</v>
      </c>
      <c r="D3" s="5" t="s">
        <v>54</v>
      </c>
    </row>
    <row r="4" spans="1:4" ht="30">
      <c r="A4" s="3" t="s">
        <v>3</v>
      </c>
      <c r="B4" s="4">
        <v>30.67</v>
      </c>
      <c r="D4" s="5" t="s">
        <v>77</v>
      </c>
    </row>
    <row r="5" spans="1:4">
      <c r="A5" s="3" t="s">
        <v>220</v>
      </c>
      <c r="B5" s="4">
        <v>123</v>
      </c>
    </row>
    <row r="6" spans="1:4" ht="30">
      <c r="A6" s="3" t="s">
        <v>10</v>
      </c>
      <c r="B6" s="4">
        <v>926</v>
      </c>
      <c r="D6" s="5" t="s">
        <v>50</v>
      </c>
    </row>
    <row r="7" spans="1:4">
      <c r="A7" s="3" t="s">
        <v>181</v>
      </c>
      <c r="B7" s="4">
        <v>200</v>
      </c>
      <c r="D7" s="3" t="s">
        <v>182</v>
      </c>
    </row>
    <row r="8" spans="1:4">
      <c r="A8" s="3" t="s">
        <v>188</v>
      </c>
      <c r="B8" s="4">
        <v>38.799999999999997</v>
      </c>
    </row>
    <row r="9" spans="1:4">
      <c r="A9" s="3" t="s">
        <v>187</v>
      </c>
      <c r="B9" s="4">
        <v>12</v>
      </c>
      <c r="D9" s="5"/>
    </row>
    <row r="10" spans="1:4">
      <c r="A10" s="3" t="s">
        <v>215</v>
      </c>
      <c r="B10" s="4">
        <v>40.549999999999997</v>
      </c>
      <c r="D10" s="3" t="s">
        <v>216</v>
      </c>
    </row>
    <row r="11" spans="1:4">
      <c r="A11" s="3" t="s">
        <v>65</v>
      </c>
      <c r="B11" s="4">
        <v>240</v>
      </c>
      <c r="D11" s="5" t="s">
        <v>66</v>
      </c>
    </row>
    <row r="12" spans="1:4">
      <c r="A12" s="3" t="s">
        <v>213</v>
      </c>
      <c r="B12" s="4">
        <v>4.17</v>
      </c>
      <c r="D12" s="3" t="s">
        <v>214</v>
      </c>
    </row>
    <row r="13" spans="1:4">
      <c r="A13" s="3" t="s">
        <v>222</v>
      </c>
      <c r="B13" s="4">
        <v>75</v>
      </c>
    </row>
    <row r="14" spans="1:4">
      <c r="A14" s="3" t="s">
        <v>35</v>
      </c>
      <c r="B14" s="4">
        <v>150</v>
      </c>
      <c r="D14" s="5"/>
    </row>
    <row r="15" spans="1:4" ht="30">
      <c r="A15" s="3" t="s">
        <v>11</v>
      </c>
      <c r="B15" s="4">
        <v>1133.0999999999999</v>
      </c>
      <c r="D15" s="5" t="s">
        <v>51</v>
      </c>
    </row>
    <row r="16" spans="1:4">
      <c r="A16" s="3" t="s">
        <v>12</v>
      </c>
      <c r="B16" s="4">
        <v>250</v>
      </c>
      <c r="D16" s="5" t="s">
        <v>186</v>
      </c>
    </row>
    <row r="17" spans="1:4">
      <c r="A17" s="3" t="s">
        <v>180</v>
      </c>
      <c r="B17" s="4">
        <v>200</v>
      </c>
      <c r="D17" s="5" t="s">
        <v>67</v>
      </c>
    </row>
    <row r="18" spans="1:4">
      <c r="A18" s="3" t="s">
        <v>29</v>
      </c>
      <c r="B18" s="4">
        <v>0</v>
      </c>
      <c r="D18" s="5" t="s">
        <v>52</v>
      </c>
    </row>
    <row r="19" spans="1:4">
      <c r="A19" s="3" t="s">
        <v>84</v>
      </c>
      <c r="B19" s="4">
        <v>226</v>
      </c>
    </row>
    <row r="20" spans="1:4">
      <c r="A20" s="3" t="s">
        <v>85</v>
      </c>
      <c r="B20" s="4">
        <v>10</v>
      </c>
    </row>
    <row r="21" spans="1:4">
      <c r="A21" s="14" t="s">
        <v>28</v>
      </c>
      <c r="B21" s="15">
        <f>SUM(B3:B20)</f>
        <v>3978.87</v>
      </c>
    </row>
    <row r="23" spans="1:4" ht="18.75">
      <c r="A23" s="40" t="s">
        <v>14</v>
      </c>
      <c r="B23" s="40"/>
      <c r="C23" s="40"/>
      <c r="D23" s="40"/>
    </row>
    <row r="24" spans="1:4">
      <c r="A24" s="13" t="s">
        <v>1</v>
      </c>
      <c r="B24" s="13" t="s">
        <v>19</v>
      </c>
      <c r="D24" s="13" t="s">
        <v>9</v>
      </c>
    </row>
    <row r="25" spans="1:4">
      <c r="A25" s="3" t="s">
        <v>64</v>
      </c>
      <c r="B25" s="4">
        <v>151.19999999999999</v>
      </c>
      <c r="D25" s="3" t="s">
        <v>71</v>
      </c>
    </row>
    <row r="27" spans="1:4">
      <c r="B27" s="4"/>
    </row>
    <row r="28" spans="1:4">
      <c r="B28" s="4"/>
    </row>
    <row r="29" spans="1:4">
      <c r="B29" s="4"/>
    </row>
    <row r="30" spans="1:4">
      <c r="A30" s="14" t="s">
        <v>28</v>
      </c>
      <c r="B30" s="15">
        <f>SUM(B24:B29)</f>
        <v>151.19999999999999</v>
      </c>
    </row>
  </sheetData>
  <sortState ref="A3:D20">
    <sortCondition ref="A3"/>
  </sortState>
  <mergeCells count="2">
    <mergeCell ref="A1:D1"/>
    <mergeCell ref="A23:D23"/>
  </mergeCells>
  <pageMargins left="0.5" right="0.5" top="1.25" bottom="0.5" header="0.5" footer="0.5"/>
  <pageSetup orientation="portrait" r:id="rId1"/>
  <headerFooter>
    <oddHeader>&amp;C&amp;"-,Bold"&amp;22Nanocon 8 Budget Report&amp;"-,Regular"&amp;11
 &amp;16Misc - Expenses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>
  <dimension ref="A1:E24"/>
  <sheetViews>
    <sheetView view="pageLayout" zoomScaleNormal="100" workbookViewId="0">
      <selection sqref="A1:E1"/>
    </sheetView>
  </sheetViews>
  <sheetFormatPr defaultRowHeight="15"/>
  <cols>
    <col min="1" max="1" width="29.85546875" style="3" bestFit="1" customWidth="1"/>
    <col min="2" max="2" width="1.7109375" style="3" customWidth="1"/>
    <col min="3" max="3" width="9.140625" style="3" bestFit="1" customWidth="1"/>
    <col min="4" max="4" width="1.7109375" style="3" customWidth="1"/>
    <col min="5" max="5" width="52.140625" style="3" bestFit="1" customWidth="1"/>
    <col min="6" max="7" width="9.140625" style="3" customWidth="1"/>
    <col min="8" max="16384" width="9.140625" style="3"/>
  </cols>
  <sheetData>
    <row r="1" spans="1:5" ht="18.75">
      <c r="A1" s="40" t="s">
        <v>193</v>
      </c>
      <c r="B1" s="40"/>
      <c r="C1" s="40"/>
      <c r="D1" s="40"/>
      <c r="E1" s="40"/>
    </row>
    <row r="2" spans="1:5">
      <c r="A2" s="13" t="s">
        <v>4</v>
      </c>
      <c r="B2" s="13"/>
      <c r="C2" s="13" t="s">
        <v>19</v>
      </c>
      <c r="D2" s="13"/>
      <c r="E2" s="13" t="s">
        <v>15</v>
      </c>
    </row>
    <row r="3" spans="1:5" ht="30">
      <c r="A3" s="3" t="s">
        <v>79</v>
      </c>
      <c r="C3" s="4">
        <v>16</v>
      </c>
      <c r="E3" s="5" t="s">
        <v>211</v>
      </c>
    </row>
    <row r="4" spans="1:5" ht="60">
      <c r="A4" s="3" t="s">
        <v>80</v>
      </c>
      <c r="C4" s="4">
        <v>25</v>
      </c>
      <c r="E4" s="5" t="s">
        <v>207</v>
      </c>
    </row>
    <row r="5" spans="1:5" ht="30">
      <c r="A5" s="3" t="s">
        <v>206</v>
      </c>
      <c r="C5" s="4">
        <v>10</v>
      </c>
      <c r="E5" s="5" t="s">
        <v>208</v>
      </c>
    </row>
    <row r="6" spans="1:5">
      <c r="A6" s="14" t="s">
        <v>28</v>
      </c>
      <c r="B6" s="17"/>
      <c r="C6" s="15">
        <f>SUM(C3:C5)</f>
        <v>51</v>
      </c>
    </row>
    <row r="8" spans="1:5" ht="18.75">
      <c r="A8" s="40" t="s">
        <v>70</v>
      </c>
      <c r="B8" s="40"/>
      <c r="C8" s="40"/>
      <c r="D8" s="40"/>
      <c r="E8" s="40"/>
    </row>
    <row r="9" spans="1:5">
      <c r="A9" s="13" t="s">
        <v>4</v>
      </c>
      <c r="B9" s="13"/>
      <c r="C9" s="13" t="s">
        <v>19</v>
      </c>
      <c r="D9" s="13"/>
      <c r="E9" s="13" t="s">
        <v>15</v>
      </c>
    </row>
    <row r="10" spans="1:5">
      <c r="A10" s="3" t="s">
        <v>53</v>
      </c>
      <c r="C10" s="4">
        <v>507</v>
      </c>
      <c r="E10" s="5" t="s">
        <v>203</v>
      </c>
    </row>
    <row r="11" spans="1:5">
      <c r="A11" s="3" t="s">
        <v>61</v>
      </c>
      <c r="C11" s="4">
        <v>90</v>
      </c>
      <c r="E11" s="3" t="s">
        <v>60</v>
      </c>
    </row>
    <row r="12" spans="1:5">
      <c r="A12" s="3" t="s">
        <v>58</v>
      </c>
      <c r="C12" s="4">
        <v>580</v>
      </c>
      <c r="E12" s="3" t="s">
        <v>59</v>
      </c>
    </row>
    <row r="13" spans="1:5">
      <c r="A13" s="3" t="s">
        <v>183</v>
      </c>
      <c r="C13" s="4">
        <v>246</v>
      </c>
      <c r="E13" s="3" t="s">
        <v>219</v>
      </c>
    </row>
    <row r="14" spans="1:5">
      <c r="A14" s="3" t="s">
        <v>189</v>
      </c>
      <c r="C14" s="4">
        <v>32</v>
      </c>
      <c r="E14" s="3" t="s">
        <v>190</v>
      </c>
    </row>
    <row r="15" spans="1:5">
      <c r="A15" s="14" t="s">
        <v>28</v>
      </c>
      <c r="B15" s="19"/>
      <c r="C15" s="15">
        <f>SUM(C10:C14)</f>
        <v>1455</v>
      </c>
    </row>
    <row r="17" spans="1:5" ht="18.75">
      <c r="A17" s="40" t="s">
        <v>69</v>
      </c>
      <c r="B17" s="40"/>
      <c r="C17" s="40"/>
      <c r="D17" s="40"/>
      <c r="E17" s="40"/>
    </row>
    <row r="18" spans="1:5">
      <c r="A18" s="13" t="s">
        <v>4</v>
      </c>
      <c r="B18" s="13"/>
      <c r="C18" s="13" t="s">
        <v>19</v>
      </c>
      <c r="D18" s="13"/>
      <c r="E18" s="13" t="s">
        <v>15</v>
      </c>
    </row>
    <row r="19" spans="1:5" ht="30">
      <c r="A19" s="3" t="s">
        <v>78</v>
      </c>
      <c r="C19" s="4">
        <v>500</v>
      </c>
      <c r="E19" s="5" t="s">
        <v>218</v>
      </c>
    </row>
    <row r="20" spans="1:5" ht="30">
      <c r="A20" s="3" t="s">
        <v>205</v>
      </c>
      <c r="C20" s="4">
        <v>1396.42</v>
      </c>
      <c r="E20" s="5" t="s">
        <v>82</v>
      </c>
    </row>
    <row r="21" spans="1:5" ht="30">
      <c r="A21" s="3" t="s">
        <v>81</v>
      </c>
      <c r="C21" s="4">
        <v>0</v>
      </c>
      <c r="E21" s="5" t="s">
        <v>83</v>
      </c>
    </row>
    <row r="22" spans="1:5" ht="60">
      <c r="A22" s="3" t="s">
        <v>80</v>
      </c>
      <c r="C22" s="4">
        <v>30</v>
      </c>
      <c r="E22" s="5" t="s">
        <v>209</v>
      </c>
    </row>
    <row r="23" spans="1:5" ht="30">
      <c r="A23" s="3" t="s">
        <v>206</v>
      </c>
      <c r="C23" s="4">
        <v>5</v>
      </c>
      <c r="E23" s="5" t="s">
        <v>210</v>
      </c>
    </row>
    <row r="24" spans="1:5">
      <c r="A24" s="14" t="s">
        <v>28</v>
      </c>
      <c r="B24" s="17"/>
      <c r="C24" s="15">
        <f>SUM(C19:C23)</f>
        <v>1931.42</v>
      </c>
    </row>
  </sheetData>
  <sortState ref="A34:E40">
    <sortCondition ref="A12:A18"/>
  </sortState>
  <mergeCells count="3">
    <mergeCell ref="A17:E17"/>
    <mergeCell ref="A1:E1"/>
    <mergeCell ref="A8:E8"/>
  </mergeCells>
  <pageMargins left="0.5" right="0.5" top="1.25" bottom="0.5" header="0.5" footer="0.5"/>
  <pageSetup orientation="portrait" r:id="rId1"/>
  <headerFooter>
    <oddHeader>&amp;C&amp;"-,Bold"&amp;22Nanocon 8 Budget Report&amp;"-,Regular"&amp;11
 &amp;16Misc - Revenue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Summary</vt:lpstr>
      <vt:lpstr>Advertising - Expenses</vt:lpstr>
      <vt:lpstr>Advertising - Revenue</vt:lpstr>
      <vt:lpstr>Concessions - General</vt:lpstr>
      <vt:lpstr>Concessions - Tabs</vt:lpstr>
      <vt:lpstr>Guests</vt:lpstr>
      <vt:lpstr>Misc - Expenses</vt:lpstr>
      <vt:lpstr>Misc - Revenue</vt:lpstr>
    </vt:vector>
  </TitlesOfParts>
  <Company>K-12 Data Center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at069</dc:creator>
  <cp:lastModifiedBy>at069</cp:lastModifiedBy>
  <cp:lastPrinted>2011-11-17T19:37:37Z</cp:lastPrinted>
  <dcterms:created xsi:type="dcterms:W3CDTF">2010-09-08T16:52:54Z</dcterms:created>
  <dcterms:modified xsi:type="dcterms:W3CDTF">2012-02-10T17:20:26Z</dcterms:modified>
</cp:coreProperties>
</file>