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chel/Desktop/OneDrive/00 Messina_DS/"/>
    </mc:Choice>
  </mc:AlternateContent>
  <bookViews>
    <workbookView xWindow="0" yWindow="0" windowWidth="27320" windowHeight="15360" tabRatio="500" activeTab="2"/>
  </bookViews>
  <sheets>
    <sheet name="Orig. Calc." sheetId="2" r:id="rId1"/>
    <sheet name="UPDATED (2013)" sheetId="3" r:id="rId2"/>
    <sheet name="UPDATED Vote 2 Alloc." sheetId="5" r:id="rId3"/>
    <sheet name="How-To Descr." sheetId="4" r:id="rId4"/>
    <sheet name="Constituency Lists" sheetId="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C19" i="5"/>
  <c r="D19" i="5"/>
  <c r="E19" i="5"/>
  <c r="F19" i="5"/>
  <c r="G19" i="5"/>
  <c r="D22" i="5"/>
  <c r="G21" i="5"/>
  <c r="F21" i="5"/>
  <c r="E21" i="5"/>
  <c r="D21" i="5"/>
  <c r="C21" i="5"/>
  <c r="U19" i="3"/>
  <c r="Q19" i="3"/>
  <c r="R19" i="3"/>
  <c r="S19" i="3"/>
  <c r="T19" i="3"/>
  <c r="R22" i="3"/>
  <c r="U21" i="3"/>
  <c r="T21" i="3"/>
  <c r="S21" i="3"/>
  <c r="R21" i="3"/>
  <c r="Q21" i="3"/>
  <c r="O1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O21" i="3"/>
  <c r="N19" i="3"/>
  <c r="N21" i="3"/>
  <c r="M19" i="3"/>
  <c r="M21" i="3"/>
  <c r="L19" i="3"/>
  <c r="L21" i="3"/>
  <c r="K19" i="3"/>
  <c r="K21" i="3"/>
  <c r="J19" i="3"/>
  <c r="F19" i="3"/>
  <c r="G19" i="3"/>
  <c r="H19" i="3"/>
  <c r="I19" i="3"/>
  <c r="G22" i="3"/>
  <c r="J21" i="3"/>
  <c r="I21" i="3"/>
  <c r="H21" i="3"/>
  <c r="G21" i="3"/>
  <c r="F21" i="3"/>
  <c r="E19" i="3"/>
  <c r="B19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D19" i="3"/>
  <c r="C19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S18" i="2"/>
  <c r="S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18" i="2"/>
  <c r="G18" i="2"/>
  <c r="H18" i="2"/>
  <c r="I18" i="2"/>
  <c r="I1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D18" i="2"/>
  <c r="C18" i="2"/>
  <c r="B18" i="2"/>
</calcChain>
</file>

<file path=xl/sharedStrings.xml><?xml version="1.0" encoding="utf-8"?>
<sst xmlns="http://schemas.openxmlformats.org/spreadsheetml/2006/main" count="434" uniqueCount="370">
  <si>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</si>
  <si>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</si>
  <si>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</si>
  <si>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</si>
  <si>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</si>
  <si>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</si>
  <si>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</si>
  <si>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</si>
  <si>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</si>
  <si>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</si>
  <si>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</si>
  <si>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</si>
  <si>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</si>
  <si>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</si>
  <si>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</si>
  <si>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</si>
  <si>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</si>
  <si>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</si>
  <si>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</si>
  <si>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</si>
  <si>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</si>
  <si>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</si>
  <si>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</si>
  <si>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</si>
  <si>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</si>
  <si>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</si>
  <si>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</si>
  <si>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</si>
  <si>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</si>
  <si>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</si>
  <si>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</si>
  <si>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</si>
  <si>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</si>
  <si>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</si>
  <si>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</si>
  <si>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</si>
  <si>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</si>
  <si>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</si>
  <si>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Altötting</t>
  </si>
  <si>
    <t>Erding – Ebersberg</t>
  </si>
  <si>
    <t>Freising</t>
  </si>
  <si>
    <t>Fürstenfeldbruck</t>
  </si>
  <si>
    <t>Ingolstadt</t>
  </si>
  <si>
    <t>Munich North</t>
  </si>
  <si>
    <t>Munich East</t>
  </si>
  <si>
    <t>Munich South</t>
  </si>
  <si>
    <t>Munich West/Central</t>
  </si>
  <si>
    <t>München-Land</t>
  </si>
  <si>
    <t>Rosenheim</t>
  </si>
  <si>
    <t>Starnberg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</si>
  <si>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</si>
  <si>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</si>
  <si>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</si>
  <si>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</si>
  <si>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</si>
  <si>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</si>
  <si>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</si>
  <si>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</si>
  <si>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</si>
  <si>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</si>
  <si>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</si>
  <si>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</si>
  <si>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</si>
  <si>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</si>
  <si>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</si>
  <si>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</si>
  <si>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</si>
  <si>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</si>
  <si>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</si>
  <si>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Nuremberg North</t>
  </si>
  <si>
    <t>Nuremberg South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</si>
  <si>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</si>
  <si>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</si>
  <si>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</si>
  <si>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</si>
  <si>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</si>
  <si>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</si>
  <si>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</si>
  <si>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</si>
  <si>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</si>
  <si>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</si>
  <si>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</si>
  <si>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</si>
  <si>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Berlin Charlottenburg – Wilmersdorf</t>
  </si>
  <si>
    <t>Berlin Friedrichshain-Kreuzberg – Prenzlauer Berg East</t>
  </si>
  <si>
    <t>Berlin Lichtenberg</t>
  </si>
  <si>
    <t>Berlin Marzahn – Hellersdorf</t>
  </si>
  <si>
    <t>Berlin Mitte</t>
  </si>
  <si>
    <t>Berlin Neukölln</t>
  </si>
  <si>
    <t>Berlin Pankow</t>
  </si>
  <si>
    <t>Berlin Reinickendorf</t>
  </si>
  <si>
    <t>Berlin Spandau – Charlottenburg North</t>
  </si>
  <si>
    <t>Berlin Steglitz-Zehlendorf</t>
  </si>
  <si>
    <t>Berlin-Tempelhof – Schöneberg</t>
  </si>
  <si>
    <t>Berlin Treptow – Köpenick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</si>
  <si>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</si>
  <si>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</si>
  <si>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</si>
  <si>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</si>
  <si>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</si>
  <si>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</si>
  <si>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</si>
  <si>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</si>
  <si>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</si>
  <si>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</si>
  <si>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Bremen I</t>
  </si>
  <si>
    <t>Bremen II – Bremerhaven</t>
  </si>
  <si>
    <t>Hamburg Altona</t>
  </si>
  <si>
    <t>Hamburg Eimsbüttel</t>
  </si>
  <si>
    <t>Hamburg Mitte</t>
  </si>
  <si>
    <t>Hamburg Nord</t>
  </si>
  <si>
    <t>Hamburg Wandsbek</t>
  </si>
  <si>
    <t>Hamburg Bergedorf–Harburg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</si>
  <si>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</si>
  <si>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</si>
  <si>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</si>
  <si>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</si>
  <si>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</si>
  <si>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</si>
  <si>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</si>
  <si>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</si>
  <si>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</si>
  <si>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</si>
  <si>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</si>
  <si>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</si>
  <si>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</si>
  <si>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</si>
  <si>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</si>
  <si>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</si>
  <si>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</si>
  <si>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</si>
  <si>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</si>
  <si>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</si>
  <si>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</si>
  <si>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</si>
  <si>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</si>
  <si>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</si>
  <si>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</si>
  <si>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</si>
  <si>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</si>
  <si>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</si>
  <si>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</si>
  <si>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</si>
  <si>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</si>
  <si>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</si>
  <si>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</si>
  <si>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</si>
  <si>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</si>
  <si>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</si>
  <si>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</si>
  <si>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</si>
  <si>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</si>
  <si>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-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</si>
  <si>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</si>
  <si>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</si>
  <si>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</si>
  <si>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</si>
  <si>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</si>
  <si>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</si>
  <si>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</si>
  <si>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</si>
  <si>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</si>
  <si>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</si>
  <si>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</si>
  <si>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</si>
  <si>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</si>
  <si>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</si>
  <si>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</si>
  <si>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</si>
  <si>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</si>
  <si>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</si>
  <si>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Aachen I</t>
  </si>
  <si>
    <t>Aachen II</t>
  </si>
  <si>
    <t>Heinsberg</t>
  </si>
  <si>
    <t>Düren</t>
  </si>
  <si>
    <t>Rhein-Erft-Kreis I</t>
  </si>
  <si>
    <t>Euskirchen – Rhein-Erft-Kreis II</t>
  </si>
  <si>
    <t>Cologne I</t>
  </si>
  <si>
    <t>Cologne II</t>
  </si>
  <si>
    <t>Cologne III</t>
  </si>
  <si>
    <t>Bonn</t>
  </si>
  <si>
    <t>Rhein-Sieg-Kreis I</t>
  </si>
  <si>
    <t>Rhein-Sieg-Kreis II</t>
  </si>
  <si>
    <t>Oberbergischer Kreis</t>
  </si>
  <si>
    <t>Rheinisch-Bergischer Kreis</t>
  </si>
  <si>
    <t>Leverkusen - Cologne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</si>
  <si>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</si>
  <si>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</si>
  <si>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</si>
  <si>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</si>
  <si>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</si>
  <si>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</si>
  <si>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</si>
  <si>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</si>
  <si>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</si>
  <si>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</si>
  <si>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</si>
  <si>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</si>
  <si>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</si>
  <si>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</si>
  <si>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</si>
  <si>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</si>
  <si>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</si>
  <si>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</si>
  <si>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</si>
  <si>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</si>
  <si>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</si>
  <si>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</si>
  <si>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</si>
  <si>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</si>
  <si>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</si>
  <si>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</si>
  <si>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</si>
  <si>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</si>
  <si>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</si>
  <si>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</si>
  <si>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</si>
  <si>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</si>
  <si>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</si>
  <si>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</si>
  <si>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Lippe II</t>
  </si>
  <si>
    <t>Paderborn – Gütersloh III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</si>
  <si>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</si>
  <si>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</si>
  <si>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</si>
  <si>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</si>
  <si>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</si>
  <si>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</si>
  <si>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</si>
  <si>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</si>
  <si>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</si>
  <si>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</si>
  <si>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</si>
  <si>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</si>
  <si>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</si>
  <si>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</si>
  <si>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</si>
  <si>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</si>
  <si>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</si>
  <si>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</si>
  <si>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</si>
  <si>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</si>
  <si>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</si>
  <si>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</si>
  <si>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</si>
  <si>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</si>
  <si>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</si>
  <si>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</si>
  <si>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</si>
  <si>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South Palatinate</t>
  </si>
  <si>
    <t>Saarbrücken</t>
  </si>
  <si>
    <t>Saarlouis</t>
  </si>
  <si>
    <t>St. Wendel</t>
  </si>
  <si>
    <t>Homburg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</si>
  <si>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</si>
  <si>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</si>
  <si>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</si>
  <si>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</si>
  <si>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</si>
  <si>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</si>
  <si>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</si>
  <si>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</si>
  <si>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</si>
  <si>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</si>
  <si>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</si>
  <si>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</si>
  <si>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</si>
  <si>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</si>
  <si>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</si>
  <si>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</si>
  <si>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</si>
  <si>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</si>
  <si>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</si>
  <si>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</si>
  <si>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</si>
  <si>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</si>
  <si>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</si>
  <si>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</si>
  <si>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</si>
  <si>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</si>
  <si>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</si>
  <si>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</si>
  <si>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</si>
  <si>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</si>
  <si>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</si>
  <si>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</si>
  <si>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</si>
  <si>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</si>
  <si>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</si>
  <si>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</si>
  <si>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Eichsfeld – Nordhausen – Unstrut-Hainich-Kreis I</t>
  </si>
  <si>
    <t>Eisenach – Wartburgkreis – Unstrut-Hainich-Kreis II</t>
  </si>
  <si>
    <t>Kyffhäuserkreis – Sömmerda – Weimarer Land I</t>
  </si>
  <si>
    <t>Gotha – Ilm-Kreis</t>
  </si>
  <si>
    <t>Erfurt – Weimar – Weimarer Land II</t>
  </si>
  <si>
    <t>Gera – Jena – Saale-Holzland-Kreis</t>
  </si>
  <si>
    <t>Greiz – Altenburger Land</t>
  </si>
  <si>
    <t>Sonneberg – Saalfeld-Rudolstadt – Saale-Orla-Kreis</t>
  </si>
  <si>
    <t>Suhl – Schmalkalden-Meiningen – Hildburghausen</t>
  </si>
  <si>
    <t>Land</t>
  </si>
  <si>
    <t>Baden-Württemberg</t>
  </si>
  <si>
    <t>Bavaria</t>
  </si>
  <si>
    <t>Berlin</t>
  </si>
  <si>
    <t>Brandenberg</t>
  </si>
  <si>
    <t>Bremen</t>
  </si>
  <si>
    <t>Hamburg</t>
  </si>
  <si>
    <t>Hesse</t>
  </si>
  <si>
    <t>Lower Saxony</t>
  </si>
  <si>
    <t>Mecklenburg-Vomp.</t>
  </si>
  <si>
    <t>N. Rhine-Westphalia</t>
  </si>
  <si>
    <t>Rhineland-Palat.</t>
  </si>
  <si>
    <t>Saarland</t>
  </si>
  <si>
    <t>Saxony</t>
  </si>
  <si>
    <t>Saxony-Anhalt</t>
  </si>
  <si>
    <t>Schleswing-Holstein</t>
  </si>
  <si>
    <t>Thuringia</t>
  </si>
  <si>
    <t>Pop. %</t>
  </si>
  <si>
    <t># Seats</t>
  </si>
  <si>
    <t>#FPTP</t>
  </si>
  <si>
    <t>100%?</t>
  </si>
  <si>
    <t xml:space="preserve">             % Party Win</t>
  </si>
  <si>
    <t>VOTE 1:</t>
  </si>
  <si>
    <t>VOTE 2:</t>
  </si>
  <si>
    <t># Party Seats (FPTP)</t>
  </si>
  <si>
    <t># Party Seats (PR)</t>
  </si>
  <si>
    <t>Total?</t>
  </si>
  <si>
    <t>https://en.wikipedia.org/wiki/List_of_Bundestag_constituencies</t>
  </si>
  <si>
    <t>Federal Party Min. # Seats:</t>
  </si>
  <si>
    <t xml:space="preserve"> +3 overhang</t>
  </si>
  <si>
    <t xml:space="preserve"> -4 for 5%</t>
  </si>
  <si>
    <t>Final 2015 Pop.</t>
  </si>
  <si>
    <t>Land Seats</t>
  </si>
  <si>
    <t>Constituencies</t>
  </si>
  <si>
    <t>Pop. Prop.</t>
  </si>
  <si>
    <t>Population Source:</t>
  </si>
  <si>
    <t>https://www.citypopulation.de/Deutschland-Cities.html</t>
  </si>
  <si>
    <t>Rhineland-Palatinate</t>
  </si>
  <si>
    <t>...Next, calculate balance seats by applying original proportions to new federal party minimum.</t>
  </si>
  <si>
    <t>*Constrained by absence of information on how to redistribute votes after &lt;5% parties are eliminated.</t>
  </si>
  <si>
    <t>3 seat minimum on Vote 1 OR 5% threshold on Vote 2</t>
  </si>
  <si>
    <t>Overhang</t>
  </si>
  <si>
    <t>Federal Election Act, Section 6 (German; contains calculation descriptions): https://www.gesetze-im-internet.de/bwahlg/__6.html</t>
  </si>
  <si>
    <t>Step-by-Step Documentation of How to Calculate ( + Sources):</t>
  </si>
  <si>
    <t>Hessen</t>
  </si>
  <si>
    <t>VOTES FROM 2013 BUNDESTAG ELECTION: https://www.bundeswahlleiter.de/en/bundestagswahlen/2013/ergebnisse.html</t>
  </si>
  <si>
    <t>VOTE 1: Vote Count</t>
  </si>
  <si>
    <t>VOTE 1: Seat Count</t>
  </si>
  <si>
    <t>CDU</t>
  </si>
  <si>
    <t>SPD</t>
  </si>
  <si>
    <t>FDP</t>
  </si>
  <si>
    <t>GREEN</t>
  </si>
  <si>
    <t>DIE LINKE</t>
  </si>
  <si>
    <t>Bavaria (Bayern)*</t>
  </si>
  <si>
    <t>* The CSU is Bavaria's version of the CDU.</t>
  </si>
  <si>
    <t>Seat Total</t>
  </si>
  <si>
    <t>VOTE 2: Vote Count</t>
  </si>
  <si>
    <t>VOTE 2: Seat Count</t>
  </si>
  <si>
    <t>Total Votes:</t>
  </si>
  <si>
    <r>
      <t>UPDATED: BUNDESTAG ELECTION 2013 SIMULATION</t>
    </r>
    <r>
      <rPr>
        <b/>
        <u/>
        <sz val="14"/>
        <color theme="1"/>
        <rFont val="Calibri (Body)"/>
      </rPr>
      <t xml:space="preserve"> USING ACTUAL DATA</t>
    </r>
  </si>
  <si>
    <t>Constituencies Source: https://www.bundeswahlleiter.de/en/bundestagswahlen/2013/wahlkreiseinteilung.html</t>
  </si>
  <si>
    <t xml:space="preserve">Quotient = Total no. of votes received by the party / [(2 x no. of seats already won by the party) + 1] </t>
  </si>
  <si>
    <t>Source: https://www.polyas.com/election-glossary/webster-method</t>
  </si>
  <si>
    <t>Once all votes have been counted, a quotient is then calculated for each party as follows:</t>
  </si>
  <si>
    <t xml:space="preserve">Seats are then allocated in rounds with the first seat going to the party with the higher number of votes. </t>
  </si>
  <si>
    <t>VOTE 2 SEAT ALLOCATION TO PARTIES</t>
  </si>
  <si>
    <t>Quotient Calculations</t>
  </si>
  <si>
    <t>Round</t>
  </si>
  <si>
    <t>Notes</t>
  </si>
  <si>
    <t>1st seat goes to CDU bc has most votes</t>
  </si>
  <si>
    <r>
      <t>VOTE 2:   (</t>
    </r>
    <r>
      <rPr>
        <b/>
        <i/>
        <sz val="12"/>
        <color theme="1"/>
        <rFont val="Calibri"/>
        <scheme val="minor"/>
      </rPr>
      <t>Seats to Fill = VOTE 2 Seat Count - VOTE 1 Seat Count)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</si>
</sst>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E9A5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C0B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CAC9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Fill="1" applyBorder="1"/>
    <xf numFmtId="0" fontId="0" fillId="2" borderId="6" xfId="0" applyFill="1" applyBorder="1"/>
    <xf numFmtId="0" fontId="0" fillId="0" borderId="5" xfId="0" applyBorder="1"/>
    <xf numFmtId="0" fontId="0" fillId="0" borderId="0" xfId="0" applyBorder="1"/>
    <xf numFmtId="0" fontId="2" fillId="0" borderId="0" xfId="0" applyFont="1" applyFill="1" applyBorder="1"/>
    <xf numFmtId="0" fontId="2" fillId="0" borderId="0" xfId="0" applyFont="1"/>
    <xf numFmtId="0" fontId="4" fillId="0" borderId="0" xfId="0" applyFont="1" applyFill="1" applyBorder="1"/>
    <xf numFmtId="0" fontId="5" fillId="0" borderId="4" xfId="0" applyFont="1" applyBorder="1"/>
    <xf numFmtId="0" fontId="0" fillId="0" borderId="7" xfId="0" applyBorder="1"/>
    <xf numFmtId="0" fontId="3" fillId="0" borderId="1" xfId="0" applyFont="1" applyBorder="1"/>
    <xf numFmtId="0" fontId="6" fillId="3" borderId="1" xfId="0" applyFont="1" applyFill="1" applyBorder="1"/>
    <xf numFmtId="0" fontId="6" fillId="3" borderId="0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0" fillId="0" borderId="6" xfId="0" applyBorder="1"/>
    <xf numFmtId="0" fontId="0" fillId="0" borderId="5" xfId="0" applyFill="1" applyBorder="1"/>
    <xf numFmtId="0" fontId="0" fillId="0" borderId="8" xfId="0" applyBorder="1"/>
    <xf numFmtId="0" fontId="3" fillId="0" borderId="0" xfId="0" applyFont="1" applyAlignment="1">
      <alignment wrapText="1"/>
    </xf>
    <xf numFmtId="1" fontId="0" fillId="0" borderId="0" xfId="0" applyNumberFormat="1"/>
    <xf numFmtId="0" fontId="0" fillId="2" borderId="10" xfId="0" applyFill="1" applyBorder="1"/>
    <xf numFmtId="0" fontId="5" fillId="0" borderId="9" xfId="0" applyFont="1" applyBorder="1"/>
    <xf numFmtId="0" fontId="5" fillId="0" borderId="10" xfId="0" applyFont="1" applyBorder="1"/>
    <xf numFmtId="0" fontId="0" fillId="0" borderId="11" xfId="0" applyFill="1" applyBorder="1"/>
    <xf numFmtId="0" fontId="3" fillId="0" borderId="9" xfId="0" applyFont="1" applyBorder="1"/>
    <xf numFmtId="1" fontId="2" fillId="0" borderId="0" xfId="0" applyNumberFormat="1" applyFont="1"/>
    <xf numFmtId="1" fontId="4" fillId="0" borderId="0" xfId="0" applyNumberFormat="1" applyFont="1"/>
    <xf numFmtId="1" fontId="5" fillId="0" borderId="9" xfId="0" applyNumberFormat="1" applyFont="1" applyBorder="1"/>
    <xf numFmtId="1" fontId="0" fillId="0" borderId="7" xfId="0" applyNumberFormat="1" applyBorder="1"/>
    <xf numFmtId="1" fontId="2" fillId="0" borderId="1" xfId="0" applyNumberFormat="1" applyFont="1" applyBorder="1"/>
    <xf numFmtId="1" fontId="5" fillId="0" borderId="10" xfId="0" applyNumberFormat="1" applyFont="1" applyBorder="1"/>
    <xf numFmtId="0" fontId="5" fillId="4" borderId="4" xfId="0" applyFont="1" applyFill="1" applyBorder="1"/>
    <xf numFmtId="0" fontId="4" fillId="4" borderId="0" xfId="0" applyFont="1" applyFill="1" applyBorder="1"/>
    <xf numFmtId="1" fontId="3" fillId="5" borderId="0" xfId="0" applyNumberFormat="1" applyFont="1" applyFill="1"/>
    <xf numFmtId="1" fontId="6" fillId="5" borderId="0" xfId="0" applyNumberFormat="1" applyFont="1" applyFill="1"/>
    <xf numFmtId="1" fontId="8" fillId="5" borderId="0" xfId="0" applyNumberFormat="1" applyFont="1" applyFill="1"/>
    <xf numFmtId="1" fontId="7" fillId="5" borderId="0" xfId="0" applyNumberFormat="1" applyFont="1" applyFill="1"/>
    <xf numFmtId="0" fontId="3" fillId="0" borderId="13" xfId="0" applyFont="1" applyBorder="1"/>
    <xf numFmtId="0" fontId="6" fillId="0" borderId="0" xfId="0" applyFont="1" applyBorder="1"/>
    <xf numFmtId="0" fontId="8" fillId="0" borderId="0" xfId="0" applyFont="1" applyBorder="1"/>
    <xf numFmtId="0" fontId="7" fillId="0" borderId="4" xfId="0" applyFont="1" applyBorder="1"/>
    <xf numFmtId="0" fontId="9" fillId="0" borderId="12" xfId="0" applyFont="1" applyBorder="1"/>
    <xf numFmtId="0" fontId="3" fillId="0" borderId="14" xfId="0" applyFont="1" applyBorder="1"/>
    <xf numFmtId="1" fontId="3" fillId="0" borderId="0" xfId="0" applyNumberFormat="1" applyFont="1"/>
    <xf numFmtId="1" fontId="5" fillId="4" borderId="11" xfId="0" applyNumberFormat="1" applyFont="1" applyFill="1" applyBorder="1"/>
    <xf numFmtId="1" fontId="4" fillId="4" borderId="0" xfId="0" applyNumberFormat="1" applyFont="1" applyFill="1"/>
    <xf numFmtId="1" fontId="4" fillId="4" borderId="1" xfId="0" applyNumberFormat="1" applyFont="1" applyFill="1" applyBorder="1"/>
    <xf numFmtId="1" fontId="5" fillId="4" borderId="9" xfId="0" applyNumberFormat="1" applyFont="1" applyFill="1" applyBorder="1"/>
    <xf numFmtId="0" fontId="10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1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11" fillId="5" borderId="0" xfId="0" applyFont="1" applyFill="1" applyBorder="1"/>
    <xf numFmtId="0" fontId="3" fillId="5" borderId="0" xfId="0" applyFont="1" applyFill="1"/>
    <xf numFmtId="0" fontId="3" fillId="5" borderId="9" xfId="0" applyFont="1" applyFill="1" applyBorder="1"/>
    <xf numFmtId="0" fontId="12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13" fillId="0" borderId="0" xfId="0" applyFont="1"/>
    <xf numFmtId="0" fontId="14" fillId="0" borderId="0" xfId="2"/>
    <xf numFmtId="0" fontId="15" fillId="0" borderId="4" xfId="0" applyFont="1" applyBorder="1"/>
    <xf numFmtId="0" fontId="3" fillId="6" borderId="0" xfId="0" applyFont="1" applyFill="1"/>
    <xf numFmtId="0" fontId="3" fillId="6" borderId="4" xfId="0" applyFont="1" applyFill="1" applyBorder="1"/>
    <xf numFmtId="0" fontId="3" fillId="6" borderId="9" xfId="0" applyFont="1" applyFill="1" applyBorder="1"/>
    <xf numFmtId="0" fontId="10" fillId="0" borderId="0" xfId="0" applyFont="1"/>
    <xf numFmtId="0" fontId="3" fillId="6" borderId="0" xfId="0" applyFont="1" applyFill="1" applyBorder="1"/>
    <xf numFmtId="0" fontId="15" fillId="0" borderId="0" xfId="0" applyFont="1" applyBorder="1"/>
    <xf numFmtId="0" fontId="12" fillId="0" borderId="15" xfId="0" applyFont="1" applyBorder="1"/>
    <xf numFmtId="0" fontId="2" fillId="0" borderId="1" xfId="0" applyFont="1" applyBorder="1"/>
    <xf numFmtId="0" fontId="5" fillId="0" borderId="1" xfId="0" applyFont="1" applyBorder="1"/>
    <xf numFmtId="0" fontId="15" fillId="0" borderId="2" xfId="0" applyFont="1" applyBorder="1"/>
    <xf numFmtId="0" fontId="12" fillId="0" borderId="7" xfId="0" applyFont="1" applyBorder="1"/>
    <xf numFmtId="0" fontId="15" fillId="0" borderId="1" xfId="0" applyFont="1" applyBorder="1"/>
    <xf numFmtId="0" fontId="3" fillId="7" borderId="0" xfId="0" applyFont="1" applyFill="1"/>
    <xf numFmtId="0" fontId="3" fillId="7" borderId="4" xfId="0" applyFont="1" applyFill="1" applyBorder="1"/>
    <xf numFmtId="0" fontId="3" fillId="7" borderId="9" xfId="0" applyFont="1" applyFill="1" applyBorder="1"/>
    <xf numFmtId="0" fontId="10" fillId="0" borderId="4" xfId="0" applyFont="1" applyBorder="1"/>
    <xf numFmtId="10" fontId="15" fillId="0" borderId="0" xfId="1" applyNumberFormat="1" applyFont="1"/>
    <xf numFmtId="10" fontId="5" fillId="0" borderId="0" xfId="1" applyNumberFormat="1" applyFont="1"/>
    <xf numFmtId="10" fontId="12" fillId="0" borderId="0" xfId="1" applyNumberFormat="1" applyFont="1"/>
    <xf numFmtId="10" fontId="2" fillId="0" borderId="0" xfId="1" applyNumberFormat="1" applyFont="1"/>
    <xf numFmtId="10" fontId="4" fillId="0" borderId="0" xfId="1" applyNumberFormat="1" applyFont="1"/>
    <xf numFmtId="0" fontId="10" fillId="0" borderId="13" xfId="0" applyFont="1" applyBorder="1"/>
    <xf numFmtId="10" fontId="12" fillId="0" borderId="13" xfId="1" applyNumberFormat="1" applyFont="1" applyBorder="1"/>
    <xf numFmtId="0" fontId="3" fillId="0" borderId="7" xfId="0" applyFont="1" applyBorder="1"/>
    <xf numFmtId="10" fontId="15" fillId="0" borderId="4" xfId="1" applyNumberFormat="1" applyFont="1" applyBorder="1"/>
    <xf numFmtId="0" fontId="16" fillId="0" borderId="0" xfId="0" applyFont="1"/>
    <xf numFmtId="0" fontId="10" fillId="0" borderId="16" xfId="0" applyFont="1" applyBorder="1"/>
    <xf numFmtId="10" fontId="12" fillId="0" borderId="16" xfId="1" applyNumberFormat="1" applyFont="1" applyBorder="1"/>
    <xf numFmtId="0" fontId="3" fillId="0" borderId="15" xfId="0" applyFont="1" applyBorder="1"/>
    <xf numFmtId="0" fontId="0" fillId="0" borderId="0" xfId="0" applyFont="1" applyAlignment="1">
      <alignment wrapText="1"/>
    </xf>
    <xf numFmtId="0" fontId="12" fillId="0" borderId="1" xfId="0" applyFont="1" applyBorder="1"/>
    <xf numFmtId="0" fontId="10" fillId="0" borderId="0" xfId="0" applyFont="1" applyBorder="1"/>
    <xf numFmtId="10" fontId="12" fillId="0" borderId="0" xfId="1" applyNumberFormat="1" applyFont="1" applyBorder="1"/>
    <xf numFmtId="0" fontId="16" fillId="0" borderId="0" xfId="0" applyFont="1" applyAlignment="1">
      <alignment wrapText="1"/>
    </xf>
    <xf numFmtId="0" fontId="3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2CAC9"/>
      <color rgb="FFE9A5EC"/>
      <color rgb="FFEFC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G22" sqref="G22"/>
    </sheetView>
  </sheetViews>
  <sheetFormatPr baseColWidth="10" defaultRowHeight="16" x14ac:dyDescent="0.2"/>
  <cols>
    <col min="1" max="1" width="18.33203125" customWidth="1"/>
    <col min="2" max="2" width="7" customWidth="1"/>
    <col min="3" max="3" width="7.33203125" customWidth="1"/>
    <col min="4" max="5" width="6.5" customWidth="1"/>
    <col min="6" max="6" width="7.5" customWidth="1"/>
    <col min="7" max="8" width="6.5" customWidth="1"/>
    <col min="9" max="9" width="6.6640625" customWidth="1"/>
    <col min="10" max="10" width="7.5" customWidth="1"/>
    <col min="11" max="11" width="7" customWidth="1"/>
    <col min="12" max="13" width="6.33203125" customWidth="1"/>
    <col min="14" max="14" width="7" customWidth="1"/>
    <col min="15" max="15" width="8" customWidth="1"/>
    <col min="16" max="16" width="8.33203125" customWidth="1"/>
    <col min="17" max="17" width="9.1640625" customWidth="1"/>
    <col min="18" max="18" width="8.5" customWidth="1"/>
  </cols>
  <sheetData>
    <row r="1" spans="1:18" s="3" customFormat="1" x14ac:dyDescent="0.2">
      <c r="A1" s="56" t="s">
        <v>299</v>
      </c>
      <c r="B1" s="3" t="s">
        <v>316</v>
      </c>
      <c r="C1" s="3" t="s">
        <v>317</v>
      </c>
      <c r="D1" s="4" t="s">
        <v>318</v>
      </c>
      <c r="E1" s="9" t="s">
        <v>325</v>
      </c>
      <c r="F1" s="3" t="s">
        <v>321</v>
      </c>
      <c r="G1" s="3" t="s">
        <v>323</v>
      </c>
      <c r="I1" s="28"/>
      <c r="K1" s="3" t="s">
        <v>320</v>
      </c>
      <c r="M1" s="4"/>
      <c r="N1" s="9" t="s">
        <v>319</v>
      </c>
      <c r="O1" s="3" t="s">
        <v>322</v>
      </c>
      <c r="P1" s="3" t="s">
        <v>324</v>
      </c>
      <c r="R1" s="28"/>
    </row>
    <row r="2" spans="1:18" x14ac:dyDescent="0.2">
      <c r="A2" t="s">
        <v>300</v>
      </c>
      <c r="B2">
        <v>13</v>
      </c>
      <c r="C2">
        <v>78</v>
      </c>
      <c r="D2" s="5">
        <v>38</v>
      </c>
      <c r="E2" s="10">
        <f>SUM(F2:I2)</f>
        <v>38</v>
      </c>
      <c r="F2" s="8">
        <v>25</v>
      </c>
      <c r="G2" s="12">
        <v>10</v>
      </c>
      <c r="H2" s="14">
        <v>3</v>
      </c>
      <c r="I2" s="29"/>
      <c r="J2" s="8">
        <v>60</v>
      </c>
      <c r="K2" s="12">
        <v>32</v>
      </c>
      <c r="L2" s="14">
        <v>6</v>
      </c>
      <c r="M2" s="39">
        <v>2</v>
      </c>
      <c r="N2" s="10">
        <f>SUM(J2:M2)</f>
        <v>100</v>
      </c>
      <c r="O2" s="27">
        <f>(J2/100)*C2</f>
        <v>46.8</v>
      </c>
      <c r="P2" s="33">
        <f>(K2/100)*C2</f>
        <v>24.96</v>
      </c>
      <c r="Q2" s="34">
        <f>(L2/100)*C2</f>
        <v>4.68</v>
      </c>
      <c r="R2" s="52">
        <f>(M2/100)*C2</f>
        <v>1.56</v>
      </c>
    </row>
    <row r="3" spans="1:18" x14ac:dyDescent="0.2">
      <c r="A3" t="s">
        <v>301</v>
      </c>
      <c r="B3">
        <v>16</v>
      </c>
      <c r="C3">
        <v>96</v>
      </c>
      <c r="D3" s="6">
        <v>45</v>
      </c>
      <c r="E3" s="10">
        <f t="shared" ref="E3:E17" si="0">SUM(F3:I3)</f>
        <v>45</v>
      </c>
      <c r="F3" s="8">
        <v>32</v>
      </c>
      <c r="G3" s="12">
        <v>7</v>
      </c>
      <c r="H3" s="14">
        <v>5</v>
      </c>
      <c r="I3" s="29">
        <v>1</v>
      </c>
      <c r="J3" s="8">
        <v>52</v>
      </c>
      <c r="K3" s="12">
        <v>23</v>
      </c>
      <c r="L3" s="14">
        <v>20</v>
      </c>
      <c r="M3" s="15">
        <v>5</v>
      </c>
      <c r="N3" s="10">
        <f t="shared" ref="N3:N17" si="1">SUM(J3:M3)</f>
        <v>100</v>
      </c>
      <c r="O3" s="27">
        <f>(J3/100)*C3</f>
        <v>49.92</v>
      </c>
      <c r="P3" s="33">
        <f t="shared" ref="P3:P17" si="2">(K3/100)*C3</f>
        <v>22.080000000000002</v>
      </c>
      <c r="Q3" s="34">
        <f t="shared" ref="Q3:Q16" si="3">(L3/100)*C3</f>
        <v>19.200000000000003</v>
      </c>
      <c r="R3" s="35">
        <f t="shared" ref="R3:R17" si="4">(M3/100)*C3</f>
        <v>4.8000000000000007</v>
      </c>
    </row>
    <row r="4" spans="1:18" x14ac:dyDescent="0.2">
      <c r="A4" t="s">
        <v>302</v>
      </c>
      <c r="B4">
        <v>4</v>
      </c>
      <c r="C4">
        <v>24</v>
      </c>
      <c r="D4" s="6">
        <v>12</v>
      </c>
      <c r="E4" s="10">
        <f t="shared" si="0"/>
        <v>12</v>
      </c>
      <c r="F4" s="8">
        <v>4</v>
      </c>
      <c r="G4" s="12">
        <v>7</v>
      </c>
      <c r="H4" s="14">
        <v>1</v>
      </c>
      <c r="I4" s="29"/>
      <c r="J4" s="8">
        <v>37</v>
      </c>
      <c r="K4" s="13">
        <v>56</v>
      </c>
      <c r="L4" s="14">
        <v>7</v>
      </c>
      <c r="M4" s="15"/>
      <c r="N4" s="10">
        <f t="shared" si="1"/>
        <v>100</v>
      </c>
      <c r="O4" s="27">
        <f t="shared" ref="O4:O17" si="5">(J4/100)*C4</f>
        <v>8.879999999999999</v>
      </c>
      <c r="P4" s="33">
        <f t="shared" si="2"/>
        <v>13.440000000000001</v>
      </c>
      <c r="Q4" s="34">
        <f t="shared" si="3"/>
        <v>1.6800000000000002</v>
      </c>
      <c r="R4" s="35">
        <f t="shared" si="4"/>
        <v>0</v>
      </c>
    </row>
    <row r="5" spans="1:18" x14ac:dyDescent="0.2">
      <c r="A5" t="s">
        <v>303</v>
      </c>
      <c r="B5">
        <v>3</v>
      </c>
      <c r="C5">
        <v>18</v>
      </c>
      <c r="D5" s="6">
        <v>10</v>
      </c>
      <c r="E5" s="10">
        <f t="shared" si="0"/>
        <v>10</v>
      </c>
      <c r="F5" s="8">
        <v>1</v>
      </c>
      <c r="G5" s="12">
        <v>9</v>
      </c>
      <c r="H5" s="20"/>
      <c r="I5" s="29"/>
      <c r="J5" s="8">
        <v>41</v>
      </c>
      <c r="K5" s="13">
        <v>54</v>
      </c>
      <c r="L5" s="14">
        <v>5</v>
      </c>
      <c r="M5" s="15"/>
      <c r="N5" s="10">
        <f t="shared" si="1"/>
        <v>100</v>
      </c>
      <c r="O5" s="27">
        <f t="shared" si="5"/>
        <v>7.38</v>
      </c>
      <c r="P5" s="33">
        <f t="shared" si="2"/>
        <v>9.7200000000000006</v>
      </c>
      <c r="Q5" s="34">
        <f t="shared" si="3"/>
        <v>0.9</v>
      </c>
      <c r="R5" s="35">
        <f t="shared" si="4"/>
        <v>0</v>
      </c>
    </row>
    <row r="6" spans="1:18" x14ac:dyDescent="0.2">
      <c r="A6" t="s">
        <v>304</v>
      </c>
      <c r="B6">
        <v>1</v>
      </c>
      <c r="C6">
        <v>5</v>
      </c>
      <c r="D6" s="6">
        <v>2</v>
      </c>
      <c r="E6" s="10">
        <f t="shared" si="0"/>
        <v>2</v>
      </c>
      <c r="F6" s="11"/>
      <c r="G6" s="12">
        <v>2</v>
      </c>
      <c r="H6" s="20"/>
      <c r="I6" s="29"/>
      <c r="J6" s="8">
        <v>39</v>
      </c>
      <c r="K6" s="13">
        <v>56</v>
      </c>
      <c r="L6" s="14">
        <v>5</v>
      </c>
      <c r="M6" s="15"/>
      <c r="N6" s="10">
        <f t="shared" si="1"/>
        <v>100</v>
      </c>
      <c r="O6" s="27">
        <f t="shared" si="5"/>
        <v>1.9500000000000002</v>
      </c>
      <c r="P6" s="33">
        <f t="shared" si="2"/>
        <v>2.8000000000000003</v>
      </c>
      <c r="Q6" s="34">
        <f t="shared" si="3"/>
        <v>0.25</v>
      </c>
      <c r="R6" s="35">
        <f t="shared" si="4"/>
        <v>0</v>
      </c>
    </row>
    <row r="7" spans="1:18" x14ac:dyDescent="0.2">
      <c r="A7" t="s">
        <v>305</v>
      </c>
      <c r="B7">
        <v>2</v>
      </c>
      <c r="C7">
        <v>12</v>
      </c>
      <c r="D7" s="6">
        <v>6</v>
      </c>
      <c r="E7" s="10">
        <f t="shared" si="0"/>
        <v>6</v>
      </c>
      <c r="F7" s="11"/>
      <c r="G7" s="12">
        <v>6</v>
      </c>
      <c r="H7" s="20"/>
      <c r="I7" s="29"/>
      <c r="J7" s="8">
        <v>45</v>
      </c>
      <c r="K7" s="13">
        <v>52</v>
      </c>
      <c r="L7" s="40">
        <v>3</v>
      </c>
      <c r="M7" s="15"/>
      <c r="N7" s="10">
        <f t="shared" si="1"/>
        <v>100</v>
      </c>
      <c r="O7" s="27">
        <f t="shared" si="5"/>
        <v>5.4</v>
      </c>
      <c r="P7" s="33">
        <f t="shared" si="2"/>
        <v>6.24</v>
      </c>
      <c r="Q7" s="53">
        <f>(L7/100)*C7</f>
        <v>0.36</v>
      </c>
      <c r="R7" s="35">
        <f t="shared" si="4"/>
        <v>0</v>
      </c>
    </row>
    <row r="8" spans="1:18" x14ac:dyDescent="0.2">
      <c r="A8" t="s">
        <v>306</v>
      </c>
      <c r="B8">
        <v>8</v>
      </c>
      <c r="C8">
        <v>48</v>
      </c>
      <c r="D8" s="6">
        <v>22</v>
      </c>
      <c r="E8" s="10">
        <f t="shared" si="0"/>
        <v>22</v>
      </c>
      <c r="F8" s="8">
        <v>15</v>
      </c>
      <c r="G8" s="12">
        <v>5</v>
      </c>
      <c r="H8" s="14">
        <v>2</v>
      </c>
      <c r="I8" s="29"/>
      <c r="J8" s="8">
        <v>56</v>
      </c>
      <c r="K8" s="13">
        <v>39</v>
      </c>
      <c r="L8" s="14">
        <v>5</v>
      </c>
      <c r="M8" s="15"/>
      <c r="N8" s="10">
        <f t="shared" si="1"/>
        <v>100</v>
      </c>
      <c r="O8" s="27">
        <f t="shared" si="5"/>
        <v>26.880000000000003</v>
      </c>
      <c r="P8" s="33">
        <f t="shared" si="2"/>
        <v>18.72</v>
      </c>
      <c r="Q8" s="34">
        <f t="shared" si="3"/>
        <v>2.4000000000000004</v>
      </c>
      <c r="R8" s="35">
        <f t="shared" si="4"/>
        <v>0</v>
      </c>
    </row>
    <row r="9" spans="1:18" x14ac:dyDescent="0.2">
      <c r="A9" t="s">
        <v>307</v>
      </c>
      <c r="B9">
        <v>2</v>
      </c>
      <c r="C9">
        <v>12</v>
      </c>
      <c r="D9" s="6">
        <v>6</v>
      </c>
      <c r="E9" s="10">
        <f t="shared" si="0"/>
        <v>6</v>
      </c>
      <c r="F9" s="11"/>
      <c r="G9" s="19">
        <v>6</v>
      </c>
      <c r="H9" s="20"/>
      <c r="I9" s="29"/>
      <c r="J9" s="8">
        <v>32</v>
      </c>
      <c r="K9" s="13">
        <v>43</v>
      </c>
      <c r="L9" s="14">
        <v>15</v>
      </c>
      <c r="M9" s="15">
        <v>10</v>
      </c>
      <c r="N9" s="10">
        <f t="shared" si="1"/>
        <v>100</v>
      </c>
      <c r="O9" s="27">
        <f t="shared" si="5"/>
        <v>3.84</v>
      </c>
      <c r="P9" s="33">
        <f t="shared" si="2"/>
        <v>5.16</v>
      </c>
      <c r="Q9" s="34">
        <f t="shared" si="3"/>
        <v>1.7999999999999998</v>
      </c>
      <c r="R9" s="35">
        <f t="shared" si="4"/>
        <v>1.2000000000000002</v>
      </c>
    </row>
    <row r="10" spans="1:18" x14ac:dyDescent="0.2">
      <c r="A10" t="s">
        <v>308</v>
      </c>
      <c r="B10">
        <v>10</v>
      </c>
      <c r="C10">
        <v>60</v>
      </c>
      <c r="D10" s="6">
        <v>30</v>
      </c>
      <c r="E10" s="10">
        <f t="shared" si="0"/>
        <v>30</v>
      </c>
      <c r="F10" s="8">
        <v>19</v>
      </c>
      <c r="G10" s="12">
        <v>8</v>
      </c>
      <c r="H10" s="14">
        <v>3</v>
      </c>
      <c r="I10" s="29"/>
      <c r="J10" s="8">
        <v>48</v>
      </c>
      <c r="K10" s="13">
        <v>31</v>
      </c>
      <c r="L10" s="14">
        <v>18</v>
      </c>
      <c r="M10" s="39">
        <v>3</v>
      </c>
      <c r="N10" s="10">
        <f t="shared" si="1"/>
        <v>100</v>
      </c>
      <c r="O10" s="27">
        <f t="shared" si="5"/>
        <v>28.799999999999997</v>
      </c>
      <c r="P10" s="33">
        <f t="shared" si="2"/>
        <v>18.600000000000001</v>
      </c>
      <c r="Q10" s="34">
        <f t="shared" si="3"/>
        <v>10.799999999999999</v>
      </c>
      <c r="R10" s="55">
        <f>(M10/100)*C10</f>
        <v>1.7999999999999998</v>
      </c>
    </row>
    <row r="11" spans="1:18" x14ac:dyDescent="0.2">
      <c r="A11" t="s">
        <v>309</v>
      </c>
      <c r="B11">
        <v>22</v>
      </c>
      <c r="C11">
        <v>132</v>
      </c>
      <c r="D11" s="6">
        <v>64</v>
      </c>
      <c r="E11" s="10">
        <f t="shared" si="0"/>
        <v>64</v>
      </c>
      <c r="F11" s="8">
        <v>6</v>
      </c>
      <c r="G11" s="12">
        <v>58</v>
      </c>
      <c r="H11" s="20"/>
      <c r="I11" s="29"/>
      <c r="J11" s="8">
        <v>42</v>
      </c>
      <c r="K11" s="13">
        <v>55</v>
      </c>
      <c r="L11" s="40">
        <v>3</v>
      </c>
      <c r="M11" s="15"/>
      <c r="N11" s="10">
        <f t="shared" si="1"/>
        <v>100</v>
      </c>
      <c r="O11" s="27">
        <f t="shared" si="5"/>
        <v>55.44</v>
      </c>
      <c r="P11" s="33">
        <f t="shared" si="2"/>
        <v>72.600000000000009</v>
      </c>
      <c r="Q11" s="53">
        <f>(L11/100)*C11</f>
        <v>3.96</v>
      </c>
      <c r="R11" s="35">
        <f t="shared" si="4"/>
        <v>0</v>
      </c>
    </row>
    <row r="12" spans="1:18" x14ac:dyDescent="0.2">
      <c r="A12" t="s">
        <v>310</v>
      </c>
      <c r="B12">
        <v>5</v>
      </c>
      <c r="C12">
        <v>30</v>
      </c>
      <c r="D12" s="6">
        <v>15</v>
      </c>
      <c r="E12" s="10">
        <f t="shared" si="0"/>
        <v>15</v>
      </c>
      <c r="F12" s="8">
        <v>13</v>
      </c>
      <c r="G12" s="12">
        <v>1</v>
      </c>
      <c r="H12" s="14">
        <v>1</v>
      </c>
      <c r="I12" s="29"/>
      <c r="J12" s="8">
        <v>74</v>
      </c>
      <c r="K12" s="13">
        <v>20</v>
      </c>
      <c r="L12" s="14">
        <v>5</v>
      </c>
      <c r="M12" s="39">
        <v>1</v>
      </c>
      <c r="N12" s="10">
        <f t="shared" si="1"/>
        <v>100</v>
      </c>
      <c r="O12" s="27">
        <f t="shared" si="5"/>
        <v>22.2</v>
      </c>
      <c r="P12" s="33">
        <f t="shared" si="2"/>
        <v>6</v>
      </c>
      <c r="Q12" s="34">
        <f t="shared" si="3"/>
        <v>1.5</v>
      </c>
      <c r="R12" s="55">
        <f>(M12/100)*C12</f>
        <v>0.3</v>
      </c>
    </row>
    <row r="13" spans="1:18" x14ac:dyDescent="0.2">
      <c r="A13" t="s">
        <v>311</v>
      </c>
      <c r="B13">
        <v>1</v>
      </c>
      <c r="C13">
        <v>6</v>
      </c>
      <c r="D13" s="6">
        <v>4</v>
      </c>
      <c r="E13" s="10">
        <f t="shared" si="0"/>
        <v>4</v>
      </c>
      <c r="F13" s="11"/>
      <c r="G13" s="12">
        <v>4</v>
      </c>
      <c r="H13" s="20"/>
      <c r="I13" s="29"/>
      <c r="J13" s="8">
        <v>35</v>
      </c>
      <c r="K13" s="13">
        <v>60</v>
      </c>
      <c r="L13" s="40">
        <v>4</v>
      </c>
      <c r="M13" s="39">
        <v>1</v>
      </c>
      <c r="N13" s="10">
        <f t="shared" si="1"/>
        <v>100</v>
      </c>
      <c r="O13" s="27">
        <f t="shared" si="5"/>
        <v>2.0999999999999996</v>
      </c>
      <c r="P13" s="33">
        <f t="shared" si="2"/>
        <v>3.5999999999999996</v>
      </c>
      <c r="Q13" s="53">
        <f>(L13/100)*C13</f>
        <v>0.24</v>
      </c>
      <c r="R13" s="55">
        <f>(M13/100)*C13</f>
        <v>0.06</v>
      </c>
    </row>
    <row r="14" spans="1:18" x14ac:dyDescent="0.2">
      <c r="A14" t="s">
        <v>312</v>
      </c>
      <c r="B14">
        <v>5</v>
      </c>
      <c r="C14">
        <v>30</v>
      </c>
      <c r="D14" s="6">
        <v>16</v>
      </c>
      <c r="E14" s="10">
        <f t="shared" si="0"/>
        <v>16</v>
      </c>
      <c r="F14" s="8">
        <v>8</v>
      </c>
      <c r="G14" s="12">
        <v>6</v>
      </c>
      <c r="H14" s="14">
        <v>2</v>
      </c>
      <c r="I14" s="29"/>
      <c r="J14" s="8">
        <v>43</v>
      </c>
      <c r="K14" s="13">
        <v>37</v>
      </c>
      <c r="L14" s="14">
        <v>15</v>
      </c>
      <c r="M14" s="15">
        <v>5</v>
      </c>
      <c r="N14" s="10">
        <f t="shared" si="1"/>
        <v>100</v>
      </c>
      <c r="O14" s="27">
        <f t="shared" si="5"/>
        <v>12.9</v>
      </c>
      <c r="P14" s="33">
        <f t="shared" si="2"/>
        <v>11.1</v>
      </c>
      <c r="Q14" s="34">
        <f t="shared" si="3"/>
        <v>4.5</v>
      </c>
      <c r="R14" s="35">
        <f t="shared" si="4"/>
        <v>1.5</v>
      </c>
    </row>
    <row r="15" spans="1:18" x14ac:dyDescent="0.2">
      <c r="A15" t="s">
        <v>313</v>
      </c>
      <c r="B15">
        <v>3</v>
      </c>
      <c r="C15">
        <v>18</v>
      </c>
      <c r="D15" s="6">
        <v>9</v>
      </c>
      <c r="E15" s="10">
        <f t="shared" si="0"/>
        <v>9</v>
      </c>
      <c r="F15" s="8">
        <v>6</v>
      </c>
      <c r="G15" s="12">
        <v>3</v>
      </c>
      <c r="H15" s="20"/>
      <c r="I15" s="29"/>
      <c r="J15" s="8">
        <v>51</v>
      </c>
      <c r="K15" s="13">
        <v>39</v>
      </c>
      <c r="L15" s="14">
        <v>10</v>
      </c>
      <c r="M15" s="15"/>
      <c r="N15" s="10">
        <f t="shared" si="1"/>
        <v>100</v>
      </c>
      <c r="O15" s="27">
        <f t="shared" si="5"/>
        <v>9.18</v>
      </c>
      <c r="P15" s="33">
        <f t="shared" si="2"/>
        <v>7.0200000000000005</v>
      </c>
      <c r="Q15" s="34">
        <f t="shared" si="3"/>
        <v>1.8</v>
      </c>
      <c r="R15" s="35">
        <f t="shared" si="4"/>
        <v>0</v>
      </c>
    </row>
    <row r="16" spans="1:18" x14ac:dyDescent="0.2">
      <c r="A16" t="s">
        <v>314</v>
      </c>
      <c r="B16">
        <v>3</v>
      </c>
      <c r="C16">
        <v>18</v>
      </c>
      <c r="D16" s="6">
        <v>11</v>
      </c>
      <c r="E16" s="10">
        <f t="shared" si="0"/>
        <v>11</v>
      </c>
      <c r="F16" s="8">
        <v>7</v>
      </c>
      <c r="G16" s="12">
        <v>4</v>
      </c>
      <c r="H16" s="20"/>
      <c r="I16" s="29"/>
      <c r="J16" s="8">
        <v>62</v>
      </c>
      <c r="K16" s="13">
        <v>25</v>
      </c>
      <c r="L16" s="14">
        <v>6</v>
      </c>
      <c r="M16" s="15">
        <v>7</v>
      </c>
      <c r="N16" s="10">
        <f t="shared" si="1"/>
        <v>100</v>
      </c>
      <c r="O16" s="27">
        <f t="shared" si="5"/>
        <v>11.16</v>
      </c>
      <c r="P16" s="33">
        <f t="shared" si="2"/>
        <v>4.5</v>
      </c>
      <c r="Q16" s="34">
        <f t="shared" si="3"/>
        <v>1.08</v>
      </c>
      <c r="R16" s="35">
        <f t="shared" si="4"/>
        <v>1.2600000000000002</v>
      </c>
    </row>
    <row r="17" spans="1:19" x14ac:dyDescent="0.2">
      <c r="A17" t="s">
        <v>315</v>
      </c>
      <c r="B17" s="2">
        <v>2</v>
      </c>
      <c r="C17" s="2">
        <v>11</v>
      </c>
      <c r="D17" s="7">
        <v>9</v>
      </c>
      <c r="E17" s="23">
        <f t="shared" si="0"/>
        <v>9</v>
      </c>
      <c r="F17" s="2"/>
      <c r="G17" s="18">
        <v>9</v>
      </c>
      <c r="H17" s="21"/>
      <c r="I17" s="30"/>
      <c r="J17" s="8">
        <v>28</v>
      </c>
      <c r="K17" s="13">
        <v>65</v>
      </c>
      <c r="L17" s="40">
        <v>1</v>
      </c>
      <c r="M17" s="15">
        <v>6</v>
      </c>
      <c r="N17" s="10">
        <f t="shared" si="1"/>
        <v>100</v>
      </c>
      <c r="O17" s="36">
        <f t="shared" si="5"/>
        <v>3.08</v>
      </c>
      <c r="P17" s="37">
        <f t="shared" si="2"/>
        <v>7.15</v>
      </c>
      <c r="Q17" s="54">
        <f>(L17/100)*C17</f>
        <v>0.11</v>
      </c>
      <c r="R17" s="38">
        <f t="shared" si="4"/>
        <v>0.65999999999999992</v>
      </c>
    </row>
    <row r="18" spans="1:19" x14ac:dyDescent="0.2">
      <c r="B18">
        <f t="shared" ref="B18:I18" si="6">SUM(B2:B17)</f>
        <v>100</v>
      </c>
      <c r="C18">
        <f t="shared" si="6"/>
        <v>598</v>
      </c>
      <c r="D18" s="6">
        <f t="shared" si="6"/>
        <v>299</v>
      </c>
      <c r="E18" s="24">
        <f t="shared" si="6"/>
        <v>299</v>
      </c>
      <c r="F18" s="11">
        <f t="shared" si="6"/>
        <v>136</v>
      </c>
      <c r="G18" s="8">
        <f t="shared" si="6"/>
        <v>145</v>
      </c>
      <c r="H18" s="8">
        <f t="shared" si="6"/>
        <v>17</v>
      </c>
      <c r="I18" s="31">
        <f t="shared" si="6"/>
        <v>1</v>
      </c>
      <c r="M18" s="11"/>
      <c r="N18" s="11"/>
      <c r="O18" s="41">
        <f>SUM(O2:O17)</f>
        <v>295.91000000000003</v>
      </c>
      <c r="P18" s="42">
        <f>SUM(P2:P17)</f>
        <v>233.69</v>
      </c>
      <c r="Q18" s="43">
        <f>SUM(Q2:Q17)</f>
        <v>55.26</v>
      </c>
      <c r="R18" s="44">
        <f>SUM(R2:R17)</f>
        <v>13.140000000000002</v>
      </c>
      <c r="S18" s="51">
        <f>SUM(O18:R18)</f>
        <v>598</v>
      </c>
    </row>
    <row r="19" spans="1:19" x14ac:dyDescent="0.2">
      <c r="I19" s="32">
        <f>SUM(F18:I18)</f>
        <v>299</v>
      </c>
    </row>
    <row r="20" spans="1:19" x14ac:dyDescent="0.2">
      <c r="O20" s="49" t="s">
        <v>327</v>
      </c>
      <c r="P20" s="25"/>
      <c r="Q20" s="25"/>
      <c r="R20" s="5"/>
    </row>
    <row r="21" spans="1:19" x14ac:dyDescent="0.2">
      <c r="A21" s="59" t="s">
        <v>339</v>
      </c>
      <c r="G21" s="72" t="s">
        <v>340</v>
      </c>
      <c r="O21" s="45">
        <v>296</v>
      </c>
      <c r="P21" s="46">
        <v>237</v>
      </c>
      <c r="Q21" s="47">
        <v>51</v>
      </c>
      <c r="R21" s="48">
        <v>9</v>
      </c>
      <c r="S21" s="50">
        <f>SUM(O21:R21)</f>
        <v>593</v>
      </c>
    </row>
    <row r="22" spans="1:19" x14ac:dyDescent="0.2">
      <c r="O22" s="16"/>
      <c r="P22" s="2" t="s">
        <v>328</v>
      </c>
      <c r="Q22" s="2" t="s">
        <v>329</v>
      </c>
      <c r="R22" s="7" t="s">
        <v>329</v>
      </c>
    </row>
    <row r="24" spans="1:19" x14ac:dyDescent="0.2">
      <c r="O24" t="s">
        <v>337</v>
      </c>
    </row>
    <row r="25" spans="1:19" x14ac:dyDescent="0.2">
      <c r="O25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07" workbookViewId="0">
      <pane xSplit="1" topLeftCell="B1" activePane="topRight" state="frozen"/>
      <selection pane="topRight" activeCell="AA3" sqref="AA3"/>
    </sheetView>
  </sheetViews>
  <sheetFormatPr baseColWidth="10" defaultRowHeight="16" x14ac:dyDescent="0.2"/>
  <cols>
    <col min="1" max="1" width="19" customWidth="1"/>
    <col min="2" max="2" width="13.5" customWidth="1"/>
    <col min="3" max="3" width="12" customWidth="1"/>
    <col min="5" max="5" width="13.33203125" customWidth="1"/>
  </cols>
  <sheetData>
    <row r="1" spans="1:31" ht="19" x14ac:dyDescent="0.25">
      <c r="A1" s="101" t="s">
        <v>358</v>
      </c>
    </row>
    <row r="2" spans="1:31" s="59" customFormat="1" x14ac:dyDescent="0.2">
      <c r="A2" s="66" t="s">
        <v>299</v>
      </c>
      <c r="B2" s="67" t="s">
        <v>330</v>
      </c>
      <c r="C2" s="67" t="s">
        <v>333</v>
      </c>
      <c r="D2" s="67" t="s">
        <v>331</v>
      </c>
      <c r="E2" s="68" t="s">
        <v>332</v>
      </c>
      <c r="F2" s="76" t="s">
        <v>345</v>
      </c>
      <c r="G2" s="76"/>
      <c r="H2" s="76"/>
      <c r="I2" s="76"/>
      <c r="J2" s="77"/>
      <c r="K2" s="76" t="s">
        <v>346</v>
      </c>
      <c r="L2" s="76"/>
      <c r="M2" s="76"/>
      <c r="N2" s="76"/>
      <c r="O2" s="80"/>
      <c r="P2" s="78" t="s">
        <v>354</v>
      </c>
      <c r="Q2" s="88" t="s">
        <v>355</v>
      </c>
      <c r="R2" s="88"/>
      <c r="S2" s="88"/>
      <c r="T2" s="88"/>
      <c r="U2" s="89"/>
      <c r="V2" s="88" t="s">
        <v>356</v>
      </c>
      <c r="W2" s="88"/>
      <c r="X2" s="88"/>
      <c r="Y2" s="88"/>
      <c r="Z2" s="89"/>
      <c r="AA2" s="88" t="s">
        <v>369</v>
      </c>
      <c r="AB2" s="88"/>
      <c r="AC2" s="88"/>
      <c r="AD2" s="88"/>
      <c r="AE2" s="90"/>
    </row>
    <row r="3" spans="1:31" x14ac:dyDescent="0.2">
      <c r="A3" t="s">
        <v>300</v>
      </c>
      <c r="B3" s="57">
        <v>10879618</v>
      </c>
      <c r="C3" s="60">
        <f>B3/$B$19</f>
        <v>0.13239461444580128</v>
      </c>
      <c r="D3" s="27">
        <f>598*C3</f>
        <v>79.171979438589162</v>
      </c>
      <c r="E3" s="64">
        <v>38</v>
      </c>
      <c r="F3" s="69">
        <v>2873905</v>
      </c>
      <c r="G3" s="13">
        <v>1332623</v>
      </c>
      <c r="H3" s="70">
        <v>164210</v>
      </c>
      <c r="I3" s="71">
        <v>614298</v>
      </c>
      <c r="J3" s="75">
        <v>236251</v>
      </c>
      <c r="K3" s="69">
        <v>38</v>
      </c>
      <c r="L3" s="13">
        <v>0</v>
      </c>
      <c r="M3" s="70">
        <v>0</v>
      </c>
      <c r="N3" s="71">
        <v>0</v>
      </c>
      <c r="O3" s="81">
        <v>0</v>
      </c>
      <c r="P3" s="64">
        <f>SUM(K3:O3)</f>
        <v>38</v>
      </c>
      <c r="Q3" s="69">
        <v>2576606</v>
      </c>
      <c r="R3" s="13">
        <v>1160424</v>
      </c>
      <c r="S3" s="70">
        <v>348317</v>
      </c>
      <c r="T3" s="71">
        <v>623294</v>
      </c>
      <c r="U3" s="75">
        <v>272456</v>
      </c>
      <c r="Z3" s="6"/>
      <c r="AE3" s="64"/>
    </row>
    <row r="4" spans="1:31" x14ac:dyDescent="0.2">
      <c r="A4" t="s">
        <v>352</v>
      </c>
      <c r="B4" s="57">
        <v>12843514</v>
      </c>
      <c r="C4" s="60">
        <f>B4/$B$19</f>
        <v>0.15629336288822374</v>
      </c>
      <c r="D4" s="27">
        <f>598*C4</f>
        <v>93.463431007157794</v>
      </c>
      <c r="E4" s="64">
        <v>45</v>
      </c>
      <c r="F4" s="69">
        <v>3544079</v>
      </c>
      <c r="G4" s="13">
        <v>1443710</v>
      </c>
      <c r="H4" s="70">
        <v>183259</v>
      </c>
      <c r="I4" s="71">
        <v>505800</v>
      </c>
      <c r="J4" s="75">
        <v>225218</v>
      </c>
      <c r="K4" s="69">
        <v>45</v>
      </c>
      <c r="L4" s="13">
        <v>0</v>
      </c>
      <c r="M4" s="70">
        <v>0</v>
      </c>
      <c r="N4" s="71">
        <v>0</v>
      </c>
      <c r="O4" s="81">
        <v>0</v>
      </c>
      <c r="P4" s="64">
        <f>SUM(K4:O4)</f>
        <v>45</v>
      </c>
      <c r="Q4" s="69">
        <v>3243569</v>
      </c>
      <c r="R4" s="13">
        <v>1314009</v>
      </c>
      <c r="S4" s="70">
        <v>334158</v>
      </c>
      <c r="T4" s="71">
        <v>552818</v>
      </c>
      <c r="U4" s="75">
        <v>248920</v>
      </c>
      <c r="Z4" s="6"/>
      <c r="AE4" s="64"/>
    </row>
    <row r="5" spans="1:31" x14ac:dyDescent="0.2">
      <c r="A5" t="s">
        <v>302</v>
      </c>
      <c r="B5" s="57">
        <v>3520031</v>
      </c>
      <c r="C5" s="60">
        <f>B5/$B$19</f>
        <v>4.2835432924415939E-2</v>
      </c>
      <c r="D5" s="27">
        <f t="shared" ref="D5:D18" si="0">598*C5</f>
        <v>25.615588888800733</v>
      </c>
      <c r="E5" s="64">
        <v>12</v>
      </c>
      <c r="F5" s="69">
        <v>536332</v>
      </c>
      <c r="G5" s="13">
        <v>455138</v>
      </c>
      <c r="H5" s="70">
        <v>25867</v>
      </c>
      <c r="I5" s="71">
        <v>243259</v>
      </c>
      <c r="J5" s="75">
        <v>333148</v>
      </c>
      <c r="K5" s="69">
        <v>5</v>
      </c>
      <c r="L5" s="13">
        <v>2</v>
      </c>
      <c r="M5" s="70">
        <v>0</v>
      </c>
      <c r="N5" s="71">
        <v>1</v>
      </c>
      <c r="O5" s="81">
        <v>4</v>
      </c>
      <c r="P5" s="64">
        <f t="shared" ref="P5:P18" si="1">SUM(K5:O5)</f>
        <v>12</v>
      </c>
      <c r="Q5" s="69">
        <v>508643</v>
      </c>
      <c r="R5" s="13">
        <v>439387</v>
      </c>
      <c r="S5" s="70">
        <v>63616</v>
      </c>
      <c r="T5" s="71">
        <v>220737</v>
      </c>
      <c r="U5" s="75">
        <v>330507</v>
      </c>
      <c r="Z5" s="6"/>
      <c r="AE5" s="64"/>
    </row>
    <row r="6" spans="1:31" x14ac:dyDescent="0.2">
      <c r="A6" t="s">
        <v>303</v>
      </c>
      <c r="B6" s="57">
        <v>2484826</v>
      </c>
      <c r="C6" s="60">
        <f t="shared" ref="C6:C18" si="2">B6/$B$19</f>
        <v>3.0237971612137721E-2</v>
      </c>
      <c r="D6" s="27">
        <f t="shared" si="0"/>
        <v>18.082307024058359</v>
      </c>
      <c r="E6" s="64">
        <v>10</v>
      </c>
      <c r="F6" s="69">
        <v>492236</v>
      </c>
      <c r="G6" s="13">
        <v>367713</v>
      </c>
      <c r="H6" s="70">
        <v>21252</v>
      </c>
      <c r="I6" s="71">
        <v>53549</v>
      </c>
      <c r="J6" s="75">
        <v>330627</v>
      </c>
      <c r="K6" s="69">
        <v>9</v>
      </c>
      <c r="L6" s="13">
        <v>1</v>
      </c>
      <c r="M6" s="70">
        <v>0</v>
      </c>
      <c r="N6" s="71">
        <v>0</v>
      </c>
      <c r="O6" s="81">
        <v>0</v>
      </c>
      <c r="P6" s="64">
        <f t="shared" si="1"/>
        <v>10</v>
      </c>
      <c r="Q6" s="69">
        <v>492236</v>
      </c>
      <c r="R6" s="13">
        <v>367713</v>
      </c>
      <c r="S6" s="70">
        <v>21252</v>
      </c>
      <c r="T6" s="71">
        <v>53549</v>
      </c>
      <c r="U6" s="75">
        <v>311312</v>
      </c>
      <c r="Z6" s="6"/>
      <c r="AE6" s="64"/>
    </row>
    <row r="7" spans="1:31" x14ac:dyDescent="0.2">
      <c r="A7" t="s">
        <v>304</v>
      </c>
      <c r="B7" s="57">
        <v>671489</v>
      </c>
      <c r="C7" s="60">
        <f t="shared" si="2"/>
        <v>8.1713831551435585E-3</v>
      </c>
      <c r="D7" s="27">
        <f t="shared" si="0"/>
        <v>4.8864871267758483</v>
      </c>
      <c r="E7" s="64">
        <v>2</v>
      </c>
      <c r="F7" s="69">
        <v>97265</v>
      </c>
      <c r="G7" s="13">
        <v>133437</v>
      </c>
      <c r="H7" s="70">
        <v>6360</v>
      </c>
      <c r="I7" s="71">
        <v>37667</v>
      </c>
      <c r="J7" s="75">
        <v>28521</v>
      </c>
      <c r="K7" s="69">
        <v>0</v>
      </c>
      <c r="L7" s="13">
        <v>2</v>
      </c>
      <c r="M7" s="70">
        <v>0</v>
      </c>
      <c r="N7" s="71">
        <v>0</v>
      </c>
      <c r="O7" s="81">
        <v>0</v>
      </c>
      <c r="P7" s="64">
        <f t="shared" si="1"/>
        <v>2</v>
      </c>
      <c r="Q7" s="69">
        <v>96459</v>
      </c>
      <c r="R7" s="13">
        <v>117204</v>
      </c>
      <c r="S7" s="70">
        <v>11204</v>
      </c>
      <c r="T7" s="71">
        <v>40014</v>
      </c>
      <c r="U7" s="75">
        <v>33284</v>
      </c>
      <c r="Z7" s="6"/>
      <c r="AE7" s="64"/>
    </row>
    <row r="8" spans="1:31" x14ac:dyDescent="0.2">
      <c r="A8" t="s">
        <v>305</v>
      </c>
      <c r="B8" s="57">
        <v>1787408</v>
      </c>
      <c r="C8" s="60">
        <f t="shared" si="2"/>
        <v>2.1751057161872849E-2</v>
      </c>
      <c r="D8" s="27">
        <f t="shared" si="0"/>
        <v>13.007132182799964</v>
      </c>
      <c r="E8" s="64">
        <v>6</v>
      </c>
      <c r="F8" s="69">
        <v>305979</v>
      </c>
      <c r="G8" s="13">
        <v>336337</v>
      </c>
      <c r="H8" s="70">
        <v>17707</v>
      </c>
      <c r="I8" s="71">
        <v>94473</v>
      </c>
      <c r="J8" s="75">
        <v>66995</v>
      </c>
      <c r="K8" s="69">
        <v>1</v>
      </c>
      <c r="L8" s="13">
        <v>5</v>
      </c>
      <c r="M8" s="70">
        <v>0</v>
      </c>
      <c r="N8" s="71">
        <v>0</v>
      </c>
      <c r="O8" s="81">
        <v>0</v>
      </c>
      <c r="P8" s="64">
        <f t="shared" si="1"/>
        <v>6</v>
      </c>
      <c r="Q8" s="69">
        <v>285927</v>
      </c>
      <c r="R8" s="13">
        <v>288902</v>
      </c>
      <c r="S8" s="70">
        <v>42869</v>
      </c>
      <c r="T8" s="71">
        <v>112826</v>
      </c>
      <c r="U8" s="75">
        <v>78296</v>
      </c>
      <c r="Z8" s="6"/>
      <c r="AE8" s="64"/>
    </row>
    <row r="9" spans="1:31" x14ac:dyDescent="0.2">
      <c r="A9" t="s">
        <v>343</v>
      </c>
      <c r="B9" s="57">
        <v>6176172</v>
      </c>
      <c r="C9" s="60">
        <f t="shared" si="2"/>
        <v>7.5158145321917849E-2</v>
      </c>
      <c r="D9" s="27">
        <f t="shared" si="0"/>
        <v>44.944570902506875</v>
      </c>
      <c r="E9" s="64">
        <v>22</v>
      </c>
      <c r="F9" s="69">
        <v>1399206</v>
      </c>
      <c r="G9" s="13">
        <v>1080828</v>
      </c>
      <c r="H9" s="70">
        <v>81708</v>
      </c>
      <c r="I9" s="71">
        <v>236653</v>
      </c>
      <c r="J9" s="75">
        <v>167135</v>
      </c>
      <c r="K9" s="69">
        <v>17</v>
      </c>
      <c r="L9" s="13">
        <v>5</v>
      </c>
      <c r="M9" s="70">
        <v>0</v>
      </c>
      <c r="N9" s="71">
        <v>0</v>
      </c>
      <c r="O9" s="81">
        <v>0</v>
      </c>
      <c r="P9" s="64">
        <f>SUM(K9:O9)</f>
        <v>22</v>
      </c>
      <c r="Q9" s="69">
        <v>1232994</v>
      </c>
      <c r="R9" s="13">
        <v>906906</v>
      </c>
      <c r="S9" s="70">
        <v>175144</v>
      </c>
      <c r="T9" s="71">
        <v>313135</v>
      </c>
      <c r="U9" s="75">
        <v>188654</v>
      </c>
      <c r="Z9" s="6"/>
      <c r="AE9" s="64"/>
    </row>
    <row r="10" spans="1:31" x14ac:dyDescent="0.2">
      <c r="A10" t="s">
        <v>308</v>
      </c>
      <c r="B10" s="57">
        <v>1612362</v>
      </c>
      <c r="C10" s="60">
        <f t="shared" si="2"/>
        <v>1.9620913651293734E-2</v>
      </c>
      <c r="D10" s="27">
        <f t="shared" si="0"/>
        <v>11.733306363473654</v>
      </c>
      <c r="E10" s="64">
        <v>6</v>
      </c>
      <c r="F10" s="69">
        <v>384607</v>
      </c>
      <c r="G10" s="13">
        <v>165660</v>
      </c>
      <c r="H10" s="70">
        <v>11891</v>
      </c>
      <c r="I10" s="71">
        <v>33232</v>
      </c>
      <c r="J10" s="75">
        <v>204479</v>
      </c>
      <c r="K10" s="69">
        <v>6</v>
      </c>
      <c r="L10" s="13">
        <v>0</v>
      </c>
      <c r="M10" s="70">
        <v>0</v>
      </c>
      <c r="N10" s="71">
        <v>0</v>
      </c>
      <c r="O10" s="81">
        <v>0</v>
      </c>
      <c r="P10" s="64">
        <f t="shared" si="1"/>
        <v>6</v>
      </c>
      <c r="Q10" s="69">
        <v>369048</v>
      </c>
      <c r="R10" s="13">
        <v>154431</v>
      </c>
      <c r="S10" s="70">
        <v>18968</v>
      </c>
      <c r="T10" s="71">
        <v>37716</v>
      </c>
      <c r="U10" s="75">
        <v>186871</v>
      </c>
      <c r="Z10" s="6"/>
      <c r="AE10" s="64"/>
    </row>
    <row r="11" spans="1:31" x14ac:dyDescent="0.2">
      <c r="A11" t="s">
        <v>307</v>
      </c>
      <c r="B11" s="57">
        <v>7926599</v>
      </c>
      <c r="C11" s="60">
        <f t="shared" si="2"/>
        <v>9.6459178849061966E-2</v>
      </c>
      <c r="D11" s="27">
        <f t="shared" si="0"/>
        <v>57.682588951739056</v>
      </c>
      <c r="E11" s="64">
        <v>30</v>
      </c>
      <c r="F11" s="69">
        <v>1946518</v>
      </c>
      <c r="G11" s="13">
        <v>1699556</v>
      </c>
      <c r="H11" s="70">
        <v>82291</v>
      </c>
      <c r="I11" s="71">
        <v>299885</v>
      </c>
      <c r="J11" s="75">
        <v>189645</v>
      </c>
      <c r="K11" s="69">
        <v>17</v>
      </c>
      <c r="L11" s="13">
        <v>13</v>
      </c>
      <c r="M11" s="70">
        <v>0</v>
      </c>
      <c r="N11" s="71">
        <v>0</v>
      </c>
      <c r="O11" s="81">
        <v>0</v>
      </c>
      <c r="P11" s="64">
        <f t="shared" si="1"/>
        <v>30</v>
      </c>
      <c r="Q11" s="69">
        <v>1825592</v>
      </c>
      <c r="R11" s="13">
        <v>1470005</v>
      </c>
      <c r="S11" s="70">
        <v>185647</v>
      </c>
      <c r="T11" s="71">
        <v>391901</v>
      </c>
      <c r="U11" s="75">
        <v>223935</v>
      </c>
      <c r="Z11" s="6"/>
      <c r="AE11" s="64"/>
    </row>
    <row r="12" spans="1:31" x14ac:dyDescent="0.2">
      <c r="A12" t="s">
        <v>309</v>
      </c>
      <c r="B12" s="57">
        <v>17865516</v>
      </c>
      <c r="C12" s="60">
        <f t="shared" si="2"/>
        <v>0.21740635587529761</v>
      </c>
      <c r="D12" s="27">
        <f t="shared" si="0"/>
        <v>130.00900081342797</v>
      </c>
      <c r="E12" s="64">
        <v>64</v>
      </c>
      <c r="F12" s="69">
        <v>4148811</v>
      </c>
      <c r="G12" s="13">
        <v>3472520</v>
      </c>
      <c r="H12" s="70">
        <v>228962</v>
      </c>
      <c r="I12" s="71">
        <v>606235</v>
      </c>
      <c r="J12" s="75">
        <v>483918</v>
      </c>
      <c r="K12" s="69">
        <v>36</v>
      </c>
      <c r="L12" s="13">
        <v>28</v>
      </c>
      <c r="M12" s="70">
        <v>0</v>
      </c>
      <c r="N12" s="71">
        <v>0</v>
      </c>
      <c r="O12" s="81">
        <v>0</v>
      </c>
      <c r="P12" s="64">
        <f t="shared" si="1"/>
        <v>64</v>
      </c>
      <c r="Q12" s="69">
        <v>3776563</v>
      </c>
      <c r="R12" s="13">
        <v>3028282</v>
      </c>
      <c r="S12" s="70">
        <v>498027</v>
      </c>
      <c r="T12" s="71">
        <v>760642</v>
      </c>
      <c r="U12" s="75">
        <v>582925</v>
      </c>
      <c r="Z12" s="6"/>
      <c r="AE12" s="64"/>
    </row>
    <row r="13" spans="1:31" x14ac:dyDescent="0.2">
      <c r="A13" t="s">
        <v>336</v>
      </c>
      <c r="B13" s="57">
        <v>4052803</v>
      </c>
      <c r="C13" s="60">
        <f t="shared" si="2"/>
        <v>4.9318761983167675E-2</v>
      </c>
      <c r="D13" s="27">
        <f t="shared" si="0"/>
        <v>29.492619665934271</v>
      </c>
      <c r="E13" s="64">
        <v>15</v>
      </c>
      <c r="F13" s="69">
        <v>1026360</v>
      </c>
      <c r="G13" s="13">
        <v>716029</v>
      </c>
      <c r="H13" s="70">
        <v>63585</v>
      </c>
      <c r="I13" s="71">
        <v>133256</v>
      </c>
      <c r="J13" s="75">
        <v>105928</v>
      </c>
      <c r="K13" s="69">
        <v>14</v>
      </c>
      <c r="L13" s="13">
        <v>1</v>
      </c>
      <c r="M13" s="70">
        <v>0</v>
      </c>
      <c r="N13" s="71">
        <v>0</v>
      </c>
      <c r="O13" s="81">
        <v>0</v>
      </c>
      <c r="P13" s="64">
        <f t="shared" si="1"/>
        <v>15</v>
      </c>
      <c r="Q13" s="69">
        <v>958655</v>
      </c>
      <c r="R13" s="13">
        <v>608910</v>
      </c>
      <c r="S13" s="70">
        <v>122640</v>
      </c>
      <c r="T13" s="71">
        <v>169372</v>
      </c>
      <c r="U13" s="75">
        <v>120338</v>
      </c>
      <c r="Z13" s="6"/>
      <c r="AE13" s="64"/>
    </row>
    <row r="14" spans="1:31" x14ac:dyDescent="0.2">
      <c r="A14" t="s">
        <v>311</v>
      </c>
      <c r="B14" s="57">
        <v>995597</v>
      </c>
      <c r="C14" s="60">
        <f t="shared" si="2"/>
        <v>1.2115469583435411E-2</v>
      </c>
      <c r="D14" s="27">
        <f t="shared" si="0"/>
        <v>7.2450508108943756</v>
      </c>
      <c r="E14" s="64">
        <v>4</v>
      </c>
      <c r="F14" s="69">
        <v>234133</v>
      </c>
      <c r="G14" s="13">
        <v>199723</v>
      </c>
      <c r="H14" s="70">
        <v>8393</v>
      </c>
      <c r="I14" s="71">
        <v>21746</v>
      </c>
      <c r="J14" s="75">
        <v>48977</v>
      </c>
      <c r="K14" s="69">
        <v>4</v>
      </c>
      <c r="L14" s="13">
        <v>0</v>
      </c>
      <c r="M14" s="70">
        <v>0</v>
      </c>
      <c r="N14" s="71">
        <v>0</v>
      </c>
      <c r="O14" s="81">
        <v>0</v>
      </c>
      <c r="P14" s="64">
        <f t="shared" si="1"/>
        <v>4</v>
      </c>
      <c r="Q14" s="69">
        <v>212368</v>
      </c>
      <c r="R14" s="13">
        <v>174592</v>
      </c>
      <c r="S14" s="70">
        <v>21506</v>
      </c>
      <c r="T14" s="71">
        <v>31998</v>
      </c>
      <c r="U14" s="75">
        <v>56045</v>
      </c>
      <c r="Z14" s="6"/>
      <c r="AE14" s="64"/>
    </row>
    <row r="15" spans="1:31" x14ac:dyDescent="0.2">
      <c r="A15" t="s">
        <v>312</v>
      </c>
      <c r="B15" s="57">
        <v>4084851</v>
      </c>
      <c r="C15" s="60">
        <f t="shared" si="2"/>
        <v>4.9708755694689438E-2</v>
      </c>
      <c r="D15" s="27">
        <f t="shared" si="0"/>
        <v>29.725835905424283</v>
      </c>
      <c r="E15" s="64">
        <v>16</v>
      </c>
      <c r="F15" s="69">
        <v>1080087</v>
      </c>
      <c r="G15" s="13">
        <v>375941</v>
      </c>
      <c r="H15" s="70">
        <v>55673</v>
      </c>
      <c r="I15" s="71">
        <v>103470</v>
      </c>
      <c r="J15" s="75">
        <v>500300</v>
      </c>
      <c r="K15" s="69">
        <v>16</v>
      </c>
      <c r="L15" s="13">
        <v>0</v>
      </c>
      <c r="M15" s="70">
        <v>0</v>
      </c>
      <c r="N15" s="71">
        <v>0</v>
      </c>
      <c r="O15" s="81">
        <v>0</v>
      </c>
      <c r="P15" s="64">
        <f t="shared" si="1"/>
        <v>16</v>
      </c>
      <c r="Q15" s="69">
        <v>994601</v>
      </c>
      <c r="R15" s="13">
        <v>340819</v>
      </c>
      <c r="S15" s="70">
        <v>71259</v>
      </c>
      <c r="T15" s="71">
        <v>113916</v>
      </c>
      <c r="U15" s="75">
        <v>467045</v>
      </c>
      <c r="Z15" s="6"/>
      <c r="AE15" s="64"/>
    </row>
    <row r="16" spans="1:31" x14ac:dyDescent="0.2">
      <c r="A16" t="s">
        <v>313</v>
      </c>
      <c r="B16" s="57">
        <v>2245470</v>
      </c>
      <c r="C16" s="60">
        <f t="shared" si="2"/>
        <v>2.7325236501834289E-2</v>
      </c>
      <c r="D16" s="27">
        <f t="shared" si="0"/>
        <v>16.340491428096904</v>
      </c>
      <c r="E16" s="64">
        <v>9</v>
      </c>
      <c r="F16" s="69">
        <v>491418</v>
      </c>
      <c r="G16" s="13">
        <v>230859</v>
      </c>
      <c r="H16" s="70">
        <v>20679</v>
      </c>
      <c r="I16" s="71">
        <v>38929</v>
      </c>
      <c r="J16" s="75">
        <v>299032</v>
      </c>
      <c r="K16" s="69">
        <v>9</v>
      </c>
      <c r="L16" s="13">
        <v>0</v>
      </c>
      <c r="M16" s="70">
        <v>0</v>
      </c>
      <c r="N16" s="71">
        <v>0</v>
      </c>
      <c r="O16" s="81">
        <v>0</v>
      </c>
      <c r="P16" s="64">
        <f t="shared" si="1"/>
        <v>9</v>
      </c>
      <c r="Q16" s="69">
        <v>485781</v>
      </c>
      <c r="R16" s="13">
        <v>214731</v>
      </c>
      <c r="S16" s="70">
        <v>30998</v>
      </c>
      <c r="T16" s="71">
        <v>46858</v>
      </c>
      <c r="U16" s="75">
        <v>282319</v>
      </c>
      <c r="Z16" s="6"/>
      <c r="AE16" s="64"/>
    </row>
    <row r="17" spans="1:31" x14ac:dyDescent="0.2">
      <c r="A17" t="s">
        <v>314</v>
      </c>
      <c r="B17" s="57">
        <v>2858714</v>
      </c>
      <c r="C17" s="60">
        <f t="shared" si="2"/>
        <v>3.478783334495883E-2</v>
      </c>
      <c r="D17" s="27">
        <f t="shared" si="0"/>
        <v>20.803124340285379</v>
      </c>
      <c r="E17" s="64">
        <v>11</v>
      </c>
      <c r="F17" s="69">
        <v>708702</v>
      </c>
      <c r="G17" s="13">
        <v>596882</v>
      </c>
      <c r="H17" s="70">
        <v>37526</v>
      </c>
      <c r="I17" s="71">
        <v>111921</v>
      </c>
      <c r="J17" s="75">
        <v>66183</v>
      </c>
      <c r="K17" s="69">
        <v>9</v>
      </c>
      <c r="L17" s="13">
        <v>2</v>
      </c>
      <c r="M17" s="70">
        <v>0</v>
      </c>
      <c r="N17" s="71">
        <v>0</v>
      </c>
      <c r="O17" s="81">
        <v>0</v>
      </c>
      <c r="P17" s="64">
        <f t="shared" si="1"/>
        <v>11</v>
      </c>
      <c r="Q17" s="69">
        <v>638756</v>
      </c>
      <c r="R17" s="13">
        <v>513725</v>
      </c>
      <c r="S17" s="70">
        <v>91714</v>
      </c>
      <c r="T17" s="71">
        <v>153137</v>
      </c>
      <c r="U17" s="75">
        <v>84177</v>
      </c>
      <c r="Z17" s="6"/>
      <c r="AE17" s="64"/>
    </row>
    <row r="18" spans="1:31" x14ac:dyDescent="0.2">
      <c r="A18" t="s">
        <v>315</v>
      </c>
      <c r="B18" s="58">
        <v>2170714</v>
      </c>
      <c r="C18" s="61">
        <f t="shared" si="2"/>
        <v>2.6415527006748128E-2</v>
      </c>
      <c r="D18" s="63">
        <f t="shared" si="0"/>
        <v>15.79648515003538</v>
      </c>
      <c r="E18" s="65">
        <v>9</v>
      </c>
      <c r="F18" s="82">
        <v>508083</v>
      </c>
      <c r="G18" s="83">
        <v>236502</v>
      </c>
      <c r="H18" s="21">
        <v>19282</v>
      </c>
      <c r="I18" s="84">
        <v>45926</v>
      </c>
      <c r="J18" s="85">
        <v>298821</v>
      </c>
      <c r="K18" s="86">
        <v>9</v>
      </c>
      <c r="L18" s="83">
        <v>0</v>
      </c>
      <c r="M18" s="21">
        <v>0</v>
      </c>
      <c r="N18" s="84">
        <v>0</v>
      </c>
      <c r="O18" s="87">
        <v>0</v>
      </c>
      <c r="P18" s="65">
        <f t="shared" si="1"/>
        <v>9</v>
      </c>
      <c r="Q18" s="82">
        <v>477283</v>
      </c>
      <c r="R18" s="83">
        <v>198174</v>
      </c>
      <c r="S18" s="21">
        <v>32101</v>
      </c>
      <c r="T18" s="84">
        <v>60511</v>
      </c>
      <c r="U18" s="85">
        <v>288615</v>
      </c>
      <c r="V18" s="16"/>
      <c r="W18" s="2"/>
      <c r="X18" s="2"/>
      <c r="Y18" s="2"/>
      <c r="Z18" s="7"/>
      <c r="AA18" s="16"/>
      <c r="AB18" s="2"/>
      <c r="AC18" s="2"/>
      <c r="AD18" s="2"/>
      <c r="AE18" s="65"/>
    </row>
    <row r="19" spans="1:31" x14ac:dyDescent="0.2">
      <c r="B19" s="57">
        <f>SUM(B3:B18)</f>
        <v>82175684</v>
      </c>
      <c r="C19" s="62">
        <f>SUM(C3:C18)</f>
        <v>1</v>
      </c>
      <c r="D19" s="8">
        <f>SUM(D3:D18)</f>
        <v>598.00000000000023</v>
      </c>
      <c r="E19" s="64">
        <f>SUM(E3:E18)</f>
        <v>299</v>
      </c>
      <c r="F19" s="69">
        <f>SUM(F3:F18)</f>
        <v>19777721</v>
      </c>
      <c r="G19" s="13">
        <f>SUM(G3:G18)</f>
        <v>12843458</v>
      </c>
      <c r="H19" s="70">
        <f>SUM(H3:H18)</f>
        <v>1028645</v>
      </c>
      <c r="I19" s="71">
        <f>SUM(I3:I18)</f>
        <v>3180299</v>
      </c>
      <c r="J19" s="75">
        <f>SUM(J3:J18)</f>
        <v>3585178</v>
      </c>
      <c r="K19" s="69">
        <f>SUM(K3:K18)</f>
        <v>235</v>
      </c>
      <c r="L19" s="13">
        <f>SUM(L3:L18)</f>
        <v>59</v>
      </c>
      <c r="M19" s="70">
        <f>SUM(M3:M18)</f>
        <v>0</v>
      </c>
      <c r="N19" s="71">
        <f>SUM(N3:N18)</f>
        <v>1</v>
      </c>
      <c r="O19" s="81">
        <f>SUM(O3:O18)</f>
        <v>4</v>
      </c>
      <c r="P19" s="64">
        <f>SUM(P3:P18)</f>
        <v>299</v>
      </c>
      <c r="Q19" s="69">
        <f>SUM(Q3:Q18)</f>
        <v>18175081</v>
      </c>
      <c r="R19" s="13">
        <f>SUM(R3:R18)</f>
        <v>11298214</v>
      </c>
      <c r="S19" s="70">
        <f>SUM(S3:S18)</f>
        <v>2069420</v>
      </c>
      <c r="T19" s="71">
        <f>SUM(T3:T18)</f>
        <v>3682424</v>
      </c>
      <c r="U19" s="75">
        <f>SUM(U3:U18)</f>
        <v>3755699</v>
      </c>
      <c r="Z19" s="6"/>
      <c r="AE19" s="64"/>
    </row>
    <row r="20" spans="1:31" x14ac:dyDescent="0.2">
      <c r="F20" s="97" t="s">
        <v>347</v>
      </c>
      <c r="G20" s="79" t="s">
        <v>348</v>
      </c>
      <c r="H20" s="79" t="s">
        <v>349</v>
      </c>
      <c r="I20" s="79" t="s">
        <v>350</v>
      </c>
      <c r="J20" s="91" t="s">
        <v>351</v>
      </c>
      <c r="K20" s="79" t="s">
        <v>347</v>
      </c>
      <c r="L20" s="79" t="s">
        <v>348</v>
      </c>
      <c r="M20" s="79" t="s">
        <v>349</v>
      </c>
      <c r="N20" s="79" t="s">
        <v>350</v>
      </c>
      <c r="O20" s="79" t="s">
        <v>351</v>
      </c>
      <c r="Q20" s="102" t="s">
        <v>347</v>
      </c>
      <c r="R20" s="79" t="s">
        <v>348</v>
      </c>
      <c r="S20" s="79" t="s">
        <v>349</v>
      </c>
      <c r="T20" s="79" t="s">
        <v>350</v>
      </c>
      <c r="U20" s="91" t="s">
        <v>351</v>
      </c>
      <c r="V20" s="79" t="s">
        <v>347</v>
      </c>
      <c r="W20" s="79" t="s">
        <v>348</v>
      </c>
      <c r="X20" s="79" t="s">
        <v>349</v>
      </c>
      <c r="Y20" s="79" t="s">
        <v>350</v>
      </c>
      <c r="Z20" s="91" t="s">
        <v>351</v>
      </c>
      <c r="AA20" s="79" t="s">
        <v>347</v>
      </c>
      <c r="AB20" s="79" t="s">
        <v>348</v>
      </c>
      <c r="AC20" s="79" t="s">
        <v>349</v>
      </c>
      <c r="AD20" s="79" t="s">
        <v>350</v>
      </c>
      <c r="AE20" s="79" t="s">
        <v>351</v>
      </c>
    </row>
    <row r="21" spans="1:31" x14ac:dyDescent="0.2">
      <c r="F21" s="98">
        <f>F19/G22</f>
        <v>0.48936220962451821</v>
      </c>
      <c r="G21" s="95">
        <f>G19/G22</f>
        <v>0.31778701833743611</v>
      </c>
      <c r="H21" s="96">
        <f>H19/G22</f>
        <v>2.5451870320104753E-2</v>
      </c>
      <c r="I21" s="93">
        <f>I19/G22</f>
        <v>7.8690469235896579E-2</v>
      </c>
      <c r="J21" s="100">
        <f>J19/G22</f>
        <v>8.8708432482044366E-2</v>
      </c>
      <c r="K21" s="94">
        <f>K19/P19</f>
        <v>0.78595317725752512</v>
      </c>
      <c r="L21" s="95">
        <f>L19/P19</f>
        <v>0.19732441471571907</v>
      </c>
      <c r="M21" s="96">
        <f>M19/P19</f>
        <v>0</v>
      </c>
      <c r="N21" s="93">
        <f>N19/P19</f>
        <v>3.3444816053511705E-3</v>
      </c>
      <c r="O21" s="92">
        <f>O19/P19</f>
        <v>1.3377926421404682E-2</v>
      </c>
      <c r="Q21" s="103">
        <f>Q19/R22</f>
        <v>0.46625680545913356</v>
      </c>
      <c r="R21" s="95">
        <f>R19/R22</f>
        <v>0.28984020302488112</v>
      </c>
      <c r="S21" s="96">
        <f>S19/R22</f>
        <v>5.3088135252505345E-2</v>
      </c>
      <c r="T21" s="93">
        <f>T19/R22</f>
        <v>9.4467543258049E-2</v>
      </c>
      <c r="U21" s="100">
        <f>U19/R22</f>
        <v>9.6347313005431021E-2</v>
      </c>
    </row>
    <row r="22" spans="1:31" x14ac:dyDescent="0.2">
      <c r="B22" t="s">
        <v>353</v>
      </c>
      <c r="F22" s="99" t="s">
        <v>357</v>
      </c>
      <c r="G22" s="2">
        <f>SUM(F19:J19)</f>
        <v>40415301</v>
      </c>
      <c r="H22" s="2"/>
      <c r="I22" s="2"/>
      <c r="J22" s="7"/>
      <c r="Q22" s="104" t="s">
        <v>357</v>
      </c>
      <c r="R22" s="2">
        <f>SUM(Q19:U19)</f>
        <v>38980838</v>
      </c>
      <c r="S22" s="2"/>
      <c r="T22" s="2"/>
      <c r="U22" s="7"/>
    </row>
    <row r="26" spans="1:31" x14ac:dyDescent="0.2">
      <c r="B26" t="s">
        <v>359</v>
      </c>
      <c r="D26" s="74"/>
    </row>
    <row r="27" spans="1:31" x14ac:dyDescent="0.2">
      <c r="B27" t="s">
        <v>334</v>
      </c>
      <c r="C27" t="s">
        <v>335</v>
      </c>
    </row>
    <row r="28" spans="1:31" x14ac:dyDescent="0.2">
      <c r="B28" t="s">
        <v>344</v>
      </c>
    </row>
    <row r="29" spans="1:31" x14ac:dyDescent="0.2">
      <c r="B29" s="59" t="s">
        <v>341</v>
      </c>
    </row>
  </sheetData>
  <conditionalFormatting sqref="F3:J3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{6AF7153F-5AB1-D243-90B7-DF6C4910F03D}</x14:id>
        </ext>
      </extLst>
    </cfRule>
  </conditionalFormatting>
  <conditionalFormatting sqref="F4:J4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{FFBA0A7D-0ABD-1F4D-8668-ABE53E68F4D9}</x14:id>
        </ext>
      </extLst>
    </cfRule>
  </conditionalFormatting>
  <conditionalFormatting sqref="F5:J5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{62E29305-8AC6-E444-A6FD-B29931947AA3}</x14:id>
        </ext>
      </extLst>
    </cfRule>
  </conditionalFormatting>
  <conditionalFormatting sqref="F6:J6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{F313F410-FB0D-054E-AC6F-3C9EA1749D1E}</x14:id>
        </ext>
      </extLst>
    </cfRule>
  </conditionalFormatting>
  <conditionalFormatting sqref="F7:J7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{30C24D77-C5AF-1849-BFB7-44E8EC175141}</x14:id>
        </ext>
      </extLst>
    </cfRule>
  </conditionalFormatting>
  <conditionalFormatting sqref="F8:J8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{FCFC86E5-2BEA-7B49-8BE9-D333002A39B5}</x14:id>
        </ext>
      </extLst>
    </cfRule>
  </conditionalFormatting>
  <conditionalFormatting sqref="F9:J9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{0118B6DD-2029-FF48-A590-A8E6883165E8}</x14:id>
        </ext>
      </extLst>
    </cfRule>
  </conditionalFormatting>
  <conditionalFormatting sqref="F10:J10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{27B04BDB-D5A0-244D-8276-29A65753D307}</x14:id>
        </ext>
      </extLst>
    </cfRule>
  </conditionalFormatting>
  <conditionalFormatting sqref="F11:J1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{C949C6A2-B9FA-1047-A980-60527D05DC8F}</x14:id>
        </ext>
      </extLst>
    </cfRule>
  </conditionalFormatting>
  <conditionalFormatting sqref="F12:J12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{125D4145-B3D0-DD45-AB6E-C4AAF1811B1E}</x14:id>
        </ext>
      </extLst>
    </cfRule>
  </conditionalFormatting>
  <conditionalFormatting sqref="F13:J13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{B43C0389-8AC7-1C48-8D75-9CA7D08A54AA}</x14:id>
        </ext>
      </extLst>
    </cfRule>
  </conditionalFormatting>
  <conditionalFormatting sqref="F14:J1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{A222916D-4210-AD44-A1E6-19E903FD5648}</x14:id>
        </ext>
      </extLst>
    </cfRule>
  </conditionalFormatting>
  <conditionalFormatting sqref="F15:J1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{8C2A5BFC-FAB4-D545-AC5E-E1A1A8175BE8}</x14:id>
        </ext>
      </extLst>
    </cfRule>
  </conditionalFormatting>
  <conditionalFormatting sqref="F16:J1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{8659F301-D006-ED4D-8674-CF9A4E933797}</x14:id>
        </ext>
      </extLst>
    </cfRule>
  </conditionalFormatting>
  <conditionalFormatting sqref="F17:J17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{E6EFAA69-5DD2-F947-AB43-06C5693DE915}</x14:id>
        </ext>
      </extLst>
    </cfRule>
  </conditionalFormatting>
  <conditionalFormatting sqref="F18:J1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{588BE2A0-4634-524A-96F6-5EEC6C5FB2F4}</x14:id>
        </ext>
      </extLst>
    </cfRule>
  </conditionalFormatting>
  <conditionalFormatting sqref="F19:J19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{CA5A8BD4-5D08-4148-8F28-4CB158BC52DB}</x14:id>
        </ext>
      </extLst>
    </cfRule>
  </conditionalFormatting>
  <conditionalFormatting sqref="Q3:U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{FAD5C13A-5373-7F47-B223-C56E44619A47}</x14:id>
        </ext>
      </extLst>
    </cfRule>
  </conditionalFormatting>
  <conditionalFormatting sqref="Q4:U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{FDCE2146-B72F-8243-9DA6-2F7067EA53F7}</x14:id>
        </ext>
      </extLst>
    </cfRule>
  </conditionalFormatting>
  <conditionalFormatting sqref="Q5:U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{E3D59FEA-1070-124A-9170-C3AC9827AB85}</x14:id>
        </ext>
      </extLst>
    </cfRule>
  </conditionalFormatting>
  <conditionalFormatting sqref="Q6:U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{BABD2EFF-F50B-3D4D-B958-C96022E3DB1E}</x14:id>
        </ext>
      </extLst>
    </cfRule>
  </conditionalFormatting>
  <conditionalFormatting sqref="Q7:U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{1EACA567-1B18-8E4F-8E89-66F9B3373563}</x14:id>
        </ext>
      </extLst>
    </cfRule>
  </conditionalFormatting>
  <conditionalFormatting sqref="Q8:U8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{0975C91B-AA55-504B-81DE-24849FD7C9E2}</x14:id>
        </ext>
      </extLst>
    </cfRule>
  </conditionalFormatting>
  <conditionalFormatting sqref="Q9:U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{7B8B08D0-1CD8-2D47-B7AC-8A9F966F78DF}</x14:id>
        </ext>
      </extLst>
    </cfRule>
  </conditionalFormatting>
  <conditionalFormatting sqref="Q19:U1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{DADA7655-3B8A-8E4F-8D3D-FAA2905F58A5}</x14:id>
        </ext>
      </extLst>
    </cfRule>
  </conditionalFormatting>
  <conditionalFormatting sqref="Q10:U1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{7DC2CD69-E957-DB44-A8FA-511841344F5C}</x14:id>
        </ext>
      </extLst>
    </cfRule>
  </conditionalFormatting>
  <conditionalFormatting sqref="Q11:U1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{B3C76BD0-7335-4A49-9906-587CCF372083}</x14:id>
        </ext>
      </extLst>
    </cfRule>
  </conditionalFormatting>
  <conditionalFormatting sqref="Q12:U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{533A6794-D1E9-124D-98A6-16C652F8E459}</x14:id>
        </ext>
      </extLst>
    </cfRule>
  </conditionalFormatting>
  <conditionalFormatting sqref="Q13:U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{02EDDD22-DC15-3D4A-A752-0280A59CD9E2}</x14:id>
        </ext>
      </extLst>
    </cfRule>
  </conditionalFormatting>
  <conditionalFormatting sqref="Q14:U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{CA9EF6DD-A5D9-B64E-800D-835BC07EBC86}</x14:id>
        </ext>
      </extLst>
    </cfRule>
  </conditionalFormatting>
  <conditionalFormatting sqref="Q15:U1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{AA8FC83D-AB0D-D741-9358-2F67492657B9}</x14:id>
        </ext>
      </extLst>
    </cfRule>
  </conditionalFormatting>
  <conditionalFormatting sqref="Q16:U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{06664DD2-ED2B-7E4C-9ADA-8B03037A7A5F}</x14:id>
        </ext>
      </extLst>
    </cfRule>
  </conditionalFormatting>
  <conditionalFormatting sqref="Q17:U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{DCA2F08E-A61F-784C-BA70-7FB140847EC7}</x14:id>
        </ext>
      </extLst>
    </cfRule>
  </conditionalFormatting>
  <conditionalFormatting sqref="Q18:U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{730CBB99-2794-F647-A84D-3F40219198CB}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F7153F-5AB1-D243-90B7-DF6C4910F0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F3:J3</xm:sqref>
        </x14:conditionalFormatting>
        <x14:conditionalFormatting xmlns:xm="http://schemas.microsoft.com/office/excel/2006/main">
          <x14:cfRule type="dataBar" id="{FFBA0A7D-0ABD-1F4D-8668-ABE53E68F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F4:J4</xm:sqref>
        </x14:conditionalFormatting>
        <x14:conditionalFormatting xmlns:xm="http://schemas.microsoft.com/office/excel/2006/main">
          <x14:cfRule type="dataBar" id="{62E29305-8AC6-E444-A6FD-B29931947A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F5:J5</xm:sqref>
        </x14:conditionalFormatting>
        <x14:conditionalFormatting xmlns:xm="http://schemas.microsoft.com/office/excel/2006/main">
          <x14:cfRule type="dataBar" id="{F313F410-FB0D-054E-AC6F-3C9EA1749D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F6:J6</xm:sqref>
        </x14:conditionalFormatting>
        <x14:conditionalFormatting xmlns:xm="http://schemas.microsoft.com/office/excel/2006/main">
          <x14:cfRule type="dataBar" id="{30C24D77-C5AF-1849-BFB7-44E8EC1751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F7:J7</xm:sqref>
        </x14:conditionalFormatting>
        <x14:conditionalFormatting xmlns:xm="http://schemas.microsoft.com/office/excel/2006/main">
          <x14:cfRule type="dataBar" id="{FCFC86E5-2BEA-7B49-8BE9-D333002A39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F8:J8</xm:sqref>
        </x14:conditionalFormatting>
        <x14:conditionalFormatting xmlns:xm="http://schemas.microsoft.com/office/excel/2006/main">
          <x14:cfRule type="dataBar" id="{0118B6DD-2029-FF48-A590-A8E6883165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F9:J9</xm:sqref>
        </x14:conditionalFormatting>
        <x14:conditionalFormatting xmlns:xm="http://schemas.microsoft.com/office/excel/2006/main">
          <x14:cfRule type="dataBar" id="{27B04BDB-D5A0-244D-8276-29A65753D3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F10:J10</xm:sqref>
        </x14:conditionalFormatting>
        <x14:conditionalFormatting xmlns:xm="http://schemas.microsoft.com/office/excel/2006/main">
          <x14:cfRule type="dataBar" id="{C949C6A2-B9FA-1047-A980-60527D05DC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F11:J11</xm:sqref>
        </x14:conditionalFormatting>
        <x14:conditionalFormatting xmlns:xm="http://schemas.microsoft.com/office/excel/2006/main">
          <x14:cfRule type="dataBar" id="{125D4145-B3D0-DD45-AB6E-C4AAF1811B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F12:J12</xm:sqref>
        </x14:conditionalFormatting>
        <x14:conditionalFormatting xmlns:xm="http://schemas.microsoft.com/office/excel/2006/main">
          <x14:cfRule type="dataBar" id="{B43C0389-8AC7-1C48-8D75-9CA7D08A54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F13:J13</xm:sqref>
        </x14:conditionalFormatting>
        <x14:conditionalFormatting xmlns:xm="http://schemas.microsoft.com/office/excel/2006/main">
          <x14:cfRule type="dataBar" id="{A222916D-4210-AD44-A1E6-19E903FD56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F14:J14</xm:sqref>
        </x14:conditionalFormatting>
        <x14:conditionalFormatting xmlns:xm="http://schemas.microsoft.com/office/excel/2006/main">
          <x14:cfRule type="dataBar" id="{8C2A5BFC-FAB4-D545-AC5E-E1A1A8175B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F15:J15</xm:sqref>
        </x14:conditionalFormatting>
        <x14:conditionalFormatting xmlns:xm="http://schemas.microsoft.com/office/excel/2006/main">
          <x14:cfRule type="dataBar" id="{8659F301-D006-ED4D-8674-CF9A4E9337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F16:J16</xm:sqref>
        </x14:conditionalFormatting>
        <x14:conditionalFormatting xmlns:xm="http://schemas.microsoft.com/office/excel/2006/main">
          <x14:cfRule type="dataBar" id="{E6EFAA69-5DD2-F947-AB43-06C5693DE9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F17:J17</xm:sqref>
        </x14:conditionalFormatting>
        <x14:conditionalFormatting xmlns:xm="http://schemas.microsoft.com/office/excel/2006/main">
          <x14:cfRule type="dataBar" id="{588BE2A0-4634-524A-96F6-5EEC6C5FB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F18:J18</xm:sqref>
        </x14:conditionalFormatting>
        <x14:conditionalFormatting xmlns:xm="http://schemas.microsoft.com/office/excel/2006/main">
          <x14:cfRule type="dataBar" id="{CA5A8BD4-5D08-4148-8F28-4CB158BC52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F19:J19</xm:sqref>
        </x14:conditionalFormatting>
        <x14:conditionalFormatting xmlns:xm="http://schemas.microsoft.com/office/excel/2006/main">
          <x14:cfRule type="dataBar" id="{FAD5C13A-5373-7F47-B223-C56E44619A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Q3:U3</xm:sqref>
        </x14:conditionalFormatting>
        <x14:conditionalFormatting xmlns:xm="http://schemas.microsoft.com/office/excel/2006/main">
          <x14:cfRule type="dataBar" id="{FDCE2146-B72F-8243-9DA6-2F7067EA53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Q4:U4</xm:sqref>
        </x14:conditionalFormatting>
        <x14:conditionalFormatting xmlns:xm="http://schemas.microsoft.com/office/excel/2006/main">
          <x14:cfRule type="dataBar" id="{E3D59FEA-1070-124A-9170-C3AC9827AB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Q5:U5</xm:sqref>
        </x14:conditionalFormatting>
        <x14:conditionalFormatting xmlns:xm="http://schemas.microsoft.com/office/excel/2006/main">
          <x14:cfRule type="dataBar" id="{BABD2EFF-F50B-3D4D-B958-C96022E3DB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Q6:U6</xm:sqref>
        </x14:conditionalFormatting>
        <x14:conditionalFormatting xmlns:xm="http://schemas.microsoft.com/office/excel/2006/main">
          <x14:cfRule type="dataBar" id="{1EACA567-1B18-8E4F-8E89-66F9B33735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Q7:U7</xm:sqref>
        </x14:conditionalFormatting>
        <x14:conditionalFormatting xmlns:xm="http://schemas.microsoft.com/office/excel/2006/main">
          <x14:cfRule type="dataBar" id="{0975C91B-AA55-504B-81DE-24849FD7C9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Q8:U8</xm:sqref>
        </x14:conditionalFormatting>
        <x14:conditionalFormatting xmlns:xm="http://schemas.microsoft.com/office/excel/2006/main">
          <x14:cfRule type="dataBar" id="{7B8B08D0-1CD8-2D47-B7AC-8A9F966F78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Q9:U9</xm:sqref>
        </x14:conditionalFormatting>
        <x14:conditionalFormatting xmlns:xm="http://schemas.microsoft.com/office/excel/2006/main">
          <x14:cfRule type="dataBar" id="{DADA7655-3B8A-8E4F-8D3D-FAA2905F58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Q19:U19</xm:sqref>
        </x14:conditionalFormatting>
        <x14:conditionalFormatting xmlns:xm="http://schemas.microsoft.com/office/excel/2006/main">
          <x14:cfRule type="dataBar" id="{7DC2CD69-E957-DB44-A8FA-511841344F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Q10:U10</xm:sqref>
        </x14:conditionalFormatting>
        <x14:conditionalFormatting xmlns:xm="http://schemas.microsoft.com/office/excel/2006/main">
          <x14:cfRule type="dataBar" id="{B3C76BD0-7335-4A49-9906-587CCF3720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Q11:U11</xm:sqref>
        </x14:conditionalFormatting>
        <x14:conditionalFormatting xmlns:xm="http://schemas.microsoft.com/office/excel/2006/main">
          <x14:cfRule type="dataBar" id="{533A6794-D1E9-124D-98A6-16C652F8E4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Q12:U12</xm:sqref>
        </x14:conditionalFormatting>
        <x14:conditionalFormatting xmlns:xm="http://schemas.microsoft.com/office/excel/2006/main">
          <x14:cfRule type="dataBar" id="{02EDDD22-DC15-3D4A-A752-0280A59CD9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Q13:U13</xm:sqref>
        </x14:conditionalFormatting>
        <x14:conditionalFormatting xmlns:xm="http://schemas.microsoft.com/office/excel/2006/main">
          <x14:cfRule type="dataBar" id="{CA9EF6DD-A5D9-B64E-800D-835BC07EBC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Q14:U14</xm:sqref>
        </x14:conditionalFormatting>
        <x14:conditionalFormatting xmlns:xm="http://schemas.microsoft.com/office/excel/2006/main">
          <x14:cfRule type="dataBar" id="{AA8FC83D-AB0D-D741-9358-2F67492657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Q15:U15</xm:sqref>
        </x14:conditionalFormatting>
        <x14:conditionalFormatting xmlns:xm="http://schemas.microsoft.com/office/excel/2006/main">
          <x14:cfRule type="dataBar" id="{06664DD2-ED2B-7E4C-9ADA-8B03037A7A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Q16:U16</xm:sqref>
        </x14:conditionalFormatting>
        <x14:conditionalFormatting xmlns:xm="http://schemas.microsoft.com/office/excel/2006/main">
          <x14:cfRule type="dataBar" id="{DCA2F08E-A61F-784C-BA70-7FB140847E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Q17:U17</xm:sqref>
        </x14:conditionalFormatting>
        <x14:conditionalFormatting xmlns:xm="http://schemas.microsoft.com/office/excel/2006/main">
          <x14:cfRule type="dataBar" id="{730CBB99-2794-F647-A84D-3F40219198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Q18:U18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selection activeCell="I5" sqref="I5"/>
    </sheetView>
  </sheetViews>
  <sheetFormatPr baseColWidth="10" defaultRowHeight="16" x14ac:dyDescent="0.2"/>
  <cols>
    <col min="1" max="1" width="60.33203125" style="1" customWidth="1"/>
    <col min="2" max="2" width="2.1640625" customWidth="1"/>
  </cols>
  <sheetData>
    <row r="1" spans="1:14" ht="19" x14ac:dyDescent="0.25">
      <c r="A1" s="109" t="s">
        <v>364</v>
      </c>
    </row>
    <row r="2" spans="1:14" x14ac:dyDescent="0.2">
      <c r="A2" s="1" t="s">
        <v>361</v>
      </c>
      <c r="B2" s="6"/>
      <c r="C2" s="88" t="s">
        <v>355</v>
      </c>
      <c r="D2" s="88"/>
      <c r="E2" s="88"/>
      <c r="F2" s="88"/>
      <c r="G2" s="89"/>
      <c r="I2" s="59" t="s">
        <v>365</v>
      </c>
      <c r="M2" s="6"/>
    </row>
    <row r="3" spans="1:14" x14ac:dyDescent="0.2">
      <c r="B3" s="6"/>
      <c r="C3" s="69">
        <v>2576606</v>
      </c>
      <c r="D3" s="13">
        <v>1160424</v>
      </c>
      <c r="E3" s="70">
        <v>348317</v>
      </c>
      <c r="F3" s="71">
        <v>623294</v>
      </c>
      <c r="G3" s="75">
        <v>272456</v>
      </c>
      <c r="H3" s="110" t="s">
        <v>366</v>
      </c>
      <c r="I3" s="107" t="s">
        <v>347</v>
      </c>
      <c r="J3" s="79" t="s">
        <v>348</v>
      </c>
      <c r="K3" s="79" t="s">
        <v>349</v>
      </c>
      <c r="L3" s="79" t="s">
        <v>350</v>
      </c>
      <c r="M3" s="91" t="s">
        <v>351</v>
      </c>
      <c r="N3" s="59" t="s">
        <v>367</v>
      </c>
    </row>
    <row r="4" spans="1:14" ht="32" customHeight="1" x14ac:dyDescent="0.2">
      <c r="A4" s="105" t="s">
        <v>362</v>
      </c>
      <c r="B4" s="6"/>
      <c r="C4" s="69">
        <v>3243569</v>
      </c>
      <c r="D4" s="13">
        <v>1314009</v>
      </c>
      <c r="E4" s="70">
        <v>334158</v>
      </c>
      <c r="F4" s="71">
        <v>552818</v>
      </c>
      <c r="G4" s="75">
        <v>248920</v>
      </c>
      <c r="H4">
        <v>1</v>
      </c>
      <c r="I4">
        <f>C19/((2*1)+1)</f>
        <v>6058360.333333333</v>
      </c>
      <c r="M4" s="6"/>
      <c r="N4" t="s">
        <v>368</v>
      </c>
    </row>
    <row r="5" spans="1:14" ht="32" customHeight="1" x14ac:dyDescent="0.2">
      <c r="A5" s="26" t="s">
        <v>360</v>
      </c>
      <c r="B5" s="6"/>
      <c r="C5" s="69">
        <v>508643</v>
      </c>
      <c r="D5" s="13">
        <v>439387</v>
      </c>
      <c r="E5" s="70">
        <v>63616</v>
      </c>
      <c r="F5" s="71">
        <v>220737</v>
      </c>
      <c r="G5" s="75">
        <v>330507</v>
      </c>
      <c r="H5">
        <v>2</v>
      </c>
      <c r="M5" s="6"/>
    </row>
    <row r="6" spans="1:14" ht="32" customHeight="1" x14ac:dyDescent="0.2">
      <c r="A6" s="1" t="s">
        <v>363</v>
      </c>
      <c r="B6" s="6"/>
      <c r="C6" s="69">
        <v>492236</v>
      </c>
      <c r="D6" s="13">
        <v>367713</v>
      </c>
      <c r="E6" s="70">
        <v>21252</v>
      </c>
      <c r="F6" s="71">
        <v>53549</v>
      </c>
      <c r="G6" s="75">
        <v>311312</v>
      </c>
      <c r="H6">
        <v>3</v>
      </c>
      <c r="M6" s="6"/>
    </row>
    <row r="7" spans="1:14" x14ac:dyDescent="0.2">
      <c r="B7" s="6"/>
      <c r="C7" s="69">
        <v>96459</v>
      </c>
      <c r="D7" s="13">
        <v>117204</v>
      </c>
      <c r="E7" s="70">
        <v>11204</v>
      </c>
      <c r="F7" s="71">
        <v>40014</v>
      </c>
      <c r="G7" s="75">
        <v>33284</v>
      </c>
      <c r="H7">
        <v>4</v>
      </c>
      <c r="M7" s="6"/>
    </row>
    <row r="8" spans="1:14" x14ac:dyDescent="0.2">
      <c r="B8" s="6"/>
      <c r="C8" s="69">
        <v>285927</v>
      </c>
      <c r="D8" s="13">
        <v>288902</v>
      </c>
      <c r="E8" s="70">
        <v>42869</v>
      </c>
      <c r="F8" s="71">
        <v>112826</v>
      </c>
      <c r="G8" s="75">
        <v>78296</v>
      </c>
      <c r="H8">
        <v>5</v>
      </c>
      <c r="M8" s="6"/>
    </row>
    <row r="9" spans="1:14" x14ac:dyDescent="0.2">
      <c r="B9" s="6"/>
      <c r="C9" s="69">
        <v>1232994</v>
      </c>
      <c r="D9" s="13">
        <v>906906</v>
      </c>
      <c r="E9" s="70">
        <v>175144</v>
      </c>
      <c r="F9" s="71">
        <v>313135</v>
      </c>
      <c r="G9" s="75">
        <v>188654</v>
      </c>
      <c r="H9">
        <v>6</v>
      </c>
      <c r="M9" s="6"/>
    </row>
    <row r="10" spans="1:14" x14ac:dyDescent="0.2">
      <c r="B10" s="6"/>
      <c r="C10" s="69">
        <v>369048</v>
      </c>
      <c r="D10" s="13">
        <v>154431</v>
      </c>
      <c r="E10" s="70">
        <v>18968</v>
      </c>
      <c r="F10" s="71">
        <v>37716</v>
      </c>
      <c r="G10" s="75">
        <v>186871</v>
      </c>
      <c r="H10">
        <v>7</v>
      </c>
      <c r="M10" s="6"/>
    </row>
    <row r="11" spans="1:14" x14ac:dyDescent="0.2">
      <c r="B11" s="6"/>
      <c r="C11" s="69">
        <v>1825592</v>
      </c>
      <c r="D11" s="13">
        <v>1470005</v>
      </c>
      <c r="E11" s="70">
        <v>185647</v>
      </c>
      <c r="F11" s="71">
        <v>391901</v>
      </c>
      <c r="G11" s="75">
        <v>223935</v>
      </c>
      <c r="H11">
        <v>8</v>
      </c>
      <c r="M11" s="6"/>
    </row>
    <row r="12" spans="1:14" x14ac:dyDescent="0.2">
      <c r="B12" s="6"/>
      <c r="C12" s="69">
        <v>3776563</v>
      </c>
      <c r="D12" s="13">
        <v>3028282</v>
      </c>
      <c r="E12" s="70">
        <v>498027</v>
      </c>
      <c r="F12" s="71">
        <v>760642</v>
      </c>
      <c r="G12" s="75">
        <v>582925</v>
      </c>
      <c r="H12">
        <v>9</v>
      </c>
      <c r="M12" s="6"/>
    </row>
    <row r="13" spans="1:14" x14ac:dyDescent="0.2">
      <c r="B13" s="6"/>
      <c r="C13" s="69">
        <v>958655</v>
      </c>
      <c r="D13" s="13">
        <v>608910</v>
      </c>
      <c r="E13" s="70">
        <v>122640</v>
      </c>
      <c r="F13" s="71">
        <v>169372</v>
      </c>
      <c r="G13" s="75">
        <v>120338</v>
      </c>
      <c r="H13">
        <v>10</v>
      </c>
      <c r="M13" s="6"/>
    </row>
    <row r="14" spans="1:14" x14ac:dyDescent="0.2">
      <c r="B14" s="6"/>
      <c r="C14" s="69">
        <v>212368</v>
      </c>
      <c r="D14" s="13">
        <v>174592</v>
      </c>
      <c r="E14" s="70">
        <v>21506</v>
      </c>
      <c r="F14" s="71">
        <v>31998</v>
      </c>
      <c r="G14" s="75">
        <v>56045</v>
      </c>
      <c r="H14">
        <v>11</v>
      </c>
      <c r="M14" s="6"/>
    </row>
    <row r="15" spans="1:14" x14ac:dyDescent="0.2">
      <c r="B15" s="6"/>
      <c r="C15" s="69">
        <v>994601</v>
      </c>
      <c r="D15" s="13">
        <v>340819</v>
      </c>
      <c r="E15" s="70">
        <v>71259</v>
      </c>
      <c r="F15" s="71">
        <v>113916</v>
      </c>
      <c r="G15" s="75">
        <v>467045</v>
      </c>
      <c r="H15">
        <v>12</v>
      </c>
      <c r="M15" s="6"/>
    </row>
    <row r="16" spans="1:14" x14ac:dyDescent="0.2">
      <c r="B16" s="6"/>
      <c r="C16" s="69">
        <v>485781</v>
      </c>
      <c r="D16" s="13">
        <v>214731</v>
      </c>
      <c r="E16" s="70">
        <v>30998</v>
      </c>
      <c r="F16" s="71">
        <v>46858</v>
      </c>
      <c r="G16" s="75">
        <v>282319</v>
      </c>
      <c r="H16">
        <v>13</v>
      </c>
      <c r="M16" s="6"/>
    </row>
    <row r="17" spans="2:13" x14ac:dyDescent="0.2">
      <c r="B17" s="6"/>
      <c r="C17" s="69">
        <v>638756</v>
      </c>
      <c r="D17" s="13">
        <v>513725</v>
      </c>
      <c r="E17" s="70">
        <v>91714</v>
      </c>
      <c r="F17" s="71">
        <v>153137</v>
      </c>
      <c r="G17" s="75">
        <v>84177</v>
      </c>
      <c r="H17">
        <v>14</v>
      </c>
      <c r="M17" s="6"/>
    </row>
    <row r="18" spans="2:13" x14ac:dyDescent="0.2">
      <c r="B18" s="6"/>
      <c r="C18" s="106">
        <v>477283</v>
      </c>
      <c r="D18" s="83">
        <v>198174</v>
      </c>
      <c r="E18" s="21">
        <v>32101</v>
      </c>
      <c r="F18" s="84">
        <v>60511</v>
      </c>
      <c r="G18" s="85">
        <v>288615</v>
      </c>
      <c r="H18">
        <v>15</v>
      </c>
      <c r="M18" s="6"/>
    </row>
    <row r="19" spans="2:13" x14ac:dyDescent="0.2">
      <c r="B19" s="6"/>
      <c r="C19" s="69">
        <f>SUM(C3:C18)</f>
        <v>18175081</v>
      </c>
      <c r="D19" s="13">
        <f>SUM(D3:D18)</f>
        <v>11298214</v>
      </c>
      <c r="E19" s="70">
        <f>SUM(E3:E18)</f>
        <v>2069420</v>
      </c>
      <c r="F19" s="71">
        <f>SUM(F3:F18)</f>
        <v>3682424</v>
      </c>
      <c r="G19" s="75">
        <f>SUM(G3:G18)</f>
        <v>3755699</v>
      </c>
      <c r="H19">
        <v>16</v>
      </c>
      <c r="M19" s="6"/>
    </row>
    <row r="20" spans="2:13" x14ac:dyDescent="0.2">
      <c r="B20" s="6"/>
      <c r="C20" s="107" t="s">
        <v>347</v>
      </c>
      <c r="D20" s="79" t="s">
        <v>348</v>
      </c>
      <c r="E20" s="79" t="s">
        <v>349</v>
      </c>
      <c r="F20" s="79" t="s">
        <v>350</v>
      </c>
      <c r="G20" s="91" t="s">
        <v>351</v>
      </c>
      <c r="H20">
        <v>17</v>
      </c>
      <c r="M20" s="6"/>
    </row>
    <row r="21" spans="2:13" x14ac:dyDescent="0.2">
      <c r="B21" s="6"/>
      <c r="C21" s="108">
        <f>C19/D22</f>
        <v>0.46625680545913356</v>
      </c>
      <c r="D21" s="95">
        <f>D19/D22</f>
        <v>0.28984020302488112</v>
      </c>
      <c r="E21" s="96">
        <f>E19/D22</f>
        <v>5.3088135252505345E-2</v>
      </c>
      <c r="F21" s="93">
        <f>F19/D22</f>
        <v>9.4467543258049E-2</v>
      </c>
      <c r="G21" s="100">
        <f>G19/D22</f>
        <v>9.6347313005431021E-2</v>
      </c>
      <c r="H21">
        <v>18</v>
      </c>
      <c r="M21" s="6"/>
    </row>
    <row r="22" spans="2:13" x14ac:dyDescent="0.2">
      <c r="B22" s="6"/>
      <c r="C22" s="17" t="s">
        <v>357</v>
      </c>
      <c r="D22" s="2">
        <f>SUM(C19:G19)</f>
        <v>38980838</v>
      </c>
      <c r="E22" s="2"/>
      <c r="F22" s="2"/>
      <c r="G22" s="7"/>
      <c r="H22">
        <v>19</v>
      </c>
      <c r="M22" s="6"/>
    </row>
    <row r="23" spans="2:13" x14ac:dyDescent="0.2">
      <c r="H23">
        <v>20</v>
      </c>
      <c r="M23" s="6"/>
    </row>
    <row r="24" spans="2:13" x14ac:dyDescent="0.2">
      <c r="H24">
        <v>21</v>
      </c>
      <c r="M24" s="6"/>
    </row>
    <row r="25" spans="2:13" x14ac:dyDescent="0.2">
      <c r="H25">
        <v>22</v>
      </c>
      <c r="M25" s="6"/>
    </row>
    <row r="26" spans="2:13" x14ac:dyDescent="0.2">
      <c r="H26">
        <v>23</v>
      </c>
      <c r="M26" s="6"/>
    </row>
    <row r="27" spans="2:13" x14ac:dyDescent="0.2">
      <c r="H27">
        <v>24</v>
      </c>
      <c r="M27" s="6"/>
    </row>
    <row r="28" spans="2:13" x14ac:dyDescent="0.2">
      <c r="H28">
        <v>25</v>
      </c>
      <c r="M28" s="6"/>
    </row>
    <row r="29" spans="2:13" x14ac:dyDescent="0.2">
      <c r="H29">
        <v>26</v>
      </c>
      <c r="M29" s="6"/>
    </row>
    <row r="30" spans="2:13" x14ac:dyDescent="0.2">
      <c r="H30">
        <v>27</v>
      </c>
      <c r="M30" s="6"/>
    </row>
    <row r="31" spans="2:13" x14ac:dyDescent="0.2">
      <c r="H31">
        <v>28</v>
      </c>
      <c r="M31" s="6"/>
    </row>
    <row r="32" spans="2:13" x14ac:dyDescent="0.2">
      <c r="H32">
        <v>29</v>
      </c>
      <c r="M32" s="6"/>
    </row>
    <row r="33" spans="8:13" x14ac:dyDescent="0.2">
      <c r="H33">
        <v>30</v>
      </c>
      <c r="M33" s="6"/>
    </row>
    <row r="34" spans="8:13" x14ac:dyDescent="0.2">
      <c r="H34">
        <v>31</v>
      </c>
      <c r="M34" s="6"/>
    </row>
    <row r="35" spans="8:13" x14ac:dyDescent="0.2">
      <c r="H35">
        <v>32</v>
      </c>
      <c r="M35" s="6"/>
    </row>
    <row r="36" spans="8:13" x14ac:dyDescent="0.2">
      <c r="H36">
        <v>33</v>
      </c>
      <c r="M36" s="6"/>
    </row>
    <row r="37" spans="8:13" x14ac:dyDescent="0.2">
      <c r="H37">
        <v>34</v>
      </c>
      <c r="M37" s="6"/>
    </row>
    <row r="38" spans="8:13" x14ac:dyDescent="0.2">
      <c r="H38">
        <v>35</v>
      </c>
      <c r="M38" s="6"/>
    </row>
    <row r="39" spans="8:13" x14ac:dyDescent="0.2">
      <c r="H39">
        <v>36</v>
      </c>
      <c r="M39" s="6"/>
    </row>
    <row r="40" spans="8:13" x14ac:dyDescent="0.2">
      <c r="H40">
        <v>37</v>
      </c>
      <c r="M40" s="6"/>
    </row>
    <row r="41" spans="8:13" x14ac:dyDescent="0.2">
      <c r="H41">
        <v>38</v>
      </c>
      <c r="M41" s="6"/>
    </row>
    <row r="42" spans="8:13" x14ac:dyDescent="0.2">
      <c r="H42">
        <v>39</v>
      </c>
      <c r="M42" s="6"/>
    </row>
    <row r="43" spans="8:13" x14ac:dyDescent="0.2">
      <c r="H43">
        <v>40</v>
      </c>
      <c r="M43" s="6"/>
    </row>
    <row r="44" spans="8:13" x14ac:dyDescent="0.2">
      <c r="H44">
        <v>41</v>
      </c>
      <c r="M44" s="6"/>
    </row>
    <row r="45" spans="8:13" x14ac:dyDescent="0.2">
      <c r="H45">
        <v>42</v>
      </c>
      <c r="M45" s="6"/>
    </row>
    <row r="46" spans="8:13" x14ac:dyDescent="0.2">
      <c r="H46">
        <v>43</v>
      </c>
      <c r="M46" s="6"/>
    </row>
    <row r="47" spans="8:13" x14ac:dyDescent="0.2">
      <c r="H47">
        <v>44</v>
      </c>
      <c r="M47" s="6"/>
    </row>
    <row r="48" spans="8:13" x14ac:dyDescent="0.2">
      <c r="H48">
        <v>45</v>
      </c>
      <c r="M48" s="6"/>
    </row>
    <row r="49" spans="8:13" x14ac:dyDescent="0.2">
      <c r="H49">
        <v>46</v>
      </c>
      <c r="M49" s="6"/>
    </row>
    <row r="50" spans="8:13" x14ac:dyDescent="0.2">
      <c r="H50">
        <v>47</v>
      </c>
      <c r="M50" s="6"/>
    </row>
    <row r="51" spans="8:13" x14ac:dyDescent="0.2">
      <c r="H51">
        <v>48</v>
      </c>
      <c r="M51" s="6"/>
    </row>
    <row r="52" spans="8:13" x14ac:dyDescent="0.2">
      <c r="H52">
        <v>49</v>
      </c>
      <c r="M52" s="6"/>
    </row>
    <row r="53" spans="8:13" x14ac:dyDescent="0.2">
      <c r="H53">
        <v>50</v>
      </c>
      <c r="M53" s="6"/>
    </row>
    <row r="54" spans="8:13" x14ac:dyDescent="0.2">
      <c r="H54">
        <v>51</v>
      </c>
      <c r="M54" s="6"/>
    </row>
    <row r="55" spans="8:13" x14ac:dyDescent="0.2">
      <c r="H55">
        <v>52</v>
      </c>
      <c r="M55" s="6"/>
    </row>
    <row r="56" spans="8:13" x14ac:dyDescent="0.2">
      <c r="H56">
        <v>53</v>
      </c>
      <c r="M56" s="6"/>
    </row>
    <row r="57" spans="8:13" x14ac:dyDescent="0.2">
      <c r="H57">
        <v>54</v>
      </c>
      <c r="M57" s="6"/>
    </row>
    <row r="58" spans="8:13" x14ac:dyDescent="0.2">
      <c r="H58">
        <v>55</v>
      </c>
      <c r="M58" s="6"/>
    </row>
    <row r="59" spans="8:13" x14ac:dyDescent="0.2">
      <c r="H59">
        <v>56</v>
      </c>
      <c r="M59" s="6"/>
    </row>
    <row r="60" spans="8:13" x14ac:dyDescent="0.2">
      <c r="H60">
        <v>57</v>
      </c>
      <c r="M60" s="6"/>
    </row>
    <row r="61" spans="8:13" x14ac:dyDescent="0.2">
      <c r="H61">
        <v>58</v>
      </c>
      <c r="M61" s="6"/>
    </row>
    <row r="62" spans="8:13" x14ac:dyDescent="0.2">
      <c r="H62">
        <v>59</v>
      </c>
      <c r="M62" s="6"/>
    </row>
    <row r="63" spans="8:13" x14ac:dyDescent="0.2">
      <c r="H63">
        <v>60</v>
      </c>
      <c r="M63" s="6"/>
    </row>
    <row r="64" spans="8:13" x14ac:dyDescent="0.2">
      <c r="H64">
        <v>61</v>
      </c>
      <c r="M64" s="6"/>
    </row>
    <row r="65" spans="8:13" x14ac:dyDescent="0.2">
      <c r="H65">
        <v>62</v>
      </c>
      <c r="M65" s="6"/>
    </row>
    <row r="66" spans="8:13" x14ac:dyDescent="0.2">
      <c r="H66">
        <v>63</v>
      </c>
      <c r="M66" s="6"/>
    </row>
    <row r="67" spans="8:13" x14ac:dyDescent="0.2">
      <c r="H67">
        <v>64</v>
      </c>
      <c r="M67" s="6"/>
    </row>
    <row r="68" spans="8:13" x14ac:dyDescent="0.2">
      <c r="H68">
        <v>65</v>
      </c>
      <c r="M68" s="6"/>
    </row>
    <row r="69" spans="8:13" x14ac:dyDescent="0.2">
      <c r="H69">
        <v>66</v>
      </c>
      <c r="M69" s="6"/>
    </row>
    <row r="70" spans="8:13" x14ac:dyDescent="0.2">
      <c r="H70">
        <v>67</v>
      </c>
      <c r="M70" s="6"/>
    </row>
    <row r="71" spans="8:13" x14ac:dyDescent="0.2">
      <c r="H71">
        <v>68</v>
      </c>
      <c r="M71" s="6"/>
    </row>
    <row r="72" spans="8:13" x14ac:dyDescent="0.2">
      <c r="H72">
        <v>69</v>
      </c>
      <c r="M72" s="6"/>
    </row>
    <row r="73" spans="8:13" x14ac:dyDescent="0.2">
      <c r="H73">
        <v>70</v>
      </c>
      <c r="M73" s="6"/>
    </row>
    <row r="74" spans="8:13" x14ac:dyDescent="0.2">
      <c r="H74">
        <v>71</v>
      </c>
      <c r="M74" s="6"/>
    </row>
    <row r="75" spans="8:13" x14ac:dyDescent="0.2">
      <c r="H75">
        <v>72</v>
      </c>
      <c r="M75" s="6"/>
    </row>
    <row r="76" spans="8:13" x14ac:dyDescent="0.2">
      <c r="H76">
        <v>73</v>
      </c>
      <c r="M76" s="6"/>
    </row>
    <row r="77" spans="8:13" x14ac:dyDescent="0.2">
      <c r="H77">
        <v>74</v>
      </c>
      <c r="M77" s="6"/>
    </row>
    <row r="78" spans="8:13" x14ac:dyDescent="0.2">
      <c r="H78">
        <v>75</v>
      </c>
      <c r="M78" s="6"/>
    </row>
    <row r="79" spans="8:13" x14ac:dyDescent="0.2">
      <c r="H79">
        <v>76</v>
      </c>
      <c r="M79" s="6"/>
    </row>
    <row r="80" spans="8:13" x14ac:dyDescent="0.2">
      <c r="H80">
        <v>77</v>
      </c>
      <c r="M80" s="6"/>
    </row>
    <row r="81" spans="8:13" x14ac:dyDescent="0.2">
      <c r="H81">
        <v>78</v>
      </c>
      <c r="M81" s="6"/>
    </row>
    <row r="82" spans="8:13" x14ac:dyDescent="0.2">
      <c r="H82">
        <v>79</v>
      </c>
      <c r="M82" s="6"/>
    </row>
    <row r="83" spans="8:13" x14ac:dyDescent="0.2">
      <c r="H83">
        <v>80</v>
      </c>
      <c r="M83" s="6"/>
    </row>
    <row r="84" spans="8:13" x14ac:dyDescent="0.2">
      <c r="H84">
        <v>81</v>
      </c>
      <c r="M84" s="6"/>
    </row>
    <row r="85" spans="8:13" x14ac:dyDescent="0.2">
      <c r="H85">
        <v>82</v>
      </c>
      <c r="M85" s="6"/>
    </row>
    <row r="86" spans="8:13" x14ac:dyDescent="0.2">
      <c r="H86">
        <v>83</v>
      </c>
      <c r="M86" s="6"/>
    </row>
    <row r="87" spans="8:13" x14ac:dyDescent="0.2">
      <c r="H87">
        <v>84</v>
      </c>
      <c r="M87" s="6"/>
    </row>
    <row r="88" spans="8:13" x14ac:dyDescent="0.2">
      <c r="H88">
        <v>85</v>
      </c>
      <c r="M88" s="6"/>
    </row>
    <row r="89" spans="8:13" x14ac:dyDescent="0.2">
      <c r="H89">
        <v>86</v>
      </c>
      <c r="M89" s="6"/>
    </row>
    <row r="90" spans="8:13" x14ac:dyDescent="0.2">
      <c r="H90">
        <v>87</v>
      </c>
      <c r="M90" s="6"/>
    </row>
    <row r="91" spans="8:13" x14ac:dyDescent="0.2">
      <c r="H91">
        <v>88</v>
      </c>
      <c r="M91" s="6"/>
    </row>
    <row r="92" spans="8:13" x14ac:dyDescent="0.2">
      <c r="H92">
        <v>89</v>
      </c>
      <c r="M92" s="6"/>
    </row>
    <row r="93" spans="8:13" x14ac:dyDescent="0.2">
      <c r="H93">
        <v>90</v>
      </c>
      <c r="M93" s="6"/>
    </row>
    <row r="94" spans="8:13" x14ac:dyDescent="0.2">
      <c r="H94">
        <v>91</v>
      </c>
      <c r="M94" s="6"/>
    </row>
    <row r="95" spans="8:13" x14ac:dyDescent="0.2">
      <c r="H95">
        <v>92</v>
      </c>
      <c r="M95" s="6"/>
    </row>
    <row r="96" spans="8:13" x14ac:dyDescent="0.2">
      <c r="M96" s="6"/>
    </row>
    <row r="97" spans="13:13" x14ac:dyDescent="0.2">
      <c r="M97" s="6"/>
    </row>
    <row r="98" spans="13:13" x14ac:dyDescent="0.2">
      <c r="M98" s="6"/>
    </row>
    <row r="99" spans="13:13" x14ac:dyDescent="0.2">
      <c r="M99" s="6"/>
    </row>
    <row r="100" spans="13:13" x14ac:dyDescent="0.2">
      <c r="M100" s="6"/>
    </row>
    <row r="101" spans="13:13" x14ac:dyDescent="0.2">
      <c r="M101" s="6"/>
    </row>
    <row r="102" spans="13:13" x14ac:dyDescent="0.2">
      <c r="M102" s="6"/>
    </row>
    <row r="103" spans="13:13" x14ac:dyDescent="0.2">
      <c r="M103" s="6"/>
    </row>
    <row r="104" spans="13:13" x14ac:dyDescent="0.2">
      <c r="M104" s="6"/>
    </row>
    <row r="105" spans="13:13" x14ac:dyDescent="0.2">
      <c r="M105" s="6"/>
    </row>
    <row r="106" spans="13:13" x14ac:dyDescent="0.2">
      <c r="M106" s="6"/>
    </row>
    <row r="107" spans="13:13" x14ac:dyDescent="0.2">
      <c r="M107" s="6"/>
    </row>
    <row r="108" spans="13:13" x14ac:dyDescent="0.2">
      <c r="M108" s="6"/>
    </row>
    <row r="109" spans="13:13" x14ac:dyDescent="0.2">
      <c r="M109" s="6"/>
    </row>
    <row r="110" spans="13:13" x14ac:dyDescent="0.2">
      <c r="M110" s="6"/>
    </row>
    <row r="111" spans="13:13" x14ac:dyDescent="0.2">
      <c r="M111" s="6"/>
    </row>
    <row r="112" spans="13:13" x14ac:dyDescent="0.2">
      <c r="M112" s="6"/>
    </row>
    <row r="113" spans="13:13" x14ac:dyDescent="0.2">
      <c r="M113" s="6"/>
    </row>
    <row r="114" spans="13:13" x14ac:dyDescent="0.2">
      <c r="M114" s="6"/>
    </row>
    <row r="115" spans="13:13" x14ac:dyDescent="0.2">
      <c r="M115" s="6"/>
    </row>
    <row r="116" spans="13:13" x14ac:dyDescent="0.2">
      <c r="M116" s="6"/>
    </row>
    <row r="117" spans="13:13" x14ac:dyDescent="0.2">
      <c r="M117" s="6"/>
    </row>
    <row r="118" spans="13:13" x14ac:dyDescent="0.2">
      <c r="M118" s="6"/>
    </row>
    <row r="119" spans="13:13" x14ac:dyDescent="0.2">
      <c r="M119" s="6"/>
    </row>
    <row r="120" spans="13:13" x14ac:dyDescent="0.2">
      <c r="M120" s="6"/>
    </row>
    <row r="121" spans="13:13" x14ac:dyDescent="0.2">
      <c r="M121" s="6"/>
    </row>
    <row r="122" spans="13:13" x14ac:dyDescent="0.2">
      <c r="M122" s="6"/>
    </row>
    <row r="123" spans="13:13" x14ac:dyDescent="0.2">
      <c r="M123" s="6"/>
    </row>
    <row r="124" spans="13:13" x14ac:dyDescent="0.2">
      <c r="M124" s="6"/>
    </row>
    <row r="125" spans="13:13" x14ac:dyDescent="0.2">
      <c r="M125" s="6"/>
    </row>
    <row r="126" spans="13:13" x14ac:dyDescent="0.2">
      <c r="M126" s="6"/>
    </row>
    <row r="127" spans="13:13" x14ac:dyDescent="0.2">
      <c r="M127" s="6"/>
    </row>
    <row r="128" spans="13:13" x14ac:dyDescent="0.2">
      <c r="M128" s="6"/>
    </row>
    <row r="129" spans="13:13" x14ac:dyDescent="0.2">
      <c r="M129" s="6"/>
    </row>
    <row r="130" spans="13:13" x14ac:dyDescent="0.2">
      <c r="M130" s="6"/>
    </row>
    <row r="131" spans="13:13" x14ac:dyDescent="0.2">
      <c r="M131" s="6"/>
    </row>
    <row r="132" spans="13:13" x14ac:dyDescent="0.2">
      <c r="M132" s="6"/>
    </row>
    <row r="133" spans="13:13" x14ac:dyDescent="0.2">
      <c r="M133" s="6"/>
    </row>
    <row r="134" spans="13:13" x14ac:dyDescent="0.2">
      <c r="M134" s="6"/>
    </row>
    <row r="135" spans="13:13" x14ac:dyDescent="0.2">
      <c r="M135" s="6"/>
    </row>
    <row r="136" spans="13:13" x14ac:dyDescent="0.2">
      <c r="M136" s="6"/>
    </row>
    <row r="137" spans="13:13" x14ac:dyDescent="0.2">
      <c r="M137" s="6"/>
    </row>
    <row r="138" spans="13:13" x14ac:dyDescent="0.2">
      <c r="M138" s="6"/>
    </row>
    <row r="139" spans="13:13" x14ac:dyDescent="0.2">
      <c r="M139" s="6"/>
    </row>
    <row r="140" spans="13:13" x14ac:dyDescent="0.2">
      <c r="M140" s="6"/>
    </row>
    <row r="141" spans="13:13" x14ac:dyDescent="0.2">
      <c r="M141" s="6"/>
    </row>
    <row r="142" spans="13:13" x14ac:dyDescent="0.2">
      <c r="M142" s="6"/>
    </row>
    <row r="143" spans="13:13" x14ac:dyDescent="0.2">
      <c r="M143" s="6"/>
    </row>
    <row r="144" spans="13:13" x14ac:dyDescent="0.2">
      <c r="M144" s="6"/>
    </row>
    <row r="145" spans="13:13" x14ac:dyDescent="0.2">
      <c r="M145" s="6"/>
    </row>
    <row r="146" spans="13:13" x14ac:dyDescent="0.2">
      <c r="M146" s="6"/>
    </row>
    <row r="147" spans="13:13" x14ac:dyDescent="0.2">
      <c r="M147" s="6"/>
    </row>
    <row r="148" spans="13:13" x14ac:dyDescent="0.2">
      <c r="M148" s="6"/>
    </row>
    <row r="149" spans="13:13" x14ac:dyDescent="0.2">
      <c r="M149" s="6"/>
    </row>
    <row r="150" spans="13:13" x14ac:dyDescent="0.2">
      <c r="M150" s="6"/>
    </row>
    <row r="151" spans="13:13" x14ac:dyDescent="0.2">
      <c r="M151" s="6"/>
    </row>
    <row r="152" spans="13:13" x14ac:dyDescent="0.2">
      <c r="M152" s="6"/>
    </row>
    <row r="153" spans="13:13" x14ac:dyDescent="0.2">
      <c r="M153" s="6"/>
    </row>
    <row r="154" spans="13:13" x14ac:dyDescent="0.2">
      <c r="M154" s="6"/>
    </row>
    <row r="155" spans="13:13" x14ac:dyDescent="0.2">
      <c r="M155" s="6"/>
    </row>
    <row r="156" spans="13:13" x14ac:dyDescent="0.2">
      <c r="M156" s="6"/>
    </row>
    <row r="157" spans="13:13" x14ac:dyDescent="0.2">
      <c r="M157" s="6"/>
    </row>
  </sheetData>
  <conditionalFormatting sqref="C3:G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{64062636-1554-DD44-9931-B6DAC357A900}</x14:id>
        </ext>
      </extLst>
    </cfRule>
  </conditionalFormatting>
  <conditionalFormatting sqref="C4:G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{1A43058A-8E39-C94E-A0DF-57BDCD4B32E2}</x14:id>
        </ext>
      </extLst>
    </cfRule>
  </conditionalFormatting>
  <conditionalFormatting sqref="C5:G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{E3925981-0678-0D4C-BD0C-FEBED0BF9F28}</x14:id>
        </ext>
      </extLst>
    </cfRule>
  </conditionalFormatting>
  <conditionalFormatting sqref="C6:G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{3A5B2CFE-2650-9541-9AE7-D07DDAE16937}</x14:id>
        </ext>
      </extLst>
    </cfRule>
  </conditionalFormatting>
  <conditionalFormatting sqref="C7:G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{DDE619A3-6E26-AF4B-999E-4366AFB63210}</x14:id>
        </ext>
      </extLst>
    </cfRule>
  </conditionalFormatting>
  <conditionalFormatting sqref="C8:G8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{8A8B2277-A7F0-5740-BDED-86B539A145A3}</x14:id>
        </ext>
      </extLst>
    </cfRule>
  </conditionalFormatting>
  <conditionalFormatting sqref="C9:G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{049759C3-6AB9-2449-B25B-8895DFB178B1}</x14:id>
        </ext>
      </extLst>
    </cfRule>
  </conditionalFormatting>
  <conditionalFormatting sqref="C19:G1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{F1D4BE00-4214-BC4C-97F9-01F3D668E3D0}</x14:id>
        </ext>
      </extLst>
    </cfRule>
  </conditionalFormatting>
  <conditionalFormatting sqref="C10:G1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{39326EDE-D790-044F-A99A-7984552059DE}</x14:id>
        </ext>
      </extLst>
    </cfRule>
  </conditionalFormatting>
  <conditionalFormatting sqref="C11:G1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{DE73C72B-DAC4-824C-A922-011B91A0A9A6}</x14:id>
        </ext>
      </extLst>
    </cfRule>
  </conditionalFormatting>
  <conditionalFormatting sqref="C12:G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{A0E978AC-34B5-444F-AF2C-791C28168325}</x14:id>
        </ext>
      </extLst>
    </cfRule>
  </conditionalFormatting>
  <conditionalFormatting sqref="C13:G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{187E2043-0351-3A48-B782-1EE98082037C}</x14:id>
        </ext>
      </extLst>
    </cfRule>
  </conditionalFormatting>
  <conditionalFormatting sqref="C14:G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{7D4D0CD7-850C-C44E-B413-03DA94E01098}</x14:id>
        </ext>
      </extLst>
    </cfRule>
  </conditionalFormatting>
  <conditionalFormatting sqref="C15:G1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{E1AB6CBB-3708-A14D-B9BA-6BF4F08DCE5D}</x14:id>
        </ext>
      </extLst>
    </cfRule>
  </conditionalFormatting>
  <conditionalFormatting sqref="C16:G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{5799DA71-282A-004E-BADE-1A4F94FA7E37}</x14:id>
        </ext>
      </extLst>
    </cfRule>
  </conditionalFormatting>
  <conditionalFormatting sqref="C17:G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{EDF9378A-4FBB-7C41-9AC2-C0CB59D9B7AB}</x14:id>
        </ext>
      </extLst>
    </cfRule>
  </conditionalFormatting>
  <conditionalFormatting sqref="C18:G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{9F799E8E-4FA7-5E44-BB3E-1C9BDB96EA92}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2636-1554-DD44-9931-B6DAC357A9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C3:G3</xm:sqref>
        </x14:conditionalFormatting>
        <x14:conditionalFormatting xmlns:xm="http://schemas.microsoft.com/office/excel/2006/main">
          <x14:cfRule type="dataBar" id="{1A43058A-8E39-C94E-A0DF-57BDCD4B32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C4:G4</xm:sqref>
        </x14:conditionalFormatting>
        <x14:conditionalFormatting xmlns:xm="http://schemas.microsoft.com/office/excel/2006/main">
          <x14:cfRule type="dataBar" id="{E3925981-0678-0D4C-BD0C-FEBED0BF9F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C5:G5</xm:sqref>
        </x14:conditionalFormatting>
        <x14:conditionalFormatting xmlns:xm="http://schemas.microsoft.com/office/excel/2006/main">
          <x14:cfRule type="dataBar" id="{3A5B2CFE-2650-9541-9AE7-D07DDAE169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C6:G6</xm:sqref>
        </x14:conditionalFormatting>
        <x14:conditionalFormatting xmlns:xm="http://schemas.microsoft.com/office/excel/2006/main">
          <x14:cfRule type="dataBar" id="{DDE619A3-6E26-AF4B-999E-4366AFB632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C7:G7</xm:sqref>
        </x14:conditionalFormatting>
        <x14:conditionalFormatting xmlns:xm="http://schemas.microsoft.com/office/excel/2006/main">
          <x14:cfRule type="dataBar" id="{8A8B2277-A7F0-5740-BDED-86B539A145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C8:G8</xm:sqref>
        </x14:conditionalFormatting>
        <x14:conditionalFormatting xmlns:xm="http://schemas.microsoft.com/office/excel/2006/main">
          <x14:cfRule type="dataBar" id="{049759C3-6AB9-2449-B25B-8895DFB178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C9:G9</xm:sqref>
        </x14:conditionalFormatting>
        <x14:conditionalFormatting xmlns:xm="http://schemas.microsoft.com/office/excel/2006/main">
          <x14:cfRule type="dataBar" id="{F1D4BE00-4214-BC4C-97F9-01F3D668E3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C19:G19</xm:sqref>
        </x14:conditionalFormatting>
        <x14:conditionalFormatting xmlns:xm="http://schemas.microsoft.com/office/excel/2006/main">
          <x14:cfRule type="dataBar" id="{39326EDE-D790-044F-A99A-798455205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C10:G10</xm:sqref>
        </x14:conditionalFormatting>
        <x14:conditionalFormatting xmlns:xm="http://schemas.microsoft.com/office/excel/2006/main">
          <x14:cfRule type="dataBar" id="{DE73C72B-DAC4-824C-A922-011B91A0A9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C11:G11</xm:sqref>
        </x14:conditionalFormatting>
        <x14:conditionalFormatting xmlns:xm="http://schemas.microsoft.com/office/excel/2006/main">
          <x14:cfRule type="dataBar" id="{A0E978AC-34B5-444F-AF2C-791C281683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C12:G12</xm:sqref>
        </x14:conditionalFormatting>
        <x14:conditionalFormatting xmlns:xm="http://schemas.microsoft.com/office/excel/2006/main">
          <x14:cfRule type="dataBar" id="{187E2043-0351-3A48-B782-1EE9808203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C13:G13</xm:sqref>
        </x14:conditionalFormatting>
        <x14:conditionalFormatting xmlns:xm="http://schemas.microsoft.com/office/excel/2006/main">
          <x14:cfRule type="dataBar" id="{7D4D0CD7-850C-C44E-B413-03DA94E010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C14:G14</xm:sqref>
        </x14:conditionalFormatting>
        <x14:conditionalFormatting xmlns:xm="http://schemas.microsoft.com/office/excel/2006/main">
          <x14:cfRule type="dataBar" id="{E1AB6CBB-3708-A14D-B9BA-6BF4F08DCE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C15:G15</xm:sqref>
        </x14:conditionalFormatting>
        <x14:conditionalFormatting xmlns:xm="http://schemas.microsoft.com/office/excel/2006/main">
          <x14:cfRule type="dataBar" id="{5799DA71-282A-004E-BADE-1A4F94FA7E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C16:G16</xm:sqref>
        </x14:conditionalFormatting>
        <x14:conditionalFormatting xmlns:xm="http://schemas.microsoft.com/office/excel/2006/main">
          <x14:cfRule type="dataBar" id="{EDF9378A-4FBB-7C41-9AC2-C0CB59D9B7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C17:G17</xm:sqref>
        </x14:conditionalFormatting>
        <x14:conditionalFormatting xmlns:xm="http://schemas.microsoft.com/office/excel/2006/main">
          <x14:cfRule type="dataBar" id="{9F799E8E-4FA7-5E44-BB3E-1C9BDB96EA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C18:G18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9" sqref="A29"/>
    </sheetView>
  </sheetViews>
  <sheetFormatPr baseColWidth="10" defaultRowHeight="16" x14ac:dyDescent="0.2"/>
  <sheetData>
    <row r="1" spans="1:1" ht="21" x14ac:dyDescent="0.25">
      <c r="A1" s="73" t="s"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R2" sqref="R2"/>
    </sheetView>
  </sheetViews>
  <sheetFormatPr baseColWidth="10" defaultRowHeight="16" x14ac:dyDescent="0.2"/>
  <cols>
    <col min="1" max="16384" width="10.83203125" style="1"/>
  </cols>
  <sheetData>
    <row r="1" spans="1:19" s="22" customFormat="1" x14ac:dyDescent="0.2">
      <c r="A1" s="17" t="s">
        <v>300</v>
      </c>
      <c r="B1" s="17" t="s">
        <v>301</v>
      </c>
      <c r="C1" s="17" t="s">
        <v>302</v>
      </c>
      <c r="D1" s="17" t="s">
        <v>303</v>
      </c>
      <c r="E1" s="17" t="s">
        <v>304</v>
      </c>
      <c r="F1" s="17" t="s">
        <v>305</v>
      </c>
      <c r="G1" s="17" t="s">
        <v>306</v>
      </c>
      <c r="H1" s="17" t="s">
        <v>307</v>
      </c>
      <c r="I1" s="17" t="s">
        <v>308</v>
      </c>
      <c r="J1" s="17" t="s">
        <v>309</v>
      </c>
      <c r="K1" s="17" t="s">
        <v>310</v>
      </c>
      <c r="L1" s="17" t="s">
        <v>311</v>
      </c>
      <c r="M1" s="17" t="s">
        <v>312</v>
      </c>
      <c r="N1" s="17" t="s">
        <v>313</v>
      </c>
      <c r="O1" s="17" t="s">
        <v>314</v>
      </c>
      <c r="P1" s="17" t="s">
        <v>315</v>
      </c>
    </row>
    <row r="2" spans="1:19" ht="96" x14ac:dyDescent="0.2">
      <c r="A2" s="1" t="s">
        <v>0</v>
      </c>
      <c r="B2" s="1" t="s">
        <v>38</v>
      </c>
      <c r="C2" s="1" t="s">
        <v>83</v>
      </c>
      <c r="D2" s="1" t="s">
        <v>95</v>
      </c>
      <c r="E2" s="1" t="s">
        <v>105</v>
      </c>
      <c r="F2" s="1" t="s">
        <v>107</v>
      </c>
      <c r="G2" s="1" t="s">
        <v>113</v>
      </c>
      <c r="H2" s="1" t="s">
        <v>135</v>
      </c>
      <c r="I2" s="1" t="s">
        <v>141</v>
      </c>
      <c r="J2" s="1" t="s">
        <v>171</v>
      </c>
      <c r="K2" s="1" t="s">
        <v>235</v>
      </c>
      <c r="L2" s="1" t="s">
        <v>250</v>
      </c>
      <c r="M2" s="1" t="s">
        <v>254</v>
      </c>
      <c r="N2" s="1" t="s">
        <v>270</v>
      </c>
      <c r="O2" s="1" t="s">
        <v>279</v>
      </c>
      <c r="P2" s="1" t="s">
        <v>290</v>
      </c>
      <c r="S2" s="26" t="s">
        <v>326</v>
      </c>
    </row>
    <row r="3" spans="1:19" ht="112" x14ac:dyDescent="0.2">
      <c r="A3" s="1" t="s">
        <v>1</v>
      </c>
      <c r="B3" s="1" t="s">
        <v>39</v>
      </c>
      <c r="C3" s="1" t="s">
        <v>84</v>
      </c>
      <c r="D3" s="1" t="s">
        <v>96</v>
      </c>
      <c r="E3" s="1" t="s">
        <v>106</v>
      </c>
      <c r="F3" s="1" t="s">
        <v>108</v>
      </c>
      <c r="G3" s="1" t="s">
        <v>114</v>
      </c>
      <c r="H3" s="1" t="s">
        <v>136</v>
      </c>
      <c r="I3" s="1" t="s">
        <v>142</v>
      </c>
      <c r="J3" s="1" t="s">
        <v>172</v>
      </c>
      <c r="K3" s="1" t="s">
        <v>236</v>
      </c>
      <c r="L3" s="1" t="s">
        <v>251</v>
      </c>
      <c r="M3" s="1" t="s">
        <v>255</v>
      </c>
      <c r="N3" s="1" t="s">
        <v>271</v>
      </c>
      <c r="O3" s="1" t="s">
        <v>280</v>
      </c>
      <c r="P3" s="1" t="s">
        <v>291</v>
      </c>
    </row>
    <row r="4" spans="1:19" ht="80" x14ac:dyDescent="0.2">
      <c r="A4" s="1" t="s">
        <v>2</v>
      </c>
      <c r="B4" s="1" t="s">
        <v>40</v>
      </c>
      <c r="C4" s="1" t="s">
        <v>85</v>
      </c>
      <c r="D4" s="1" t="s">
        <v>97</v>
      </c>
      <c r="F4" s="1" t="s">
        <v>109</v>
      </c>
      <c r="G4" s="1" t="s">
        <v>115</v>
      </c>
      <c r="H4" s="1" t="s">
        <v>137</v>
      </c>
      <c r="I4" s="1" t="s">
        <v>143</v>
      </c>
      <c r="J4" s="1" t="s">
        <v>173</v>
      </c>
      <c r="K4" s="1" t="s">
        <v>237</v>
      </c>
      <c r="L4" s="1" t="s">
        <v>252</v>
      </c>
      <c r="M4" s="1" t="s">
        <v>256</v>
      </c>
      <c r="N4" s="1" t="s">
        <v>272</v>
      </c>
      <c r="O4" s="1" t="s">
        <v>281</v>
      </c>
      <c r="P4" s="1" t="s">
        <v>292</v>
      </c>
    </row>
    <row r="5" spans="1:19" ht="80" x14ac:dyDescent="0.2">
      <c r="A5" s="1" t="s">
        <v>3</v>
      </c>
      <c r="B5" s="1" t="s">
        <v>41</v>
      </c>
      <c r="C5" s="1" t="s">
        <v>86</v>
      </c>
      <c r="D5" s="1" t="s">
        <v>98</v>
      </c>
      <c r="F5" s="1" t="s">
        <v>110</v>
      </c>
      <c r="G5" s="1" t="s">
        <v>116</v>
      </c>
      <c r="H5" s="1" t="s">
        <v>138</v>
      </c>
      <c r="I5" s="1" t="s">
        <v>144</v>
      </c>
      <c r="J5" s="1" t="s">
        <v>174</v>
      </c>
      <c r="K5" s="1" t="s">
        <v>238</v>
      </c>
      <c r="L5" s="1" t="s">
        <v>253</v>
      </c>
      <c r="M5" s="1" t="s">
        <v>257</v>
      </c>
      <c r="N5" s="1" t="s">
        <v>273</v>
      </c>
      <c r="O5" s="1" t="s">
        <v>282</v>
      </c>
      <c r="P5" s="1" t="s">
        <v>293</v>
      </c>
    </row>
    <row r="6" spans="1:19" ht="144" x14ac:dyDescent="0.2">
      <c r="A6" s="1" t="s">
        <v>4</v>
      </c>
      <c r="B6" s="1" t="s">
        <v>42</v>
      </c>
      <c r="C6" s="1" t="s">
        <v>87</v>
      </c>
      <c r="D6" s="1" t="s">
        <v>99</v>
      </c>
      <c r="F6" s="1" t="s">
        <v>111</v>
      </c>
      <c r="G6" s="1" t="s">
        <v>117</v>
      </c>
      <c r="H6" s="1" t="s">
        <v>139</v>
      </c>
      <c r="I6" s="1" t="s">
        <v>145</v>
      </c>
      <c r="J6" s="1" t="s">
        <v>175</v>
      </c>
      <c r="K6" s="1" t="s">
        <v>239</v>
      </c>
      <c r="M6" s="1" t="s">
        <v>258</v>
      </c>
      <c r="N6" s="1" t="s">
        <v>274</v>
      </c>
      <c r="O6" s="1" t="s">
        <v>283</v>
      </c>
      <c r="P6" s="1" t="s">
        <v>294</v>
      </c>
    </row>
    <row r="7" spans="1:19" ht="96" x14ac:dyDescent="0.2">
      <c r="A7" s="1" t="s">
        <v>5</v>
      </c>
      <c r="B7" s="1" t="s">
        <v>43</v>
      </c>
      <c r="C7" s="1" t="s">
        <v>88</v>
      </c>
      <c r="D7" s="1" t="s">
        <v>100</v>
      </c>
      <c r="F7" s="1" t="s">
        <v>112</v>
      </c>
      <c r="G7" s="1" t="s">
        <v>118</v>
      </c>
      <c r="H7" s="1" t="s">
        <v>140</v>
      </c>
      <c r="I7" s="1" t="s">
        <v>146</v>
      </c>
      <c r="J7" s="1" t="s">
        <v>176</v>
      </c>
      <c r="K7" s="1" t="s">
        <v>240</v>
      </c>
      <c r="M7" s="1" t="s">
        <v>259</v>
      </c>
      <c r="N7" s="1" t="s">
        <v>275</v>
      </c>
      <c r="O7" s="1" t="s">
        <v>284</v>
      </c>
      <c r="P7" s="1" t="s">
        <v>295</v>
      </c>
    </row>
    <row r="8" spans="1:19" ht="112" x14ac:dyDescent="0.2">
      <c r="A8" s="1" t="s">
        <v>6</v>
      </c>
      <c r="B8" s="1" t="s">
        <v>44</v>
      </c>
      <c r="C8" s="1" t="s">
        <v>89</v>
      </c>
      <c r="D8" s="1" t="s">
        <v>101</v>
      </c>
      <c r="G8" s="1" t="s">
        <v>119</v>
      </c>
      <c r="I8" s="1" t="s">
        <v>147</v>
      </c>
      <c r="J8" s="1" t="s">
        <v>177</v>
      </c>
      <c r="K8" s="1" t="s">
        <v>241</v>
      </c>
      <c r="M8" s="1" t="s">
        <v>260</v>
      </c>
      <c r="N8" s="1" t="s">
        <v>276</v>
      </c>
      <c r="O8" s="1" t="s">
        <v>285</v>
      </c>
      <c r="P8" s="1" t="s">
        <v>296</v>
      </c>
    </row>
    <row r="9" spans="1:19" ht="80" x14ac:dyDescent="0.2">
      <c r="A9" s="1" t="s">
        <v>7</v>
      </c>
      <c r="B9" s="1" t="s">
        <v>45</v>
      </c>
      <c r="C9" s="1" t="s">
        <v>90</v>
      </c>
      <c r="D9" s="1" t="s">
        <v>102</v>
      </c>
      <c r="G9" s="1" t="s">
        <v>120</v>
      </c>
      <c r="I9" s="1" t="s">
        <v>148</v>
      </c>
      <c r="J9" s="1" t="s">
        <v>178</v>
      </c>
      <c r="K9" s="1" t="s">
        <v>242</v>
      </c>
      <c r="M9" s="1" t="s">
        <v>261</v>
      </c>
      <c r="N9" s="1" t="s">
        <v>277</v>
      </c>
      <c r="O9" s="1" t="s">
        <v>286</v>
      </c>
      <c r="P9" s="1" t="s">
        <v>297</v>
      </c>
    </row>
    <row r="10" spans="1:19" ht="112" x14ac:dyDescent="0.2">
      <c r="A10" s="1" t="s">
        <v>8</v>
      </c>
      <c r="B10" s="1" t="s">
        <v>46</v>
      </c>
      <c r="C10" s="1" t="s">
        <v>91</v>
      </c>
      <c r="D10" s="1" t="s">
        <v>103</v>
      </c>
      <c r="G10" s="1" t="s">
        <v>121</v>
      </c>
      <c r="I10" s="1" t="s">
        <v>149</v>
      </c>
      <c r="J10" s="1" t="s">
        <v>179</v>
      </c>
      <c r="K10" s="1" t="s">
        <v>243</v>
      </c>
      <c r="M10" s="1" t="s">
        <v>262</v>
      </c>
      <c r="N10" s="1" t="s">
        <v>278</v>
      </c>
      <c r="O10" s="1" t="s">
        <v>287</v>
      </c>
      <c r="P10" s="1" t="s">
        <v>298</v>
      </c>
    </row>
    <row r="11" spans="1:19" ht="80" x14ac:dyDescent="0.2">
      <c r="A11" s="1" t="s">
        <v>9</v>
      </c>
      <c r="B11" s="1" t="s">
        <v>47</v>
      </c>
      <c r="C11" s="1" t="s">
        <v>92</v>
      </c>
      <c r="D11" s="1" t="s">
        <v>104</v>
      </c>
      <c r="G11" s="1" t="s">
        <v>122</v>
      </c>
      <c r="I11" s="1" t="s">
        <v>150</v>
      </c>
      <c r="J11" s="1" t="s">
        <v>180</v>
      </c>
      <c r="K11" s="1" t="s">
        <v>244</v>
      </c>
      <c r="M11" s="1" t="s">
        <v>263</v>
      </c>
      <c r="O11" s="1" t="s">
        <v>288</v>
      </c>
    </row>
    <row r="12" spans="1:19" ht="64" x14ac:dyDescent="0.2">
      <c r="A12" s="1" t="s">
        <v>10</v>
      </c>
      <c r="B12" s="1" t="s">
        <v>48</v>
      </c>
      <c r="C12" s="1" t="s">
        <v>93</v>
      </c>
      <c r="G12" s="1" t="s">
        <v>123</v>
      </c>
      <c r="I12" s="1" t="s">
        <v>151</v>
      </c>
      <c r="J12" s="1" t="s">
        <v>181</v>
      </c>
      <c r="K12" s="1" t="s">
        <v>245</v>
      </c>
      <c r="M12" s="1" t="s">
        <v>264</v>
      </c>
      <c r="O12" s="1" t="s">
        <v>289</v>
      </c>
    </row>
    <row r="13" spans="1:19" ht="48" x14ac:dyDescent="0.2">
      <c r="A13" s="1" t="s">
        <v>11</v>
      </c>
      <c r="B13" s="1" t="s">
        <v>49</v>
      </c>
      <c r="C13" s="1" t="s">
        <v>94</v>
      </c>
      <c r="G13" s="1" t="s">
        <v>124</v>
      </c>
      <c r="I13" s="1" t="s">
        <v>152</v>
      </c>
      <c r="J13" s="1" t="s">
        <v>182</v>
      </c>
      <c r="K13" s="1" t="s">
        <v>246</v>
      </c>
      <c r="M13" s="1" t="s">
        <v>265</v>
      </c>
    </row>
    <row r="14" spans="1:19" ht="64" x14ac:dyDescent="0.2">
      <c r="A14" s="1" t="s">
        <v>12</v>
      </c>
      <c r="B14" s="1" t="s">
        <v>50</v>
      </c>
      <c r="G14" s="1" t="s">
        <v>125</v>
      </c>
      <c r="I14" s="1" t="s">
        <v>153</v>
      </c>
      <c r="J14" s="1" t="s">
        <v>183</v>
      </c>
      <c r="K14" s="1" t="s">
        <v>247</v>
      </c>
      <c r="M14" s="1" t="s">
        <v>266</v>
      </c>
    </row>
    <row r="15" spans="1:19" ht="64" x14ac:dyDescent="0.2">
      <c r="A15" s="1" t="s">
        <v>13</v>
      </c>
      <c r="B15" s="1" t="s">
        <v>51</v>
      </c>
      <c r="G15" s="1" t="s">
        <v>126</v>
      </c>
      <c r="I15" s="1" t="s">
        <v>154</v>
      </c>
      <c r="J15" s="1" t="s">
        <v>184</v>
      </c>
      <c r="K15" s="1" t="s">
        <v>248</v>
      </c>
      <c r="M15" s="1" t="s">
        <v>267</v>
      </c>
    </row>
    <row r="16" spans="1:19" ht="32" x14ac:dyDescent="0.2">
      <c r="A16" s="1" t="s">
        <v>14</v>
      </c>
      <c r="B16" s="1" t="s">
        <v>52</v>
      </c>
      <c r="G16" s="1" t="s">
        <v>127</v>
      </c>
      <c r="I16" s="1" t="s">
        <v>155</v>
      </c>
      <c r="J16" s="1" t="s">
        <v>185</v>
      </c>
      <c r="K16" s="1" t="s">
        <v>249</v>
      </c>
      <c r="M16" s="1" t="s">
        <v>268</v>
      </c>
    </row>
    <row r="17" spans="1:13" ht="32" x14ac:dyDescent="0.2">
      <c r="A17" s="1" t="s">
        <v>15</v>
      </c>
      <c r="B17" s="1" t="s">
        <v>53</v>
      </c>
      <c r="G17" s="1" t="s">
        <v>128</v>
      </c>
      <c r="I17" s="1" t="s">
        <v>156</v>
      </c>
      <c r="J17" s="1" t="s">
        <v>186</v>
      </c>
      <c r="M17" s="1" t="s">
        <v>269</v>
      </c>
    </row>
    <row r="18" spans="1:13" ht="80" x14ac:dyDescent="0.2">
      <c r="A18" s="1" t="s">
        <v>16</v>
      </c>
      <c r="B18" s="1" t="s">
        <v>54</v>
      </c>
      <c r="G18" s="1" t="s">
        <v>129</v>
      </c>
      <c r="I18" s="1" t="s">
        <v>157</v>
      </c>
      <c r="J18" s="1" t="s">
        <v>187</v>
      </c>
    </row>
    <row r="19" spans="1:13" ht="32" x14ac:dyDescent="0.2">
      <c r="A19" s="1" t="s">
        <v>17</v>
      </c>
      <c r="B19" s="1" t="s">
        <v>55</v>
      </c>
      <c r="G19" s="1" t="s">
        <v>130</v>
      </c>
      <c r="I19" s="1" t="s">
        <v>158</v>
      </c>
      <c r="J19" s="1" t="s">
        <v>188</v>
      </c>
    </row>
    <row r="20" spans="1:13" ht="32" x14ac:dyDescent="0.2">
      <c r="A20" s="1" t="s">
        <v>18</v>
      </c>
      <c r="B20" s="1" t="s">
        <v>56</v>
      </c>
      <c r="G20" s="1" t="s">
        <v>131</v>
      </c>
      <c r="I20" s="1" t="s">
        <v>159</v>
      </c>
      <c r="J20" s="1" t="s">
        <v>189</v>
      </c>
    </row>
    <row r="21" spans="1:13" ht="32" x14ac:dyDescent="0.2">
      <c r="A21" s="1" t="s">
        <v>19</v>
      </c>
      <c r="B21" s="1" t="s">
        <v>57</v>
      </c>
      <c r="G21" s="1" t="s">
        <v>132</v>
      </c>
      <c r="I21" s="1" t="s">
        <v>160</v>
      </c>
      <c r="J21" s="1" t="s">
        <v>190</v>
      </c>
    </row>
    <row r="22" spans="1:13" ht="48" x14ac:dyDescent="0.2">
      <c r="A22" s="1" t="s">
        <v>20</v>
      </c>
      <c r="B22" s="1" t="s">
        <v>58</v>
      </c>
      <c r="G22" s="1" t="s">
        <v>133</v>
      </c>
      <c r="I22" s="1" t="s">
        <v>161</v>
      </c>
      <c r="J22" s="1" t="s">
        <v>191</v>
      </c>
    </row>
    <row r="23" spans="1:13" ht="32" x14ac:dyDescent="0.2">
      <c r="A23" s="1" t="s">
        <v>21</v>
      </c>
      <c r="B23" s="1" t="s">
        <v>59</v>
      </c>
      <c r="G23" s="1" t="s">
        <v>134</v>
      </c>
      <c r="I23" s="1" t="s">
        <v>162</v>
      </c>
      <c r="J23" s="1" t="s">
        <v>192</v>
      </c>
    </row>
    <row r="24" spans="1:13" ht="48" x14ac:dyDescent="0.2">
      <c r="A24" s="1" t="s">
        <v>22</v>
      </c>
      <c r="B24" s="1" t="s">
        <v>60</v>
      </c>
      <c r="I24" s="1" t="s">
        <v>163</v>
      </c>
      <c r="J24" s="1" t="s">
        <v>193</v>
      </c>
    </row>
    <row r="25" spans="1:13" ht="32" x14ac:dyDescent="0.2">
      <c r="A25" s="1" t="s">
        <v>23</v>
      </c>
      <c r="B25" s="1" t="s">
        <v>61</v>
      </c>
      <c r="I25" s="1" t="s">
        <v>164</v>
      </c>
      <c r="J25" s="1" t="s">
        <v>194</v>
      </c>
    </row>
    <row r="26" spans="1:13" ht="32" x14ac:dyDescent="0.2">
      <c r="A26" s="1" t="s">
        <v>24</v>
      </c>
      <c r="B26" s="1" t="s">
        <v>62</v>
      </c>
      <c r="I26" s="1" t="s">
        <v>165</v>
      </c>
      <c r="J26" s="1" t="s">
        <v>195</v>
      </c>
    </row>
    <row r="27" spans="1:13" ht="48" x14ac:dyDescent="0.2">
      <c r="A27" s="1" t="s">
        <v>25</v>
      </c>
      <c r="B27" s="1" t="s">
        <v>63</v>
      </c>
      <c r="I27" s="1" t="s">
        <v>166</v>
      </c>
      <c r="J27" s="1" t="s">
        <v>196</v>
      </c>
    </row>
    <row r="28" spans="1:13" ht="32" x14ac:dyDescent="0.2">
      <c r="A28" s="1" t="s">
        <v>26</v>
      </c>
      <c r="B28" s="1" t="s">
        <v>64</v>
      </c>
      <c r="I28" s="1" t="s">
        <v>167</v>
      </c>
      <c r="J28" s="1" t="s">
        <v>197</v>
      </c>
    </row>
    <row r="29" spans="1:13" ht="48" x14ac:dyDescent="0.2">
      <c r="A29" s="1" t="s">
        <v>27</v>
      </c>
      <c r="B29" s="1" t="s">
        <v>65</v>
      </c>
      <c r="I29" s="1" t="s">
        <v>168</v>
      </c>
      <c r="J29" s="1" t="s">
        <v>198</v>
      </c>
    </row>
    <row r="30" spans="1:13" ht="48" x14ac:dyDescent="0.2">
      <c r="A30" s="1" t="s">
        <v>28</v>
      </c>
      <c r="B30" s="1" t="s">
        <v>66</v>
      </c>
      <c r="I30" s="1" t="s">
        <v>169</v>
      </c>
      <c r="J30" s="1" t="s">
        <v>199</v>
      </c>
    </row>
    <row r="31" spans="1:13" x14ac:dyDescent="0.2">
      <c r="A31" s="1" t="s">
        <v>29</v>
      </c>
      <c r="B31" s="1" t="s">
        <v>67</v>
      </c>
      <c r="I31" s="1" t="s">
        <v>170</v>
      </c>
      <c r="J31" s="1" t="s">
        <v>200</v>
      </c>
    </row>
    <row r="32" spans="1:13" ht="48" x14ac:dyDescent="0.2">
      <c r="A32" s="1" t="s">
        <v>30</v>
      </c>
      <c r="B32" s="1" t="s">
        <v>68</v>
      </c>
      <c r="J32" s="1" t="s">
        <v>201</v>
      </c>
    </row>
    <row r="33" spans="1:10" ht="32" x14ac:dyDescent="0.2">
      <c r="A33" s="1" t="s">
        <v>31</v>
      </c>
      <c r="B33" s="1" t="s">
        <v>69</v>
      </c>
      <c r="J33" s="1" t="s">
        <v>202</v>
      </c>
    </row>
    <row r="34" spans="1:10" ht="32" x14ac:dyDescent="0.2">
      <c r="A34" s="1" t="s">
        <v>32</v>
      </c>
      <c r="B34" s="1" t="s">
        <v>70</v>
      </c>
      <c r="J34" s="1" t="s">
        <v>203</v>
      </c>
    </row>
    <row r="35" spans="1:10" x14ac:dyDescent="0.2">
      <c r="A35" s="1" t="s">
        <v>33</v>
      </c>
      <c r="B35" s="1" t="s">
        <v>71</v>
      </c>
      <c r="J35" s="1" t="s">
        <v>204</v>
      </c>
    </row>
    <row r="36" spans="1:10" ht="32" x14ac:dyDescent="0.2">
      <c r="A36" s="1" t="s">
        <v>34</v>
      </c>
      <c r="B36" s="1" t="s">
        <v>72</v>
      </c>
      <c r="J36" s="1" t="s">
        <v>205</v>
      </c>
    </row>
    <row r="37" spans="1:10" ht="32" x14ac:dyDescent="0.2">
      <c r="A37" s="1" t="s">
        <v>35</v>
      </c>
      <c r="B37" s="1" t="s">
        <v>73</v>
      </c>
      <c r="J37" s="1" t="s">
        <v>206</v>
      </c>
    </row>
    <row r="38" spans="1:10" ht="32" x14ac:dyDescent="0.2">
      <c r="A38" s="1" t="s">
        <v>36</v>
      </c>
      <c r="B38" s="1" t="s">
        <v>74</v>
      </c>
      <c r="J38" s="1" t="s">
        <v>207</v>
      </c>
    </row>
    <row r="39" spans="1:10" ht="48" x14ac:dyDescent="0.2">
      <c r="A39" s="1" t="s">
        <v>37</v>
      </c>
      <c r="B39" s="1" t="s">
        <v>75</v>
      </c>
      <c r="J39" s="1" t="s">
        <v>208</v>
      </c>
    </row>
    <row r="40" spans="1:10" ht="48" x14ac:dyDescent="0.2">
      <c r="B40" s="1" t="s">
        <v>76</v>
      </c>
      <c r="J40" s="1" t="s">
        <v>209</v>
      </c>
    </row>
    <row r="41" spans="1:10" ht="32" x14ac:dyDescent="0.2">
      <c r="B41" s="1" t="s">
        <v>77</v>
      </c>
      <c r="J41" s="1" t="s">
        <v>210</v>
      </c>
    </row>
    <row r="42" spans="1:10" ht="32" x14ac:dyDescent="0.2">
      <c r="B42" s="1" t="s">
        <v>78</v>
      </c>
      <c r="J42" s="1" t="s">
        <v>211</v>
      </c>
    </row>
    <row r="43" spans="1:10" x14ac:dyDescent="0.2">
      <c r="B43" s="1" t="s">
        <v>79</v>
      </c>
      <c r="J43" s="1" t="s">
        <v>212</v>
      </c>
    </row>
    <row r="44" spans="1:10" x14ac:dyDescent="0.2">
      <c r="B44" s="1" t="s">
        <v>80</v>
      </c>
      <c r="J44" s="1" t="s">
        <v>213</v>
      </c>
    </row>
    <row r="45" spans="1:10" x14ac:dyDescent="0.2">
      <c r="B45" s="1" t="s">
        <v>81</v>
      </c>
      <c r="J45" s="1" t="s">
        <v>214</v>
      </c>
    </row>
    <row r="46" spans="1:10" x14ac:dyDescent="0.2">
      <c r="B46" s="1" t="s">
        <v>82</v>
      </c>
      <c r="J46" s="1" t="s">
        <v>215</v>
      </c>
    </row>
    <row r="47" spans="1:10" ht="32" x14ac:dyDescent="0.2">
      <c r="J47" s="1" t="s">
        <v>216</v>
      </c>
    </row>
    <row r="48" spans="1:10" ht="48" x14ac:dyDescent="0.2">
      <c r="J48" s="1" t="s">
        <v>217</v>
      </c>
    </row>
    <row r="49" spans="10:10" ht="32" x14ac:dyDescent="0.2">
      <c r="J49" s="1" t="s">
        <v>218</v>
      </c>
    </row>
    <row r="50" spans="10:10" x14ac:dyDescent="0.2">
      <c r="J50" s="1" t="s">
        <v>219</v>
      </c>
    </row>
    <row r="51" spans="10:10" ht="32" x14ac:dyDescent="0.2">
      <c r="J51" s="1" t="s">
        <v>220</v>
      </c>
    </row>
    <row r="52" spans="10:10" ht="48" x14ac:dyDescent="0.2">
      <c r="J52" s="1" t="s">
        <v>221</v>
      </c>
    </row>
    <row r="53" spans="10:10" ht="48" x14ac:dyDescent="0.2">
      <c r="J53" s="1" t="s">
        <v>222</v>
      </c>
    </row>
    <row r="54" spans="10:10" ht="48" x14ac:dyDescent="0.2">
      <c r="J54" s="1" t="s">
        <v>223</v>
      </c>
    </row>
    <row r="55" spans="10:10" x14ac:dyDescent="0.2">
      <c r="J55" s="1" t="s">
        <v>224</v>
      </c>
    </row>
    <row r="56" spans="10:10" ht="32" x14ac:dyDescent="0.2">
      <c r="J56" s="1" t="s">
        <v>225</v>
      </c>
    </row>
    <row r="57" spans="10:10" x14ac:dyDescent="0.2">
      <c r="J57" s="1" t="s">
        <v>226</v>
      </c>
    </row>
    <row r="58" spans="10:10" ht="32" x14ac:dyDescent="0.2">
      <c r="J58" s="1" t="s">
        <v>227</v>
      </c>
    </row>
    <row r="59" spans="10:10" x14ac:dyDescent="0.2">
      <c r="J59" s="1" t="s">
        <v>228</v>
      </c>
    </row>
    <row r="60" spans="10:10" ht="32" x14ac:dyDescent="0.2">
      <c r="J60" s="1" t="s">
        <v>229</v>
      </c>
    </row>
    <row r="61" spans="10:10" x14ac:dyDescent="0.2">
      <c r="J61" s="1" t="s">
        <v>230</v>
      </c>
    </row>
    <row r="62" spans="10:10" ht="32" x14ac:dyDescent="0.2">
      <c r="J62" s="1" t="s">
        <v>231</v>
      </c>
    </row>
    <row r="63" spans="10:10" ht="48" x14ac:dyDescent="0.2">
      <c r="J63" s="1" t="s">
        <v>232</v>
      </c>
    </row>
    <row r="64" spans="10:10" ht="48" x14ac:dyDescent="0.2">
      <c r="J64" s="1" t="s">
        <v>233</v>
      </c>
    </row>
    <row r="65" spans="10:10" ht="32" x14ac:dyDescent="0.2">
      <c r="J65" s="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Orig. Calc.</vt:lpstr>
      <vt:lpstr>UPDATED (2013)</vt:lpstr>
      <vt:lpstr>UPDATED Vote 2 Alloc.</vt:lpstr>
      <vt:lpstr>How-To Descr.</vt:lpstr>
      <vt:lpstr>Constituency 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2017-01-19T19:10:57Z</dcterms:created>
  <dcterms:modified xsi:type="dcterms:W3CDTF">2017-01-24T20:55:03Z</dcterms:modified>
</cp:coreProperties>
</file>