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ache\DATA\Excel\github_exercises\"/>
    </mc:Choice>
  </mc:AlternateContent>
  <xr:revisionPtr revIDLastSave="0" documentId="13_ncr:1_{1AC01A4E-5C6D-46CE-BB62-392B296146EF}" xr6:coauthVersionLast="44" xr6:coauthVersionMax="44" xr10:uidLastSave="{00000000-0000-0000-0000-000000000000}"/>
  <bookViews>
    <workbookView xWindow="-108" yWindow="-108" windowWidth="23256" windowHeight="12576" firstSheet="22" activeTab="19" xr2:uid="{C8A5782F-EF12-45F5-8BBB-3CD340B9D1CD}"/>
  </bookViews>
  <sheets>
    <sheet name="Cover" sheetId="1" r:id="rId1"/>
    <sheet name="Video 03" sheetId="52" r:id="rId2"/>
    <sheet name="Video 04" sheetId="53" r:id="rId3"/>
    <sheet name="Video 12" sheetId="54" r:id="rId4"/>
    <sheet name="Video 18" sheetId="57" r:id="rId5"/>
    <sheet name="More!" sheetId="51" r:id="rId6"/>
    <sheet name="AND" sheetId="72" r:id="rId7"/>
    <sheet name="Ex(1)" sheetId="58" r:id="rId8"/>
    <sheet name="Ex(1an)" sheetId="73" r:id="rId9"/>
    <sheet name="Ex(2)" sheetId="59" r:id="rId10"/>
    <sheet name="Ex(2an)" sheetId="74" r:id="rId11"/>
    <sheet name="Ex(3)" sheetId="62" r:id="rId12"/>
    <sheet name="Ex(3an)" sheetId="75" r:id="rId13"/>
    <sheet name="Ex(4)" sheetId="64" r:id="rId14"/>
    <sheet name="Ex(4an)" sheetId="76" r:id="rId15"/>
    <sheet name="Ex(5)" sheetId="65" r:id="rId16"/>
    <sheet name="Ex(5an)" sheetId="77" r:id="rId17"/>
    <sheet name="Ex(6)" sheetId="66" r:id="rId18"/>
    <sheet name="Ex(6an)" sheetId="78" r:id="rId19"/>
    <sheet name="Ex(7)" sheetId="67" r:id="rId20"/>
    <sheet name="Ex(7an)" sheetId="79" r:id="rId21"/>
    <sheet name="Ex(8)" sheetId="69" r:id="rId22"/>
    <sheet name="Ex(8an)" sheetId="80" r:id="rId23"/>
    <sheet name="Ex(9-10)" sheetId="70" r:id="rId24"/>
    <sheet name="Ex(9-10) (an)" sheetId="81" r:id="rId25"/>
    <sheet name="HW==&gt;&gt;" sheetId="50" r:id="rId26"/>
    <sheet name="HW(1)" sheetId="82" r:id="rId27"/>
    <sheet name="HW(1an)" sheetId="83" r:id="rId28"/>
    <sheet name="HW(2)" sheetId="84" r:id="rId29"/>
    <sheet name="HW(2an)" sheetId="85" r:id="rId30"/>
    <sheet name="HW(3)" sheetId="86" r:id="rId31"/>
    <sheet name="HW(3an)" sheetId="87" r:id="rId32"/>
  </sheets>
  <definedNames>
    <definedName name="_xlnm._FilterDatabase" localSheetId="23" hidden="1">'Ex(9-10)'!$A$3:$B$591</definedName>
    <definedName name="_xlnm._FilterDatabase" localSheetId="24" hidden="1">'Ex(9-10) (an)'!$A$3:$B$591</definedName>
    <definedName name="Sales">'Video 18'!$C$2:$C$10</definedName>
    <definedName name="SalesRep">'Video 18'!$D$2:$D$10</definedName>
  </definedNames>
  <calcPr calcId="191029"/>
  <pivotCaches>
    <pivotCache cacheId="0" r:id="rId33"/>
    <pivotCache cacheId="1" r:id="rId34"/>
  </pivotCache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67" l="1"/>
  <c r="F9" i="70"/>
  <c r="F10" i="70"/>
  <c r="F11" i="70"/>
  <c r="F12" i="70"/>
  <c r="F13" i="70"/>
  <c r="F14" i="70"/>
  <c r="F15" i="70"/>
  <c r="F16" i="70"/>
  <c r="F17" i="70"/>
  <c r="F18" i="70"/>
  <c r="F19" i="70"/>
  <c r="F8" i="70"/>
  <c r="E9" i="70"/>
  <c r="E10" i="70"/>
  <c r="E11" i="70"/>
  <c r="E12" i="70"/>
  <c r="E13" i="70"/>
  <c r="E14" i="70"/>
  <c r="E15" i="70"/>
  <c r="E16" i="70"/>
  <c r="E17" i="70"/>
  <c r="E18" i="70"/>
  <c r="E19" i="70"/>
  <c r="E8" i="70"/>
  <c r="E9" i="69"/>
  <c r="E10" i="69"/>
  <c r="E11" i="69"/>
  <c r="E12" i="69"/>
  <c r="E13" i="69"/>
  <c r="E14" i="69"/>
  <c r="E15" i="69"/>
  <c r="E16" i="69"/>
  <c r="E17" i="69"/>
  <c r="E18" i="69"/>
  <c r="E19" i="69"/>
  <c r="E8" i="69"/>
  <c r="G5" i="67"/>
  <c r="G6" i="67"/>
  <c r="G7" i="67"/>
  <c r="G4" i="79"/>
  <c r="H19" i="66"/>
  <c r="H20" i="66"/>
  <c r="H21" i="66"/>
  <c r="H18" i="66"/>
  <c r="H15" i="65"/>
  <c r="H16" i="65"/>
  <c r="H17" i="65"/>
  <c r="H14" i="65"/>
  <c r="H12" i="64"/>
  <c r="I12" i="62"/>
  <c r="I12" i="59"/>
  <c r="I12" i="58"/>
  <c r="I12" i="73"/>
  <c r="H13" i="86"/>
  <c r="H14" i="86"/>
  <c r="H15" i="86"/>
  <c r="H12" i="86"/>
  <c r="G14" i="84"/>
  <c r="H11" i="83"/>
  <c r="H11" i="82"/>
  <c r="I12" i="74"/>
  <c r="J12" i="73"/>
  <c r="G3" i="66" l="1"/>
  <c r="G3" i="78"/>
  <c r="E4" i="54" l="1"/>
  <c r="E5" i="54"/>
  <c r="G5" i="53"/>
  <c r="G6" i="53"/>
  <c r="G4" i="53"/>
  <c r="H15" i="87" l="1"/>
  <c r="H14" i="87"/>
  <c r="H13" i="87"/>
  <c r="H12" i="87"/>
  <c r="G13" i="85"/>
  <c r="F19" i="81"/>
  <c r="E19" i="81"/>
  <c r="F18" i="81"/>
  <c r="E18" i="81"/>
  <c r="F17" i="81"/>
  <c r="E17" i="81"/>
  <c r="F16" i="81"/>
  <c r="E16" i="81"/>
  <c r="F15" i="81"/>
  <c r="E15" i="81"/>
  <c r="F14" i="81"/>
  <c r="E14" i="81"/>
  <c r="F13" i="81"/>
  <c r="E13" i="81"/>
  <c r="F12" i="81"/>
  <c r="E12" i="81"/>
  <c r="F11" i="81"/>
  <c r="E11" i="81"/>
  <c r="F10" i="81"/>
  <c r="E10" i="81"/>
  <c r="F9" i="81"/>
  <c r="E9" i="81"/>
  <c r="F8" i="81"/>
  <c r="E8" i="81"/>
  <c r="AN4" i="81"/>
  <c r="D3" i="81"/>
  <c r="E19" i="80"/>
  <c r="E18" i="80"/>
  <c r="E17" i="80"/>
  <c r="E16" i="80"/>
  <c r="E15" i="80"/>
  <c r="E14" i="80"/>
  <c r="E13" i="80"/>
  <c r="E12" i="80"/>
  <c r="E11" i="80"/>
  <c r="E10" i="80"/>
  <c r="E9" i="80"/>
  <c r="E8" i="80"/>
  <c r="D3" i="80"/>
  <c r="AN2" i="80"/>
  <c r="D1" i="80"/>
  <c r="A9" i="79"/>
  <c r="A13" i="79" s="1"/>
  <c r="A8" i="79"/>
  <c r="A12" i="79" s="1"/>
  <c r="G7" i="79"/>
  <c r="A7" i="79"/>
  <c r="A11" i="79" s="1"/>
  <c r="G6" i="79"/>
  <c r="A6" i="79"/>
  <c r="A10" i="79" s="1"/>
  <c r="G5" i="79"/>
  <c r="F3" i="79"/>
  <c r="H21" i="78"/>
  <c r="H20" i="78"/>
  <c r="H19" i="78"/>
  <c r="H18" i="78"/>
  <c r="G17" i="78"/>
  <c r="G11" i="78" s="1"/>
  <c r="G14" i="78"/>
  <c r="G7" i="78" s="1"/>
  <c r="G9" i="78"/>
  <c r="G6" i="78"/>
  <c r="H17" i="77"/>
  <c r="H16" i="77"/>
  <c r="H15" i="77"/>
  <c r="H14" i="77"/>
  <c r="G13" i="77"/>
  <c r="G10" i="77"/>
  <c r="G7" i="77"/>
  <c r="G5" i="77"/>
  <c r="G4" i="77"/>
  <c r="G1" i="77"/>
  <c r="H12" i="76"/>
  <c r="G12" i="76"/>
  <c r="H10" i="76"/>
  <c r="G7" i="76" s="1"/>
  <c r="G10" i="76"/>
  <c r="G5" i="76"/>
  <c r="G4" i="76"/>
  <c r="G1" i="76"/>
  <c r="I12" i="75"/>
  <c r="I10" i="75"/>
  <c r="H7" i="75" s="1"/>
  <c r="H10" i="75"/>
  <c r="H5" i="75" s="1"/>
  <c r="H4" i="75"/>
  <c r="H1" i="75"/>
  <c r="H12" i="74"/>
  <c r="I10" i="74"/>
  <c r="H7" i="74" s="1"/>
  <c r="H10" i="74"/>
  <c r="H5" i="74" s="1"/>
  <c r="H4" i="74"/>
  <c r="H1" i="74"/>
  <c r="E65" i="73"/>
  <c r="E64" i="73"/>
  <c r="E63" i="73"/>
  <c r="E62" i="73"/>
  <c r="E61" i="73"/>
  <c r="E60" i="73"/>
  <c r="E59" i="73"/>
  <c r="E58" i="73"/>
  <c r="E57" i="73"/>
  <c r="E56" i="73"/>
  <c r="E55" i="73"/>
  <c r="E54" i="73"/>
  <c r="E53" i="73"/>
  <c r="E52" i="73"/>
  <c r="E51" i="73"/>
  <c r="E50" i="73"/>
  <c r="E49" i="73"/>
  <c r="E48" i="73"/>
  <c r="E47" i="73"/>
  <c r="E46" i="73"/>
  <c r="E45" i="73"/>
  <c r="E44" i="73"/>
  <c r="E43" i="73"/>
  <c r="H7" i="73"/>
  <c r="H5" i="73"/>
  <c r="H4" i="73"/>
  <c r="H1" i="73"/>
  <c r="L10" i="1"/>
  <c r="H7" i="58"/>
  <c r="B11" i="72"/>
  <c r="D29" i="72"/>
  <c r="G29" i="72"/>
  <c r="D30" i="72"/>
  <c r="G30" i="72"/>
  <c r="D31" i="72"/>
  <c r="G31" i="72"/>
  <c r="G28" i="72"/>
  <c r="D28" i="72"/>
  <c r="B9" i="72"/>
  <c r="B8" i="72"/>
  <c r="B6" i="72"/>
  <c r="D3" i="70"/>
  <c r="AN4" i="70"/>
  <c r="D3" i="69"/>
  <c r="AN2" i="69"/>
  <c r="D1" i="69"/>
  <c r="A6" i="67"/>
  <c r="A10" i="67" s="1"/>
  <c r="A7" i="67"/>
  <c r="A11" i="67" s="1"/>
  <c r="A8" i="67"/>
  <c r="A12" i="67" s="1"/>
  <c r="A9" i="67"/>
  <c r="A13" i="67" s="1"/>
  <c r="F3" i="67"/>
  <c r="G9" i="66"/>
  <c r="G6" i="66"/>
  <c r="G4" i="65"/>
  <c r="E65" i="58"/>
  <c r="E64" i="58"/>
  <c r="E63" i="58"/>
  <c r="E62" i="58"/>
  <c r="E61" i="58"/>
  <c r="E60" i="58"/>
  <c r="E59" i="58"/>
  <c r="E58" i="58"/>
  <c r="E57" i="58"/>
  <c r="E56" i="58"/>
  <c r="E55" i="58"/>
  <c r="E54" i="58"/>
  <c r="E53" i="58"/>
  <c r="E52" i="58"/>
  <c r="E51" i="58"/>
  <c r="E50" i="58"/>
  <c r="E49" i="58"/>
  <c r="E48" i="58"/>
  <c r="E47" i="58"/>
  <c r="E46" i="58"/>
  <c r="E45" i="58"/>
  <c r="E44" i="58"/>
  <c r="E43" i="58"/>
  <c r="H11" i="70"/>
  <c r="H8" i="70"/>
  <c r="G8" i="69"/>
  <c r="I4" i="67"/>
  <c r="H8" i="81"/>
  <c r="J12" i="75"/>
  <c r="J18" i="78"/>
  <c r="I4" i="79"/>
  <c r="G8" i="80"/>
  <c r="I12" i="76"/>
  <c r="H11" i="81"/>
  <c r="J12" i="74"/>
  <c r="J14" i="77"/>
  <c r="G17" i="66" l="1"/>
  <c r="G11" i="66" s="1"/>
  <c r="G14" i="66"/>
  <c r="G7" i="66" s="1"/>
  <c r="G13" i="65"/>
  <c r="G10" i="65"/>
  <c r="G5" i="65" s="1"/>
  <c r="H1" i="59"/>
  <c r="L6" i="1" s="1"/>
  <c r="H1" i="62"/>
  <c r="L7" i="1" s="1"/>
  <c r="G1" i="64"/>
  <c r="L8" i="1" s="1"/>
  <c r="H12" i="59"/>
  <c r="G12" i="64"/>
  <c r="G4" i="64"/>
  <c r="H10" i="64"/>
  <c r="G7" i="64" s="1"/>
  <c r="G10" i="64"/>
  <c r="G5" i="64" s="1"/>
  <c r="H4" i="62"/>
  <c r="I10" i="62"/>
  <c r="H7" i="62" s="1"/>
  <c r="H10" i="62"/>
  <c r="H5" i="62" s="1"/>
  <c r="H4" i="59"/>
  <c r="H5" i="58"/>
  <c r="H10" i="59"/>
  <c r="H5" i="59" s="1"/>
  <c r="I10" i="59"/>
  <c r="H7" i="59" s="1"/>
  <c r="H1" i="58"/>
  <c r="L5" i="1" s="1"/>
  <c r="H4" i="58"/>
  <c r="F8" i="52"/>
  <c r="J18" i="66"/>
  <c r="J14" i="65"/>
  <c r="I12" i="64"/>
  <c r="J12" i="62"/>
  <c r="J12" i="59"/>
  <c r="J12" i="58"/>
  <c r="G1" i="65" l="1"/>
  <c r="L9" i="1" s="1"/>
  <c r="G7" i="65"/>
  <c r="G5" i="57"/>
  <c r="G4" i="57"/>
  <c r="G3" i="57"/>
  <c r="F3" i="54"/>
  <c r="I3" i="57"/>
  <c r="E3" i="54" l="1"/>
  <c r="H4" i="53"/>
  <c r="F3" i="52" l="1"/>
  <c r="G8" i="52"/>
  <c r="G3" i="52"/>
</calcChain>
</file>

<file path=xl/sharedStrings.xml><?xml version="1.0" encoding="utf-8"?>
<sst xmlns="http://schemas.openxmlformats.org/spreadsheetml/2006/main" count="9100" uniqueCount="152">
  <si>
    <t>Examples:</t>
  </si>
  <si>
    <t>Date</t>
  </si>
  <si>
    <t>Sales</t>
  </si>
  <si>
    <t>SalesRep</t>
  </si>
  <si>
    <t>Gigi</t>
  </si>
  <si>
    <t>Chin</t>
  </si>
  <si>
    <t>Count</t>
  </si>
  <si>
    <t>Excel Basics 18: Defined Names in Excel Formulas &amp; Functions &amp; For Jump Go To!</t>
  </si>
  <si>
    <t>Excel Basics 3: Count &amp; Add with COUNT, COUNTA, SUM, COUNTIFS, SUMIFS Functions (Intro Excel #3)</t>
  </si>
  <si>
    <t>Excel Basics 4: PivotTables &amp; SUMIFS Function to Create Summary Reports (Intro Excel #4)</t>
  </si>
  <si>
    <t>Excel Basics 12: Complete Formula Lesson of Formula Types &amp; Formula Elements 12 Examples</t>
  </si>
  <si>
    <t>4 Videos Already in this class: SUMIFS function to add with a condition and &amp; COUNTIFS function to count with a condition:</t>
  </si>
  <si>
    <t>Now we want to see how to make calculations with one or more conditions / criteria using these functions:</t>
  </si>
  <si>
    <t>SUMIFS</t>
  </si>
  <si>
    <t>COUNTIFS</t>
  </si>
  <si>
    <t>AVERAGEIFS</t>
  </si>
  <si>
    <t>MAXIFS</t>
  </si>
  <si>
    <t>MINIFS</t>
  </si>
  <si>
    <t>Sale Rep Criteria:</t>
  </si>
  <si>
    <t>Dawn</t>
  </si>
  <si>
    <t>Criteria</t>
  </si>
  <si>
    <t>Sum</t>
  </si>
  <si>
    <t>Region</t>
  </si>
  <si>
    <t>Total Sales</t>
  </si>
  <si>
    <t>West</t>
  </si>
  <si>
    <t>Northwest</t>
  </si>
  <si>
    <t>Southwest</t>
  </si>
  <si>
    <t>Freddy</t>
  </si>
  <si>
    <t>June</t>
  </si>
  <si>
    <t>Product</t>
  </si>
  <si>
    <t>Quad</t>
  </si>
  <si>
    <t>Sunset</t>
  </si>
  <si>
    <t>Aspen</t>
  </si>
  <si>
    <t>Comparative Operators.</t>
  </si>
  <si>
    <t>=</t>
  </si>
  <si>
    <r>
      <rPr>
        <b/>
        <sz val="11"/>
        <color theme="1"/>
        <rFont val="Calibri"/>
        <family val="2"/>
        <scheme val="minor"/>
      </rPr>
      <t>Equal</t>
    </r>
    <r>
      <rPr>
        <sz val="11"/>
        <color theme="1"/>
        <rFont val="Calibri"/>
        <family val="2"/>
        <scheme val="minor"/>
      </rPr>
      <t>: are two things equal?</t>
    </r>
  </si>
  <si>
    <t>&lt;&gt;</t>
  </si>
  <si>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>: are two things not equal? Type less than symbol, then greater than symbol.</t>
    </r>
  </si>
  <si>
    <t>&gt;</t>
  </si>
  <si>
    <r>
      <rPr>
        <b/>
        <sz val="11"/>
        <color theme="1"/>
        <rFont val="Calibri"/>
        <family val="2"/>
        <scheme val="minor"/>
      </rPr>
      <t>Greater than</t>
    </r>
    <r>
      <rPr>
        <sz val="11"/>
        <color theme="1"/>
        <rFont val="Calibri"/>
        <family val="2"/>
        <scheme val="minor"/>
      </rPr>
      <t>: is the thing on the left greater than the thing on the right?</t>
    </r>
  </si>
  <si>
    <t>&gt;=</t>
  </si>
  <si>
    <r>
      <rPr>
        <b/>
        <sz val="11"/>
        <color theme="1"/>
        <rFont val="Calibri"/>
        <family val="2"/>
        <scheme val="minor"/>
      </rPr>
      <t>Greater than or equal to</t>
    </r>
    <r>
      <rPr>
        <sz val="11"/>
        <color theme="1"/>
        <rFont val="Calibri"/>
        <family val="2"/>
        <scheme val="minor"/>
      </rPr>
      <t>: is the thing on the left greater than or equal to the thing on the right?</t>
    </r>
  </si>
  <si>
    <t>&lt;</t>
  </si>
  <si>
    <r>
      <rPr>
        <b/>
        <sz val="11"/>
        <color theme="1"/>
        <rFont val="Calibri"/>
        <family val="2"/>
        <scheme val="minor"/>
      </rPr>
      <t>Less than</t>
    </r>
    <r>
      <rPr>
        <sz val="11"/>
        <color theme="1"/>
        <rFont val="Calibri"/>
        <family val="2"/>
        <scheme val="minor"/>
      </rPr>
      <t>: is the thing on the left less than the thing on the right?</t>
    </r>
  </si>
  <si>
    <t>&lt;=</t>
  </si>
  <si>
    <r>
      <rPr>
        <b/>
        <sz val="11"/>
        <color theme="1"/>
        <rFont val="Calibri"/>
        <family val="2"/>
        <scheme val="minor"/>
      </rPr>
      <t>Less than or equal to</t>
    </r>
    <r>
      <rPr>
        <sz val="11"/>
        <color theme="1"/>
        <rFont val="Calibri"/>
        <family val="2"/>
        <scheme val="minor"/>
      </rPr>
      <t>: is the thing on the left less than or equal to the thing on the right?</t>
    </r>
  </si>
  <si>
    <t>Jo</t>
  </si>
  <si>
    <t>Department</t>
  </si>
  <si>
    <t>Grade</t>
  </si>
  <si>
    <t>Criteria:</t>
  </si>
  <si>
    <t>Class #</t>
  </si>
  <si>
    <t>Quarter</t>
  </si>
  <si>
    <t>Year</t>
  </si>
  <si>
    <t>Fall</t>
  </si>
  <si>
    <t>Spring</t>
  </si>
  <si>
    <t>Winter</t>
  </si>
  <si>
    <t>ENGL</t>
  </si>
  <si>
    <t>MATH</t>
  </si>
  <si>
    <t>ECON</t>
  </si>
  <si>
    <t>BUSN</t>
  </si>
  <si>
    <t>COMM</t>
  </si>
  <si>
    <t>Credits</t>
  </si>
  <si>
    <t>BI</t>
  </si>
  <si>
    <t>Accgt</t>
  </si>
  <si>
    <t>&gt;=3</t>
  </si>
  <si>
    <t>COUNTIFS counts with one condition</t>
  </si>
  <si>
    <t>SUMIFS adds with one condition</t>
  </si>
  <si>
    <t>Goal: Count How Many Sales Gigi Made</t>
  </si>
  <si>
    <t>Goal: Add the Sales for Gigi</t>
  </si>
  <si>
    <t>Goal: Count how many of each product we sold</t>
  </si>
  <si>
    <t>Goal: Create SalesRep Sales Report with SUMIFS Function and Defined Names</t>
  </si>
  <si>
    <t>Transaction #</t>
  </si>
  <si>
    <t>COUNTIFS counts with two conditions/criteria</t>
  </si>
  <si>
    <t xml:space="preserve">AND </t>
  </si>
  <si>
    <t>Average</t>
  </si>
  <si>
    <t>COGS</t>
  </si>
  <si>
    <t>Yanaki</t>
  </si>
  <si>
    <t>Carlota</t>
  </si>
  <si>
    <t>COUNTIFS counts with three conditions/criteria</t>
  </si>
  <si>
    <t>&gt;2000</t>
  </si>
  <si>
    <t>Row Labels</t>
  </si>
  <si>
    <t>Grand Total</t>
  </si>
  <si>
    <t>Sum of Sales</t>
  </si>
  <si>
    <t>Goal: Creating a Sales Report where we added sales with one condition,</t>
  </si>
  <si>
    <t>and if we change a number we want it to update instantly</t>
  </si>
  <si>
    <t>PivotTables are usually easier to create than SUMIFS,</t>
  </si>
  <si>
    <t>but require a "Refresh" when source data changes</t>
  </si>
  <si>
    <t>Count of Grade</t>
  </si>
  <si>
    <t>and have ability to change criteria and have formulas instantly update</t>
  </si>
  <si>
    <t>True?</t>
  </si>
  <si>
    <t>TRUE</t>
  </si>
  <si>
    <t>** This is an example of where using COUNTIFS would be easier than trying to use a PivotTable</t>
  </si>
  <si>
    <t>Example of trying to use a PivotTable:</t>
  </si>
  <si>
    <t>because our condition uses a comparative operator (we have a hurdle as a condition).</t>
  </si>
  <si>
    <t>** This is an example of where a PivotTable would be harder to create</t>
  </si>
  <si>
    <t>Grade Hurdle</t>
  </si>
  <si>
    <t>Sales Hurdle</t>
  </si>
  <si>
    <t>Goal: Add Sales for each Product automatically with the SUMIFS function and the Excel Table feature.</t>
  </si>
  <si>
    <t>** This is an example of where formulas and Excel Table feature make updating report automatic!!</t>
  </si>
  <si>
    <t>Post</t>
  </si>
  <si>
    <t>Time to Assemble Product at Post (Seconds)</t>
  </si>
  <si>
    <t>Assembly Line With 12 Posts:</t>
  </si>
  <si>
    <t>Hurdle in Seconds:</t>
  </si>
  <si>
    <t>&lt;10</t>
  </si>
  <si>
    <t>Min</t>
  </si>
  <si>
    <t>MINIFS and MAXIFS are New Functions in Office 365 for Excel 2016 or later</t>
  </si>
  <si>
    <t>Max</t>
  </si>
  <si>
    <t>**Time to Assemble Product at Post (Seconds)</t>
  </si>
  <si>
    <t>Seconds</t>
  </si>
  <si>
    <t>** This is an example of where a PivotTable would be easy to create, but it would not update without a "Refresh"</t>
  </si>
  <si>
    <t>AND Logical Test must get Two TRUEs:</t>
  </si>
  <si>
    <t>In Order to Count The Record, you Must Get Two TRUEs!!!!</t>
  </si>
  <si>
    <r>
      <rPr>
        <b/>
        <u/>
        <sz val="11"/>
        <color theme="1"/>
        <rFont val="Calibri"/>
        <family val="2"/>
        <scheme val="minor"/>
      </rPr>
      <t>AND Logical Test</t>
    </r>
    <r>
      <rPr>
        <sz val="11"/>
        <color theme="1"/>
        <rFont val="Calibri"/>
        <family val="2"/>
        <scheme val="minor"/>
      </rPr>
      <t xml:space="preserve"> Means We Have Two or More Logical Tests and All Tests Must Come Out TRUE</t>
    </r>
  </si>
  <si>
    <r>
      <t xml:space="preserve">SUMIFS adds numbers with  a </t>
    </r>
    <r>
      <rPr>
        <b/>
        <u/>
        <sz val="11"/>
        <color theme="1"/>
        <rFont val="Calibri"/>
        <family val="2"/>
        <scheme val="minor"/>
      </rPr>
      <t>single condition</t>
    </r>
  </si>
  <si>
    <t>SUMIFS adds numbers with  two conditions/criteria</t>
  </si>
  <si>
    <t>AVERAGEIFS averages numbers with  two conditions/criteria</t>
  </si>
  <si>
    <t>Think of: “If you take out the garbage AND clean the table, you get desert”.</t>
  </si>
  <si>
    <t>Only if you get two TRUEs (took out garbage AND cleaned the table) do you get desert.</t>
  </si>
  <si>
    <t>9-10</t>
  </si>
  <si>
    <t>Office 2016 Video #31</t>
  </si>
  <si>
    <t>** This is an example of where a PivotTable might be easier,</t>
  </si>
  <si>
    <t>if you don't mind using "Refresh" if source data changes</t>
  </si>
  <si>
    <t>MAXIFS finds biggest value with with one or more conditions</t>
  </si>
  <si>
    <t>MINIFS finds smallest value with one or more conditions</t>
  </si>
  <si>
    <t>Excel Basics 19: SUMIFS, COUNTIFS, AVERAGEIFS, MINIFS, MAXIFS functions to make calculations with one or more conditions or criteria</t>
  </si>
  <si>
    <t xml:space="preserve">Goal: Add Sales for each Product automatically </t>
  </si>
  <si>
    <t>Goal: Count how many times a Post fell below required &lt;10 second</t>
  </si>
  <si>
    <t>Goal: Find Min Time for Each Post. Formulas update automatically.</t>
  </si>
  <si>
    <t>** Each Record is a sale.</t>
  </si>
  <si>
    <t>** Each Record in the table is a sale.</t>
  </si>
  <si>
    <t>Following Excel's Golden Rule create a formula that will count how many sales there are for the</t>
  </si>
  <si>
    <t>product criteria and hurdle criteria can change, so you must follow Excel's Golden Rule.</t>
  </si>
  <si>
    <t>Sales Number Hurdle</t>
  </si>
  <si>
    <t>&gt;=2200</t>
  </si>
  <si>
    <t>Quad Product, where the Sales amount in the Sales Field (Column) is greater than or equal to 2200.</t>
  </si>
  <si>
    <t>The product criteria and hurdle criteria can change, so you must follow Excel's Golden Rule.</t>
  </si>
  <si>
    <t>Following Excel's Golden Rule create a formula that will add the sales numbers from the Sales Field when</t>
  </si>
  <si>
    <t>the Product is Quad and where the COGS amount in the COGS Field (Column) is greater than 800. The</t>
  </si>
  <si>
    <t>COGS Number Hurdle</t>
  </si>
  <si>
    <t>Add</t>
  </si>
  <si>
    <t>&gt;1000</t>
  </si>
  <si>
    <t>the Product is Quad and where the COGS amount in the COGS Field (Column) is greater than 1000. The</t>
  </si>
  <si>
    <t>Following Excel's Golden Rule create a formula that will average the sales numbers from the Sales Field</t>
  </si>
  <si>
    <t>for each Product, where the year is 2018. The Product criteria and Year criteria can change,</t>
  </si>
  <si>
    <t>so you must follow Excel's Golden Rule.</t>
  </si>
  <si>
    <t>Ave</t>
  </si>
  <si>
    <t>New Records:</t>
  </si>
  <si>
    <t>*NOTE - Include &gt;= in the cell (does not work in the formula)</t>
  </si>
  <si>
    <t>&gt;800</t>
  </si>
  <si>
    <t>Total Sales (subject to Criteria)</t>
  </si>
  <si>
    <t>COGS Hurdle</t>
  </si>
  <si>
    <t>Sales Avg (Criteria: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</si>
</sst>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;;;"/>
    <numFmt numFmtId="165" formatCode="&quot;$&quot;#,##0"/>
    <numFmt numFmtId="166" formatCode="&quot;$&quot;#,##0.00"/>
    <numFmt numFmtId="167" formatCode="m/d/yy;@"/>
    <numFmt numFmtId="168" formatCode="0.0"/>
  </numFmts>
  <fonts count="20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9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8" fillId="2" borderId="9">
      <alignment wrapText="1"/>
    </xf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7" fillId="0" borderId="0"/>
    <xf numFmtId="44" fontId="9" fillId="0" borderId="0" applyFont="0" applyFill="0" applyBorder="0" applyAlignment="0" applyProtection="0"/>
    <xf numFmtId="0" fontId="13" fillId="4" borderId="9">
      <alignment wrapText="1"/>
    </xf>
    <xf numFmtId="164" fontId="9" fillId="0" borderId="12"/>
    <xf numFmtId="0" fontId="8" fillId="2" borderId="9"/>
    <xf numFmtId="0" fontId="15" fillId="0" borderId="0" applyNumberFormat="0" applyFill="0" applyBorder="0" applyAlignment="0" applyProtection="0"/>
    <xf numFmtId="0" fontId="8" fillId="2" borderId="9"/>
    <xf numFmtId="44" fontId="7" fillId="0" borderId="0" applyFont="0" applyFill="0" applyBorder="0" applyAlignment="0" applyProtection="0"/>
  </cellStyleXfs>
  <cellXfs count="107">
    <xf numFmtId="0" fontId="0" fillId="0" borderId="0" xfId="0"/>
    <xf numFmtId="0" fontId="0" fillId="2" borderId="0" xfId="0" applyFill="1"/>
    <xf numFmtId="0" fontId="0" fillId="3" borderId="2" xfId="0" applyFill="1" applyBorder="1" applyAlignment="1">
      <alignment horizontal="centerContinuous"/>
    </xf>
    <xf numFmtId="0" fontId="0" fillId="3" borderId="3" xfId="0" applyFill="1" applyBorder="1" applyAlignment="1">
      <alignment horizontal="centerContinuous"/>
    </xf>
    <xf numFmtId="0" fontId="1" fillId="3" borderId="4" xfId="0" applyFont="1" applyFill="1" applyBorder="1" applyAlignment="1">
      <alignment horizontal="centerContinuous"/>
    </xf>
    <xf numFmtId="0" fontId="0" fillId="3" borderId="0" xfId="0" applyFill="1" applyBorder="1" applyAlignment="1">
      <alignment horizontal="centerContinuous"/>
    </xf>
    <xf numFmtId="0" fontId="0" fillId="3" borderId="5" xfId="0" applyFill="1" applyBorder="1" applyAlignment="1">
      <alignment horizontal="centerContinuous"/>
    </xf>
    <xf numFmtId="0" fontId="2" fillId="3" borderId="0" xfId="0" applyFont="1" applyFill="1" applyBorder="1"/>
    <xf numFmtId="0" fontId="3" fillId="3" borderId="4" xfId="0" applyFont="1" applyFill="1" applyBorder="1" applyAlignment="1">
      <alignment horizontal="centerContinuous"/>
    </xf>
    <xf numFmtId="0" fontId="4" fillId="3" borderId="0" xfId="0" applyFont="1" applyFill="1" applyBorder="1" applyAlignment="1">
      <alignment horizontal="centerContinuous"/>
    </xf>
    <xf numFmtId="0" fontId="4" fillId="3" borderId="5" xfId="0" applyFont="1" applyFill="1" applyBorder="1" applyAlignment="1">
      <alignment horizontal="centerContinuous"/>
    </xf>
    <xf numFmtId="0" fontId="5" fillId="3" borderId="0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4" xfId="0" applyFill="1" applyBorder="1"/>
    <xf numFmtId="0" fontId="6" fillId="3" borderId="0" xfId="0" applyFont="1" applyFill="1" applyBorder="1"/>
    <xf numFmtId="8" fontId="6" fillId="3" borderId="0" xfId="0" applyNumberFormat="1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1" fillId="3" borderId="0" xfId="0" applyFont="1" applyFill="1" applyBorder="1"/>
    <xf numFmtId="0" fontId="0" fillId="3" borderId="0" xfId="0" applyFont="1" applyFill="1" applyBorder="1" applyAlignment="1">
      <alignment horizontal="centerContinuous"/>
    </xf>
    <xf numFmtId="0" fontId="12" fillId="3" borderId="0" xfId="0" applyFont="1" applyFill="1" applyBorder="1" applyAlignment="1">
      <alignment horizontal="centerContinuous"/>
    </xf>
    <xf numFmtId="0" fontId="0" fillId="0" borderId="9" xfId="0" applyBorder="1"/>
    <xf numFmtId="14" fontId="0" fillId="0" borderId="9" xfId="0" applyNumberFormat="1" applyBorder="1"/>
    <xf numFmtId="165" fontId="0" fillId="0" borderId="9" xfId="0" applyNumberFormat="1" applyBorder="1"/>
    <xf numFmtId="0" fontId="0" fillId="5" borderId="9" xfId="0" applyFill="1" applyBorder="1"/>
    <xf numFmtId="0" fontId="14" fillId="0" borderId="0" xfId="0" applyFont="1"/>
    <xf numFmtId="0" fontId="15" fillId="0" borderId="0" xfId="9"/>
    <xf numFmtId="0" fontId="8" fillId="2" borderId="11" xfId="0" applyFont="1" applyFill="1" applyBorder="1"/>
    <xf numFmtId="0" fontId="8" fillId="2" borderId="9" xfId="0" applyFont="1" applyFill="1" applyBorder="1"/>
    <xf numFmtId="165" fontId="0" fillId="5" borderId="9" xfId="0" applyNumberFormat="1" applyFill="1" applyBorder="1"/>
    <xf numFmtId="167" fontId="0" fillId="0" borderId="9" xfId="0" applyNumberFormat="1" applyBorder="1"/>
    <xf numFmtId="6" fontId="0" fillId="0" borderId="9" xfId="0" applyNumberFormat="1" applyBorder="1"/>
    <xf numFmtId="0" fontId="0" fillId="6" borderId="14" xfId="0" applyFill="1" applyBorder="1"/>
    <xf numFmtId="0" fontId="0" fillId="6" borderId="15" xfId="0" applyFill="1" applyBorder="1"/>
    <xf numFmtId="0" fontId="0" fillId="6" borderId="0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9" xfId="0" applyFill="1" applyBorder="1"/>
    <xf numFmtId="0" fontId="8" fillId="2" borderId="9" xfId="10" applyBorder="1"/>
    <xf numFmtId="0" fontId="0" fillId="0" borderId="9" xfId="0" applyNumberFormat="1" applyBorder="1"/>
    <xf numFmtId="166" fontId="0" fillId="0" borderId="9" xfId="0" applyNumberFormat="1" applyBorder="1"/>
    <xf numFmtId="168" fontId="0" fillId="0" borderId="9" xfId="0" applyNumberFormat="1" applyBorder="1"/>
    <xf numFmtId="0" fontId="0" fillId="6" borderId="13" xfId="0" quotePrefix="1" applyFill="1" applyBorder="1"/>
    <xf numFmtId="0" fontId="0" fillId="6" borderId="14" xfId="0" applyFill="1" applyBorder="1" applyAlignment="1"/>
    <xf numFmtId="0" fontId="0" fillId="6" borderId="16" xfId="0" quotePrefix="1" applyFill="1" applyBorder="1"/>
    <xf numFmtId="0" fontId="0" fillId="6" borderId="0" xfId="0" applyFill="1" applyBorder="1" applyAlignment="1"/>
    <xf numFmtId="0" fontId="0" fillId="6" borderId="10" xfId="0" quotePrefix="1" applyFill="1" applyBorder="1"/>
    <xf numFmtId="0" fontId="0" fillId="6" borderId="18" xfId="0" applyFill="1" applyBorder="1" applyAlignment="1"/>
    <xf numFmtId="0" fontId="8" fillId="2" borderId="9" xfId="8" applyAlignment="1">
      <alignment wrapText="1"/>
    </xf>
    <xf numFmtId="0" fontId="8" fillId="2" borderId="9" xfId="8" applyBorder="1" applyAlignment="1">
      <alignment wrapText="1"/>
    </xf>
    <xf numFmtId="166" fontId="0" fillId="5" borderId="9" xfId="0" applyNumberFormat="1" applyFill="1" applyBorder="1"/>
    <xf numFmtId="0" fontId="0" fillId="7" borderId="0" xfId="0" applyFill="1"/>
    <xf numFmtId="0" fontId="0" fillId="6" borderId="0" xfId="0" applyFill="1"/>
    <xf numFmtId="0" fontId="8" fillId="8" borderId="9" xfId="0" applyFont="1" applyFill="1" applyBorder="1"/>
    <xf numFmtId="0" fontId="16" fillId="2" borderId="9" xfId="0" applyFont="1" applyFill="1" applyBorder="1"/>
    <xf numFmtId="0" fontId="0" fillId="6" borderId="14" xfId="0" applyFill="1" applyBorder="1" applyAlignment="1">
      <alignment horizontal="centerContinuous"/>
    </xf>
    <xf numFmtId="0" fontId="0" fillId="6" borderId="15" xfId="0" applyFill="1" applyBorder="1" applyAlignment="1">
      <alignment horizontal="centerContinuous"/>
    </xf>
    <xf numFmtId="0" fontId="0" fillId="6" borderId="16" xfId="0" applyFill="1" applyBorder="1" applyAlignment="1">
      <alignment horizontal="centerContinuous"/>
    </xf>
    <xf numFmtId="0" fontId="0" fillId="6" borderId="0" xfId="0" applyFill="1" applyBorder="1" applyAlignment="1">
      <alignment horizontal="centerContinuous"/>
    </xf>
    <xf numFmtId="0" fontId="0" fillId="6" borderId="17" xfId="0" applyFill="1" applyBorder="1" applyAlignment="1">
      <alignment horizontal="centerContinuous"/>
    </xf>
    <xf numFmtId="0" fontId="0" fillId="6" borderId="10" xfId="0" applyFill="1" applyBorder="1" applyAlignment="1">
      <alignment horizontal="centerContinuous"/>
    </xf>
    <xf numFmtId="0" fontId="0" fillId="6" borderId="18" xfId="0" applyFill="1" applyBorder="1" applyAlignment="1">
      <alignment horizontal="centerContinuous"/>
    </xf>
    <xf numFmtId="0" fontId="0" fillId="6" borderId="19" xfId="0" applyFill="1" applyBorder="1" applyAlignment="1">
      <alignment horizontal="centerContinuous"/>
    </xf>
    <xf numFmtId="0" fontId="0" fillId="5" borderId="9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5" fillId="6" borderId="13" xfId="0" applyFont="1" applyFill="1" applyBorder="1" applyAlignment="1">
      <alignment horizontal="centerContinuous"/>
    </xf>
    <xf numFmtId="14" fontId="0" fillId="0" borderId="20" xfId="0" applyNumberFormat="1" applyBorder="1"/>
    <xf numFmtId="0" fontId="0" fillId="0" borderId="21" xfId="0" applyBorder="1"/>
    <xf numFmtId="0" fontId="16" fillId="2" borderId="19" xfId="0" applyFont="1" applyFill="1" applyBorder="1"/>
    <xf numFmtId="0" fontId="16" fillId="2" borderId="11" xfId="0" applyFont="1" applyFill="1" applyBorder="1"/>
    <xf numFmtId="0" fontId="16" fillId="2" borderId="10" xfId="0" applyFont="1" applyFill="1" applyBorder="1"/>
    <xf numFmtId="14" fontId="0" fillId="0" borderId="15" xfId="0" applyNumberFormat="1" applyBorder="1"/>
    <xf numFmtId="0" fontId="0" fillId="0" borderId="22" xfId="0" applyBorder="1"/>
    <xf numFmtId="0" fontId="0" fillId="0" borderId="13" xfId="0" applyBorder="1"/>
    <xf numFmtId="0" fontId="0" fillId="0" borderId="15" xfId="0" applyBorder="1"/>
    <xf numFmtId="0" fontId="8" fillId="2" borderId="9" xfId="0" applyFont="1" applyFill="1" applyBorder="1" applyAlignment="1">
      <alignment wrapText="1"/>
    </xf>
    <xf numFmtId="0" fontId="14" fillId="6" borderId="0" xfId="0" applyFont="1" applyFill="1"/>
    <xf numFmtId="0" fontId="0" fillId="0" borderId="20" xfId="0" applyBorder="1"/>
    <xf numFmtId="0" fontId="0" fillId="6" borderId="21" xfId="0" applyFill="1" applyBorder="1"/>
    <xf numFmtId="0" fontId="0" fillId="6" borderId="23" xfId="0" applyFill="1" applyBorder="1"/>
    <xf numFmtId="0" fontId="0" fillId="6" borderId="20" xfId="0" applyFill="1" applyBorder="1"/>
    <xf numFmtId="0" fontId="8" fillId="2" borderId="19" xfId="0" applyFont="1" applyFill="1" applyBorder="1"/>
    <xf numFmtId="0" fontId="8" fillId="2" borderId="10" xfId="0" applyFont="1" applyFill="1" applyBorder="1" applyAlignment="1">
      <alignment wrapText="1"/>
    </xf>
    <xf numFmtId="0" fontId="14" fillId="0" borderId="0" xfId="0" applyFont="1" applyFill="1"/>
    <xf numFmtId="0" fontId="14" fillId="0" borderId="0" xfId="0" applyFont="1" applyFill="1" applyBorder="1"/>
    <xf numFmtId="0" fontId="0" fillId="0" borderId="0" xfId="0" applyAlignment="1">
      <alignment vertical="center"/>
    </xf>
    <xf numFmtId="0" fontId="0" fillId="6" borderId="13" xfId="0" applyFill="1" applyBorder="1"/>
    <xf numFmtId="0" fontId="0" fillId="6" borderId="16" xfId="0" applyFill="1" applyBorder="1" applyAlignment="1">
      <alignment vertical="center"/>
    </xf>
    <xf numFmtId="0" fontId="0" fillId="6" borderId="10" xfId="0" applyFill="1" applyBorder="1" applyAlignment="1">
      <alignment vertical="center"/>
    </xf>
    <xf numFmtId="0" fontId="6" fillId="3" borderId="0" xfId="0" quotePrefix="1" applyNumberFormat="1" applyFont="1" applyFill="1" applyBorder="1" applyAlignment="1">
      <alignment horizontal="right"/>
    </xf>
    <xf numFmtId="0" fontId="17" fillId="3" borderId="1" xfId="0" applyFont="1" applyFill="1" applyBorder="1" applyAlignment="1">
      <alignment horizontal="centerContinuous"/>
    </xf>
    <xf numFmtId="0" fontId="0" fillId="6" borderId="16" xfId="0" applyFill="1" applyBorder="1"/>
    <xf numFmtId="0" fontId="0" fillId="6" borderId="10" xfId="0" applyFill="1" applyBorder="1"/>
    <xf numFmtId="44" fontId="0" fillId="0" borderId="9" xfId="11" applyFont="1" applyBorder="1"/>
    <xf numFmtId="0" fontId="8" fillId="8" borderId="20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44" fontId="0" fillId="5" borderId="9" xfId="11" applyFont="1" applyFill="1" applyBorder="1"/>
    <xf numFmtId="0" fontId="18" fillId="7" borderId="10" xfId="0" applyFont="1" applyFill="1" applyBorder="1" applyAlignment="1">
      <alignment horizontal="center"/>
    </xf>
    <xf numFmtId="0" fontId="18" fillId="7" borderId="18" xfId="0" applyFont="1" applyFill="1" applyBorder="1" applyAlignment="1">
      <alignment horizontal="center"/>
    </xf>
    <xf numFmtId="0" fontId="19" fillId="7" borderId="18" xfId="0" applyFont="1" applyFill="1" applyBorder="1" applyAlignment="1">
      <alignment horizontal="center"/>
    </xf>
  </cellXfs>
  <cellStyles count="12">
    <cellStyle name="blue" xfId="1" xr:uid="{1C541EEE-57C5-459D-8108-3A7E3B7C0CFF}"/>
    <cellStyle name="blue 2" xfId="6" xr:uid="{00000000-0005-0000-0000-000000000000}"/>
    <cellStyle name="BlueField" xfId="8" xr:uid="{CB26CF54-327E-4219-9F82-8EADF548E0B2}"/>
    <cellStyle name="BlueHeader" xfId="10" xr:uid="{D45A4292-DA19-49FC-A0BE-0BF7CBD0808F}"/>
    <cellStyle name="Currency" xfId="11" builtinId="4"/>
    <cellStyle name="Currency 2" xfId="5" xr:uid="{5A95DBCC-2856-4DDA-9279-6612B06EF957}"/>
    <cellStyle name="Hyperlink" xfId="9" builtinId="8"/>
    <cellStyle name="Hyperlink 2" xfId="3" xr:uid="{5D6EFADD-4361-43A3-96C5-A8C6D19860C8}"/>
    <cellStyle name="Normal" xfId="0" builtinId="0"/>
    <cellStyle name="Normal 2" xfId="2" xr:uid="{36687143-B894-4A4C-97AE-02E7840D40DA}"/>
    <cellStyle name="Normal 3 2" xfId="4" xr:uid="{4925874F-B8DF-4C57-8DD6-4124FFB63EBE}"/>
    <cellStyle name="Nothing" xfId="7" xr:uid="{3B678D22-5CB2-4BBE-A2CC-B4A9C6A2AD23}"/>
  </cellStyles>
  <dxfs count="55">
    <dxf>
      <fill>
        <patternFill>
          <bgColor rgb="FFFFFF00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FFCC"/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pivotCacheDefinition" Target="pivotCache/pivotCacheDefinition1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63105</xdr:colOff>
      <xdr:row>18</xdr:row>
      <xdr:rowOff>176864</xdr:rowOff>
    </xdr:from>
    <xdr:to>
      <xdr:col>18</xdr:col>
      <xdr:colOff>474877</xdr:colOff>
      <xdr:row>24</xdr:row>
      <xdr:rowOff>68825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8E8F7FB-00CF-4A9E-97E9-F85DA2166C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9702" y="4948183"/>
          <a:ext cx="1214342" cy="1585295"/>
        </a:xfrm>
        <a:prstGeom prst="rect">
          <a:avLst/>
        </a:prstGeom>
      </xdr:spPr>
    </xdr:pic>
    <xdr:clientData/>
  </xdr:twoCellAnchor>
  <xdr:twoCellAnchor editAs="oneCell">
    <xdr:from>
      <xdr:col>1</xdr:col>
      <xdr:colOff>201708</xdr:colOff>
      <xdr:row>2</xdr:row>
      <xdr:rowOff>73860</xdr:rowOff>
    </xdr:from>
    <xdr:to>
      <xdr:col>10</xdr:col>
      <xdr:colOff>759021</xdr:colOff>
      <xdr:row>16</xdr:row>
      <xdr:rowOff>134471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1032A65-FB05-409B-BE89-2B54B66DBD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4560"/>
        <a:stretch/>
      </xdr:blipFill>
      <xdr:spPr>
        <a:xfrm>
          <a:off x="806826" y="555713"/>
          <a:ext cx="6003371" cy="3870611"/>
        </a:xfrm>
        <a:prstGeom prst="rect">
          <a:avLst/>
        </a:prstGeom>
      </xdr:spPr>
    </xdr:pic>
    <xdr:clientData/>
  </xdr:twoCellAnchor>
  <xdr:twoCellAnchor editAs="oneCell">
    <xdr:from>
      <xdr:col>1</xdr:col>
      <xdr:colOff>204511</xdr:colOff>
      <xdr:row>16</xdr:row>
      <xdr:rowOff>224117</xdr:rowOff>
    </xdr:from>
    <xdr:to>
      <xdr:col>10</xdr:col>
      <xdr:colOff>157659</xdr:colOff>
      <xdr:row>24</xdr:row>
      <xdr:rowOff>78441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9A4DBEF-6A23-4263-BEC0-7E6832D49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9" y="4515970"/>
          <a:ext cx="5399206" cy="2185147"/>
        </a:xfrm>
        <a:prstGeom prst="rect">
          <a:avLst/>
        </a:prstGeom>
      </xdr:spPr>
    </xdr:pic>
    <xdr:clientData/>
  </xdr:twoCellAnchor>
  <xdr:twoCellAnchor editAs="oneCell">
    <xdr:from>
      <xdr:col>10</xdr:col>
      <xdr:colOff>862853</xdr:colOff>
      <xdr:row>13</xdr:row>
      <xdr:rowOff>100853</xdr:rowOff>
    </xdr:from>
    <xdr:to>
      <xdr:col>14</xdr:col>
      <xdr:colOff>519741</xdr:colOff>
      <xdr:row>16</xdr:row>
      <xdr:rowOff>123265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C6DD35B-F58A-4CCC-BDFC-3B54239B7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14029" y="3518647"/>
          <a:ext cx="3500506" cy="896471"/>
        </a:xfrm>
        <a:prstGeom prst="rect">
          <a:avLst/>
        </a:prstGeom>
      </xdr:spPr>
    </xdr:pic>
    <xdr:clientData/>
  </xdr:twoCellAnchor>
  <xdr:twoCellAnchor editAs="oneCell">
    <xdr:from>
      <xdr:col>10</xdr:col>
      <xdr:colOff>997324</xdr:colOff>
      <xdr:row>16</xdr:row>
      <xdr:rowOff>201707</xdr:rowOff>
    </xdr:from>
    <xdr:to>
      <xdr:col>15</xdr:col>
      <xdr:colOff>201706</xdr:colOff>
      <xdr:row>19</xdr:row>
      <xdr:rowOff>161952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4AB0E0E-CFE5-417A-B2DF-4DA660F8C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0" y="4493560"/>
          <a:ext cx="3653118" cy="834304"/>
        </a:xfrm>
        <a:prstGeom prst="rect">
          <a:avLst/>
        </a:prstGeom>
      </xdr:spPr>
    </xdr:pic>
    <xdr:clientData/>
  </xdr:twoCellAnchor>
  <xdr:twoCellAnchor editAs="oneCell">
    <xdr:from>
      <xdr:col>10</xdr:col>
      <xdr:colOff>1199031</xdr:colOff>
      <xdr:row>19</xdr:row>
      <xdr:rowOff>235325</xdr:rowOff>
    </xdr:from>
    <xdr:to>
      <xdr:col>15</xdr:col>
      <xdr:colOff>571501</xdr:colOff>
      <xdr:row>22</xdr:row>
      <xdr:rowOff>204294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62F93B0-1882-414D-A846-65887042A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0207" y="5401237"/>
          <a:ext cx="3821206" cy="8430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81644</xdr:colOff>
      <xdr:row>1</xdr:row>
      <xdr:rowOff>32658</xdr:rowOff>
    </xdr:from>
    <xdr:to>
      <xdr:col>15</xdr:col>
      <xdr:colOff>54428</xdr:colOff>
      <xdr:row>12</xdr:row>
      <xdr:rowOff>12846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2F821A-319B-4D7F-9244-CBA7874071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8184"/>
        <a:stretch/>
      </xdr:blipFill>
      <xdr:spPr>
        <a:xfrm>
          <a:off x="6177644" y="223158"/>
          <a:ext cx="2411185" cy="20756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81644</xdr:colOff>
      <xdr:row>1</xdr:row>
      <xdr:rowOff>32658</xdr:rowOff>
    </xdr:from>
    <xdr:to>
      <xdr:col>15</xdr:col>
      <xdr:colOff>54428</xdr:colOff>
      <xdr:row>12</xdr:row>
      <xdr:rowOff>12846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C5CB2C-4CB4-4809-9827-8609E25A31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8184"/>
        <a:stretch/>
      </xdr:blipFill>
      <xdr:spPr>
        <a:xfrm>
          <a:off x="8263619" y="413658"/>
          <a:ext cx="2411184" cy="20756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81644</xdr:colOff>
      <xdr:row>3</xdr:row>
      <xdr:rowOff>32658</xdr:rowOff>
    </xdr:from>
    <xdr:to>
      <xdr:col>15</xdr:col>
      <xdr:colOff>54429</xdr:colOff>
      <xdr:row>14</xdr:row>
      <xdr:rowOff>12846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778DC6-343E-4AFD-9238-D0C669BD66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8184"/>
        <a:stretch/>
      </xdr:blipFill>
      <xdr:spPr>
        <a:xfrm>
          <a:off x="8577944" y="413658"/>
          <a:ext cx="2411184" cy="20756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81644</xdr:colOff>
      <xdr:row>3</xdr:row>
      <xdr:rowOff>32658</xdr:rowOff>
    </xdr:from>
    <xdr:to>
      <xdr:col>15</xdr:col>
      <xdr:colOff>54429</xdr:colOff>
      <xdr:row>14</xdr:row>
      <xdr:rowOff>12846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C8EBD2-416A-411C-9829-3A25FAD80A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8184"/>
        <a:stretch/>
      </xdr:blipFill>
      <xdr:spPr>
        <a:xfrm>
          <a:off x="10130519" y="604158"/>
          <a:ext cx="2411185" cy="207568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rvin, Michael" refreshedDate="43054.256861111113" createdVersion="6" refreshedVersion="6" minRefreshableVersion="3" recordCount="22" xr:uid="{94893E7A-2BD2-4FF4-B23E-58AC17064ACF}">
  <cacheSource type="worksheet">
    <worksheetSource ref="A1:D23" sheet="Video 04"/>
  </cacheSource>
  <cacheFields count="4">
    <cacheField name="Date" numFmtId="167">
      <sharedItems containsSemiMixedTypes="0" containsNonDate="0" containsDate="1" containsString="0" minDate="2017-10-20T00:00:00" maxDate="2017-10-26T00:00:00"/>
    </cacheField>
    <cacheField name="Region" numFmtId="0">
      <sharedItems count="3">
        <s v="West"/>
        <s v="Northwest"/>
        <s v="Southwest"/>
      </sharedItems>
    </cacheField>
    <cacheField name="SalesRep" numFmtId="0">
      <sharedItems/>
    </cacheField>
    <cacheField name="Sales" numFmtId="6">
      <sharedItems containsSemiMixedTypes="0" containsString="0" containsNumber="1" containsInteger="1" minValue="127" maxValue="12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rvin, Michael" refreshedDate="43054.266959259257" createdVersion="6" refreshedVersion="6" minRefreshableVersion="3" recordCount="23" xr:uid="{C9602033-4E63-46F9-968D-FF80FAEE87B8}">
  <cacheSource type="worksheet">
    <worksheetSource ref="A42:G65" sheet="Ex(1)"/>
  </cacheSource>
  <cacheFields count="7">
    <cacheField name="Quarter" numFmtId="0">
      <sharedItems/>
    </cacheField>
    <cacheField name="Year" numFmtId="0">
      <sharedItems containsSemiMixedTypes="0" containsString="0" containsNumber="1" containsInteger="1" minValue="2015" maxValue="2017"/>
    </cacheField>
    <cacheField name="Department" numFmtId="0">
      <sharedItems count="7">
        <s v="MATH"/>
        <s v="BUSN"/>
        <s v="ECON"/>
        <s v="COMM"/>
        <s v="ENGL"/>
        <s v="BI"/>
        <s v="Accgt"/>
      </sharedItems>
    </cacheField>
    <cacheField name="Class #" numFmtId="0">
      <sharedItems containsSemiMixedTypes="0" containsString="0" containsNumber="1" containsInteger="1" minValue="97" maxValue="348"/>
    </cacheField>
    <cacheField name="True?" numFmtId="0">
      <sharedItems count="2">
        <b v="0"/>
        <b v="1"/>
      </sharedItems>
    </cacheField>
    <cacheField name="Credits" numFmtId="0">
      <sharedItems containsSemiMixedTypes="0" containsString="0" containsNumber="1" containsInteger="1" minValue="3" maxValue="5"/>
    </cacheField>
    <cacheField name="Grade" numFmtId="0">
      <sharedItems containsSemiMixedTypes="0" containsString="0" containsNumber="1" minValue="1.8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d v="2017-10-20T00:00:00"/>
    <x v="0"/>
    <s v="Gigi"/>
    <n v="620"/>
  </r>
  <r>
    <d v="2017-10-20T00:00:00"/>
    <x v="1"/>
    <s v="Gigi"/>
    <n v="484"/>
  </r>
  <r>
    <d v="2017-10-20T00:00:00"/>
    <x v="0"/>
    <s v="Freddy"/>
    <n v="376"/>
  </r>
  <r>
    <d v="2017-10-20T00:00:00"/>
    <x v="1"/>
    <s v="Freddy"/>
    <n v="1141"/>
  </r>
  <r>
    <d v="2017-10-20T00:00:00"/>
    <x v="1"/>
    <s v="Chin"/>
    <n v="725"/>
  </r>
  <r>
    <d v="2017-10-20T00:00:00"/>
    <x v="0"/>
    <s v="Chin"/>
    <n v="222"/>
  </r>
  <r>
    <d v="2017-10-20T00:00:00"/>
    <x v="0"/>
    <s v="June"/>
    <n v="1038"/>
  </r>
  <r>
    <d v="2017-10-21T00:00:00"/>
    <x v="1"/>
    <s v="Chin"/>
    <n v="154"/>
  </r>
  <r>
    <d v="2017-10-21T00:00:00"/>
    <x v="1"/>
    <s v="Gigi"/>
    <n v="205"/>
  </r>
  <r>
    <d v="2017-10-21T00:00:00"/>
    <x v="2"/>
    <s v="Gigi"/>
    <n v="895"/>
  </r>
  <r>
    <d v="2017-10-21T00:00:00"/>
    <x v="0"/>
    <s v="Chin"/>
    <n v="1254"/>
  </r>
  <r>
    <d v="2017-10-22T00:00:00"/>
    <x v="1"/>
    <s v="June"/>
    <n v="596"/>
  </r>
  <r>
    <d v="2017-10-24T00:00:00"/>
    <x v="2"/>
    <s v="Gigi"/>
    <n v="799"/>
  </r>
  <r>
    <d v="2017-10-24T00:00:00"/>
    <x v="1"/>
    <s v="Gigi"/>
    <n v="651"/>
  </r>
  <r>
    <d v="2017-10-24T00:00:00"/>
    <x v="0"/>
    <s v="June"/>
    <n v="1235"/>
  </r>
  <r>
    <d v="2017-10-24T00:00:00"/>
    <x v="2"/>
    <s v="Chin"/>
    <n v="684"/>
  </r>
  <r>
    <d v="2017-10-24T00:00:00"/>
    <x v="1"/>
    <s v="June"/>
    <n v="127"/>
  </r>
  <r>
    <d v="2017-10-24T00:00:00"/>
    <x v="0"/>
    <s v="June"/>
    <n v="269"/>
  </r>
  <r>
    <d v="2017-10-25T00:00:00"/>
    <x v="2"/>
    <s v="Chin"/>
    <n v="739"/>
  </r>
  <r>
    <d v="2017-10-25T00:00:00"/>
    <x v="0"/>
    <s v="Gigi"/>
    <n v="1201"/>
  </r>
  <r>
    <d v="2017-10-25T00:00:00"/>
    <x v="1"/>
    <s v="June"/>
    <n v="546"/>
  </r>
  <r>
    <d v="2017-10-25T00:00:00"/>
    <x v="1"/>
    <s v="Chin"/>
    <n v="16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s v="Fall"/>
    <n v="2015"/>
    <x v="0"/>
    <n v="97"/>
    <x v="0"/>
    <n v="5"/>
    <n v="3.2"/>
  </r>
  <r>
    <s v="Winter"/>
    <n v="2016"/>
    <x v="1"/>
    <n v="210"/>
    <x v="1"/>
    <n v="5"/>
    <n v="4"/>
  </r>
  <r>
    <s v="Winter"/>
    <n v="2016"/>
    <x v="2"/>
    <n v="201"/>
    <x v="0"/>
    <n v="5"/>
    <n v="2.2000000000000002"/>
  </r>
  <r>
    <s v="Winter"/>
    <n v="2016"/>
    <x v="1"/>
    <n v="101"/>
    <x v="0"/>
    <n v="5"/>
    <n v="1.8"/>
  </r>
  <r>
    <s v="Spring"/>
    <n v="2016"/>
    <x v="0"/>
    <n v="148"/>
    <x v="0"/>
    <n v="5"/>
    <n v="2"/>
  </r>
  <r>
    <s v="Spring"/>
    <n v="2016"/>
    <x v="2"/>
    <n v="202"/>
    <x v="0"/>
    <n v="5"/>
    <n v="2"/>
  </r>
  <r>
    <s v="Spring"/>
    <n v="2016"/>
    <x v="1"/>
    <n v="133"/>
    <x v="1"/>
    <n v="3"/>
    <n v="3.4"/>
  </r>
  <r>
    <s v="Sum"/>
    <n v="2016"/>
    <x v="1"/>
    <n v="102"/>
    <x v="0"/>
    <n v="5"/>
    <n v="1.8"/>
  </r>
  <r>
    <s v="Sum"/>
    <n v="2016"/>
    <x v="1"/>
    <n v="135"/>
    <x v="1"/>
    <n v="5"/>
    <n v="3"/>
  </r>
  <r>
    <s v="Fall"/>
    <n v="2016"/>
    <x v="1"/>
    <n v="216"/>
    <x v="1"/>
    <n v="5"/>
    <n v="3.6"/>
  </r>
  <r>
    <s v="Fall"/>
    <n v="2016"/>
    <x v="1"/>
    <n v="205"/>
    <x v="0"/>
    <n v="5"/>
    <n v="2.4"/>
  </r>
  <r>
    <s v="Fall"/>
    <n v="2016"/>
    <x v="1"/>
    <n v="268"/>
    <x v="1"/>
    <n v="5"/>
    <n v="3.6"/>
  </r>
  <r>
    <s v="Winter"/>
    <n v="2017"/>
    <x v="3"/>
    <n v="101"/>
    <x v="0"/>
    <n v="5"/>
    <n v="3.1"/>
  </r>
  <r>
    <s v="Winter"/>
    <n v="2017"/>
    <x v="4"/>
    <n v="101"/>
    <x v="0"/>
    <n v="5"/>
    <n v="2.6"/>
  </r>
  <r>
    <s v="Winter"/>
    <n v="2017"/>
    <x v="1"/>
    <n v="218"/>
    <x v="1"/>
    <n v="5"/>
    <n v="3.1"/>
  </r>
  <r>
    <s v="Spring"/>
    <n v="2017"/>
    <x v="1"/>
    <n v="190"/>
    <x v="0"/>
    <n v="5"/>
    <n v="2.7"/>
  </r>
  <r>
    <s v="Spring"/>
    <n v="2017"/>
    <x v="3"/>
    <n v="205"/>
    <x v="0"/>
    <n v="5"/>
    <n v="3.3"/>
  </r>
  <r>
    <s v="Spring"/>
    <n v="2017"/>
    <x v="5"/>
    <n v="348"/>
    <x v="0"/>
    <n v="5"/>
    <n v="3.9"/>
  </r>
  <r>
    <s v="Sum"/>
    <n v="2017"/>
    <x v="6"/>
    <n v="121"/>
    <x v="0"/>
    <n v="5"/>
    <n v="3.8"/>
  </r>
  <r>
    <s v="Sum"/>
    <n v="2017"/>
    <x v="1"/>
    <n v="270"/>
    <x v="1"/>
    <n v="5"/>
    <n v="3.1"/>
  </r>
  <r>
    <s v="Fall"/>
    <n v="2017"/>
    <x v="4"/>
    <n v="205"/>
    <x v="0"/>
    <n v="5"/>
    <n v="3.7"/>
  </r>
  <r>
    <s v="Fall"/>
    <n v="2017"/>
    <x v="1"/>
    <n v="138"/>
    <x v="0"/>
    <n v="5"/>
    <n v="2.2000000000000002"/>
  </r>
  <r>
    <s v="Fall"/>
    <n v="2017"/>
    <x v="1"/>
    <n v="160"/>
    <x v="1"/>
    <n v="5"/>
    <n v="3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EA672D-2B3E-41C1-BDC7-A7F7F6821FF9}" name="PivotTable1" cacheId="0" applyNumberFormats="0" applyBorderFormats="0" applyFontFormats="0" applyPatternFormats="0" applyAlignmentFormats="0" applyWidthHeightFormats="1" dataCaption="Values" updatedVersion="6" minRefreshableVersion="3" itemPrintTitles="1" createdVersion="6" indent="0" compact="0" compactData="0" multipleFieldFilters="0">
  <location ref="F26:G30" firstHeaderRow="1" firstDataRow="1" firstDataCol="1"/>
  <pivotFields count="4">
    <pivotField compact="0" numFmtId="167" outline="0" showAll="0"/>
    <pivotField axis="axisRow" compact="0" outline="0" showAll="0">
      <items count="4">
        <item x="1"/>
        <item x="2"/>
        <item x="0"/>
        <item t="default"/>
      </items>
    </pivotField>
    <pivotField compact="0" outline="0" showAll="0"/>
    <pivotField dataField="1" compact="0" numFmtId="6" outline="0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3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0B8731-2997-4EC6-AA26-58465E832F67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multipleFieldFilters="0">
  <location ref="L44:M46" firstHeaderRow="1" firstDataRow="1" firstDataCol="1" rowPageCount="1" colPageCount="1"/>
  <pivotFields count="7">
    <pivotField showAll="0"/>
    <pivotField showAll="0"/>
    <pivotField axis="axisRow" showAll="0">
      <items count="8">
        <item x="6"/>
        <item x="5"/>
        <item x="1"/>
        <item x="3"/>
        <item x="2"/>
        <item x="4"/>
        <item x="0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showAll="0"/>
    <pivotField dataField="1" showAll="0"/>
  </pivotFields>
  <rowFields count="1">
    <field x="2"/>
  </rowFields>
  <rowItems count="2">
    <i>
      <x v="2"/>
    </i>
    <i t="grand">
      <x/>
    </i>
  </rowItems>
  <colItems count="1">
    <i/>
  </colItems>
  <pageFields count="1">
    <pageField fld="4" item="1" hier="-1"/>
  </pageFields>
  <dataFields count="1">
    <dataField name="Count of Grad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3D899E-96BD-43CC-84AD-B08CA1005C97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multipleFieldFilters="0">
  <location ref="L44:M46" firstHeaderRow="1" firstDataRow="1" firstDataCol="1" rowPageCount="1" colPageCount="1"/>
  <pivotFields count="7">
    <pivotField showAll="0"/>
    <pivotField showAll="0"/>
    <pivotField axis="axisRow" showAll="0">
      <items count="8">
        <item x="6"/>
        <item x="5"/>
        <item x="1"/>
        <item x="3"/>
        <item x="2"/>
        <item x="4"/>
        <item x="0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showAll="0"/>
    <pivotField dataField="1" showAll="0"/>
  </pivotFields>
  <rowFields count="1">
    <field x="2"/>
  </rowFields>
  <rowItems count="2">
    <i>
      <x v="2"/>
    </i>
    <i t="grand">
      <x/>
    </i>
  </rowItems>
  <colItems count="1">
    <i/>
  </colItems>
  <pageFields count="1">
    <pageField fld="4" item="1" hier="-1"/>
  </pageFields>
  <dataFields count="1">
    <dataField name="Count of Grad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233075-D6E4-4A1D-8D36-3059D2467858}" name="MySales" displayName="MySales" ref="A1:D13" totalsRowShown="0" headerRowDxfId="8" headerRowBorderDxfId="6" tableBorderDxfId="7" totalsRowBorderDxfId="5">
  <autoFilter ref="A1:D13" xr:uid="{92CDCB75-563F-4233-89BB-25BA276EF4E3}"/>
  <tableColumns count="4">
    <tableColumn id="1" xr3:uid="{E30D16F2-96BB-4774-B4F8-06C791312E69}" name="Date" dataDxfId="4"/>
    <tableColumn id="2" xr3:uid="{F413D8EA-02C4-45EE-8965-A28AC4D329FC}" name="Product" dataDxfId="3"/>
    <tableColumn id="3" xr3:uid="{78F7AC72-50D0-4D84-BBC2-0F1257113770}" name="Sales" dataDxfId="2"/>
    <tableColumn id="4" xr3:uid="{5D299350-21EB-4016-B632-370A5267695F}" name="COGS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42242F-A0AB-4EAC-AF67-14EC613F7CE4}" name="MySales5" displayName="MySales5" ref="A1:D17" totalsRowShown="0" headerRowDxfId="54" headerRowBorderDxfId="53" tableBorderDxfId="52" totalsRowBorderDxfId="51">
  <autoFilter ref="A1:D17" xr:uid="{92CDCB75-563F-4233-89BB-25BA276EF4E3}"/>
  <tableColumns count="4">
    <tableColumn id="1" xr3:uid="{C4440C7B-8E40-4FDB-9344-A9A81FD0C966}" name="Date" dataDxfId="50"/>
    <tableColumn id="2" xr3:uid="{F06A7558-4569-477B-8563-1E701FB91434}" name="Product" dataDxfId="49"/>
    <tableColumn id="3" xr3:uid="{056A49FC-83BF-457D-9B01-C762A3EFE58A}" name="Sales" dataDxfId="48"/>
    <tableColumn id="4" xr3:uid="{3656D4F5-1478-4D2C-A824-B189D15D7399}" name="COGS" dataDxfId="4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BAC994-FE38-4B54-9CFC-B6A267FA5D64}" name="AssemblyTimes" displayName="AssemblyTimes" ref="A3:B591" totalsRowShown="0" headerRowBorderDxfId="46" tableBorderDxfId="45" totalsRowBorderDxfId="44">
  <autoFilter ref="A3:B591" xr:uid="{F9FBB523-FC0F-4259-9575-051ADE35D548}"/>
  <tableColumns count="2">
    <tableColumn id="1" xr3:uid="{4FF9953C-A07D-415B-A8FE-F711266E20AB}" name="Post" dataDxfId="43"/>
    <tableColumn id="2" xr3:uid="{28849368-7F7D-418F-BA81-D7CAC739C263}" name="Seconds" dataDxfId="4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C284E27-DEB7-4869-8873-31CAC8E43289}" name="AssemblyTimes6" displayName="AssemblyTimes6" ref="A3:B591" totalsRowShown="0" headerRowBorderDxfId="41" tableBorderDxfId="40" totalsRowBorderDxfId="39">
  <autoFilter ref="A3:B591" xr:uid="{F9FBB523-FC0F-4259-9575-051ADE35D548}"/>
  <tableColumns count="2">
    <tableColumn id="1" xr3:uid="{7A08A741-9103-48B8-B3FE-FC74220F9B4B}" name="Post" dataDxfId="38"/>
    <tableColumn id="2" xr3:uid="{CC105BA9-1B7F-4B13-972B-B99C08FC3649}" name="Seconds" dataDxfId="3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lTvQ-D31eVo" TargetMode="External"/><Relationship Id="rId2" Type="http://schemas.openxmlformats.org/officeDocument/2006/relationships/hyperlink" Target="https://www.youtube.com/watch?v=uGNdFW_3NnY" TargetMode="External"/><Relationship Id="rId1" Type="http://schemas.openxmlformats.org/officeDocument/2006/relationships/hyperlink" Target="https://www.youtube.com/watch?v=fQsz6mKDobE" TargetMode="External"/><Relationship Id="rId4" Type="http://schemas.openxmlformats.org/officeDocument/2006/relationships/hyperlink" Target="https://www.youtube.com/watch?v=HN4QEHN0NtI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74521-53CD-481A-A07A-82D3E605B1C2}">
  <sheetPr codeName="Sheet1">
    <tabColor rgb="FFFFFF00"/>
  </sheetPr>
  <dimension ref="A1:T27"/>
  <sheetViews>
    <sheetView topLeftCell="C12" zoomScale="144" zoomScaleNormal="108" workbookViewId="0">
      <selection activeCell="K18" sqref="K18"/>
    </sheetView>
  </sheetViews>
  <sheetFormatPr defaultRowHeight="14.4" x14ac:dyDescent="0.3"/>
  <cols>
    <col min="11" max="11" width="30.44140625" customWidth="1"/>
    <col min="17" max="17" width="2.88671875" customWidth="1"/>
  </cols>
  <sheetData>
    <row r="1" spans="1:20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1.6" thickTop="1" x14ac:dyDescent="0.4">
      <c r="A2" s="1"/>
      <c r="B2" s="97" t="s">
        <v>124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  <c r="T2" s="1"/>
    </row>
    <row r="3" spans="1:20" ht="23.4" x14ac:dyDescent="0.45">
      <c r="A3" s="1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6"/>
      <c r="T3" s="1"/>
    </row>
    <row r="4" spans="1:20" ht="23.4" x14ac:dyDescent="0.45">
      <c r="A4" s="1"/>
      <c r="B4" s="4"/>
      <c r="C4" s="5"/>
      <c r="D4" s="5"/>
      <c r="E4" s="5"/>
      <c r="F4" s="5"/>
      <c r="G4" s="5"/>
      <c r="H4" s="12"/>
      <c r="I4" s="12"/>
      <c r="J4" s="15"/>
      <c r="K4" s="21"/>
      <c r="L4" s="11" t="s">
        <v>0</v>
      </c>
      <c r="M4" s="5"/>
      <c r="N4" s="5"/>
      <c r="O4" s="5"/>
      <c r="P4" s="20" t="s">
        <v>119</v>
      </c>
      <c r="Q4" s="5"/>
      <c r="R4" s="5"/>
      <c r="S4" s="6"/>
      <c r="T4" s="1"/>
    </row>
    <row r="5" spans="1:20" ht="22.2" x14ac:dyDescent="0.45">
      <c r="A5" s="1"/>
      <c r="B5" s="8"/>
      <c r="C5" s="9"/>
      <c r="D5" s="9"/>
      <c r="E5" s="9"/>
      <c r="F5" s="9"/>
      <c r="G5" s="9"/>
      <c r="H5" s="12"/>
      <c r="I5" s="12"/>
      <c r="J5" s="15"/>
      <c r="K5" s="15">
        <v>1</v>
      </c>
      <c r="L5" s="16" t="str">
        <f>'Ex(1)'!H1</f>
        <v>Goal: Count How Many BUSN Classes You Had With a Grade of 3 or Higher</v>
      </c>
      <c r="M5" s="22"/>
      <c r="N5" s="9"/>
      <c r="O5" s="5"/>
      <c r="P5" s="9"/>
      <c r="Q5" s="9"/>
      <c r="R5" s="9"/>
      <c r="S5" s="10"/>
      <c r="T5" s="1"/>
    </row>
    <row r="6" spans="1:20" ht="22.2" x14ac:dyDescent="0.45">
      <c r="A6" s="1"/>
      <c r="B6" s="8"/>
      <c r="C6" s="9"/>
      <c r="D6" s="9"/>
      <c r="E6" s="9"/>
      <c r="F6" s="9"/>
      <c r="G6" s="9"/>
      <c r="H6" s="12"/>
      <c r="I6" s="12"/>
      <c r="J6" s="15"/>
      <c r="K6" s="15">
        <v>2</v>
      </c>
      <c r="L6" s="16" t="str">
        <f>'Ex(2)'!H1</f>
        <v>Goal: Add Total Credits for BUSN Classes in the Year 2016.</v>
      </c>
      <c r="M6" s="22"/>
      <c r="N6" s="12"/>
      <c r="O6" s="5"/>
      <c r="P6" s="9"/>
      <c r="Q6" s="7"/>
      <c r="R6" s="12"/>
      <c r="S6" s="13"/>
      <c r="T6" s="1"/>
    </row>
    <row r="7" spans="1:20" ht="15.6" x14ac:dyDescent="0.3">
      <c r="A7" s="1"/>
      <c r="B7" s="14"/>
      <c r="C7" s="12"/>
      <c r="D7" s="12"/>
      <c r="E7" s="12"/>
      <c r="F7" s="12"/>
      <c r="G7" s="12"/>
      <c r="H7" s="12"/>
      <c r="I7" s="12"/>
      <c r="J7" s="15"/>
      <c r="K7" s="15">
        <v>3</v>
      </c>
      <c r="L7" s="16" t="str">
        <f>'Ex(3)'!H1</f>
        <v>Goal: Average Grades for BUSN Classes in the Year 2016.</v>
      </c>
      <c r="M7" s="22"/>
      <c r="N7" s="12"/>
      <c r="O7" s="5"/>
      <c r="P7" s="12"/>
      <c r="Q7" s="12"/>
      <c r="R7" s="12"/>
      <c r="S7" s="13"/>
      <c r="T7" s="1"/>
    </row>
    <row r="8" spans="1:20" ht="15.6" x14ac:dyDescent="0.3">
      <c r="A8" s="1"/>
      <c r="B8" s="14"/>
      <c r="C8" s="12"/>
      <c r="D8" s="12"/>
      <c r="E8" s="12"/>
      <c r="F8" s="12"/>
      <c r="G8" s="12"/>
      <c r="H8" s="12"/>
      <c r="I8" s="12"/>
      <c r="J8" s="15"/>
      <c r="K8" s="15">
        <v>4</v>
      </c>
      <c r="L8" s="16" t="str">
        <f>'Ex(4)'!G1</f>
        <v>Goal: Add Total COGS for Quad Product in the Year 2017.</v>
      </c>
      <c r="M8" s="22"/>
      <c r="N8" s="12"/>
      <c r="O8" s="5"/>
      <c r="P8" s="12"/>
      <c r="Q8" s="12"/>
      <c r="R8" s="12"/>
      <c r="S8" s="13"/>
      <c r="T8" s="1"/>
    </row>
    <row r="9" spans="1:20" ht="15.6" x14ac:dyDescent="0.3">
      <c r="A9" s="1"/>
      <c r="B9" s="14"/>
      <c r="C9" s="12"/>
      <c r="D9" s="12"/>
      <c r="E9" s="12"/>
      <c r="F9" s="12"/>
      <c r="G9" s="12"/>
      <c r="H9" s="12"/>
      <c r="I9" s="12"/>
      <c r="J9" s="15"/>
      <c r="K9" s="15">
        <v>5</v>
      </c>
      <c r="L9" s="16" t="str">
        <f>'Ex(5)'!G1</f>
        <v>Goal: Add Total Sales for each Product in the Year 2018.</v>
      </c>
      <c r="M9" s="22"/>
      <c r="N9" s="12"/>
      <c r="O9" s="5"/>
      <c r="P9" s="12"/>
      <c r="Q9" s="12"/>
      <c r="R9" s="12"/>
      <c r="S9" s="13"/>
      <c r="T9" s="1"/>
    </row>
    <row r="10" spans="1:20" ht="22.2" x14ac:dyDescent="0.45">
      <c r="A10" s="1"/>
      <c r="B10" s="14"/>
      <c r="C10" s="12"/>
      <c r="D10" s="12"/>
      <c r="E10" s="12"/>
      <c r="F10" s="12"/>
      <c r="G10" s="12"/>
      <c r="H10" s="12"/>
      <c r="I10" s="12"/>
      <c r="J10" s="15"/>
      <c r="K10" s="15">
        <v>6</v>
      </c>
      <c r="L10" s="16" t="str">
        <f>'Ex(6)'!G3</f>
        <v>Goal: Count number of Sales &gt;2000 for each product in the year 2018</v>
      </c>
      <c r="M10" s="9"/>
      <c r="N10" s="12"/>
      <c r="O10" s="5"/>
      <c r="P10" s="12"/>
      <c r="Q10" s="12"/>
      <c r="R10" s="12"/>
      <c r="S10" s="13"/>
      <c r="T10" s="1"/>
    </row>
    <row r="11" spans="1:20" ht="22.2" x14ac:dyDescent="0.45">
      <c r="A11" s="1"/>
      <c r="B11" s="14"/>
      <c r="C11" s="12"/>
      <c r="D11" s="12"/>
      <c r="E11" s="12"/>
      <c r="F11" s="12"/>
      <c r="G11" s="12"/>
      <c r="H11" s="12"/>
      <c r="I11" s="12"/>
      <c r="J11" s="15"/>
      <c r="K11" s="15">
        <v>7</v>
      </c>
      <c r="L11" s="16" t="s">
        <v>125</v>
      </c>
      <c r="M11" s="9"/>
      <c r="N11" s="12"/>
      <c r="O11" s="5"/>
      <c r="P11" s="12"/>
      <c r="Q11" s="12"/>
      <c r="R11" s="12"/>
      <c r="S11" s="13"/>
      <c r="T11" s="1"/>
    </row>
    <row r="12" spans="1:20" ht="22.2" x14ac:dyDescent="0.45">
      <c r="A12" s="1"/>
      <c r="B12" s="14"/>
      <c r="C12" s="12"/>
      <c r="D12" s="12"/>
      <c r="E12" s="12"/>
      <c r="F12" s="12"/>
      <c r="G12" s="12"/>
      <c r="H12" s="12"/>
      <c r="I12" s="12"/>
      <c r="J12" s="15"/>
      <c r="K12" s="15">
        <v>8</v>
      </c>
      <c r="L12" s="16" t="s">
        <v>126</v>
      </c>
      <c r="M12" s="9"/>
      <c r="N12" s="12"/>
      <c r="O12" s="5"/>
      <c r="P12" s="12"/>
      <c r="Q12" s="12"/>
      <c r="R12" s="12"/>
      <c r="S12" s="13"/>
      <c r="T12" s="1"/>
    </row>
    <row r="13" spans="1:20" ht="22.2" x14ac:dyDescent="0.45">
      <c r="A13" s="1"/>
      <c r="B13" s="14"/>
      <c r="C13" s="12"/>
      <c r="D13" s="12"/>
      <c r="E13" s="12"/>
      <c r="F13" s="12"/>
      <c r="G13" s="12"/>
      <c r="H13" s="12"/>
      <c r="I13" s="12"/>
      <c r="J13" s="15"/>
      <c r="K13" s="96" t="s">
        <v>118</v>
      </c>
      <c r="L13" s="16" t="s">
        <v>127</v>
      </c>
      <c r="M13" s="9"/>
      <c r="N13" s="12"/>
      <c r="O13" s="5"/>
      <c r="P13" s="12"/>
      <c r="Q13" s="12"/>
      <c r="R13" s="12"/>
      <c r="S13" s="13"/>
      <c r="T13" s="1"/>
    </row>
    <row r="14" spans="1:20" ht="22.2" x14ac:dyDescent="0.45">
      <c r="A14" s="1"/>
      <c r="B14" s="14"/>
      <c r="C14" s="12"/>
      <c r="D14" s="12"/>
      <c r="E14" s="12"/>
      <c r="F14" s="12"/>
      <c r="G14" s="12"/>
      <c r="H14" s="12"/>
      <c r="I14" s="12"/>
      <c r="J14" s="15"/>
      <c r="K14" s="16"/>
      <c r="L14" s="15"/>
      <c r="M14" s="16"/>
      <c r="N14" s="9"/>
      <c r="O14" s="12"/>
      <c r="P14" s="12"/>
      <c r="Q14" s="12"/>
      <c r="R14" s="12"/>
      <c r="S14" s="13"/>
      <c r="T14" s="1"/>
    </row>
    <row r="15" spans="1:20" ht="22.2" x14ac:dyDescent="0.45">
      <c r="A15" s="1"/>
      <c r="B15" s="14"/>
      <c r="C15" s="12"/>
      <c r="D15" s="12"/>
      <c r="E15" s="12"/>
      <c r="F15" s="12"/>
      <c r="G15" s="12"/>
      <c r="H15" s="12"/>
      <c r="I15" s="12"/>
      <c r="J15" s="15"/>
      <c r="K15" s="16"/>
      <c r="L15" s="15"/>
      <c r="M15" s="16"/>
      <c r="N15" s="9"/>
      <c r="O15" s="12"/>
      <c r="P15" s="12"/>
      <c r="Q15" s="12"/>
      <c r="R15" s="12"/>
      <c r="S15" s="13"/>
      <c r="T15" s="1"/>
    </row>
    <row r="16" spans="1:20" ht="22.2" x14ac:dyDescent="0.45">
      <c r="A16" s="1"/>
      <c r="B16" s="14"/>
      <c r="C16" s="12"/>
      <c r="D16" s="12"/>
      <c r="E16" s="12"/>
      <c r="F16" s="12"/>
      <c r="G16" s="12"/>
      <c r="H16" s="12"/>
      <c r="I16" s="12"/>
      <c r="J16" s="15"/>
      <c r="K16" s="16"/>
      <c r="L16" s="12"/>
      <c r="M16" s="12"/>
      <c r="N16" s="9"/>
      <c r="O16" s="12"/>
      <c r="P16" s="12"/>
      <c r="Q16" s="12"/>
      <c r="R16" s="12"/>
      <c r="S16" s="13"/>
      <c r="T16" s="1"/>
    </row>
    <row r="17" spans="1:20" ht="22.2" x14ac:dyDescent="0.45">
      <c r="A17" s="1"/>
      <c r="B17" s="14"/>
      <c r="C17" s="12"/>
      <c r="D17" s="12"/>
      <c r="E17" s="12"/>
      <c r="F17" s="12"/>
      <c r="G17" s="12"/>
      <c r="H17" s="12"/>
      <c r="I17" s="12"/>
      <c r="J17" s="15"/>
      <c r="K17" s="16"/>
      <c r="L17" s="12"/>
      <c r="M17" s="12"/>
      <c r="N17" s="9"/>
      <c r="O17" s="12"/>
      <c r="P17" s="12"/>
      <c r="Q17" s="12"/>
      <c r="R17" s="12"/>
      <c r="S17" s="13"/>
      <c r="T17" s="1"/>
    </row>
    <row r="18" spans="1:20" ht="22.2" x14ac:dyDescent="0.45">
      <c r="A18" s="1"/>
      <c r="B18" s="14"/>
      <c r="C18" s="12"/>
      <c r="D18" s="12"/>
      <c r="E18" s="12"/>
      <c r="F18" s="12"/>
      <c r="G18" s="12"/>
      <c r="H18" s="12"/>
      <c r="I18" s="12"/>
      <c r="J18" s="15"/>
      <c r="K18" s="16"/>
      <c r="L18" s="12"/>
      <c r="M18" s="12"/>
      <c r="N18" s="9"/>
      <c r="O18" s="12"/>
      <c r="P18" s="12"/>
      <c r="Q18" s="12"/>
      <c r="R18" s="12"/>
      <c r="S18" s="13"/>
      <c r="T18" s="1"/>
    </row>
    <row r="19" spans="1:20" ht="22.2" x14ac:dyDescent="0.45">
      <c r="A19" s="1"/>
      <c r="B19" s="14"/>
      <c r="C19" s="12"/>
      <c r="D19" s="12"/>
      <c r="E19" s="12"/>
      <c r="F19" s="12"/>
      <c r="G19" s="12"/>
      <c r="H19" s="12"/>
      <c r="I19" s="12"/>
      <c r="J19" s="15"/>
      <c r="K19" s="16"/>
      <c r="L19" s="12"/>
      <c r="M19" s="12"/>
      <c r="N19" s="9"/>
      <c r="O19" s="12"/>
      <c r="P19" s="12"/>
      <c r="Q19" s="12"/>
      <c r="R19" s="12"/>
      <c r="S19" s="13"/>
      <c r="T19" s="1"/>
    </row>
    <row r="20" spans="1:20" ht="22.2" x14ac:dyDescent="0.45">
      <c r="A20" s="1"/>
      <c r="B20" s="14"/>
      <c r="C20" s="12"/>
      <c r="D20" s="12"/>
      <c r="E20" s="12"/>
      <c r="F20" s="12"/>
      <c r="G20" s="12"/>
      <c r="H20" s="12"/>
      <c r="I20" s="12"/>
      <c r="J20" s="15"/>
      <c r="K20" s="16"/>
      <c r="L20" s="12"/>
      <c r="M20" s="12"/>
      <c r="N20" s="9"/>
      <c r="O20" s="12"/>
      <c r="P20" s="12"/>
      <c r="Q20" s="12"/>
      <c r="R20" s="12"/>
      <c r="S20" s="13"/>
      <c r="T20" s="1"/>
    </row>
    <row r="21" spans="1:20" ht="22.2" x14ac:dyDescent="0.45">
      <c r="A21" s="1"/>
      <c r="B21" s="14"/>
      <c r="C21" s="12"/>
      <c r="D21" s="12"/>
      <c r="E21" s="12"/>
      <c r="F21" s="12"/>
      <c r="G21" s="12"/>
      <c r="H21" s="12"/>
      <c r="I21" s="12"/>
      <c r="J21" s="15"/>
      <c r="K21" s="16"/>
      <c r="L21" s="12"/>
      <c r="M21" s="12"/>
      <c r="N21" s="9"/>
      <c r="O21" s="12"/>
      <c r="P21" s="12"/>
      <c r="Q21" s="12"/>
      <c r="R21" s="12"/>
      <c r="S21" s="13"/>
      <c r="T21" s="1"/>
    </row>
    <row r="22" spans="1:20" ht="22.2" x14ac:dyDescent="0.45">
      <c r="A22" s="1"/>
      <c r="B22" s="14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9"/>
      <c r="O22" s="12"/>
      <c r="P22" s="12"/>
      <c r="Q22" s="12"/>
      <c r="R22" s="12"/>
      <c r="S22" s="13"/>
      <c r="T22" s="1"/>
    </row>
    <row r="23" spans="1:20" ht="22.2" x14ac:dyDescent="0.45">
      <c r="A23" s="1"/>
      <c r="B23" s="14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9"/>
      <c r="O23" s="12"/>
      <c r="P23" s="12"/>
      <c r="Q23" s="12"/>
      <c r="R23" s="12"/>
      <c r="S23" s="13"/>
      <c r="T23" s="1"/>
    </row>
    <row r="24" spans="1:20" ht="22.2" x14ac:dyDescent="0.45">
      <c r="A24" s="1"/>
      <c r="B24" s="14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9"/>
      <c r="O24" s="12"/>
      <c r="P24" s="12"/>
      <c r="Q24" s="12"/>
      <c r="R24" s="12"/>
      <c r="S24" s="13"/>
      <c r="T24" s="1"/>
    </row>
    <row r="25" spans="1:20" ht="15" thickBot="1" x14ac:dyDescent="0.35">
      <c r="A25" s="1"/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9"/>
      <c r="T25" s="1"/>
    </row>
    <row r="26" spans="1:20" ht="15" thickTop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C0259-7B94-45CC-8ACF-6DA060661D53}">
  <sheetPr>
    <tabColor rgb="FF0000FF"/>
  </sheetPr>
  <dimension ref="A1:W24"/>
  <sheetViews>
    <sheetView zoomScale="160" zoomScaleNormal="160" workbookViewId="0">
      <selection activeCell="I12" sqref="I12"/>
    </sheetView>
  </sheetViews>
  <sheetFormatPr defaultRowHeight="14.4" x14ac:dyDescent="0.3"/>
  <cols>
    <col min="1" max="1" width="9.33203125" customWidth="1"/>
    <col min="2" max="2" width="7.5546875" customWidth="1"/>
    <col min="3" max="3" width="12" customWidth="1"/>
    <col min="4" max="4" width="8.33203125" customWidth="1"/>
    <col min="5" max="5" width="9.33203125" customWidth="1"/>
    <col min="6" max="6" width="8" customWidth="1"/>
    <col min="7" max="7" width="2.109375" customWidth="1"/>
    <col min="8" max="8" width="13.109375" customWidth="1"/>
    <col min="9" max="9" width="12.88671875" customWidth="1"/>
    <col min="10" max="10" width="2.44140625" customWidth="1"/>
    <col min="11" max="13" width="11.109375" customWidth="1"/>
    <col min="14" max="14" width="19.6640625" customWidth="1"/>
    <col min="15" max="16" width="11.109375" customWidth="1"/>
    <col min="17" max="23" width="12.109375" customWidth="1"/>
  </cols>
  <sheetData>
    <row r="1" spans="1:23" x14ac:dyDescent="0.3">
      <c r="A1" s="56" t="s">
        <v>51</v>
      </c>
      <c r="B1" s="56" t="s">
        <v>52</v>
      </c>
      <c r="C1" s="56" t="s">
        <v>47</v>
      </c>
      <c r="D1" s="56" t="s">
        <v>50</v>
      </c>
      <c r="E1" s="56" t="s">
        <v>61</v>
      </c>
      <c r="F1" s="56" t="s">
        <v>48</v>
      </c>
      <c r="H1" s="27" t="str">
        <f>"Goal: Add Total Credits for "&amp;H11&amp;" Classes in the Year "&amp;I11&amp;"."</f>
        <v>Goal: Add Total Credits for BUSN Classes in the Year 2016.</v>
      </c>
      <c r="I1" s="27"/>
      <c r="J1" s="27"/>
      <c r="K1" s="27"/>
      <c r="L1" s="27"/>
      <c r="M1" s="27"/>
      <c r="N1" s="27"/>
      <c r="O1" s="27"/>
      <c r="P1" s="27" t="s">
        <v>33</v>
      </c>
      <c r="Q1" s="27"/>
      <c r="R1" s="27"/>
      <c r="S1" s="27"/>
      <c r="T1" s="27"/>
    </row>
    <row r="2" spans="1:23" x14ac:dyDescent="0.3">
      <c r="A2" s="23" t="s">
        <v>53</v>
      </c>
      <c r="B2" s="23">
        <v>2015</v>
      </c>
      <c r="C2" s="23" t="s">
        <v>57</v>
      </c>
      <c r="D2" s="23">
        <v>97</v>
      </c>
      <c r="E2" s="23">
        <v>5</v>
      </c>
      <c r="F2" s="23">
        <v>3.2</v>
      </c>
      <c r="H2" s="70" t="s">
        <v>88</v>
      </c>
      <c r="P2" s="44" t="s">
        <v>34</v>
      </c>
      <c r="Q2" s="45" t="s">
        <v>35</v>
      </c>
      <c r="R2" s="34"/>
      <c r="S2" s="34"/>
      <c r="T2" s="34"/>
      <c r="U2" s="34"/>
      <c r="V2" s="34"/>
      <c r="W2" s="35"/>
    </row>
    <row r="3" spans="1:23" x14ac:dyDescent="0.3">
      <c r="A3" s="23" t="s">
        <v>55</v>
      </c>
      <c r="B3" s="23">
        <v>2016</v>
      </c>
      <c r="C3" s="23" t="s">
        <v>59</v>
      </c>
      <c r="D3" s="23">
        <v>210</v>
      </c>
      <c r="E3" s="23">
        <v>5</v>
      </c>
      <c r="F3" s="23">
        <v>4</v>
      </c>
      <c r="P3" s="46" t="s">
        <v>36</v>
      </c>
      <c r="Q3" s="47" t="s">
        <v>37</v>
      </c>
      <c r="R3" s="36"/>
      <c r="S3" s="36"/>
      <c r="T3" s="36"/>
      <c r="U3" s="36"/>
      <c r="V3" s="36"/>
      <c r="W3" s="37"/>
    </row>
    <row r="4" spans="1:23" x14ac:dyDescent="0.3">
      <c r="A4" s="23" t="s">
        <v>55</v>
      </c>
      <c r="B4" s="23">
        <v>2016</v>
      </c>
      <c r="C4" s="23" t="s">
        <v>58</v>
      </c>
      <c r="D4" s="23">
        <v>201</v>
      </c>
      <c r="E4" s="23">
        <v>5</v>
      </c>
      <c r="F4" s="23">
        <v>2.2000000000000002</v>
      </c>
      <c r="H4" s="72" t="str">
        <f>"The AND Logical Test is: "</f>
        <v xml:space="preserve">The AND Logical Test is: </v>
      </c>
      <c r="I4" s="57"/>
      <c r="J4" s="57"/>
      <c r="K4" s="57"/>
      <c r="L4" s="57"/>
      <c r="M4" s="58"/>
      <c r="P4" s="46" t="s">
        <v>38</v>
      </c>
      <c r="Q4" s="47" t="s">
        <v>39</v>
      </c>
      <c r="R4" s="36"/>
      <c r="S4" s="36"/>
      <c r="T4" s="36"/>
      <c r="U4" s="36"/>
      <c r="V4" s="36"/>
      <c r="W4" s="37"/>
    </row>
    <row r="5" spans="1:23" x14ac:dyDescent="0.3">
      <c r="A5" s="23" t="s">
        <v>55</v>
      </c>
      <c r="B5" s="23">
        <v>2016</v>
      </c>
      <c r="C5" s="23" t="s">
        <v>59</v>
      </c>
      <c r="D5" s="23">
        <v>101</v>
      </c>
      <c r="E5" s="23">
        <v>5</v>
      </c>
      <c r="F5" s="23">
        <v>1.8</v>
      </c>
      <c r="H5" s="59" t="str">
        <f>"the "&amp;H10&amp;" Field must contain "&amp;H11&amp;" "</f>
        <v xml:space="preserve">the Department Field must contain BUSN </v>
      </c>
      <c r="I5" s="60"/>
      <c r="J5" s="60"/>
      <c r="K5" s="60"/>
      <c r="L5" s="60"/>
      <c r="M5" s="61"/>
      <c r="P5" s="46" t="s">
        <v>40</v>
      </c>
      <c r="Q5" s="47" t="s">
        <v>41</v>
      </c>
      <c r="R5" s="36"/>
      <c r="S5" s="36"/>
      <c r="T5" s="36"/>
      <c r="U5" s="36"/>
      <c r="V5" s="36"/>
      <c r="W5" s="37"/>
    </row>
    <row r="6" spans="1:23" x14ac:dyDescent="0.3">
      <c r="A6" s="23" t="s">
        <v>54</v>
      </c>
      <c r="B6" s="23">
        <v>2016</v>
      </c>
      <c r="C6" s="23" t="s">
        <v>57</v>
      </c>
      <c r="D6" s="23">
        <v>148</v>
      </c>
      <c r="E6" s="23">
        <v>5</v>
      </c>
      <c r="F6" s="23">
        <v>2</v>
      </c>
      <c r="H6" s="59" t="s">
        <v>73</v>
      </c>
      <c r="I6" s="60"/>
      <c r="J6" s="60"/>
      <c r="K6" s="60"/>
      <c r="L6" s="60"/>
      <c r="M6" s="61"/>
      <c r="P6" s="46" t="s">
        <v>42</v>
      </c>
      <c r="Q6" s="47" t="s">
        <v>43</v>
      </c>
      <c r="R6" s="36"/>
      <c r="S6" s="36"/>
      <c r="T6" s="36"/>
      <c r="U6" s="36"/>
      <c r="V6" s="36"/>
      <c r="W6" s="37"/>
    </row>
    <row r="7" spans="1:23" x14ac:dyDescent="0.3">
      <c r="A7" s="23" t="s">
        <v>54</v>
      </c>
      <c r="B7" s="23">
        <v>2016</v>
      </c>
      <c r="C7" s="23" t="s">
        <v>58</v>
      </c>
      <c r="D7" s="23">
        <v>202</v>
      </c>
      <c r="E7" s="23">
        <v>5</v>
      </c>
      <c r="F7" s="23">
        <v>2</v>
      </c>
      <c r="H7" s="62" t="str">
        <f>"the "&amp;I10&amp;" Field must contain "&amp;I11&amp;"."</f>
        <v>the Year Field must contain 2016.</v>
      </c>
      <c r="I7" s="63"/>
      <c r="J7" s="63"/>
      <c r="K7" s="63"/>
      <c r="L7" s="63"/>
      <c r="M7" s="64"/>
      <c r="P7" s="48" t="s">
        <v>44</v>
      </c>
      <c r="Q7" s="49" t="s">
        <v>45</v>
      </c>
      <c r="R7" s="38"/>
      <c r="S7" s="38"/>
      <c r="T7" s="38"/>
      <c r="U7" s="38"/>
      <c r="V7" s="38"/>
      <c r="W7" s="39"/>
    </row>
    <row r="8" spans="1:23" x14ac:dyDescent="0.3">
      <c r="A8" s="23" t="s">
        <v>54</v>
      </c>
      <c r="B8" s="23">
        <v>2016</v>
      </c>
      <c r="C8" s="23" t="s">
        <v>59</v>
      </c>
      <c r="D8" s="23">
        <v>133</v>
      </c>
      <c r="E8" s="23">
        <v>3</v>
      </c>
      <c r="F8" s="23">
        <v>3.4</v>
      </c>
    </row>
    <row r="9" spans="1:23" x14ac:dyDescent="0.3">
      <c r="A9" s="23" t="s">
        <v>21</v>
      </c>
      <c r="B9" s="23">
        <v>2016</v>
      </c>
      <c r="C9" s="23" t="s">
        <v>59</v>
      </c>
      <c r="D9" s="23">
        <v>102</v>
      </c>
      <c r="E9" s="23">
        <v>5</v>
      </c>
      <c r="F9" s="23">
        <v>1.8</v>
      </c>
      <c r="H9" s="53" t="s">
        <v>49</v>
      </c>
      <c r="I9" s="53"/>
    </row>
    <row r="10" spans="1:23" x14ac:dyDescent="0.3">
      <c r="A10" s="23" t="s">
        <v>21</v>
      </c>
      <c r="B10" s="23">
        <v>2016</v>
      </c>
      <c r="C10" s="23" t="s">
        <v>59</v>
      </c>
      <c r="D10" s="23">
        <v>135</v>
      </c>
      <c r="E10" s="23">
        <v>5</v>
      </c>
      <c r="F10" s="23">
        <v>3</v>
      </c>
      <c r="H10" s="55" t="str">
        <f>C1</f>
        <v>Department</v>
      </c>
      <c r="I10" s="55" t="str">
        <f>B1</f>
        <v>Year</v>
      </c>
    </row>
    <row r="11" spans="1:23" x14ac:dyDescent="0.3">
      <c r="A11" s="23" t="s">
        <v>53</v>
      </c>
      <c r="B11" s="23">
        <v>2016</v>
      </c>
      <c r="C11" s="23" t="s">
        <v>59</v>
      </c>
      <c r="D11" s="23">
        <v>216</v>
      </c>
      <c r="E11" s="23">
        <v>5</v>
      </c>
      <c r="F11" s="23">
        <v>3.6</v>
      </c>
      <c r="H11" s="23" t="s">
        <v>59</v>
      </c>
      <c r="I11" s="23">
        <v>2016</v>
      </c>
    </row>
    <row r="12" spans="1:23" x14ac:dyDescent="0.3">
      <c r="A12" s="23" t="s">
        <v>53</v>
      </c>
      <c r="B12" s="23">
        <v>2016</v>
      </c>
      <c r="C12" s="23" t="s">
        <v>59</v>
      </c>
      <c r="D12" s="23">
        <v>205</v>
      </c>
      <c r="E12" s="23">
        <v>5</v>
      </c>
      <c r="F12" s="23">
        <v>2.4</v>
      </c>
      <c r="H12" s="56" t="str">
        <f>"Total "&amp;E1</f>
        <v>Total Credits</v>
      </c>
      <c r="I12" s="26">
        <f>SUMIFS(E2:E24,C2:C24,H11,B2:B24,I11)</f>
        <v>38</v>
      </c>
      <c r="J12" t="str">
        <f ca="1">IF(_xlfn.ISFORMULA(I12),_xlfn.FORMULATEXT(I12),"")</f>
        <v>=SUMIFS(E2:E24,C2:C24,H11,B2:B24,I11)</v>
      </c>
    </row>
    <row r="13" spans="1:23" x14ac:dyDescent="0.3">
      <c r="A13" s="23" t="s">
        <v>53</v>
      </c>
      <c r="B13" s="23">
        <v>2016</v>
      </c>
      <c r="C13" s="23" t="s">
        <v>59</v>
      </c>
      <c r="D13" s="23">
        <v>268</v>
      </c>
      <c r="E13" s="23">
        <v>5</v>
      </c>
      <c r="F13" s="23">
        <v>3.6</v>
      </c>
      <c r="J13" s="54" t="s">
        <v>114</v>
      </c>
      <c r="K13" s="54"/>
      <c r="L13" s="54"/>
      <c r="M13" s="54"/>
      <c r="N13" s="54"/>
    </row>
    <row r="14" spans="1:23" x14ac:dyDescent="0.3">
      <c r="A14" s="23" t="s">
        <v>55</v>
      </c>
      <c r="B14" s="23">
        <v>2017</v>
      </c>
      <c r="C14" s="23" t="s">
        <v>60</v>
      </c>
      <c r="D14" s="23">
        <v>101</v>
      </c>
      <c r="E14" s="23">
        <v>5</v>
      </c>
      <c r="F14" s="23">
        <v>3.1</v>
      </c>
    </row>
    <row r="15" spans="1:23" x14ac:dyDescent="0.3">
      <c r="A15" s="23" t="s">
        <v>55</v>
      </c>
      <c r="B15" s="23">
        <v>2017</v>
      </c>
      <c r="C15" s="23" t="s">
        <v>56</v>
      </c>
      <c r="D15" s="23">
        <v>101</v>
      </c>
      <c r="E15" s="23">
        <v>5</v>
      </c>
      <c r="F15" s="23">
        <v>2.6</v>
      </c>
    </row>
    <row r="16" spans="1:23" x14ac:dyDescent="0.3">
      <c r="A16" s="23" t="s">
        <v>55</v>
      </c>
      <c r="B16" s="23">
        <v>2017</v>
      </c>
      <c r="C16" s="23" t="s">
        <v>59</v>
      </c>
      <c r="D16" s="23">
        <v>218</v>
      </c>
      <c r="E16" s="23">
        <v>5</v>
      </c>
      <c r="F16" s="23">
        <v>3.1</v>
      </c>
    </row>
    <row r="17" spans="1:6" x14ac:dyDescent="0.3">
      <c r="A17" s="23" t="s">
        <v>54</v>
      </c>
      <c r="B17" s="23">
        <v>2017</v>
      </c>
      <c r="C17" s="23" t="s">
        <v>59</v>
      </c>
      <c r="D17" s="23">
        <v>190</v>
      </c>
      <c r="E17" s="23">
        <v>5</v>
      </c>
      <c r="F17" s="23">
        <v>2.7</v>
      </c>
    </row>
    <row r="18" spans="1:6" x14ac:dyDescent="0.3">
      <c r="A18" s="23" t="s">
        <v>54</v>
      </c>
      <c r="B18" s="23">
        <v>2017</v>
      </c>
      <c r="C18" s="23" t="s">
        <v>60</v>
      </c>
      <c r="D18" s="23">
        <v>205</v>
      </c>
      <c r="E18" s="23">
        <v>5</v>
      </c>
      <c r="F18" s="23">
        <v>3.3</v>
      </c>
    </row>
    <row r="19" spans="1:6" x14ac:dyDescent="0.3">
      <c r="A19" s="23" t="s">
        <v>54</v>
      </c>
      <c r="B19" s="23">
        <v>2017</v>
      </c>
      <c r="C19" s="23" t="s">
        <v>62</v>
      </c>
      <c r="D19" s="23">
        <v>348</v>
      </c>
      <c r="E19" s="23">
        <v>5</v>
      </c>
      <c r="F19" s="23">
        <v>3.9</v>
      </c>
    </row>
    <row r="20" spans="1:6" x14ac:dyDescent="0.3">
      <c r="A20" s="23" t="s">
        <v>21</v>
      </c>
      <c r="B20" s="23">
        <v>2017</v>
      </c>
      <c r="C20" s="23" t="s">
        <v>63</v>
      </c>
      <c r="D20" s="23">
        <v>121</v>
      </c>
      <c r="E20" s="23">
        <v>5</v>
      </c>
      <c r="F20" s="23">
        <v>3.8</v>
      </c>
    </row>
    <row r="21" spans="1:6" x14ac:dyDescent="0.3">
      <c r="A21" s="23" t="s">
        <v>21</v>
      </c>
      <c r="B21" s="23">
        <v>2017</v>
      </c>
      <c r="C21" s="23" t="s">
        <v>59</v>
      </c>
      <c r="D21" s="23">
        <v>270</v>
      </c>
      <c r="E21" s="23">
        <v>5</v>
      </c>
      <c r="F21" s="23">
        <v>3.1</v>
      </c>
    </row>
    <row r="22" spans="1:6" x14ac:dyDescent="0.3">
      <c r="A22" s="23" t="s">
        <v>53</v>
      </c>
      <c r="B22" s="23">
        <v>2017</v>
      </c>
      <c r="C22" s="23" t="s">
        <v>56</v>
      </c>
      <c r="D22" s="23">
        <v>205</v>
      </c>
      <c r="E22" s="23">
        <v>5</v>
      </c>
      <c r="F22" s="23">
        <v>3.7</v>
      </c>
    </row>
    <row r="23" spans="1:6" x14ac:dyDescent="0.3">
      <c r="A23" s="23" t="s">
        <v>53</v>
      </c>
      <c r="B23" s="23">
        <v>2017</v>
      </c>
      <c r="C23" s="23" t="s">
        <v>59</v>
      </c>
      <c r="D23" s="23">
        <v>138</v>
      </c>
      <c r="E23" s="23">
        <v>5</v>
      </c>
      <c r="F23" s="23">
        <v>2.2000000000000002</v>
      </c>
    </row>
    <row r="24" spans="1:6" x14ac:dyDescent="0.3">
      <c r="A24" s="23" t="s">
        <v>53</v>
      </c>
      <c r="B24" s="23">
        <v>2017</v>
      </c>
      <c r="C24" s="23" t="s">
        <v>59</v>
      </c>
      <c r="D24" s="23">
        <v>160</v>
      </c>
      <c r="E24" s="23">
        <v>5</v>
      </c>
      <c r="F24" s="23">
        <v>3.2</v>
      </c>
    </row>
  </sheetData>
  <conditionalFormatting sqref="A2:F24">
    <cfRule type="expression" dxfId="28" priority="17">
      <formula>AND($C2=$H$11,$B2=$I$11)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4BC87-DB7E-4341-BE63-7FA60C316DA6}">
  <sheetPr>
    <tabColor rgb="FFFF0000"/>
  </sheetPr>
  <dimension ref="A1:W24"/>
  <sheetViews>
    <sheetView zoomScale="160" zoomScaleNormal="160" workbookViewId="0">
      <selection activeCell="E13" sqref="E13"/>
    </sheetView>
  </sheetViews>
  <sheetFormatPr defaultRowHeight="14.4" x14ac:dyDescent="0.3"/>
  <cols>
    <col min="1" max="1" width="9.33203125" customWidth="1"/>
    <col min="2" max="2" width="7.5546875" customWidth="1"/>
    <col min="3" max="3" width="12" customWidth="1"/>
    <col min="4" max="4" width="8.33203125" customWidth="1"/>
    <col min="5" max="5" width="9.33203125" customWidth="1"/>
    <col min="6" max="6" width="8" customWidth="1"/>
    <col min="7" max="7" width="2.109375" customWidth="1"/>
    <col min="8" max="8" width="13.109375" customWidth="1"/>
    <col min="9" max="9" width="12.88671875" customWidth="1"/>
    <col min="10" max="10" width="2.44140625" customWidth="1"/>
    <col min="11" max="13" width="11.109375" customWidth="1"/>
    <col min="14" max="14" width="19.6640625" customWidth="1"/>
    <col min="15" max="16" width="11.109375" customWidth="1"/>
    <col min="17" max="23" width="12.109375" customWidth="1"/>
  </cols>
  <sheetData>
    <row r="1" spans="1:23" x14ac:dyDescent="0.3">
      <c r="A1" s="56" t="s">
        <v>51</v>
      </c>
      <c r="B1" s="56" t="s">
        <v>52</v>
      </c>
      <c r="C1" s="56" t="s">
        <v>47</v>
      </c>
      <c r="D1" s="56" t="s">
        <v>50</v>
      </c>
      <c r="E1" s="56" t="s">
        <v>61</v>
      </c>
      <c r="F1" s="56" t="s">
        <v>48</v>
      </c>
      <c r="H1" s="27" t="str">
        <f>"Goal: Add Total Credits for "&amp;H11&amp;" Classes in the Year "&amp;I11&amp;"."</f>
        <v>Goal: Add Total Credits for BUSN Classes in the Year 2017.</v>
      </c>
      <c r="I1" s="27"/>
      <c r="J1" s="27"/>
      <c r="K1" s="27"/>
      <c r="L1" s="27"/>
      <c r="M1" s="27"/>
      <c r="N1" s="27"/>
      <c r="O1" s="27"/>
      <c r="P1" s="27" t="s">
        <v>33</v>
      </c>
      <c r="Q1" s="27"/>
      <c r="R1" s="27"/>
      <c r="S1" s="27"/>
      <c r="T1" s="27"/>
    </row>
    <row r="2" spans="1:23" x14ac:dyDescent="0.3">
      <c r="A2" s="23" t="s">
        <v>53</v>
      </c>
      <c r="B2" s="23">
        <v>2015</v>
      </c>
      <c r="C2" s="23" t="s">
        <v>57</v>
      </c>
      <c r="D2" s="23">
        <v>97</v>
      </c>
      <c r="E2" s="23">
        <v>5</v>
      </c>
      <c r="F2" s="23">
        <v>3.2</v>
      </c>
      <c r="H2" s="70" t="s">
        <v>88</v>
      </c>
      <c r="P2" s="44" t="s">
        <v>34</v>
      </c>
      <c r="Q2" s="45" t="s">
        <v>35</v>
      </c>
      <c r="R2" s="34"/>
      <c r="S2" s="34"/>
      <c r="T2" s="34"/>
      <c r="U2" s="34"/>
      <c r="V2" s="34"/>
      <c r="W2" s="35"/>
    </row>
    <row r="3" spans="1:23" x14ac:dyDescent="0.3">
      <c r="A3" s="23" t="s">
        <v>55</v>
      </c>
      <c r="B3" s="23">
        <v>2016</v>
      </c>
      <c r="C3" s="23" t="s">
        <v>59</v>
      </c>
      <c r="D3" s="23">
        <v>210</v>
      </c>
      <c r="E3" s="23">
        <v>5</v>
      </c>
      <c r="F3" s="23">
        <v>4</v>
      </c>
      <c r="P3" s="46" t="s">
        <v>36</v>
      </c>
      <c r="Q3" s="47" t="s">
        <v>37</v>
      </c>
      <c r="R3" s="36"/>
      <c r="S3" s="36"/>
      <c r="T3" s="36"/>
      <c r="U3" s="36"/>
      <c r="V3" s="36"/>
      <c r="W3" s="37"/>
    </row>
    <row r="4" spans="1:23" x14ac:dyDescent="0.3">
      <c r="A4" s="23" t="s">
        <v>55</v>
      </c>
      <c r="B4" s="23">
        <v>2016</v>
      </c>
      <c r="C4" s="23" t="s">
        <v>58</v>
      </c>
      <c r="D4" s="23">
        <v>201</v>
      </c>
      <c r="E4" s="23">
        <v>5</v>
      </c>
      <c r="F4" s="23">
        <v>2.2000000000000002</v>
      </c>
      <c r="H4" s="72" t="str">
        <f>"The AND Logical Test is: "</f>
        <v xml:space="preserve">The AND Logical Test is: </v>
      </c>
      <c r="I4" s="57"/>
      <c r="J4" s="57"/>
      <c r="K4" s="57"/>
      <c r="L4" s="57"/>
      <c r="M4" s="58"/>
      <c r="P4" s="46" t="s">
        <v>38</v>
      </c>
      <c r="Q4" s="47" t="s">
        <v>39</v>
      </c>
      <c r="R4" s="36"/>
      <c r="S4" s="36"/>
      <c r="T4" s="36"/>
      <c r="U4" s="36"/>
      <c r="V4" s="36"/>
      <c r="W4" s="37"/>
    </row>
    <row r="5" spans="1:23" x14ac:dyDescent="0.3">
      <c r="A5" s="23" t="s">
        <v>55</v>
      </c>
      <c r="B5" s="23">
        <v>2016</v>
      </c>
      <c r="C5" s="23" t="s">
        <v>59</v>
      </c>
      <c r="D5" s="23">
        <v>101</v>
      </c>
      <c r="E5" s="23">
        <v>5</v>
      </c>
      <c r="F5" s="23">
        <v>1.8</v>
      </c>
      <c r="H5" s="59" t="str">
        <f>"the "&amp;H10&amp;" Field must contain "&amp;H11&amp;" "</f>
        <v xml:space="preserve">the Department Field must contain BUSN </v>
      </c>
      <c r="I5" s="60"/>
      <c r="J5" s="60"/>
      <c r="K5" s="60"/>
      <c r="L5" s="60"/>
      <c r="M5" s="61"/>
      <c r="P5" s="46" t="s">
        <v>40</v>
      </c>
      <c r="Q5" s="47" t="s">
        <v>41</v>
      </c>
      <c r="R5" s="36"/>
      <c r="S5" s="36"/>
      <c r="T5" s="36"/>
      <c r="U5" s="36"/>
      <c r="V5" s="36"/>
      <c r="W5" s="37"/>
    </row>
    <row r="6" spans="1:23" x14ac:dyDescent="0.3">
      <c r="A6" s="23" t="s">
        <v>54</v>
      </c>
      <c r="B6" s="23">
        <v>2016</v>
      </c>
      <c r="C6" s="23" t="s">
        <v>57</v>
      </c>
      <c r="D6" s="23">
        <v>148</v>
      </c>
      <c r="E6" s="23">
        <v>5</v>
      </c>
      <c r="F6" s="23">
        <v>2</v>
      </c>
      <c r="H6" s="59" t="s">
        <v>73</v>
      </c>
      <c r="I6" s="60"/>
      <c r="J6" s="60"/>
      <c r="K6" s="60"/>
      <c r="L6" s="60"/>
      <c r="M6" s="61"/>
      <c r="P6" s="46" t="s">
        <v>42</v>
      </c>
      <c r="Q6" s="47" t="s">
        <v>43</v>
      </c>
      <c r="R6" s="36"/>
      <c r="S6" s="36"/>
      <c r="T6" s="36"/>
      <c r="U6" s="36"/>
      <c r="V6" s="36"/>
      <c r="W6" s="37"/>
    </row>
    <row r="7" spans="1:23" x14ac:dyDescent="0.3">
      <c r="A7" s="23" t="s">
        <v>54</v>
      </c>
      <c r="B7" s="23">
        <v>2016</v>
      </c>
      <c r="C7" s="23" t="s">
        <v>58</v>
      </c>
      <c r="D7" s="23">
        <v>202</v>
      </c>
      <c r="E7" s="23">
        <v>5</v>
      </c>
      <c r="F7" s="23">
        <v>2</v>
      </c>
      <c r="H7" s="62" t="str">
        <f>"the "&amp;I10&amp;" Field must contain "&amp;I11&amp;"."</f>
        <v>the Year Field must contain 2017.</v>
      </c>
      <c r="I7" s="63"/>
      <c r="J7" s="63"/>
      <c r="K7" s="63"/>
      <c r="L7" s="63"/>
      <c r="M7" s="64"/>
      <c r="P7" s="48" t="s">
        <v>44</v>
      </c>
      <c r="Q7" s="49" t="s">
        <v>45</v>
      </c>
      <c r="R7" s="38"/>
      <c r="S7" s="38"/>
      <c r="T7" s="38"/>
      <c r="U7" s="38"/>
      <c r="V7" s="38"/>
      <c r="W7" s="39"/>
    </row>
    <row r="8" spans="1:23" x14ac:dyDescent="0.3">
      <c r="A8" s="23" t="s">
        <v>54</v>
      </c>
      <c r="B8" s="23">
        <v>2016</v>
      </c>
      <c r="C8" s="23" t="s">
        <v>59</v>
      </c>
      <c r="D8" s="23">
        <v>133</v>
      </c>
      <c r="E8" s="23">
        <v>3</v>
      </c>
      <c r="F8" s="23">
        <v>3.4</v>
      </c>
    </row>
    <row r="9" spans="1:23" x14ac:dyDescent="0.3">
      <c r="A9" s="23" t="s">
        <v>21</v>
      </c>
      <c r="B9" s="23">
        <v>2016</v>
      </c>
      <c r="C9" s="23" t="s">
        <v>59</v>
      </c>
      <c r="D9" s="23">
        <v>102</v>
      </c>
      <c r="E9" s="23">
        <v>5</v>
      </c>
      <c r="F9" s="23">
        <v>1.8</v>
      </c>
      <c r="H9" s="53" t="s">
        <v>49</v>
      </c>
      <c r="I9" s="53"/>
    </row>
    <row r="10" spans="1:23" x14ac:dyDescent="0.3">
      <c r="A10" s="23" t="s">
        <v>21</v>
      </c>
      <c r="B10" s="23">
        <v>2016</v>
      </c>
      <c r="C10" s="23" t="s">
        <v>59</v>
      </c>
      <c r="D10" s="23">
        <v>135</v>
      </c>
      <c r="E10" s="23">
        <v>5</v>
      </c>
      <c r="F10" s="23">
        <v>3</v>
      </c>
      <c r="H10" s="55" t="str">
        <f>C1</f>
        <v>Department</v>
      </c>
      <c r="I10" s="55" t="str">
        <f>B1</f>
        <v>Year</v>
      </c>
    </row>
    <row r="11" spans="1:23" x14ac:dyDescent="0.3">
      <c r="A11" s="23" t="s">
        <v>53</v>
      </c>
      <c r="B11" s="23">
        <v>2016</v>
      </c>
      <c r="C11" s="23" t="s">
        <v>59</v>
      </c>
      <c r="D11" s="23">
        <v>216</v>
      </c>
      <c r="E11" s="23">
        <v>5</v>
      </c>
      <c r="F11" s="23">
        <v>3.6</v>
      </c>
      <c r="H11" s="23" t="s">
        <v>59</v>
      </c>
      <c r="I11" s="23">
        <v>2017</v>
      </c>
    </row>
    <row r="12" spans="1:23" x14ac:dyDescent="0.3">
      <c r="A12" s="23" t="s">
        <v>53</v>
      </c>
      <c r="B12" s="23">
        <v>2016</v>
      </c>
      <c r="C12" s="23" t="s">
        <v>59</v>
      </c>
      <c r="D12" s="23">
        <v>205</v>
      </c>
      <c r="E12" s="23">
        <v>5</v>
      </c>
      <c r="F12" s="23">
        <v>2.4</v>
      </c>
      <c r="H12" s="56" t="str">
        <f>"Total "&amp;E1</f>
        <v>Total Credits</v>
      </c>
      <c r="I12" s="26">
        <f>SUMIFS(E2:E24,C2:C24,H11,B2:B24,I11)</f>
        <v>25</v>
      </c>
      <c r="J12" t="str">
        <f ca="1">IF(_xlfn.ISFORMULA(I12),_xlfn.FORMULATEXT(I12),"")</f>
        <v>=SUMIFS(E2:E24,C2:C24,H11,B2:B24,I11)</v>
      </c>
    </row>
    <row r="13" spans="1:23" x14ac:dyDescent="0.3">
      <c r="A13" s="23" t="s">
        <v>53</v>
      </c>
      <c r="B13" s="23">
        <v>2016</v>
      </c>
      <c r="C13" s="23" t="s">
        <v>59</v>
      </c>
      <c r="D13" s="23">
        <v>268</v>
      </c>
      <c r="E13" s="23">
        <v>5</v>
      </c>
      <c r="F13" s="23">
        <v>3.6</v>
      </c>
      <c r="J13" s="54" t="s">
        <v>114</v>
      </c>
      <c r="K13" s="54"/>
      <c r="L13" s="54"/>
      <c r="M13" s="54"/>
      <c r="N13" s="54"/>
    </row>
    <row r="14" spans="1:23" x14ac:dyDescent="0.3">
      <c r="A14" s="23" t="s">
        <v>55</v>
      </c>
      <c r="B14" s="23">
        <v>2017</v>
      </c>
      <c r="C14" s="23" t="s">
        <v>60</v>
      </c>
      <c r="D14" s="23">
        <v>101</v>
      </c>
      <c r="E14" s="23">
        <v>5</v>
      </c>
      <c r="F14" s="23">
        <v>3.1</v>
      </c>
    </row>
    <row r="15" spans="1:23" x14ac:dyDescent="0.3">
      <c r="A15" s="23" t="s">
        <v>55</v>
      </c>
      <c r="B15" s="23">
        <v>2017</v>
      </c>
      <c r="C15" s="23" t="s">
        <v>56</v>
      </c>
      <c r="D15" s="23">
        <v>101</v>
      </c>
      <c r="E15" s="23">
        <v>5</v>
      </c>
      <c r="F15" s="23">
        <v>2.6</v>
      </c>
    </row>
    <row r="16" spans="1:23" x14ac:dyDescent="0.3">
      <c r="A16" s="23" t="s">
        <v>55</v>
      </c>
      <c r="B16" s="23">
        <v>2017</v>
      </c>
      <c r="C16" s="23" t="s">
        <v>59</v>
      </c>
      <c r="D16" s="23">
        <v>218</v>
      </c>
      <c r="E16" s="23">
        <v>5</v>
      </c>
      <c r="F16" s="23">
        <v>3.1</v>
      </c>
    </row>
    <row r="17" spans="1:6" x14ac:dyDescent="0.3">
      <c r="A17" s="23" t="s">
        <v>54</v>
      </c>
      <c r="B17" s="23">
        <v>2017</v>
      </c>
      <c r="C17" s="23" t="s">
        <v>59</v>
      </c>
      <c r="D17" s="23">
        <v>190</v>
      </c>
      <c r="E17" s="23">
        <v>5</v>
      </c>
      <c r="F17" s="23">
        <v>2.7</v>
      </c>
    </row>
    <row r="18" spans="1:6" x14ac:dyDescent="0.3">
      <c r="A18" s="23" t="s">
        <v>54</v>
      </c>
      <c r="B18" s="23">
        <v>2017</v>
      </c>
      <c r="C18" s="23" t="s">
        <v>60</v>
      </c>
      <c r="D18" s="23">
        <v>205</v>
      </c>
      <c r="E18" s="23">
        <v>5</v>
      </c>
      <c r="F18" s="23">
        <v>3.3</v>
      </c>
    </row>
    <row r="19" spans="1:6" x14ac:dyDescent="0.3">
      <c r="A19" s="23" t="s">
        <v>54</v>
      </c>
      <c r="B19" s="23">
        <v>2017</v>
      </c>
      <c r="C19" s="23" t="s">
        <v>62</v>
      </c>
      <c r="D19" s="23">
        <v>348</v>
      </c>
      <c r="E19" s="23">
        <v>5</v>
      </c>
      <c r="F19" s="23">
        <v>3.9</v>
      </c>
    </row>
    <row r="20" spans="1:6" x14ac:dyDescent="0.3">
      <c r="A20" s="23" t="s">
        <v>21</v>
      </c>
      <c r="B20" s="23">
        <v>2017</v>
      </c>
      <c r="C20" s="23" t="s">
        <v>63</v>
      </c>
      <c r="D20" s="23">
        <v>121</v>
      </c>
      <c r="E20" s="23">
        <v>5</v>
      </c>
      <c r="F20" s="23">
        <v>3.8</v>
      </c>
    </row>
    <row r="21" spans="1:6" x14ac:dyDescent="0.3">
      <c r="A21" s="23" t="s">
        <v>21</v>
      </c>
      <c r="B21" s="23">
        <v>2017</v>
      </c>
      <c r="C21" s="23" t="s">
        <v>59</v>
      </c>
      <c r="D21" s="23">
        <v>270</v>
      </c>
      <c r="E21" s="23">
        <v>5</v>
      </c>
      <c r="F21" s="23">
        <v>3.1</v>
      </c>
    </row>
    <row r="22" spans="1:6" x14ac:dyDescent="0.3">
      <c r="A22" s="23" t="s">
        <v>53</v>
      </c>
      <c r="B22" s="23">
        <v>2017</v>
      </c>
      <c r="C22" s="23" t="s">
        <v>56</v>
      </c>
      <c r="D22" s="23">
        <v>205</v>
      </c>
      <c r="E22" s="23">
        <v>5</v>
      </c>
      <c r="F22" s="23">
        <v>3.7</v>
      </c>
    </row>
    <row r="23" spans="1:6" x14ac:dyDescent="0.3">
      <c r="A23" s="23" t="s">
        <v>53</v>
      </c>
      <c r="B23" s="23">
        <v>2017</v>
      </c>
      <c r="C23" s="23" t="s">
        <v>59</v>
      </c>
      <c r="D23" s="23">
        <v>138</v>
      </c>
      <c r="E23" s="23">
        <v>5</v>
      </c>
      <c r="F23" s="23">
        <v>2.2000000000000002</v>
      </c>
    </row>
    <row r="24" spans="1:6" x14ac:dyDescent="0.3">
      <c r="A24" s="23" t="s">
        <v>53</v>
      </c>
      <c r="B24" s="23">
        <v>2017</v>
      </c>
      <c r="C24" s="23" t="s">
        <v>59</v>
      </c>
      <c r="D24" s="23">
        <v>160</v>
      </c>
      <c r="E24" s="23">
        <v>5</v>
      </c>
      <c r="F24" s="23">
        <v>3.2</v>
      </c>
    </row>
  </sheetData>
  <conditionalFormatting sqref="A2:F24">
    <cfRule type="expression" dxfId="27" priority="1">
      <formula>AND($C2=$H$11,$B2=$I$11)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728D7-93B1-4BB5-833C-4E9CCEAA8486}">
  <sheetPr>
    <tabColor rgb="FF0000FF"/>
  </sheetPr>
  <dimension ref="A1:W24"/>
  <sheetViews>
    <sheetView zoomScale="160" zoomScaleNormal="160" workbookViewId="0">
      <selection activeCell="J11" sqref="J11"/>
    </sheetView>
  </sheetViews>
  <sheetFormatPr defaultRowHeight="14.4" x14ac:dyDescent="0.3"/>
  <cols>
    <col min="1" max="1" width="9.33203125" customWidth="1"/>
    <col min="2" max="2" width="7.5546875" customWidth="1"/>
    <col min="3" max="3" width="12" customWidth="1"/>
    <col min="4" max="4" width="8.33203125" customWidth="1"/>
    <col min="5" max="5" width="9.33203125" customWidth="1"/>
    <col min="6" max="6" width="8" customWidth="1"/>
    <col min="7" max="7" width="2.109375" customWidth="1"/>
    <col min="8" max="8" width="13.109375" customWidth="1"/>
    <col min="9" max="9" width="12.88671875" customWidth="1"/>
    <col min="10" max="10" width="2.44140625" customWidth="1"/>
    <col min="11" max="13" width="11.109375" customWidth="1"/>
    <col min="14" max="14" width="19.6640625" customWidth="1"/>
    <col min="15" max="16" width="11.109375" customWidth="1"/>
    <col min="17" max="23" width="12.109375" customWidth="1"/>
  </cols>
  <sheetData>
    <row r="1" spans="1:23" x14ac:dyDescent="0.3">
      <c r="A1" s="56" t="s">
        <v>51</v>
      </c>
      <c r="B1" s="56" t="s">
        <v>52</v>
      </c>
      <c r="C1" s="56" t="s">
        <v>47</v>
      </c>
      <c r="D1" s="56" t="s">
        <v>50</v>
      </c>
      <c r="E1" s="56" t="s">
        <v>61</v>
      </c>
      <c r="F1" s="56" t="s">
        <v>48</v>
      </c>
      <c r="H1" s="27" t="str">
        <f>"Goal: Average Grades for "&amp;H11&amp;" Classes in the Year "&amp;I11&amp;"."</f>
        <v>Goal: Average Grades for BUSN Classes in the Year 2016.</v>
      </c>
      <c r="I1" s="27"/>
      <c r="J1" s="27"/>
      <c r="K1" s="27"/>
      <c r="L1" s="27"/>
      <c r="M1" s="27"/>
      <c r="N1" s="27"/>
      <c r="O1" s="27"/>
      <c r="P1" s="27" t="s">
        <v>33</v>
      </c>
      <c r="Q1" s="27"/>
      <c r="R1" s="27"/>
      <c r="S1" s="27"/>
      <c r="T1" s="27"/>
    </row>
    <row r="2" spans="1:23" x14ac:dyDescent="0.3">
      <c r="A2" s="23" t="s">
        <v>53</v>
      </c>
      <c r="B2" s="23">
        <v>2015</v>
      </c>
      <c r="C2" s="23" t="s">
        <v>57</v>
      </c>
      <c r="D2" s="23">
        <v>97</v>
      </c>
      <c r="E2" s="23">
        <v>5</v>
      </c>
      <c r="F2" s="23">
        <v>3.2</v>
      </c>
      <c r="H2" s="70" t="s">
        <v>88</v>
      </c>
      <c r="P2" s="44" t="s">
        <v>34</v>
      </c>
      <c r="Q2" s="45" t="s">
        <v>35</v>
      </c>
      <c r="R2" s="34"/>
      <c r="S2" s="34"/>
      <c r="T2" s="34"/>
      <c r="U2" s="34"/>
      <c r="V2" s="34"/>
      <c r="W2" s="35"/>
    </row>
    <row r="3" spans="1:23" x14ac:dyDescent="0.3">
      <c r="A3" s="23" t="s">
        <v>55</v>
      </c>
      <c r="B3" s="23">
        <v>2016</v>
      </c>
      <c r="C3" s="23" t="s">
        <v>59</v>
      </c>
      <c r="D3" s="23">
        <v>210</v>
      </c>
      <c r="E3" s="23">
        <v>5</v>
      </c>
      <c r="F3" s="23">
        <v>4</v>
      </c>
      <c r="P3" s="46" t="s">
        <v>36</v>
      </c>
      <c r="Q3" s="47" t="s">
        <v>37</v>
      </c>
      <c r="R3" s="36"/>
      <c r="S3" s="36"/>
      <c r="T3" s="36"/>
      <c r="U3" s="36"/>
      <c r="V3" s="36"/>
      <c r="W3" s="37"/>
    </row>
    <row r="4" spans="1:23" x14ac:dyDescent="0.3">
      <c r="A4" s="23" t="s">
        <v>55</v>
      </c>
      <c r="B4" s="23">
        <v>2016</v>
      </c>
      <c r="C4" s="23" t="s">
        <v>58</v>
      </c>
      <c r="D4" s="23">
        <v>201</v>
      </c>
      <c r="E4" s="23">
        <v>5</v>
      </c>
      <c r="F4" s="23">
        <v>2.2000000000000002</v>
      </c>
      <c r="H4" s="72" t="str">
        <f>"The AND Logical Test is: "</f>
        <v xml:space="preserve">The AND Logical Test is: </v>
      </c>
      <c r="I4" s="57"/>
      <c r="J4" s="57"/>
      <c r="K4" s="57"/>
      <c r="L4" s="57"/>
      <c r="M4" s="58"/>
      <c r="P4" s="46" t="s">
        <v>38</v>
      </c>
      <c r="Q4" s="47" t="s">
        <v>39</v>
      </c>
      <c r="R4" s="36"/>
      <c r="S4" s="36"/>
      <c r="T4" s="36"/>
      <c r="U4" s="36"/>
      <c r="V4" s="36"/>
      <c r="W4" s="37"/>
    </row>
    <row r="5" spans="1:23" x14ac:dyDescent="0.3">
      <c r="A5" s="23" t="s">
        <v>55</v>
      </c>
      <c r="B5" s="23">
        <v>2016</v>
      </c>
      <c r="C5" s="23" t="s">
        <v>59</v>
      </c>
      <c r="D5" s="23">
        <v>101</v>
      </c>
      <c r="E5" s="23">
        <v>5</v>
      </c>
      <c r="F5" s="23">
        <v>1.8</v>
      </c>
      <c r="H5" s="59" t="str">
        <f>"the "&amp;H10&amp;" Field must contain "&amp;H11&amp;" "</f>
        <v xml:space="preserve">the Department Field must contain BUSN </v>
      </c>
      <c r="I5" s="60"/>
      <c r="J5" s="60"/>
      <c r="K5" s="60"/>
      <c r="L5" s="60"/>
      <c r="M5" s="61"/>
      <c r="P5" s="46" t="s">
        <v>40</v>
      </c>
      <c r="Q5" s="47" t="s">
        <v>41</v>
      </c>
      <c r="R5" s="36"/>
      <c r="S5" s="36"/>
      <c r="T5" s="36"/>
      <c r="U5" s="36"/>
      <c r="V5" s="36"/>
      <c r="W5" s="37"/>
    </row>
    <row r="6" spans="1:23" x14ac:dyDescent="0.3">
      <c r="A6" s="23" t="s">
        <v>54</v>
      </c>
      <c r="B6" s="23">
        <v>2016</v>
      </c>
      <c r="C6" s="23" t="s">
        <v>57</v>
      </c>
      <c r="D6" s="23">
        <v>148</v>
      </c>
      <c r="E6" s="23">
        <v>5</v>
      </c>
      <c r="F6" s="23">
        <v>2</v>
      </c>
      <c r="H6" s="59" t="s">
        <v>73</v>
      </c>
      <c r="I6" s="60"/>
      <c r="J6" s="60"/>
      <c r="K6" s="60"/>
      <c r="L6" s="60"/>
      <c r="M6" s="61"/>
      <c r="P6" s="46" t="s">
        <v>42</v>
      </c>
      <c r="Q6" s="47" t="s">
        <v>43</v>
      </c>
      <c r="R6" s="36"/>
      <c r="S6" s="36"/>
      <c r="T6" s="36"/>
      <c r="U6" s="36"/>
      <c r="V6" s="36"/>
      <c r="W6" s="37"/>
    </row>
    <row r="7" spans="1:23" x14ac:dyDescent="0.3">
      <c r="A7" s="23" t="s">
        <v>54</v>
      </c>
      <c r="B7" s="23">
        <v>2016</v>
      </c>
      <c r="C7" s="23" t="s">
        <v>58</v>
      </c>
      <c r="D7" s="23">
        <v>202</v>
      </c>
      <c r="E7" s="23">
        <v>5</v>
      </c>
      <c r="F7" s="23">
        <v>2</v>
      </c>
      <c r="H7" s="62" t="str">
        <f>"the "&amp;I10&amp;" Field must contain "&amp;I11&amp;"."</f>
        <v>the Year Field must contain 2016.</v>
      </c>
      <c r="I7" s="63"/>
      <c r="J7" s="63"/>
      <c r="K7" s="63"/>
      <c r="L7" s="63"/>
      <c r="M7" s="64"/>
      <c r="P7" s="48" t="s">
        <v>44</v>
      </c>
      <c r="Q7" s="49" t="s">
        <v>45</v>
      </c>
      <c r="R7" s="38"/>
      <c r="S7" s="38"/>
      <c r="T7" s="38"/>
      <c r="U7" s="38"/>
      <c r="V7" s="38"/>
      <c r="W7" s="39"/>
    </row>
    <row r="8" spans="1:23" x14ac:dyDescent="0.3">
      <c r="A8" s="23" t="s">
        <v>54</v>
      </c>
      <c r="B8" s="23">
        <v>2016</v>
      </c>
      <c r="C8" s="23" t="s">
        <v>59</v>
      </c>
      <c r="D8" s="23">
        <v>133</v>
      </c>
      <c r="E8" s="23">
        <v>3</v>
      </c>
      <c r="F8" s="23">
        <v>3.4</v>
      </c>
    </row>
    <row r="9" spans="1:23" x14ac:dyDescent="0.3">
      <c r="A9" s="23" t="s">
        <v>21</v>
      </c>
      <c r="B9" s="23">
        <v>2016</v>
      </c>
      <c r="C9" s="23" t="s">
        <v>59</v>
      </c>
      <c r="D9" s="23">
        <v>102</v>
      </c>
      <c r="E9" s="23">
        <v>5</v>
      </c>
      <c r="F9" s="23">
        <v>1.8</v>
      </c>
      <c r="H9" s="53" t="s">
        <v>49</v>
      </c>
      <c r="I9" s="53"/>
    </row>
    <row r="10" spans="1:23" x14ac:dyDescent="0.3">
      <c r="A10" s="23" t="s">
        <v>21</v>
      </c>
      <c r="B10" s="23">
        <v>2016</v>
      </c>
      <c r="C10" s="23" t="s">
        <v>59</v>
      </c>
      <c r="D10" s="23">
        <v>135</v>
      </c>
      <c r="E10" s="23">
        <v>5</v>
      </c>
      <c r="F10" s="23">
        <v>3</v>
      </c>
      <c r="H10" s="55" t="str">
        <f>C1</f>
        <v>Department</v>
      </c>
      <c r="I10" s="55" t="str">
        <f>B1</f>
        <v>Year</v>
      </c>
    </row>
    <row r="11" spans="1:23" x14ac:dyDescent="0.3">
      <c r="A11" s="23" t="s">
        <v>53</v>
      </c>
      <c r="B11" s="23">
        <v>2016</v>
      </c>
      <c r="C11" s="23" t="s">
        <v>59</v>
      </c>
      <c r="D11" s="23">
        <v>216</v>
      </c>
      <c r="E11" s="23">
        <v>5</v>
      </c>
      <c r="F11" s="23">
        <v>3.6</v>
      </c>
      <c r="H11" s="23" t="s">
        <v>59</v>
      </c>
      <c r="I11" s="23">
        <v>2016</v>
      </c>
    </row>
    <row r="12" spans="1:23" x14ac:dyDescent="0.3">
      <c r="A12" s="23" t="s">
        <v>53</v>
      </c>
      <c r="B12" s="23">
        <v>2016</v>
      </c>
      <c r="C12" s="23" t="s">
        <v>59</v>
      </c>
      <c r="D12" s="23">
        <v>205</v>
      </c>
      <c r="E12" s="23">
        <v>5</v>
      </c>
      <c r="F12" s="23">
        <v>2.4</v>
      </c>
      <c r="H12" s="56" t="s">
        <v>74</v>
      </c>
      <c r="I12" s="26">
        <f>AVERAGEIFS(F2:F24,C2:C24,H11,B2:B24,I11)</f>
        <v>2.95</v>
      </c>
      <c r="J12" t="str">
        <f ca="1">IF(_xlfn.ISFORMULA(I12),_xlfn.FORMULATEXT(I12),"")</f>
        <v>=AVERAGEIFS(F2:F24,C2:C24,H11,B2:B24,I11)</v>
      </c>
    </row>
    <row r="13" spans="1:23" x14ac:dyDescent="0.3">
      <c r="A13" s="23" t="s">
        <v>53</v>
      </c>
      <c r="B13" s="23">
        <v>2016</v>
      </c>
      <c r="C13" s="23" t="s">
        <v>59</v>
      </c>
      <c r="D13" s="23">
        <v>268</v>
      </c>
      <c r="E13" s="23">
        <v>5</v>
      </c>
      <c r="F13" s="23">
        <v>3.6</v>
      </c>
      <c r="J13" s="54" t="s">
        <v>115</v>
      </c>
      <c r="K13" s="54"/>
      <c r="L13" s="54"/>
      <c r="M13" s="54"/>
      <c r="N13" s="54"/>
    </row>
    <row r="14" spans="1:23" x14ac:dyDescent="0.3">
      <c r="A14" s="23" t="s">
        <v>55</v>
      </c>
      <c r="B14" s="23">
        <v>2017</v>
      </c>
      <c r="C14" s="23" t="s">
        <v>60</v>
      </c>
      <c r="D14" s="23">
        <v>101</v>
      </c>
      <c r="E14" s="23">
        <v>5</v>
      </c>
      <c r="F14" s="23">
        <v>3.1</v>
      </c>
    </row>
    <row r="15" spans="1:23" x14ac:dyDescent="0.3">
      <c r="A15" s="23" t="s">
        <v>55</v>
      </c>
      <c r="B15" s="23">
        <v>2017</v>
      </c>
      <c r="C15" s="23" t="s">
        <v>56</v>
      </c>
      <c r="D15" s="23">
        <v>101</v>
      </c>
      <c r="E15" s="23">
        <v>5</v>
      </c>
      <c r="F15" s="23">
        <v>2.6</v>
      </c>
    </row>
    <row r="16" spans="1:23" x14ac:dyDescent="0.3">
      <c r="A16" s="23" t="s">
        <v>55</v>
      </c>
      <c r="B16" s="23">
        <v>2017</v>
      </c>
      <c r="C16" s="23" t="s">
        <v>59</v>
      </c>
      <c r="D16" s="23">
        <v>218</v>
      </c>
      <c r="E16" s="23">
        <v>5</v>
      </c>
      <c r="F16" s="23">
        <v>3.1</v>
      </c>
    </row>
    <row r="17" spans="1:6" x14ac:dyDescent="0.3">
      <c r="A17" s="23" t="s">
        <v>54</v>
      </c>
      <c r="B17" s="23">
        <v>2017</v>
      </c>
      <c r="C17" s="23" t="s">
        <v>59</v>
      </c>
      <c r="D17" s="23">
        <v>190</v>
      </c>
      <c r="E17" s="23">
        <v>5</v>
      </c>
      <c r="F17" s="23">
        <v>2.7</v>
      </c>
    </row>
    <row r="18" spans="1:6" x14ac:dyDescent="0.3">
      <c r="A18" s="23" t="s">
        <v>54</v>
      </c>
      <c r="B18" s="23">
        <v>2017</v>
      </c>
      <c r="C18" s="23" t="s">
        <v>60</v>
      </c>
      <c r="D18" s="23">
        <v>205</v>
      </c>
      <c r="E18" s="23">
        <v>5</v>
      </c>
      <c r="F18" s="23">
        <v>3.3</v>
      </c>
    </row>
    <row r="19" spans="1:6" x14ac:dyDescent="0.3">
      <c r="A19" s="23" t="s">
        <v>54</v>
      </c>
      <c r="B19" s="23">
        <v>2017</v>
      </c>
      <c r="C19" s="23" t="s">
        <v>62</v>
      </c>
      <c r="D19" s="23">
        <v>348</v>
      </c>
      <c r="E19" s="23">
        <v>5</v>
      </c>
      <c r="F19" s="23">
        <v>3.9</v>
      </c>
    </row>
    <row r="20" spans="1:6" x14ac:dyDescent="0.3">
      <c r="A20" s="23" t="s">
        <v>21</v>
      </c>
      <c r="B20" s="23">
        <v>2017</v>
      </c>
      <c r="C20" s="23" t="s">
        <v>63</v>
      </c>
      <c r="D20" s="23">
        <v>121</v>
      </c>
      <c r="E20" s="23">
        <v>5</v>
      </c>
      <c r="F20" s="23">
        <v>3.8</v>
      </c>
    </row>
    <row r="21" spans="1:6" x14ac:dyDescent="0.3">
      <c r="A21" s="23" t="s">
        <v>21</v>
      </c>
      <c r="B21" s="23">
        <v>2017</v>
      </c>
      <c r="C21" s="23" t="s">
        <v>59</v>
      </c>
      <c r="D21" s="23">
        <v>270</v>
      </c>
      <c r="E21" s="23">
        <v>5</v>
      </c>
      <c r="F21" s="23">
        <v>3.1</v>
      </c>
    </row>
    <row r="22" spans="1:6" x14ac:dyDescent="0.3">
      <c r="A22" s="23" t="s">
        <v>53</v>
      </c>
      <c r="B22" s="23">
        <v>2017</v>
      </c>
      <c r="C22" s="23" t="s">
        <v>56</v>
      </c>
      <c r="D22" s="23">
        <v>205</v>
      </c>
      <c r="E22" s="23">
        <v>5</v>
      </c>
      <c r="F22" s="23">
        <v>3.7</v>
      </c>
    </row>
    <row r="23" spans="1:6" x14ac:dyDescent="0.3">
      <c r="A23" s="23" t="s">
        <v>53</v>
      </c>
      <c r="B23" s="23">
        <v>2017</v>
      </c>
      <c r="C23" s="23" t="s">
        <v>59</v>
      </c>
      <c r="D23" s="23">
        <v>138</v>
      </c>
      <c r="E23" s="23">
        <v>5</v>
      </c>
      <c r="F23" s="23">
        <v>2.2000000000000002</v>
      </c>
    </row>
    <row r="24" spans="1:6" x14ac:dyDescent="0.3">
      <c r="A24" s="23" t="s">
        <v>53</v>
      </c>
      <c r="B24" s="23">
        <v>2017</v>
      </c>
      <c r="C24" s="23" t="s">
        <v>59</v>
      </c>
      <c r="D24" s="23">
        <v>160</v>
      </c>
      <c r="E24" s="23">
        <v>5</v>
      </c>
      <c r="F24" s="23">
        <v>3.2</v>
      </c>
    </row>
  </sheetData>
  <conditionalFormatting sqref="A2:F24">
    <cfRule type="expression" dxfId="26" priority="20">
      <formula>AND($C2=$H$11,$B2=$I$11)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E5756-1D39-4FD2-8718-7C9077E8A1EF}">
  <sheetPr>
    <tabColor rgb="FFFF0000"/>
  </sheetPr>
  <dimension ref="A1:W24"/>
  <sheetViews>
    <sheetView zoomScale="160" zoomScaleNormal="160" workbookViewId="0">
      <selection activeCell="I12" sqref="I12"/>
    </sheetView>
  </sheetViews>
  <sheetFormatPr defaultRowHeight="14.4" x14ac:dyDescent="0.3"/>
  <cols>
    <col min="1" max="1" width="9.33203125" customWidth="1"/>
    <col min="2" max="2" width="7.5546875" customWidth="1"/>
    <col min="3" max="3" width="12" customWidth="1"/>
    <col min="4" max="4" width="8.33203125" customWidth="1"/>
    <col min="5" max="5" width="9.33203125" customWidth="1"/>
    <col min="6" max="6" width="8" customWidth="1"/>
    <col min="7" max="7" width="2.109375" customWidth="1"/>
    <col min="8" max="8" width="13.109375" customWidth="1"/>
    <col min="9" max="9" width="12.88671875" customWidth="1"/>
    <col min="10" max="10" width="2.44140625" customWidth="1"/>
    <col min="11" max="13" width="11.109375" customWidth="1"/>
    <col min="14" max="14" width="19.6640625" customWidth="1"/>
    <col min="15" max="16" width="11.109375" customWidth="1"/>
    <col min="17" max="23" width="12.109375" customWidth="1"/>
  </cols>
  <sheetData>
    <row r="1" spans="1:23" x14ac:dyDescent="0.3">
      <c r="A1" s="56" t="s">
        <v>51</v>
      </c>
      <c r="B1" s="56" t="s">
        <v>52</v>
      </c>
      <c r="C1" s="56" t="s">
        <v>47</v>
      </c>
      <c r="D1" s="56" t="s">
        <v>50</v>
      </c>
      <c r="E1" s="56" t="s">
        <v>61</v>
      </c>
      <c r="F1" s="56" t="s">
        <v>48</v>
      </c>
      <c r="H1" s="27" t="str">
        <f>"Goal: Average Grades for "&amp;H11&amp;" Classes in the Year "&amp;I11&amp;"."</f>
        <v>Goal: Average Grades for BUSN Classes in the Year 2017.</v>
      </c>
      <c r="I1" s="27"/>
      <c r="J1" s="27"/>
      <c r="K1" s="27"/>
      <c r="L1" s="27"/>
      <c r="M1" s="27"/>
      <c r="N1" s="27"/>
      <c r="O1" s="27"/>
      <c r="P1" s="27" t="s">
        <v>33</v>
      </c>
      <c r="Q1" s="27"/>
      <c r="R1" s="27"/>
      <c r="S1" s="27"/>
      <c r="T1" s="27"/>
    </row>
    <row r="2" spans="1:23" x14ac:dyDescent="0.3">
      <c r="A2" s="23" t="s">
        <v>53</v>
      </c>
      <c r="B2" s="23">
        <v>2015</v>
      </c>
      <c r="C2" s="23" t="s">
        <v>57</v>
      </c>
      <c r="D2" s="23">
        <v>97</v>
      </c>
      <c r="E2" s="23">
        <v>5</v>
      </c>
      <c r="F2" s="23">
        <v>3.2</v>
      </c>
      <c r="H2" s="70" t="s">
        <v>88</v>
      </c>
      <c r="P2" s="44" t="s">
        <v>34</v>
      </c>
      <c r="Q2" s="45" t="s">
        <v>35</v>
      </c>
      <c r="R2" s="34"/>
      <c r="S2" s="34"/>
      <c r="T2" s="34"/>
      <c r="U2" s="34"/>
      <c r="V2" s="34"/>
      <c r="W2" s="35"/>
    </row>
    <row r="3" spans="1:23" x14ac:dyDescent="0.3">
      <c r="A3" s="23" t="s">
        <v>55</v>
      </c>
      <c r="B3" s="23">
        <v>2016</v>
      </c>
      <c r="C3" s="23" t="s">
        <v>59</v>
      </c>
      <c r="D3" s="23">
        <v>210</v>
      </c>
      <c r="E3" s="23">
        <v>5</v>
      </c>
      <c r="F3" s="23">
        <v>4</v>
      </c>
      <c r="P3" s="46" t="s">
        <v>36</v>
      </c>
      <c r="Q3" s="47" t="s">
        <v>37</v>
      </c>
      <c r="R3" s="36"/>
      <c r="S3" s="36"/>
      <c r="T3" s="36"/>
      <c r="U3" s="36"/>
      <c r="V3" s="36"/>
      <c r="W3" s="37"/>
    </row>
    <row r="4" spans="1:23" x14ac:dyDescent="0.3">
      <c r="A4" s="23" t="s">
        <v>55</v>
      </c>
      <c r="B4" s="23">
        <v>2016</v>
      </c>
      <c r="C4" s="23" t="s">
        <v>58</v>
      </c>
      <c r="D4" s="23">
        <v>201</v>
      </c>
      <c r="E4" s="23">
        <v>5</v>
      </c>
      <c r="F4" s="23">
        <v>2.2000000000000002</v>
      </c>
      <c r="H4" s="72" t="str">
        <f>"The AND Logical Test is: "</f>
        <v xml:space="preserve">The AND Logical Test is: </v>
      </c>
      <c r="I4" s="57"/>
      <c r="J4" s="57"/>
      <c r="K4" s="57"/>
      <c r="L4" s="57"/>
      <c r="M4" s="58"/>
      <c r="P4" s="46" t="s">
        <v>38</v>
      </c>
      <c r="Q4" s="47" t="s">
        <v>39</v>
      </c>
      <c r="R4" s="36"/>
      <c r="S4" s="36"/>
      <c r="T4" s="36"/>
      <c r="U4" s="36"/>
      <c r="V4" s="36"/>
      <c r="W4" s="37"/>
    </row>
    <row r="5" spans="1:23" x14ac:dyDescent="0.3">
      <c r="A5" s="23" t="s">
        <v>55</v>
      </c>
      <c r="B5" s="23">
        <v>2016</v>
      </c>
      <c r="C5" s="23" t="s">
        <v>59</v>
      </c>
      <c r="D5" s="23">
        <v>101</v>
      </c>
      <c r="E5" s="23">
        <v>5</v>
      </c>
      <c r="F5" s="23">
        <v>1.8</v>
      </c>
      <c r="H5" s="59" t="str">
        <f>"the "&amp;H10&amp;" Field must contain "&amp;H11&amp;" "</f>
        <v xml:space="preserve">the Department Field must contain BUSN </v>
      </c>
      <c r="I5" s="60"/>
      <c r="J5" s="60"/>
      <c r="K5" s="60"/>
      <c r="L5" s="60"/>
      <c r="M5" s="61"/>
      <c r="P5" s="46" t="s">
        <v>40</v>
      </c>
      <c r="Q5" s="47" t="s">
        <v>41</v>
      </c>
      <c r="R5" s="36"/>
      <c r="S5" s="36"/>
      <c r="T5" s="36"/>
      <c r="U5" s="36"/>
      <c r="V5" s="36"/>
      <c r="W5" s="37"/>
    </row>
    <row r="6" spans="1:23" x14ac:dyDescent="0.3">
      <c r="A6" s="23" t="s">
        <v>54</v>
      </c>
      <c r="B6" s="23">
        <v>2016</v>
      </c>
      <c r="C6" s="23" t="s">
        <v>57</v>
      </c>
      <c r="D6" s="23">
        <v>148</v>
      </c>
      <c r="E6" s="23">
        <v>5</v>
      </c>
      <c r="F6" s="23">
        <v>2</v>
      </c>
      <c r="H6" s="59" t="s">
        <v>73</v>
      </c>
      <c r="I6" s="60"/>
      <c r="J6" s="60"/>
      <c r="K6" s="60"/>
      <c r="L6" s="60"/>
      <c r="M6" s="61"/>
      <c r="P6" s="46" t="s">
        <v>42</v>
      </c>
      <c r="Q6" s="47" t="s">
        <v>43</v>
      </c>
      <c r="R6" s="36"/>
      <c r="S6" s="36"/>
      <c r="T6" s="36"/>
      <c r="U6" s="36"/>
      <c r="V6" s="36"/>
      <c r="W6" s="37"/>
    </row>
    <row r="7" spans="1:23" x14ac:dyDescent="0.3">
      <c r="A7" s="23" t="s">
        <v>54</v>
      </c>
      <c r="B7" s="23">
        <v>2016</v>
      </c>
      <c r="C7" s="23" t="s">
        <v>58</v>
      </c>
      <c r="D7" s="23">
        <v>202</v>
      </c>
      <c r="E7" s="23">
        <v>5</v>
      </c>
      <c r="F7" s="23">
        <v>2</v>
      </c>
      <c r="H7" s="62" t="str">
        <f>"the "&amp;I10&amp;" Field must contain "&amp;I11&amp;"."</f>
        <v>the Year Field must contain 2017.</v>
      </c>
      <c r="I7" s="63"/>
      <c r="J7" s="63"/>
      <c r="K7" s="63"/>
      <c r="L7" s="63"/>
      <c r="M7" s="64"/>
      <c r="P7" s="48" t="s">
        <v>44</v>
      </c>
      <c r="Q7" s="49" t="s">
        <v>45</v>
      </c>
      <c r="R7" s="38"/>
      <c r="S7" s="38"/>
      <c r="T7" s="38"/>
      <c r="U7" s="38"/>
      <c r="V7" s="38"/>
      <c r="W7" s="39"/>
    </row>
    <row r="8" spans="1:23" x14ac:dyDescent="0.3">
      <c r="A8" s="23" t="s">
        <v>54</v>
      </c>
      <c r="B8" s="23">
        <v>2016</v>
      </c>
      <c r="C8" s="23" t="s">
        <v>59</v>
      </c>
      <c r="D8" s="23">
        <v>133</v>
      </c>
      <c r="E8" s="23">
        <v>3</v>
      </c>
      <c r="F8" s="23">
        <v>3.4</v>
      </c>
    </row>
    <row r="9" spans="1:23" x14ac:dyDescent="0.3">
      <c r="A9" s="23" t="s">
        <v>21</v>
      </c>
      <c r="B9" s="23">
        <v>2016</v>
      </c>
      <c r="C9" s="23" t="s">
        <v>59</v>
      </c>
      <c r="D9" s="23">
        <v>102</v>
      </c>
      <c r="E9" s="23">
        <v>5</v>
      </c>
      <c r="F9" s="23">
        <v>1.8</v>
      </c>
      <c r="H9" s="53" t="s">
        <v>49</v>
      </c>
      <c r="I9" s="53"/>
    </row>
    <row r="10" spans="1:23" x14ac:dyDescent="0.3">
      <c r="A10" s="23" t="s">
        <v>21</v>
      </c>
      <c r="B10" s="23">
        <v>2016</v>
      </c>
      <c r="C10" s="23" t="s">
        <v>59</v>
      </c>
      <c r="D10" s="23">
        <v>135</v>
      </c>
      <c r="E10" s="23">
        <v>5</v>
      </c>
      <c r="F10" s="23">
        <v>3</v>
      </c>
      <c r="H10" s="55" t="str">
        <f>C1</f>
        <v>Department</v>
      </c>
      <c r="I10" s="55" t="str">
        <f>B1</f>
        <v>Year</v>
      </c>
    </row>
    <row r="11" spans="1:23" x14ac:dyDescent="0.3">
      <c r="A11" s="23" t="s">
        <v>53</v>
      </c>
      <c r="B11" s="23">
        <v>2016</v>
      </c>
      <c r="C11" s="23" t="s">
        <v>59</v>
      </c>
      <c r="D11" s="23">
        <v>216</v>
      </c>
      <c r="E11" s="23">
        <v>5</v>
      </c>
      <c r="F11" s="23">
        <v>3.6</v>
      </c>
      <c r="H11" s="23" t="s">
        <v>59</v>
      </c>
      <c r="I11" s="23">
        <v>2017</v>
      </c>
    </row>
    <row r="12" spans="1:23" x14ac:dyDescent="0.3">
      <c r="A12" s="23" t="s">
        <v>53</v>
      </c>
      <c r="B12" s="23">
        <v>2016</v>
      </c>
      <c r="C12" s="23" t="s">
        <v>59</v>
      </c>
      <c r="D12" s="23">
        <v>205</v>
      </c>
      <c r="E12" s="23">
        <v>5</v>
      </c>
      <c r="F12" s="23">
        <v>2.4</v>
      </c>
      <c r="H12" s="56" t="s">
        <v>74</v>
      </c>
      <c r="I12" s="26">
        <f>AVERAGEIFS(F2:F24,C2:C24,H11,B2:B24,I11)</f>
        <v>2.8600000000000003</v>
      </c>
      <c r="J12" t="str">
        <f ca="1">IF(_xlfn.ISFORMULA(I12),_xlfn.FORMULATEXT(I12),"")</f>
        <v>=AVERAGEIFS(F2:F24,C2:C24,H11,B2:B24,I11)</v>
      </c>
    </row>
    <row r="13" spans="1:23" x14ac:dyDescent="0.3">
      <c r="A13" s="23" t="s">
        <v>53</v>
      </c>
      <c r="B13" s="23">
        <v>2016</v>
      </c>
      <c r="C13" s="23" t="s">
        <v>59</v>
      </c>
      <c r="D13" s="23">
        <v>268</v>
      </c>
      <c r="E13" s="23">
        <v>5</v>
      </c>
      <c r="F13" s="23">
        <v>3.6</v>
      </c>
      <c r="J13" s="54" t="s">
        <v>115</v>
      </c>
      <c r="K13" s="54"/>
      <c r="L13" s="54"/>
      <c r="M13" s="54"/>
      <c r="N13" s="54"/>
    </row>
    <row r="14" spans="1:23" x14ac:dyDescent="0.3">
      <c r="A14" s="23" t="s">
        <v>55</v>
      </c>
      <c r="B14" s="23">
        <v>2017</v>
      </c>
      <c r="C14" s="23" t="s">
        <v>60</v>
      </c>
      <c r="D14" s="23">
        <v>101</v>
      </c>
      <c r="E14" s="23">
        <v>5</v>
      </c>
      <c r="F14" s="23">
        <v>3.1</v>
      </c>
    </row>
    <row r="15" spans="1:23" x14ac:dyDescent="0.3">
      <c r="A15" s="23" t="s">
        <v>55</v>
      </c>
      <c r="B15" s="23">
        <v>2017</v>
      </c>
      <c r="C15" s="23" t="s">
        <v>56</v>
      </c>
      <c r="D15" s="23">
        <v>101</v>
      </c>
      <c r="E15" s="23">
        <v>5</v>
      </c>
      <c r="F15" s="23">
        <v>2.6</v>
      </c>
    </row>
    <row r="16" spans="1:23" x14ac:dyDescent="0.3">
      <c r="A16" s="23" t="s">
        <v>55</v>
      </c>
      <c r="B16" s="23">
        <v>2017</v>
      </c>
      <c r="C16" s="23" t="s">
        <v>59</v>
      </c>
      <c r="D16" s="23">
        <v>218</v>
      </c>
      <c r="E16" s="23">
        <v>5</v>
      </c>
      <c r="F16" s="23">
        <v>3.1</v>
      </c>
    </row>
    <row r="17" spans="1:6" x14ac:dyDescent="0.3">
      <c r="A17" s="23" t="s">
        <v>54</v>
      </c>
      <c r="B17" s="23">
        <v>2017</v>
      </c>
      <c r="C17" s="23" t="s">
        <v>59</v>
      </c>
      <c r="D17" s="23">
        <v>190</v>
      </c>
      <c r="E17" s="23">
        <v>5</v>
      </c>
      <c r="F17" s="23">
        <v>2.7</v>
      </c>
    </row>
    <row r="18" spans="1:6" x14ac:dyDescent="0.3">
      <c r="A18" s="23" t="s">
        <v>54</v>
      </c>
      <c r="B18" s="23">
        <v>2017</v>
      </c>
      <c r="C18" s="23" t="s">
        <v>60</v>
      </c>
      <c r="D18" s="23">
        <v>205</v>
      </c>
      <c r="E18" s="23">
        <v>5</v>
      </c>
      <c r="F18" s="23">
        <v>3.3</v>
      </c>
    </row>
    <row r="19" spans="1:6" x14ac:dyDescent="0.3">
      <c r="A19" s="23" t="s">
        <v>54</v>
      </c>
      <c r="B19" s="23">
        <v>2017</v>
      </c>
      <c r="C19" s="23" t="s">
        <v>62</v>
      </c>
      <c r="D19" s="23">
        <v>348</v>
      </c>
      <c r="E19" s="23">
        <v>5</v>
      </c>
      <c r="F19" s="23">
        <v>3.9</v>
      </c>
    </row>
    <row r="20" spans="1:6" x14ac:dyDescent="0.3">
      <c r="A20" s="23" t="s">
        <v>21</v>
      </c>
      <c r="B20" s="23">
        <v>2017</v>
      </c>
      <c r="C20" s="23" t="s">
        <v>63</v>
      </c>
      <c r="D20" s="23">
        <v>121</v>
      </c>
      <c r="E20" s="23">
        <v>5</v>
      </c>
      <c r="F20" s="23">
        <v>3.8</v>
      </c>
    </row>
    <row r="21" spans="1:6" x14ac:dyDescent="0.3">
      <c r="A21" s="23" t="s">
        <v>21</v>
      </c>
      <c r="B21" s="23">
        <v>2017</v>
      </c>
      <c r="C21" s="23" t="s">
        <v>59</v>
      </c>
      <c r="D21" s="23">
        <v>270</v>
      </c>
      <c r="E21" s="23">
        <v>5</v>
      </c>
      <c r="F21" s="23">
        <v>3.1</v>
      </c>
    </row>
    <row r="22" spans="1:6" x14ac:dyDescent="0.3">
      <c r="A22" s="23" t="s">
        <v>53</v>
      </c>
      <c r="B22" s="23">
        <v>2017</v>
      </c>
      <c r="C22" s="23" t="s">
        <v>56</v>
      </c>
      <c r="D22" s="23">
        <v>205</v>
      </c>
      <c r="E22" s="23">
        <v>5</v>
      </c>
      <c r="F22" s="23">
        <v>3.7</v>
      </c>
    </row>
    <row r="23" spans="1:6" x14ac:dyDescent="0.3">
      <c r="A23" s="23" t="s">
        <v>53</v>
      </c>
      <c r="B23" s="23">
        <v>2017</v>
      </c>
      <c r="C23" s="23" t="s">
        <v>59</v>
      </c>
      <c r="D23" s="23">
        <v>138</v>
      </c>
      <c r="E23" s="23">
        <v>5</v>
      </c>
      <c r="F23" s="23">
        <v>2.2000000000000002</v>
      </c>
    </row>
    <row r="24" spans="1:6" x14ac:dyDescent="0.3">
      <c r="A24" s="23" t="s">
        <v>53</v>
      </c>
      <c r="B24" s="23">
        <v>2017</v>
      </c>
      <c r="C24" s="23" t="s">
        <v>59</v>
      </c>
      <c r="D24" s="23">
        <v>160</v>
      </c>
      <c r="E24" s="23">
        <v>5</v>
      </c>
      <c r="F24" s="23">
        <v>3.2</v>
      </c>
    </row>
  </sheetData>
  <conditionalFormatting sqref="A2:F24">
    <cfRule type="expression" dxfId="25" priority="1">
      <formula>AND($C2=$H$11,$B2=$I$11)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60C5D-4D72-47B2-9905-6067BA65F93B}">
  <sheetPr>
    <tabColor rgb="FF0000FF"/>
  </sheetPr>
  <dimension ref="A1:V665"/>
  <sheetViews>
    <sheetView zoomScale="160" zoomScaleNormal="160" workbookViewId="0">
      <selection activeCell="H13" sqref="H13"/>
    </sheetView>
  </sheetViews>
  <sheetFormatPr defaultRowHeight="14.4" x14ac:dyDescent="0.3"/>
  <cols>
    <col min="1" max="1" width="13.5546875" customWidth="1"/>
    <col min="2" max="2" width="7.5546875" customWidth="1"/>
    <col min="3" max="3" width="12" customWidth="1"/>
    <col min="4" max="4" width="9.33203125" customWidth="1"/>
    <col min="5" max="5" width="8" customWidth="1"/>
    <col min="6" max="6" width="2.109375" customWidth="1"/>
    <col min="7" max="8" width="12" customWidth="1"/>
    <col min="9" max="9" width="2.44140625" customWidth="1"/>
    <col min="10" max="12" width="11.109375" customWidth="1"/>
    <col min="13" max="13" width="19.6640625" customWidth="1"/>
    <col min="14" max="15" width="11.109375" customWidth="1"/>
    <col min="16" max="22" width="12.109375" customWidth="1"/>
  </cols>
  <sheetData>
    <row r="1" spans="1:22" x14ac:dyDescent="0.3">
      <c r="A1" s="56" t="s">
        <v>1</v>
      </c>
      <c r="B1" s="56" t="s">
        <v>52</v>
      </c>
      <c r="C1" s="56" t="s">
        <v>29</v>
      </c>
      <c r="D1" s="56" t="s">
        <v>2</v>
      </c>
      <c r="E1" s="56" t="s">
        <v>75</v>
      </c>
      <c r="G1" s="27" t="str">
        <f>"Goal: Add Total "&amp;E1&amp;" for "&amp;G11&amp;" "&amp;C1&amp;" in the Year "&amp;H11&amp;"."</f>
        <v>Goal: Add Total COGS for Quad Product in the Year 2017.</v>
      </c>
      <c r="H1" s="27"/>
      <c r="I1" s="27"/>
      <c r="J1" s="27"/>
      <c r="K1" s="27"/>
      <c r="L1" s="27"/>
      <c r="M1" s="27"/>
      <c r="N1" s="27"/>
      <c r="O1" s="27" t="s">
        <v>33</v>
      </c>
      <c r="P1" s="27"/>
      <c r="Q1" s="27"/>
      <c r="R1" s="27"/>
      <c r="S1" s="27"/>
    </row>
    <row r="2" spans="1:22" x14ac:dyDescent="0.3">
      <c r="A2" s="24">
        <v>43296</v>
      </c>
      <c r="B2" s="23">
        <v>2018</v>
      </c>
      <c r="C2" s="23" t="s">
        <v>30</v>
      </c>
      <c r="D2" s="23">
        <v>2453.52</v>
      </c>
      <c r="E2" s="23">
        <v>1128.6199999999999</v>
      </c>
      <c r="G2" s="70" t="s">
        <v>88</v>
      </c>
      <c r="O2" s="44" t="s">
        <v>34</v>
      </c>
      <c r="P2" s="45" t="s">
        <v>35</v>
      </c>
      <c r="Q2" s="34"/>
      <c r="R2" s="34"/>
      <c r="S2" s="34"/>
      <c r="T2" s="34"/>
      <c r="U2" s="34"/>
      <c r="V2" s="35"/>
    </row>
    <row r="3" spans="1:22" x14ac:dyDescent="0.3">
      <c r="A3" s="24">
        <v>42415</v>
      </c>
      <c r="B3" s="23">
        <v>2016</v>
      </c>
      <c r="C3" s="23" t="s">
        <v>31</v>
      </c>
      <c r="D3" s="23">
        <v>2391.92</v>
      </c>
      <c r="E3" s="23">
        <v>980.69</v>
      </c>
      <c r="O3" s="46" t="s">
        <v>36</v>
      </c>
      <c r="P3" s="47" t="s">
        <v>37</v>
      </c>
      <c r="Q3" s="36"/>
      <c r="R3" s="36"/>
      <c r="S3" s="36"/>
      <c r="T3" s="36"/>
      <c r="U3" s="36"/>
      <c r="V3" s="37"/>
    </row>
    <row r="4" spans="1:22" x14ac:dyDescent="0.3">
      <c r="A4" s="24">
        <v>43054</v>
      </c>
      <c r="B4" s="23">
        <v>2017</v>
      </c>
      <c r="C4" s="23" t="s">
        <v>77</v>
      </c>
      <c r="D4" s="23">
        <v>53.23</v>
      </c>
      <c r="E4" s="23">
        <v>22.89</v>
      </c>
      <c r="G4" s="72" t="str">
        <f>"The AND Logical Test is: "</f>
        <v xml:space="preserve">The AND Logical Test is: </v>
      </c>
      <c r="H4" s="57"/>
      <c r="I4" s="57"/>
      <c r="J4" s="57"/>
      <c r="K4" s="57"/>
      <c r="L4" s="58"/>
      <c r="O4" s="46" t="s">
        <v>38</v>
      </c>
      <c r="P4" s="47" t="s">
        <v>39</v>
      </c>
      <c r="Q4" s="36"/>
      <c r="R4" s="36"/>
      <c r="S4" s="36"/>
      <c r="T4" s="36"/>
      <c r="U4" s="36"/>
      <c r="V4" s="37"/>
    </row>
    <row r="5" spans="1:22" x14ac:dyDescent="0.3">
      <c r="A5" s="24">
        <v>43343</v>
      </c>
      <c r="B5" s="23">
        <v>2018</v>
      </c>
      <c r="C5" s="23" t="s">
        <v>77</v>
      </c>
      <c r="D5" s="23">
        <v>1558.76</v>
      </c>
      <c r="E5" s="23">
        <v>888.49</v>
      </c>
      <c r="G5" s="59" t="str">
        <f>"the "&amp;G10&amp;" Field must contain "&amp;G11&amp;" "</f>
        <v xml:space="preserve">the Product Field must contain Quad </v>
      </c>
      <c r="H5" s="60"/>
      <c r="I5" s="60"/>
      <c r="J5" s="60"/>
      <c r="K5" s="60"/>
      <c r="L5" s="61"/>
      <c r="O5" s="46" t="s">
        <v>40</v>
      </c>
      <c r="P5" s="47" t="s">
        <v>41</v>
      </c>
      <c r="Q5" s="36"/>
      <c r="R5" s="36"/>
      <c r="S5" s="36"/>
      <c r="T5" s="36"/>
      <c r="U5" s="36"/>
      <c r="V5" s="37"/>
    </row>
    <row r="6" spans="1:22" x14ac:dyDescent="0.3">
      <c r="A6" s="24">
        <v>43450</v>
      </c>
      <c r="B6" s="23">
        <v>2018</v>
      </c>
      <c r="C6" s="23" t="s">
        <v>31</v>
      </c>
      <c r="D6" s="23">
        <v>917.72</v>
      </c>
      <c r="E6" s="23">
        <v>568.99</v>
      </c>
      <c r="G6" s="59" t="s">
        <v>73</v>
      </c>
      <c r="H6" s="60"/>
      <c r="I6" s="60"/>
      <c r="J6" s="60"/>
      <c r="K6" s="60"/>
      <c r="L6" s="61"/>
      <c r="O6" s="46" t="s">
        <v>42</v>
      </c>
      <c r="P6" s="47" t="s">
        <v>43</v>
      </c>
      <c r="Q6" s="36"/>
      <c r="R6" s="36"/>
      <c r="S6" s="36"/>
      <c r="T6" s="36"/>
      <c r="U6" s="36"/>
      <c r="V6" s="37"/>
    </row>
    <row r="7" spans="1:22" x14ac:dyDescent="0.3">
      <c r="A7" s="24">
        <v>43236</v>
      </c>
      <c r="B7" s="23">
        <v>2018</v>
      </c>
      <c r="C7" s="23" t="s">
        <v>31</v>
      </c>
      <c r="D7" s="23">
        <v>1876.27</v>
      </c>
      <c r="E7" s="23">
        <v>731.75</v>
      </c>
      <c r="G7" s="62" t="str">
        <f>"the "&amp;H10&amp;" Field must contain "&amp;H11&amp;"."</f>
        <v>the Year Field must contain 2017.</v>
      </c>
      <c r="H7" s="63"/>
      <c r="I7" s="63"/>
      <c r="J7" s="63"/>
      <c r="K7" s="63"/>
      <c r="L7" s="64"/>
      <c r="O7" s="48" t="s">
        <v>44</v>
      </c>
      <c r="P7" s="49" t="s">
        <v>45</v>
      </c>
      <c r="Q7" s="38"/>
      <c r="R7" s="38"/>
      <c r="S7" s="38"/>
      <c r="T7" s="38"/>
      <c r="U7" s="38"/>
      <c r="V7" s="39"/>
    </row>
    <row r="8" spans="1:22" x14ac:dyDescent="0.3">
      <c r="A8" s="24">
        <v>42731</v>
      </c>
      <c r="B8" s="23">
        <v>2016</v>
      </c>
      <c r="C8" s="23" t="s">
        <v>76</v>
      </c>
      <c r="D8" s="23">
        <v>1487.82</v>
      </c>
      <c r="E8" s="23">
        <v>684.4</v>
      </c>
    </row>
    <row r="9" spans="1:22" x14ac:dyDescent="0.3">
      <c r="A9" s="24">
        <v>42996</v>
      </c>
      <c r="B9" s="23">
        <v>2017</v>
      </c>
      <c r="C9" s="23" t="s">
        <v>30</v>
      </c>
      <c r="D9" s="23">
        <v>2017.73</v>
      </c>
      <c r="E9" s="23">
        <v>807.09</v>
      </c>
      <c r="G9" s="53" t="s">
        <v>49</v>
      </c>
      <c r="H9" s="53"/>
    </row>
    <row r="10" spans="1:22" x14ac:dyDescent="0.3">
      <c r="A10" s="24">
        <v>43255</v>
      </c>
      <c r="B10" s="23">
        <v>2018</v>
      </c>
      <c r="C10" s="23" t="s">
        <v>76</v>
      </c>
      <c r="D10" s="23">
        <v>1459.48</v>
      </c>
      <c r="E10" s="23">
        <v>569.20000000000005</v>
      </c>
      <c r="G10" s="55" t="str">
        <f>C1</f>
        <v>Product</v>
      </c>
      <c r="H10" s="55" t="str">
        <f>B1</f>
        <v>Year</v>
      </c>
    </row>
    <row r="11" spans="1:22" x14ac:dyDescent="0.3">
      <c r="A11" s="24">
        <v>43229</v>
      </c>
      <c r="B11" s="23">
        <v>2018</v>
      </c>
      <c r="C11" s="23" t="s">
        <v>77</v>
      </c>
      <c r="D11" s="23">
        <v>1020.18</v>
      </c>
      <c r="E11" s="23">
        <v>591.70000000000005</v>
      </c>
      <c r="G11" s="23" t="s">
        <v>30</v>
      </c>
      <c r="H11" s="23">
        <v>2017</v>
      </c>
    </row>
    <row r="12" spans="1:22" x14ac:dyDescent="0.3">
      <c r="A12" s="24">
        <v>42557</v>
      </c>
      <c r="B12" s="23">
        <v>2016</v>
      </c>
      <c r="C12" s="23" t="s">
        <v>77</v>
      </c>
      <c r="D12" s="23">
        <v>653.87</v>
      </c>
      <c r="E12" s="23">
        <v>274.63</v>
      </c>
      <c r="G12" s="56" t="str">
        <f>"Total "&amp;E1</f>
        <v>Total COGS</v>
      </c>
      <c r="H12" s="52">
        <f>SUMIFS(E2:E665,C2:C665,G11,B2:B665,H11)</f>
        <v>35310.97</v>
      </c>
      <c r="I12" t="str">
        <f ca="1">IF(_xlfn.ISFORMULA(H12),_xlfn.FORMULATEXT(H12),"")</f>
        <v>=SUMIFS(E2:E665,C2:C665,G11,B2:B665,H11)</v>
      </c>
    </row>
    <row r="13" spans="1:22" x14ac:dyDescent="0.3">
      <c r="A13" s="24">
        <v>43048</v>
      </c>
      <c r="B13" s="23">
        <v>2017</v>
      </c>
      <c r="C13" s="23" t="s">
        <v>76</v>
      </c>
      <c r="D13" s="23">
        <v>1044.3699999999999</v>
      </c>
      <c r="E13" s="23">
        <v>616.17999999999995</v>
      </c>
      <c r="I13" s="54" t="s">
        <v>114</v>
      </c>
      <c r="J13" s="54"/>
      <c r="K13" s="54"/>
      <c r="L13" s="54"/>
      <c r="M13" s="54"/>
    </row>
    <row r="14" spans="1:22" x14ac:dyDescent="0.3">
      <c r="A14" s="24">
        <v>42985</v>
      </c>
      <c r="B14" s="23">
        <v>2017</v>
      </c>
      <c r="C14" s="23" t="s">
        <v>77</v>
      </c>
      <c r="D14" s="23">
        <v>1900.47</v>
      </c>
      <c r="E14" s="23">
        <v>988.24</v>
      </c>
    </row>
    <row r="15" spans="1:22" x14ac:dyDescent="0.3">
      <c r="A15" s="24">
        <v>42838</v>
      </c>
      <c r="B15" s="23">
        <v>2017</v>
      </c>
      <c r="C15" s="23" t="s">
        <v>77</v>
      </c>
      <c r="D15" s="23">
        <v>1129.45</v>
      </c>
      <c r="E15" s="23">
        <v>463.07</v>
      </c>
    </row>
    <row r="16" spans="1:22" x14ac:dyDescent="0.3">
      <c r="A16" s="24">
        <v>42906</v>
      </c>
      <c r="B16" s="23">
        <v>2017</v>
      </c>
      <c r="C16" s="23" t="s">
        <v>77</v>
      </c>
      <c r="D16" s="23">
        <v>328.7</v>
      </c>
      <c r="E16" s="23">
        <v>128.19</v>
      </c>
    </row>
    <row r="17" spans="1:5" x14ac:dyDescent="0.3">
      <c r="A17" s="24">
        <v>42881</v>
      </c>
      <c r="B17" s="23">
        <v>2017</v>
      </c>
      <c r="C17" s="23" t="s">
        <v>31</v>
      </c>
      <c r="D17" s="23">
        <v>58</v>
      </c>
      <c r="E17" s="23">
        <v>36.54</v>
      </c>
    </row>
    <row r="18" spans="1:5" x14ac:dyDescent="0.3">
      <c r="A18" s="24">
        <v>43162</v>
      </c>
      <c r="B18" s="23">
        <v>2018</v>
      </c>
      <c r="C18" s="23" t="s">
        <v>31</v>
      </c>
      <c r="D18" s="23">
        <v>1646.76</v>
      </c>
      <c r="E18" s="23">
        <v>1037.46</v>
      </c>
    </row>
    <row r="19" spans="1:5" x14ac:dyDescent="0.3">
      <c r="A19" s="24">
        <v>43049</v>
      </c>
      <c r="B19" s="23">
        <v>2017</v>
      </c>
      <c r="C19" s="23" t="s">
        <v>77</v>
      </c>
      <c r="D19" s="23">
        <v>1865.2</v>
      </c>
      <c r="E19" s="23">
        <v>895.3</v>
      </c>
    </row>
    <row r="20" spans="1:5" x14ac:dyDescent="0.3">
      <c r="A20" s="24">
        <v>42753</v>
      </c>
      <c r="B20" s="23">
        <v>2017</v>
      </c>
      <c r="C20" s="23" t="s">
        <v>30</v>
      </c>
      <c r="D20" s="23">
        <v>884.17</v>
      </c>
      <c r="E20" s="23">
        <v>512.82000000000005</v>
      </c>
    </row>
    <row r="21" spans="1:5" x14ac:dyDescent="0.3">
      <c r="A21" s="24">
        <v>42898</v>
      </c>
      <c r="B21" s="23">
        <v>2017</v>
      </c>
      <c r="C21" s="23" t="s">
        <v>30</v>
      </c>
      <c r="D21" s="23">
        <v>1891.74</v>
      </c>
      <c r="E21" s="23">
        <v>908.04</v>
      </c>
    </row>
    <row r="22" spans="1:5" x14ac:dyDescent="0.3">
      <c r="A22" s="24">
        <v>43016</v>
      </c>
      <c r="B22" s="23">
        <v>2017</v>
      </c>
      <c r="C22" s="23" t="s">
        <v>31</v>
      </c>
      <c r="D22" s="23">
        <v>561.61</v>
      </c>
      <c r="E22" s="23">
        <v>219.03</v>
      </c>
    </row>
    <row r="23" spans="1:5" x14ac:dyDescent="0.3">
      <c r="A23" s="24">
        <v>42974</v>
      </c>
      <c r="B23" s="23">
        <v>2017</v>
      </c>
      <c r="C23" s="23" t="s">
        <v>30</v>
      </c>
      <c r="D23" s="23">
        <v>713.19</v>
      </c>
      <c r="E23" s="23">
        <v>392.25</v>
      </c>
    </row>
    <row r="24" spans="1:5" x14ac:dyDescent="0.3">
      <c r="A24" s="24">
        <v>42445</v>
      </c>
      <c r="B24" s="23">
        <v>2016</v>
      </c>
      <c r="C24" s="23" t="s">
        <v>31</v>
      </c>
      <c r="D24" s="23">
        <v>148.6</v>
      </c>
      <c r="E24" s="23">
        <v>69.84</v>
      </c>
    </row>
    <row r="25" spans="1:5" x14ac:dyDescent="0.3">
      <c r="A25" s="24">
        <v>42963</v>
      </c>
      <c r="B25" s="23">
        <v>2017</v>
      </c>
      <c r="C25" s="23" t="s">
        <v>76</v>
      </c>
      <c r="D25" s="23">
        <v>2436.08</v>
      </c>
      <c r="E25" s="23">
        <v>1315.48</v>
      </c>
    </row>
    <row r="26" spans="1:5" x14ac:dyDescent="0.3">
      <c r="A26" s="24">
        <v>43129</v>
      </c>
      <c r="B26" s="23">
        <v>2018</v>
      </c>
      <c r="C26" s="23" t="s">
        <v>31</v>
      </c>
      <c r="D26" s="23">
        <v>353.67</v>
      </c>
      <c r="E26" s="23">
        <v>169.76</v>
      </c>
    </row>
    <row r="27" spans="1:5" x14ac:dyDescent="0.3">
      <c r="A27" s="24">
        <v>43046</v>
      </c>
      <c r="B27" s="23">
        <v>2017</v>
      </c>
      <c r="C27" s="23" t="s">
        <v>31</v>
      </c>
      <c r="D27" s="23">
        <v>1993.91</v>
      </c>
      <c r="E27" s="23">
        <v>996.96</v>
      </c>
    </row>
    <row r="28" spans="1:5" x14ac:dyDescent="0.3">
      <c r="A28" s="24">
        <v>43217</v>
      </c>
      <c r="B28" s="23">
        <v>2018</v>
      </c>
      <c r="C28" s="23" t="s">
        <v>76</v>
      </c>
      <c r="D28" s="23">
        <v>1535.67</v>
      </c>
      <c r="E28" s="23">
        <v>982.83</v>
      </c>
    </row>
    <row r="29" spans="1:5" x14ac:dyDescent="0.3">
      <c r="A29" s="24">
        <v>42858</v>
      </c>
      <c r="B29" s="23">
        <v>2017</v>
      </c>
      <c r="C29" s="23" t="s">
        <v>76</v>
      </c>
      <c r="D29" s="23">
        <v>1058.98</v>
      </c>
      <c r="E29" s="23">
        <v>645.98</v>
      </c>
    </row>
    <row r="30" spans="1:5" x14ac:dyDescent="0.3">
      <c r="A30" s="24">
        <v>43026</v>
      </c>
      <c r="B30" s="23">
        <v>2017</v>
      </c>
      <c r="C30" s="23" t="s">
        <v>77</v>
      </c>
      <c r="D30" s="23">
        <v>725.21</v>
      </c>
      <c r="E30" s="23">
        <v>362.61</v>
      </c>
    </row>
    <row r="31" spans="1:5" x14ac:dyDescent="0.3">
      <c r="A31" s="24">
        <v>43043</v>
      </c>
      <c r="B31" s="23">
        <v>2017</v>
      </c>
      <c r="C31" s="23" t="s">
        <v>77</v>
      </c>
      <c r="D31" s="23">
        <v>1332.83</v>
      </c>
      <c r="E31" s="23">
        <v>879.67</v>
      </c>
    </row>
    <row r="32" spans="1:5" x14ac:dyDescent="0.3">
      <c r="A32" s="24">
        <v>42556</v>
      </c>
      <c r="B32" s="23">
        <v>2016</v>
      </c>
      <c r="C32" s="23" t="s">
        <v>30</v>
      </c>
      <c r="D32" s="23">
        <v>1955.26</v>
      </c>
      <c r="E32" s="23">
        <v>860.31</v>
      </c>
    </row>
    <row r="33" spans="1:5" x14ac:dyDescent="0.3">
      <c r="A33" s="24">
        <v>42646</v>
      </c>
      <c r="B33" s="23">
        <v>2016</v>
      </c>
      <c r="C33" s="23" t="s">
        <v>77</v>
      </c>
      <c r="D33" s="23">
        <v>1003.54</v>
      </c>
      <c r="E33" s="23">
        <v>662.34</v>
      </c>
    </row>
    <row r="34" spans="1:5" x14ac:dyDescent="0.3">
      <c r="A34" s="24">
        <v>42806</v>
      </c>
      <c r="B34" s="23">
        <v>2017</v>
      </c>
      <c r="C34" s="23" t="s">
        <v>31</v>
      </c>
      <c r="D34" s="23">
        <v>368.46</v>
      </c>
      <c r="E34" s="23">
        <v>184.23</v>
      </c>
    </row>
    <row r="35" spans="1:5" x14ac:dyDescent="0.3">
      <c r="A35" s="24">
        <v>43019</v>
      </c>
      <c r="B35" s="23">
        <v>2017</v>
      </c>
      <c r="C35" s="23" t="s">
        <v>30</v>
      </c>
      <c r="D35" s="23">
        <v>1473.86</v>
      </c>
      <c r="E35" s="23">
        <v>795.88</v>
      </c>
    </row>
    <row r="36" spans="1:5" x14ac:dyDescent="0.3">
      <c r="A36" s="24">
        <v>43032</v>
      </c>
      <c r="B36" s="23">
        <v>2017</v>
      </c>
      <c r="C36" s="23" t="s">
        <v>76</v>
      </c>
      <c r="D36" s="23">
        <v>539.23</v>
      </c>
      <c r="E36" s="23">
        <v>285.79000000000002</v>
      </c>
    </row>
    <row r="37" spans="1:5" x14ac:dyDescent="0.3">
      <c r="A37" s="24">
        <v>42377</v>
      </c>
      <c r="B37" s="23">
        <v>2016</v>
      </c>
      <c r="C37" s="23" t="s">
        <v>76</v>
      </c>
      <c r="D37" s="23">
        <v>1974.49</v>
      </c>
      <c r="E37" s="23">
        <v>908.27</v>
      </c>
    </row>
    <row r="38" spans="1:5" x14ac:dyDescent="0.3">
      <c r="A38" s="24">
        <v>42964</v>
      </c>
      <c r="B38" s="23">
        <v>2017</v>
      </c>
      <c r="C38" s="23" t="s">
        <v>76</v>
      </c>
      <c r="D38" s="23">
        <v>1931.47</v>
      </c>
      <c r="E38" s="23">
        <v>1081.6199999999999</v>
      </c>
    </row>
    <row r="39" spans="1:5" x14ac:dyDescent="0.3">
      <c r="A39" s="24">
        <v>42688</v>
      </c>
      <c r="B39" s="23">
        <v>2016</v>
      </c>
      <c r="C39" s="23" t="s">
        <v>76</v>
      </c>
      <c r="D39" s="23">
        <v>1449.29</v>
      </c>
      <c r="E39" s="23">
        <v>884.07</v>
      </c>
    </row>
    <row r="40" spans="1:5" x14ac:dyDescent="0.3">
      <c r="A40" s="24">
        <v>42904</v>
      </c>
      <c r="B40" s="23">
        <v>2017</v>
      </c>
      <c r="C40" s="23" t="s">
        <v>77</v>
      </c>
      <c r="D40" s="23">
        <v>2307.69</v>
      </c>
      <c r="E40" s="23">
        <v>1038.46</v>
      </c>
    </row>
    <row r="41" spans="1:5" x14ac:dyDescent="0.3">
      <c r="A41" s="24">
        <v>43193</v>
      </c>
      <c r="B41" s="23">
        <v>2018</v>
      </c>
      <c r="C41" s="23" t="s">
        <v>30</v>
      </c>
      <c r="D41" s="23">
        <v>1115.1300000000001</v>
      </c>
      <c r="E41" s="23">
        <v>490.66</v>
      </c>
    </row>
    <row r="42" spans="1:5" x14ac:dyDescent="0.3">
      <c r="A42" s="24">
        <v>42384</v>
      </c>
      <c r="B42" s="23">
        <v>2016</v>
      </c>
      <c r="C42" s="23" t="s">
        <v>31</v>
      </c>
      <c r="D42" s="23">
        <v>29.88</v>
      </c>
      <c r="E42" s="23">
        <v>16.14</v>
      </c>
    </row>
    <row r="43" spans="1:5" x14ac:dyDescent="0.3">
      <c r="A43" s="24">
        <v>42794</v>
      </c>
      <c r="B43" s="23">
        <v>2017</v>
      </c>
      <c r="C43" s="23" t="s">
        <v>77</v>
      </c>
      <c r="D43" s="23">
        <v>2154.9499999999998</v>
      </c>
      <c r="E43" s="23">
        <v>1077.48</v>
      </c>
    </row>
    <row r="44" spans="1:5" x14ac:dyDescent="0.3">
      <c r="A44" s="24">
        <v>42433</v>
      </c>
      <c r="B44" s="23">
        <v>2016</v>
      </c>
      <c r="C44" s="23" t="s">
        <v>30</v>
      </c>
      <c r="D44" s="23">
        <v>1234.8599999999999</v>
      </c>
      <c r="E44" s="23">
        <v>815.01</v>
      </c>
    </row>
    <row r="45" spans="1:5" x14ac:dyDescent="0.3">
      <c r="A45" s="24">
        <v>43000</v>
      </c>
      <c r="B45" s="23">
        <v>2017</v>
      </c>
      <c r="C45" s="23" t="s">
        <v>76</v>
      </c>
      <c r="D45" s="23">
        <v>2154.1799999999998</v>
      </c>
      <c r="E45" s="23">
        <v>1206.3399999999999</v>
      </c>
    </row>
    <row r="46" spans="1:5" x14ac:dyDescent="0.3">
      <c r="A46" s="24">
        <v>42939</v>
      </c>
      <c r="B46" s="23">
        <v>2017</v>
      </c>
      <c r="C46" s="23" t="s">
        <v>30</v>
      </c>
      <c r="D46" s="23">
        <v>1744.62</v>
      </c>
      <c r="E46" s="23">
        <v>872.31</v>
      </c>
    </row>
    <row r="47" spans="1:5" x14ac:dyDescent="0.3">
      <c r="A47" s="24">
        <v>43269</v>
      </c>
      <c r="B47" s="23">
        <v>2018</v>
      </c>
      <c r="C47" s="23" t="s">
        <v>76</v>
      </c>
      <c r="D47" s="23">
        <v>2298.4499999999998</v>
      </c>
      <c r="E47" s="23">
        <v>1126.24</v>
      </c>
    </row>
    <row r="48" spans="1:5" x14ac:dyDescent="0.3">
      <c r="A48" s="24">
        <v>42596</v>
      </c>
      <c r="B48" s="23">
        <v>2016</v>
      </c>
      <c r="C48" s="23" t="s">
        <v>30</v>
      </c>
      <c r="D48" s="23">
        <v>494.28</v>
      </c>
      <c r="E48" s="23">
        <v>271.85000000000002</v>
      </c>
    </row>
    <row r="49" spans="1:5" x14ac:dyDescent="0.3">
      <c r="A49" s="24">
        <v>42438</v>
      </c>
      <c r="B49" s="23">
        <v>2016</v>
      </c>
      <c r="C49" s="23" t="s">
        <v>31</v>
      </c>
      <c r="D49" s="23">
        <v>2253.0300000000002</v>
      </c>
      <c r="E49" s="23">
        <v>1149.05</v>
      </c>
    </row>
    <row r="50" spans="1:5" x14ac:dyDescent="0.3">
      <c r="A50" s="24">
        <v>42795</v>
      </c>
      <c r="B50" s="23">
        <v>2017</v>
      </c>
      <c r="C50" s="23" t="s">
        <v>31</v>
      </c>
      <c r="D50" s="23">
        <v>1478.09</v>
      </c>
      <c r="E50" s="23">
        <v>768.61</v>
      </c>
    </row>
    <row r="51" spans="1:5" x14ac:dyDescent="0.3">
      <c r="A51" s="24">
        <v>43406</v>
      </c>
      <c r="B51" s="23">
        <v>2018</v>
      </c>
      <c r="C51" s="23" t="s">
        <v>77</v>
      </c>
      <c r="D51" s="23">
        <v>678.92</v>
      </c>
      <c r="E51" s="23">
        <v>325.88</v>
      </c>
    </row>
    <row r="52" spans="1:5" x14ac:dyDescent="0.3">
      <c r="A52" s="24">
        <v>43201</v>
      </c>
      <c r="B52" s="23">
        <v>2018</v>
      </c>
      <c r="C52" s="23" t="s">
        <v>31</v>
      </c>
      <c r="D52" s="23">
        <v>143.51</v>
      </c>
      <c r="E52" s="23">
        <v>71.760000000000005</v>
      </c>
    </row>
    <row r="53" spans="1:5" x14ac:dyDescent="0.3">
      <c r="A53" s="24">
        <v>42425</v>
      </c>
      <c r="B53" s="23">
        <v>2016</v>
      </c>
      <c r="C53" s="23" t="s">
        <v>77</v>
      </c>
      <c r="D53" s="23">
        <v>1868.96</v>
      </c>
      <c r="E53" s="23">
        <v>747.58</v>
      </c>
    </row>
    <row r="54" spans="1:5" x14ac:dyDescent="0.3">
      <c r="A54" s="24">
        <v>42899</v>
      </c>
      <c r="B54" s="23">
        <v>2017</v>
      </c>
      <c r="C54" s="23" t="s">
        <v>77</v>
      </c>
      <c r="D54" s="23">
        <v>1549.63</v>
      </c>
      <c r="E54" s="23">
        <v>604.36</v>
      </c>
    </row>
    <row r="55" spans="1:5" x14ac:dyDescent="0.3">
      <c r="A55" s="24">
        <v>42682</v>
      </c>
      <c r="B55" s="23">
        <v>2016</v>
      </c>
      <c r="C55" s="23" t="s">
        <v>31</v>
      </c>
      <c r="D55" s="23">
        <v>937.24</v>
      </c>
      <c r="E55" s="23">
        <v>459.25</v>
      </c>
    </row>
    <row r="56" spans="1:5" x14ac:dyDescent="0.3">
      <c r="A56" s="24">
        <v>43227</v>
      </c>
      <c r="B56" s="23">
        <v>2018</v>
      </c>
      <c r="C56" s="23" t="s">
        <v>31</v>
      </c>
      <c r="D56" s="23">
        <v>109.84</v>
      </c>
      <c r="E56" s="23">
        <v>54.92</v>
      </c>
    </row>
    <row r="57" spans="1:5" x14ac:dyDescent="0.3">
      <c r="A57" s="24">
        <v>42782</v>
      </c>
      <c r="B57" s="23">
        <v>2017</v>
      </c>
      <c r="C57" s="23" t="s">
        <v>77</v>
      </c>
      <c r="D57" s="23">
        <v>747.68</v>
      </c>
      <c r="E57" s="23">
        <v>500.95</v>
      </c>
    </row>
    <row r="58" spans="1:5" x14ac:dyDescent="0.3">
      <c r="A58" s="24">
        <v>42886</v>
      </c>
      <c r="B58" s="23">
        <v>2017</v>
      </c>
      <c r="C58" s="23" t="s">
        <v>77</v>
      </c>
      <c r="D58" s="23">
        <v>443.35</v>
      </c>
      <c r="E58" s="23">
        <v>252.71</v>
      </c>
    </row>
    <row r="59" spans="1:5" x14ac:dyDescent="0.3">
      <c r="A59" s="24">
        <v>42396</v>
      </c>
      <c r="B59" s="23">
        <v>2016</v>
      </c>
      <c r="C59" s="23" t="s">
        <v>77</v>
      </c>
      <c r="D59" s="23">
        <v>1129.8499999999999</v>
      </c>
      <c r="E59" s="23">
        <v>723.1</v>
      </c>
    </row>
    <row r="60" spans="1:5" x14ac:dyDescent="0.3">
      <c r="A60" s="24">
        <v>42632</v>
      </c>
      <c r="B60" s="23">
        <v>2016</v>
      </c>
      <c r="C60" s="23" t="s">
        <v>76</v>
      </c>
      <c r="D60" s="23">
        <v>2202.75</v>
      </c>
      <c r="E60" s="23">
        <v>947.18</v>
      </c>
    </row>
    <row r="61" spans="1:5" x14ac:dyDescent="0.3">
      <c r="A61" s="24">
        <v>42405</v>
      </c>
      <c r="B61" s="23">
        <v>2016</v>
      </c>
      <c r="C61" s="23" t="s">
        <v>30</v>
      </c>
      <c r="D61" s="23">
        <v>29.56</v>
      </c>
      <c r="E61" s="23">
        <v>11.82</v>
      </c>
    </row>
    <row r="62" spans="1:5" x14ac:dyDescent="0.3">
      <c r="A62" s="24">
        <v>42473</v>
      </c>
      <c r="B62" s="23">
        <v>2016</v>
      </c>
      <c r="C62" s="23" t="s">
        <v>30</v>
      </c>
      <c r="D62" s="23">
        <v>2088.42</v>
      </c>
      <c r="E62" s="23">
        <v>1294.82</v>
      </c>
    </row>
    <row r="63" spans="1:5" x14ac:dyDescent="0.3">
      <c r="A63" s="24">
        <v>42817</v>
      </c>
      <c r="B63" s="23">
        <v>2017</v>
      </c>
      <c r="C63" s="23" t="s">
        <v>31</v>
      </c>
      <c r="D63" s="23">
        <v>708.14</v>
      </c>
      <c r="E63" s="23">
        <v>446.13</v>
      </c>
    </row>
    <row r="64" spans="1:5" x14ac:dyDescent="0.3">
      <c r="A64" s="24">
        <v>43442</v>
      </c>
      <c r="B64" s="23">
        <v>2018</v>
      </c>
      <c r="C64" s="23" t="s">
        <v>77</v>
      </c>
      <c r="D64" s="23">
        <v>44.86</v>
      </c>
      <c r="E64" s="23">
        <v>26.47</v>
      </c>
    </row>
    <row r="65" spans="1:5" x14ac:dyDescent="0.3">
      <c r="A65" s="24">
        <v>42997</v>
      </c>
      <c r="B65" s="23">
        <v>2017</v>
      </c>
      <c r="C65" s="23" t="s">
        <v>76</v>
      </c>
      <c r="D65" s="23">
        <v>1665.87</v>
      </c>
      <c r="E65" s="23">
        <v>866.25</v>
      </c>
    </row>
    <row r="66" spans="1:5" x14ac:dyDescent="0.3">
      <c r="A66" s="24">
        <v>43108</v>
      </c>
      <c r="B66" s="23">
        <v>2018</v>
      </c>
      <c r="C66" s="23" t="s">
        <v>30</v>
      </c>
      <c r="D66" s="23">
        <v>1657.26</v>
      </c>
      <c r="E66" s="23">
        <v>977.78</v>
      </c>
    </row>
    <row r="67" spans="1:5" x14ac:dyDescent="0.3">
      <c r="A67" s="24">
        <v>42763</v>
      </c>
      <c r="B67" s="23">
        <v>2017</v>
      </c>
      <c r="C67" s="23" t="s">
        <v>31</v>
      </c>
      <c r="D67" s="23">
        <v>1543.94</v>
      </c>
      <c r="E67" s="23">
        <v>679.33</v>
      </c>
    </row>
    <row r="68" spans="1:5" x14ac:dyDescent="0.3">
      <c r="A68" s="24">
        <v>42571</v>
      </c>
      <c r="B68" s="23">
        <v>2016</v>
      </c>
      <c r="C68" s="23" t="s">
        <v>30</v>
      </c>
      <c r="D68" s="23">
        <v>1362.96</v>
      </c>
      <c r="E68" s="23">
        <v>708.74</v>
      </c>
    </row>
    <row r="69" spans="1:5" x14ac:dyDescent="0.3">
      <c r="A69" s="24">
        <v>42903</v>
      </c>
      <c r="B69" s="23">
        <v>2017</v>
      </c>
      <c r="C69" s="23" t="s">
        <v>30</v>
      </c>
      <c r="D69" s="23">
        <v>308.39999999999998</v>
      </c>
      <c r="E69" s="23">
        <v>141.86000000000001</v>
      </c>
    </row>
    <row r="70" spans="1:5" x14ac:dyDescent="0.3">
      <c r="A70" s="24">
        <v>42804</v>
      </c>
      <c r="B70" s="23">
        <v>2017</v>
      </c>
      <c r="C70" s="23" t="s">
        <v>77</v>
      </c>
      <c r="D70" s="23">
        <v>2495.48</v>
      </c>
      <c r="E70" s="23">
        <v>1098.01</v>
      </c>
    </row>
    <row r="71" spans="1:5" x14ac:dyDescent="0.3">
      <c r="A71" s="24">
        <v>42865</v>
      </c>
      <c r="B71" s="23">
        <v>2017</v>
      </c>
      <c r="C71" s="23" t="s">
        <v>76</v>
      </c>
      <c r="D71" s="23">
        <v>402.76</v>
      </c>
      <c r="E71" s="23">
        <v>189.3</v>
      </c>
    </row>
    <row r="72" spans="1:5" x14ac:dyDescent="0.3">
      <c r="A72" s="24">
        <v>43228</v>
      </c>
      <c r="B72" s="23">
        <v>2018</v>
      </c>
      <c r="C72" s="23" t="s">
        <v>77</v>
      </c>
      <c r="D72" s="23">
        <v>1421.93</v>
      </c>
      <c r="E72" s="23">
        <v>639.87</v>
      </c>
    </row>
    <row r="73" spans="1:5" x14ac:dyDescent="0.3">
      <c r="A73" s="24">
        <v>42374</v>
      </c>
      <c r="B73" s="23">
        <v>2016</v>
      </c>
      <c r="C73" s="23" t="s">
        <v>31</v>
      </c>
      <c r="D73" s="23">
        <v>1172.31</v>
      </c>
      <c r="E73" s="23">
        <v>644.77</v>
      </c>
    </row>
    <row r="74" spans="1:5" x14ac:dyDescent="0.3">
      <c r="A74" s="24">
        <v>42834</v>
      </c>
      <c r="B74" s="23">
        <v>2017</v>
      </c>
      <c r="C74" s="23" t="s">
        <v>31</v>
      </c>
      <c r="D74" s="23">
        <v>2070.4899999999998</v>
      </c>
      <c r="E74" s="23">
        <v>1345.82</v>
      </c>
    </row>
    <row r="75" spans="1:5" x14ac:dyDescent="0.3">
      <c r="A75" s="24">
        <v>43463</v>
      </c>
      <c r="B75" s="23">
        <v>2018</v>
      </c>
      <c r="C75" s="23" t="s">
        <v>30</v>
      </c>
      <c r="D75" s="23">
        <v>1965.34</v>
      </c>
      <c r="E75" s="23">
        <v>786.14</v>
      </c>
    </row>
    <row r="76" spans="1:5" x14ac:dyDescent="0.3">
      <c r="A76" s="24">
        <v>42542</v>
      </c>
      <c r="B76" s="23">
        <v>2016</v>
      </c>
      <c r="C76" s="23" t="s">
        <v>76</v>
      </c>
      <c r="D76" s="23">
        <v>1833</v>
      </c>
      <c r="E76" s="23">
        <v>879.84</v>
      </c>
    </row>
    <row r="77" spans="1:5" x14ac:dyDescent="0.3">
      <c r="A77" s="24">
        <v>43197</v>
      </c>
      <c r="B77" s="23">
        <v>2018</v>
      </c>
      <c r="C77" s="23" t="s">
        <v>76</v>
      </c>
      <c r="D77" s="23">
        <v>2151.4499999999998</v>
      </c>
      <c r="E77" s="23">
        <v>1312.38</v>
      </c>
    </row>
    <row r="78" spans="1:5" x14ac:dyDescent="0.3">
      <c r="A78" s="24">
        <v>42860</v>
      </c>
      <c r="B78" s="23">
        <v>2017</v>
      </c>
      <c r="C78" s="23" t="s">
        <v>76</v>
      </c>
      <c r="D78" s="23">
        <v>673.95</v>
      </c>
      <c r="E78" s="23">
        <v>384.15</v>
      </c>
    </row>
    <row r="79" spans="1:5" x14ac:dyDescent="0.3">
      <c r="A79" s="24">
        <v>43117</v>
      </c>
      <c r="B79" s="23">
        <v>2018</v>
      </c>
      <c r="C79" s="23" t="s">
        <v>30</v>
      </c>
      <c r="D79" s="23">
        <v>561.58000000000004</v>
      </c>
      <c r="E79" s="23">
        <v>247.1</v>
      </c>
    </row>
    <row r="80" spans="1:5" x14ac:dyDescent="0.3">
      <c r="A80" s="24">
        <v>42957</v>
      </c>
      <c r="B80" s="23">
        <v>2017</v>
      </c>
      <c r="C80" s="23" t="s">
        <v>77</v>
      </c>
      <c r="D80" s="23">
        <v>1342.24</v>
      </c>
      <c r="E80" s="23">
        <v>711.39</v>
      </c>
    </row>
    <row r="81" spans="1:5" x14ac:dyDescent="0.3">
      <c r="A81" s="24">
        <v>43286</v>
      </c>
      <c r="B81" s="23">
        <v>2018</v>
      </c>
      <c r="C81" s="23" t="s">
        <v>31</v>
      </c>
      <c r="D81" s="23">
        <v>1754.6</v>
      </c>
      <c r="E81" s="23">
        <v>789.57</v>
      </c>
    </row>
    <row r="82" spans="1:5" x14ac:dyDescent="0.3">
      <c r="A82" s="24">
        <v>43129</v>
      </c>
      <c r="B82" s="23">
        <v>2018</v>
      </c>
      <c r="C82" s="23" t="s">
        <v>31</v>
      </c>
      <c r="D82" s="23">
        <v>214.29</v>
      </c>
      <c r="E82" s="23">
        <v>109.29</v>
      </c>
    </row>
    <row r="83" spans="1:5" x14ac:dyDescent="0.3">
      <c r="A83" s="24">
        <v>42793</v>
      </c>
      <c r="B83" s="23">
        <v>2017</v>
      </c>
      <c r="C83" s="23" t="s">
        <v>77</v>
      </c>
      <c r="D83" s="23">
        <v>1561.54</v>
      </c>
      <c r="E83" s="23">
        <v>952.54</v>
      </c>
    </row>
    <row r="84" spans="1:5" x14ac:dyDescent="0.3">
      <c r="A84" s="24">
        <v>43165</v>
      </c>
      <c r="B84" s="23">
        <v>2018</v>
      </c>
      <c r="C84" s="23" t="s">
        <v>30</v>
      </c>
      <c r="D84" s="23">
        <v>1673.37</v>
      </c>
      <c r="E84" s="23">
        <v>870.15</v>
      </c>
    </row>
    <row r="85" spans="1:5" x14ac:dyDescent="0.3">
      <c r="A85" s="24">
        <v>43414</v>
      </c>
      <c r="B85" s="23">
        <v>2018</v>
      </c>
      <c r="C85" s="23" t="s">
        <v>30</v>
      </c>
      <c r="D85" s="23">
        <v>773.05</v>
      </c>
      <c r="E85" s="23">
        <v>440.64</v>
      </c>
    </row>
    <row r="86" spans="1:5" x14ac:dyDescent="0.3">
      <c r="A86" s="24">
        <v>43385</v>
      </c>
      <c r="B86" s="23">
        <v>2018</v>
      </c>
      <c r="C86" s="23" t="s">
        <v>30</v>
      </c>
      <c r="D86" s="23">
        <v>418.72</v>
      </c>
      <c r="E86" s="23">
        <v>230.3</v>
      </c>
    </row>
    <row r="87" spans="1:5" x14ac:dyDescent="0.3">
      <c r="A87" s="24">
        <v>43033</v>
      </c>
      <c r="B87" s="23">
        <v>2017</v>
      </c>
      <c r="C87" s="23" t="s">
        <v>76</v>
      </c>
      <c r="D87" s="23">
        <v>1946.44</v>
      </c>
      <c r="E87" s="23">
        <v>1051.08</v>
      </c>
    </row>
    <row r="88" spans="1:5" x14ac:dyDescent="0.3">
      <c r="A88" s="24">
        <v>42791</v>
      </c>
      <c r="B88" s="23">
        <v>2017</v>
      </c>
      <c r="C88" s="23" t="s">
        <v>77</v>
      </c>
      <c r="D88" s="23">
        <v>770.94</v>
      </c>
      <c r="E88" s="23">
        <v>339.21</v>
      </c>
    </row>
    <row r="89" spans="1:5" x14ac:dyDescent="0.3">
      <c r="A89" s="24">
        <v>43332</v>
      </c>
      <c r="B89" s="23">
        <v>2018</v>
      </c>
      <c r="C89" s="23" t="s">
        <v>31</v>
      </c>
      <c r="D89" s="23">
        <v>1222.49</v>
      </c>
      <c r="E89" s="23">
        <v>770.17</v>
      </c>
    </row>
    <row r="90" spans="1:5" x14ac:dyDescent="0.3">
      <c r="A90" s="24">
        <v>43184</v>
      </c>
      <c r="B90" s="23">
        <v>2018</v>
      </c>
      <c r="C90" s="23" t="s">
        <v>30</v>
      </c>
      <c r="D90" s="23">
        <v>1395.46</v>
      </c>
      <c r="E90" s="23">
        <v>851.23</v>
      </c>
    </row>
    <row r="91" spans="1:5" x14ac:dyDescent="0.3">
      <c r="A91" s="24">
        <v>42896</v>
      </c>
      <c r="B91" s="23">
        <v>2017</v>
      </c>
      <c r="C91" s="23" t="s">
        <v>30</v>
      </c>
      <c r="D91" s="23">
        <v>1520.63</v>
      </c>
      <c r="E91" s="23">
        <v>851.55</v>
      </c>
    </row>
    <row r="92" spans="1:5" x14ac:dyDescent="0.3">
      <c r="A92" s="24">
        <v>42635</v>
      </c>
      <c r="B92" s="23">
        <v>2016</v>
      </c>
      <c r="C92" s="23" t="s">
        <v>77</v>
      </c>
      <c r="D92" s="23">
        <v>1094.5</v>
      </c>
      <c r="E92" s="23">
        <v>689.54</v>
      </c>
    </row>
    <row r="93" spans="1:5" x14ac:dyDescent="0.3">
      <c r="A93" s="24">
        <v>42808</v>
      </c>
      <c r="B93" s="23">
        <v>2017</v>
      </c>
      <c r="C93" s="23" t="s">
        <v>31</v>
      </c>
      <c r="D93" s="23">
        <v>76.959999999999994</v>
      </c>
      <c r="E93" s="23">
        <v>33.86</v>
      </c>
    </row>
    <row r="94" spans="1:5" x14ac:dyDescent="0.3">
      <c r="A94" s="24">
        <v>43016</v>
      </c>
      <c r="B94" s="23">
        <v>2017</v>
      </c>
      <c r="C94" s="23" t="s">
        <v>31</v>
      </c>
      <c r="D94" s="23">
        <v>234.72</v>
      </c>
      <c r="E94" s="23">
        <v>152.57</v>
      </c>
    </row>
    <row r="95" spans="1:5" x14ac:dyDescent="0.3">
      <c r="A95" s="24">
        <v>42793</v>
      </c>
      <c r="B95" s="23">
        <v>2017</v>
      </c>
      <c r="C95" s="23" t="s">
        <v>30</v>
      </c>
      <c r="D95" s="23">
        <v>2003.25</v>
      </c>
      <c r="E95" s="23">
        <v>1041.69</v>
      </c>
    </row>
    <row r="96" spans="1:5" x14ac:dyDescent="0.3">
      <c r="A96" s="24">
        <v>42879</v>
      </c>
      <c r="B96" s="23">
        <v>2017</v>
      </c>
      <c r="C96" s="23" t="s">
        <v>31</v>
      </c>
      <c r="D96" s="23">
        <v>1688.01</v>
      </c>
      <c r="E96" s="23">
        <v>1063.45</v>
      </c>
    </row>
    <row r="97" spans="1:5" x14ac:dyDescent="0.3">
      <c r="A97" s="24">
        <v>42733</v>
      </c>
      <c r="B97" s="23">
        <v>2016</v>
      </c>
      <c r="C97" s="23" t="s">
        <v>77</v>
      </c>
      <c r="D97" s="23">
        <v>1538.35</v>
      </c>
      <c r="E97" s="23">
        <v>815.33</v>
      </c>
    </row>
    <row r="98" spans="1:5" x14ac:dyDescent="0.3">
      <c r="A98" s="24">
        <v>42856</v>
      </c>
      <c r="B98" s="23">
        <v>2017</v>
      </c>
      <c r="C98" s="23" t="s">
        <v>76</v>
      </c>
      <c r="D98" s="23">
        <v>147.04</v>
      </c>
      <c r="E98" s="23">
        <v>97.05</v>
      </c>
    </row>
    <row r="99" spans="1:5" x14ac:dyDescent="0.3">
      <c r="A99" s="24">
        <v>42937</v>
      </c>
      <c r="B99" s="23">
        <v>2017</v>
      </c>
      <c r="C99" s="23" t="s">
        <v>76</v>
      </c>
      <c r="D99" s="23">
        <v>1908.31</v>
      </c>
      <c r="E99" s="23">
        <v>954.16</v>
      </c>
    </row>
    <row r="100" spans="1:5" x14ac:dyDescent="0.3">
      <c r="A100" s="24">
        <v>42745</v>
      </c>
      <c r="B100" s="23">
        <v>2017</v>
      </c>
      <c r="C100" s="23" t="s">
        <v>31</v>
      </c>
      <c r="D100" s="23">
        <v>490.77</v>
      </c>
      <c r="E100" s="23">
        <v>319</v>
      </c>
    </row>
    <row r="101" spans="1:5" x14ac:dyDescent="0.3">
      <c r="A101" s="24">
        <v>42920</v>
      </c>
      <c r="B101" s="23">
        <v>2017</v>
      </c>
      <c r="C101" s="23" t="s">
        <v>30</v>
      </c>
      <c r="D101" s="23">
        <v>671.76</v>
      </c>
      <c r="E101" s="23">
        <v>409.77</v>
      </c>
    </row>
    <row r="102" spans="1:5" x14ac:dyDescent="0.3">
      <c r="A102" s="24">
        <v>42556</v>
      </c>
      <c r="B102" s="23">
        <v>2016</v>
      </c>
      <c r="C102" s="23" t="s">
        <v>30</v>
      </c>
      <c r="D102" s="23">
        <v>2301.62</v>
      </c>
      <c r="E102" s="23">
        <v>920.65</v>
      </c>
    </row>
    <row r="103" spans="1:5" x14ac:dyDescent="0.3">
      <c r="A103" s="24">
        <v>42746</v>
      </c>
      <c r="B103" s="23">
        <v>2017</v>
      </c>
      <c r="C103" s="23" t="s">
        <v>77</v>
      </c>
      <c r="D103" s="23">
        <v>502.61</v>
      </c>
      <c r="E103" s="23">
        <v>206.07</v>
      </c>
    </row>
    <row r="104" spans="1:5" x14ac:dyDescent="0.3">
      <c r="A104" s="24">
        <v>43381</v>
      </c>
      <c r="B104" s="23">
        <v>2018</v>
      </c>
      <c r="C104" s="23" t="s">
        <v>30</v>
      </c>
      <c r="D104" s="23">
        <v>1047.6300000000001</v>
      </c>
      <c r="E104" s="23">
        <v>408.58</v>
      </c>
    </row>
    <row r="105" spans="1:5" x14ac:dyDescent="0.3">
      <c r="A105" s="24">
        <v>43227</v>
      </c>
      <c r="B105" s="23">
        <v>2018</v>
      </c>
      <c r="C105" s="23" t="s">
        <v>76</v>
      </c>
      <c r="D105" s="23">
        <v>1647.46</v>
      </c>
      <c r="E105" s="23">
        <v>741.36</v>
      </c>
    </row>
    <row r="106" spans="1:5" x14ac:dyDescent="0.3">
      <c r="A106" s="24">
        <v>43137</v>
      </c>
      <c r="B106" s="23">
        <v>2018</v>
      </c>
      <c r="C106" s="23" t="s">
        <v>31</v>
      </c>
      <c r="D106" s="23">
        <v>609.32000000000005</v>
      </c>
      <c r="E106" s="23">
        <v>280.29000000000002</v>
      </c>
    </row>
    <row r="107" spans="1:5" x14ac:dyDescent="0.3">
      <c r="A107" s="24">
        <v>43141</v>
      </c>
      <c r="B107" s="23">
        <v>2018</v>
      </c>
      <c r="C107" s="23" t="s">
        <v>76</v>
      </c>
      <c r="D107" s="23">
        <v>489.95</v>
      </c>
      <c r="E107" s="23">
        <v>279.27</v>
      </c>
    </row>
    <row r="108" spans="1:5" x14ac:dyDescent="0.3">
      <c r="A108" s="24">
        <v>43200</v>
      </c>
      <c r="B108" s="23">
        <v>2018</v>
      </c>
      <c r="C108" s="23" t="s">
        <v>77</v>
      </c>
      <c r="D108" s="23">
        <v>234.43</v>
      </c>
      <c r="E108" s="23">
        <v>126.59</v>
      </c>
    </row>
    <row r="109" spans="1:5" x14ac:dyDescent="0.3">
      <c r="A109" s="24">
        <v>43119</v>
      </c>
      <c r="B109" s="23">
        <v>2018</v>
      </c>
      <c r="C109" s="23" t="s">
        <v>77</v>
      </c>
      <c r="D109" s="23">
        <v>1988.25</v>
      </c>
      <c r="E109" s="23">
        <v>1113.42</v>
      </c>
    </row>
    <row r="110" spans="1:5" x14ac:dyDescent="0.3">
      <c r="A110" s="24">
        <v>43116</v>
      </c>
      <c r="B110" s="23">
        <v>2018</v>
      </c>
      <c r="C110" s="23" t="s">
        <v>31</v>
      </c>
      <c r="D110" s="23">
        <v>62.18</v>
      </c>
      <c r="E110" s="23">
        <v>24.25</v>
      </c>
    </row>
    <row r="111" spans="1:5" x14ac:dyDescent="0.3">
      <c r="A111" s="24">
        <v>42406</v>
      </c>
      <c r="B111" s="23">
        <v>2016</v>
      </c>
      <c r="C111" s="23" t="s">
        <v>76</v>
      </c>
      <c r="D111" s="23">
        <v>598.85</v>
      </c>
      <c r="E111" s="23">
        <v>269.48</v>
      </c>
    </row>
    <row r="112" spans="1:5" x14ac:dyDescent="0.3">
      <c r="A112" s="24">
        <v>42567</v>
      </c>
      <c r="B112" s="23">
        <v>2016</v>
      </c>
      <c r="C112" s="23" t="s">
        <v>77</v>
      </c>
      <c r="D112" s="23">
        <v>2177.11</v>
      </c>
      <c r="E112" s="23">
        <v>936.16</v>
      </c>
    </row>
    <row r="113" spans="1:5" x14ac:dyDescent="0.3">
      <c r="A113" s="24">
        <v>42801</v>
      </c>
      <c r="B113" s="23">
        <v>2017</v>
      </c>
      <c r="C113" s="23" t="s">
        <v>30</v>
      </c>
      <c r="D113" s="23">
        <v>2417.35</v>
      </c>
      <c r="E113" s="23">
        <v>1281.2</v>
      </c>
    </row>
    <row r="114" spans="1:5" x14ac:dyDescent="0.3">
      <c r="A114" s="24">
        <v>42797</v>
      </c>
      <c r="B114" s="23">
        <v>2017</v>
      </c>
      <c r="C114" s="23" t="s">
        <v>77</v>
      </c>
      <c r="D114" s="23">
        <v>498.52</v>
      </c>
      <c r="E114" s="23">
        <v>259.23</v>
      </c>
    </row>
    <row r="115" spans="1:5" x14ac:dyDescent="0.3">
      <c r="A115" s="24">
        <v>43091</v>
      </c>
      <c r="B115" s="23">
        <v>2017</v>
      </c>
      <c r="C115" s="23" t="s">
        <v>31</v>
      </c>
      <c r="D115" s="23">
        <v>22.8</v>
      </c>
      <c r="E115" s="23">
        <v>13.91</v>
      </c>
    </row>
    <row r="116" spans="1:5" x14ac:dyDescent="0.3">
      <c r="A116" s="24">
        <v>43274</v>
      </c>
      <c r="B116" s="23">
        <v>2018</v>
      </c>
      <c r="C116" s="23" t="s">
        <v>30</v>
      </c>
      <c r="D116" s="23">
        <v>536.25</v>
      </c>
      <c r="E116" s="23">
        <v>294.94</v>
      </c>
    </row>
    <row r="117" spans="1:5" x14ac:dyDescent="0.3">
      <c r="A117" s="24">
        <v>42413</v>
      </c>
      <c r="B117" s="23">
        <v>2016</v>
      </c>
      <c r="C117" s="23" t="s">
        <v>30</v>
      </c>
      <c r="D117" s="23">
        <v>1871.36</v>
      </c>
      <c r="E117" s="23">
        <v>1160.24</v>
      </c>
    </row>
    <row r="118" spans="1:5" x14ac:dyDescent="0.3">
      <c r="A118" s="24">
        <v>42622</v>
      </c>
      <c r="B118" s="23">
        <v>2016</v>
      </c>
      <c r="C118" s="23" t="s">
        <v>31</v>
      </c>
      <c r="D118" s="23">
        <v>880.15</v>
      </c>
      <c r="E118" s="23">
        <v>536.89</v>
      </c>
    </row>
    <row r="119" spans="1:5" x14ac:dyDescent="0.3">
      <c r="A119" s="24">
        <v>42503</v>
      </c>
      <c r="B119" s="23">
        <v>2016</v>
      </c>
      <c r="C119" s="23" t="s">
        <v>77</v>
      </c>
      <c r="D119" s="23">
        <v>2115.44</v>
      </c>
      <c r="E119" s="23">
        <v>1184.6500000000001</v>
      </c>
    </row>
    <row r="120" spans="1:5" x14ac:dyDescent="0.3">
      <c r="A120" s="24">
        <v>42612</v>
      </c>
      <c r="B120" s="23">
        <v>2016</v>
      </c>
      <c r="C120" s="23" t="s">
        <v>31</v>
      </c>
      <c r="D120" s="23">
        <v>2268.16</v>
      </c>
      <c r="E120" s="23">
        <v>975.31</v>
      </c>
    </row>
    <row r="121" spans="1:5" x14ac:dyDescent="0.3">
      <c r="A121" s="24">
        <v>43424</v>
      </c>
      <c r="B121" s="23">
        <v>2018</v>
      </c>
      <c r="C121" s="23" t="s">
        <v>77</v>
      </c>
      <c r="D121" s="23">
        <v>1800.62</v>
      </c>
      <c r="E121" s="23">
        <v>954.33</v>
      </c>
    </row>
    <row r="122" spans="1:5" x14ac:dyDescent="0.3">
      <c r="A122" s="24">
        <v>43410</v>
      </c>
      <c r="B122" s="23">
        <v>2018</v>
      </c>
      <c r="C122" s="23" t="s">
        <v>30</v>
      </c>
      <c r="D122" s="23">
        <v>1860.09</v>
      </c>
      <c r="E122" s="23">
        <v>781.24</v>
      </c>
    </row>
    <row r="123" spans="1:5" x14ac:dyDescent="0.3">
      <c r="A123" s="24">
        <v>43154</v>
      </c>
      <c r="B123" s="23">
        <v>2018</v>
      </c>
      <c r="C123" s="23" t="s">
        <v>76</v>
      </c>
      <c r="D123" s="23">
        <v>667.55</v>
      </c>
      <c r="E123" s="23">
        <v>267.02</v>
      </c>
    </row>
    <row r="124" spans="1:5" x14ac:dyDescent="0.3">
      <c r="A124" s="24">
        <v>42678</v>
      </c>
      <c r="B124" s="23">
        <v>2016</v>
      </c>
      <c r="C124" s="23" t="s">
        <v>30</v>
      </c>
      <c r="D124" s="23">
        <v>989.63</v>
      </c>
      <c r="E124" s="23">
        <v>653.16</v>
      </c>
    </row>
    <row r="125" spans="1:5" x14ac:dyDescent="0.3">
      <c r="A125" s="24">
        <v>42528</v>
      </c>
      <c r="B125" s="23">
        <v>2016</v>
      </c>
      <c r="C125" s="23" t="s">
        <v>76</v>
      </c>
      <c r="D125" s="23">
        <v>1907.49</v>
      </c>
      <c r="E125" s="23">
        <v>820.22</v>
      </c>
    </row>
    <row r="126" spans="1:5" x14ac:dyDescent="0.3">
      <c r="A126" s="24">
        <v>42468</v>
      </c>
      <c r="B126" s="23">
        <v>2016</v>
      </c>
      <c r="C126" s="23" t="s">
        <v>30</v>
      </c>
      <c r="D126" s="23">
        <v>693.75</v>
      </c>
      <c r="E126" s="23">
        <v>291.38</v>
      </c>
    </row>
    <row r="127" spans="1:5" x14ac:dyDescent="0.3">
      <c r="A127" s="24">
        <v>43044</v>
      </c>
      <c r="B127" s="23">
        <v>2017</v>
      </c>
      <c r="C127" s="23" t="s">
        <v>77</v>
      </c>
      <c r="D127" s="23">
        <v>699.22</v>
      </c>
      <c r="E127" s="23">
        <v>391.56</v>
      </c>
    </row>
    <row r="128" spans="1:5" x14ac:dyDescent="0.3">
      <c r="A128" s="24">
        <v>42938</v>
      </c>
      <c r="B128" s="23">
        <v>2017</v>
      </c>
      <c r="C128" s="23" t="s">
        <v>77</v>
      </c>
      <c r="D128" s="23">
        <v>1489.21</v>
      </c>
      <c r="E128" s="23">
        <v>982.88</v>
      </c>
    </row>
    <row r="129" spans="1:5" x14ac:dyDescent="0.3">
      <c r="A129" s="24">
        <v>42760</v>
      </c>
      <c r="B129" s="23">
        <v>2017</v>
      </c>
      <c r="C129" s="23" t="s">
        <v>76</v>
      </c>
      <c r="D129" s="23">
        <v>987.63</v>
      </c>
      <c r="E129" s="23">
        <v>414.8</v>
      </c>
    </row>
    <row r="130" spans="1:5" x14ac:dyDescent="0.3">
      <c r="A130" s="24">
        <v>43272</v>
      </c>
      <c r="B130" s="23">
        <v>2018</v>
      </c>
      <c r="C130" s="23" t="s">
        <v>30</v>
      </c>
      <c r="D130" s="23">
        <v>2037.45</v>
      </c>
      <c r="E130" s="23">
        <v>1161.3499999999999</v>
      </c>
    </row>
    <row r="131" spans="1:5" x14ac:dyDescent="0.3">
      <c r="A131" s="24">
        <v>42411</v>
      </c>
      <c r="B131" s="23">
        <v>2016</v>
      </c>
      <c r="C131" s="23" t="s">
        <v>30</v>
      </c>
      <c r="D131" s="23">
        <v>2345</v>
      </c>
      <c r="E131" s="23">
        <v>1430.45</v>
      </c>
    </row>
    <row r="132" spans="1:5" x14ac:dyDescent="0.3">
      <c r="A132" s="24">
        <v>43119</v>
      </c>
      <c r="B132" s="23">
        <v>2018</v>
      </c>
      <c r="C132" s="23" t="s">
        <v>30</v>
      </c>
      <c r="D132" s="23">
        <v>1496.14</v>
      </c>
      <c r="E132" s="23">
        <v>703.19</v>
      </c>
    </row>
    <row r="133" spans="1:5" x14ac:dyDescent="0.3">
      <c r="A133" s="24">
        <v>43121</v>
      </c>
      <c r="B133" s="23">
        <v>2018</v>
      </c>
      <c r="C133" s="23" t="s">
        <v>77</v>
      </c>
      <c r="D133" s="23">
        <v>836.37</v>
      </c>
      <c r="E133" s="23">
        <v>368</v>
      </c>
    </row>
    <row r="134" spans="1:5" x14ac:dyDescent="0.3">
      <c r="A134" s="24">
        <v>43264</v>
      </c>
      <c r="B134" s="23">
        <v>2018</v>
      </c>
      <c r="C134" s="23" t="s">
        <v>77</v>
      </c>
      <c r="D134" s="23">
        <v>1023.91</v>
      </c>
      <c r="E134" s="23">
        <v>573.39</v>
      </c>
    </row>
    <row r="135" spans="1:5" x14ac:dyDescent="0.3">
      <c r="A135" s="24">
        <v>42760</v>
      </c>
      <c r="B135" s="23">
        <v>2017</v>
      </c>
      <c r="C135" s="23" t="s">
        <v>31</v>
      </c>
      <c r="D135" s="23">
        <v>1553.78</v>
      </c>
      <c r="E135" s="23">
        <v>776.89</v>
      </c>
    </row>
    <row r="136" spans="1:5" x14ac:dyDescent="0.3">
      <c r="A136" s="24">
        <v>43088</v>
      </c>
      <c r="B136" s="23">
        <v>2017</v>
      </c>
      <c r="C136" s="23" t="s">
        <v>76</v>
      </c>
      <c r="D136" s="23">
        <v>946.52</v>
      </c>
      <c r="E136" s="23">
        <v>388.07</v>
      </c>
    </row>
    <row r="137" spans="1:5" x14ac:dyDescent="0.3">
      <c r="A137" s="24">
        <v>42539</v>
      </c>
      <c r="B137" s="23">
        <v>2016</v>
      </c>
      <c r="C137" s="23" t="s">
        <v>76</v>
      </c>
      <c r="D137" s="23">
        <v>891.64</v>
      </c>
      <c r="E137" s="23">
        <v>552.82000000000005</v>
      </c>
    </row>
    <row r="138" spans="1:5" x14ac:dyDescent="0.3">
      <c r="A138" s="24">
        <v>42431</v>
      </c>
      <c r="B138" s="23">
        <v>2016</v>
      </c>
      <c r="C138" s="23" t="s">
        <v>31</v>
      </c>
      <c r="D138" s="23">
        <v>1042.6099999999999</v>
      </c>
      <c r="E138" s="23">
        <v>552.58000000000004</v>
      </c>
    </row>
    <row r="139" spans="1:5" x14ac:dyDescent="0.3">
      <c r="A139" s="24">
        <v>43189</v>
      </c>
      <c r="B139" s="23">
        <v>2018</v>
      </c>
      <c r="C139" s="23" t="s">
        <v>76</v>
      </c>
      <c r="D139" s="23">
        <v>692.89</v>
      </c>
      <c r="E139" s="23">
        <v>291.01</v>
      </c>
    </row>
    <row r="140" spans="1:5" x14ac:dyDescent="0.3">
      <c r="A140" s="24">
        <v>42497</v>
      </c>
      <c r="B140" s="23">
        <v>2016</v>
      </c>
      <c r="C140" s="23" t="s">
        <v>30</v>
      </c>
      <c r="D140" s="23">
        <v>2421.14</v>
      </c>
      <c r="E140" s="23">
        <v>1234.78</v>
      </c>
    </row>
    <row r="141" spans="1:5" x14ac:dyDescent="0.3">
      <c r="A141" s="24">
        <v>43016</v>
      </c>
      <c r="B141" s="23">
        <v>2017</v>
      </c>
      <c r="C141" s="23" t="s">
        <v>77</v>
      </c>
      <c r="D141" s="23">
        <v>2459.69</v>
      </c>
      <c r="E141" s="23">
        <v>1008.47</v>
      </c>
    </row>
    <row r="142" spans="1:5" x14ac:dyDescent="0.3">
      <c r="A142" s="24">
        <v>42527</v>
      </c>
      <c r="B142" s="23">
        <v>2016</v>
      </c>
      <c r="C142" s="23" t="s">
        <v>76</v>
      </c>
      <c r="D142" s="23">
        <v>505.37</v>
      </c>
      <c r="E142" s="23">
        <v>293.11</v>
      </c>
    </row>
    <row r="143" spans="1:5" x14ac:dyDescent="0.3">
      <c r="A143" s="24">
        <v>43163</v>
      </c>
      <c r="B143" s="23">
        <v>2018</v>
      </c>
      <c r="C143" s="23" t="s">
        <v>31</v>
      </c>
      <c r="D143" s="23">
        <v>1349.89</v>
      </c>
      <c r="E143" s="23">
        <v>566.95000000000005</v>
      </c>
    </row>
    <row r="144" spans="1:5" x14ac:dyDescent="0.3">
      <c r="A144" s="24">
        <v>43207</v>
      </c>
      <c r="B144" s="23">
        <v>2018</v>
      </c>
      <c r="C144" s="23" t="s">
        <v>76</v>
      </c>
      <c r="D144" s="23">
        <v>2256.65</v>
      </c>
      <c r="E144" s="23">
        <v>1196.02</v>
      </c>
    </row>
    <row r="145" spans="1:5" x14ac:dyDescent="0.3">
      <c r="A145" s="24">
        <v>43071</v>
      </c>
      <c r="B145" s="23">
        <v>2017</v>
      </c>
      <c r="C145" s="23" t="s">
        <v>30</v>
      </c>
      <c r="D145" s="23">
        <v>1068.1500000000001</v>
      </c>
      <c r="E145" s="23">
        <v>480.67</v>
      </c>
    </row>
    <row r="146" spans="1:5" x14ac:dyDescent="0.3">
      <c r="A146" s="24">
        <v>42832</v>
      </c>
      <c r="B146" s="23">
        <v>2017</v>
      </c>
      <c r="C146" s="23" t="s">
        <v>31</v>
      </c>
      <c r="D146" s="23">
        <v>488.82</v>
      </c>
      <c r="E146" s="23">
        <v>303.07</v>
      </c>
    </row>
    <row r="147" spans="1:5" x14ac:dyDescent="0.3">
      <c r="A147" s="24">
        <v>42589</v>
      </c>
      <c r="B147" s="23">
        <v>2016</v>
      </c>
      <c r="C147" s="23" t="s">
        <v>30</v>
      </c>
      <c r="D147" s="23">
        <v>1549.1</v>
      </c>
      <c r="E147" s="23">
        <v>805.53</v>
      </c>
    </row>
    <row r="148" spans="1:5" x14ac:dyDescent="0.3">
      <c r="A148" s="24">
        <v>43093</v>
      </c>
      <c r="B148" s="23">
        <v>2017</v>
      </c>
      <c r="C148" s="23" t="s">
        <v>77</v>
      </c>
      <c r="D148" s="23">
        <v>984.61</v>
      </c>
      <c r="E148" s="23">
        <v>384</v>
      </c>
    </row>
    <row r="149" spans="1:5" x14ac:dyDescent="0.3">
      <c r="A149" s="24">
        <v>42963</v>
      </c>
      <c r="B149" s="23">
        <v>2017</v>
      </c>
      <c r="C149" s="23" t="s">
        <v>31</v>
      </c>
      <c r="D149" s="23">
        <v>2445.1799999999998</v>
      </c>
      <c r="E149" s="23">
        <v>1295.95</v>
      </c>
    </row>
    <row r="150" spans="1:5" x14ac:dyDescent="0.3">
      <c r="A150" s="24">
        <v>43013</v>
      </c>
      <c r="B150" s="23">
        <v>2017</v>
      </c>
      <c r="C150" s="23" t="s">
        <v>30</v>
      </c>
      <c r="D150" s="23">
        <v>45.18</v>
      </c>
      <c r="E150" s="23">
        <v>21.69</v>
      </c>
    </row>
    <row r="151" spans="1:5" x14ac:dyDescent="0.3">
      <c r="A151" s="24">
        <v>42768</v>
      </c>
      <c r="B151" s="23">
        <v>2017</v>
      </c>
      <c r="C151" s="23" t="s">
        <v>76</v>
      </c>
      <c r="D151" s="23">
        <v>2162.3200000000002</v>
      </c>
      <c r="E151" s="23">
        <v>1037.9100000000001</v>
      </c>
    </row>
    <row r="152" spans="1:5" x14ac:dyDescent="0.3">
      <c r="A152" s="24">
        <v>42631</v>
      </c>
      <c r="B152" s="23">
        <v>2016</v>
      </c>
      <c r="C152" s="23" t="s">
        <v>31</v>
      </c>
      <c r="D152" s="23">
        <v>2345.4299999999998</v>
      </c>
      <c r="E152" s="23">
        <v>1336.9</v>
      </c>
    </row>
    <row r="153" spans="1:5" x14ac:dyDescent="0.3">
      <c r="A153" s="24">
        <v>42392</v>
      </c>
      <c r="B153" s="23">
        <v>2016</v>
      </c>
      <c r="C153" s="23" t="s">
        <v>30</v>
      </c>
      <c r="D153" s="23">
        <v>968.43</v>
      </c>
      <c r="E153" s="23">
        <v>571.37</v>
      </c>
    </row>
    <row r="154" spans="1:5" x14ac:dyDescent="0.3">
      <c r="A154" s="24">
        <v>43354</v>
      </c>
      <c r="B154" s="23">
        <v>2018</v>
      </c>
      <c r="C154" s="23" t="s">
        <v>76</v>
      </c>
      <c r="D154" s="23">
        <v>573.76</v>
      </c>
      <c r="E154" s="23">
        <v>355.73</v>
      </c>
    </row>
    <row r="155" spans="1:5" x14ac:dyDescent="0.3">
      <c r="A155" s="24">
        <v>42839</v>
      </c>
      <c r="B155" s="23">
        <v>2017</v>
      </c>
      <c r="C155" s="23" t="s">
        <v>31</v>
      </c>
      <c r="D155" s="23">
        <v>2222.89</v>
      </c>
      <c r="E155" s="23">
        <v>911.38</v>
      </c>
    </row>
    <row r="156" spans="1:5" x14ac:dyDescent="0.3">
      <c r="A156" s="24">
        <v>42560</v>
      </c>
      <c r="B156" s="23">
        <v>2016</v>
      </c>
      <c r="C156" s="23" t="s">
        <v>76</v>
      </c>
      <c r="D156" s="23">
        <v>1452.43</v>
      </c>
      <c r="E156" s="23">
        <v>813.36</v>
      </c>
    </row>
    <row r="157" spans="1:5" x14ac:dyDescent="0.3">
      <c r="A157" s="24">
        <v>43153</v>
      </c>
      <c r="B157" s="23">
        <v>2018</v>
      </c>
      <c r="C157" s="23" t="s">
        <v>77</v>
      </c>
      <c r="D157" s="23">
        <v>454.62</v>
      </c>
      <c r="E157" s="23">
        <v>222.76</v>
      </c>
    </row>
    <row r="158" spans="1:5" x14ac:dyDescent="0.3">
      <c r="A158" s="24">
        <v>43105</v>
      </c>
      <c r="B158" s="23">
        <v>2018</v>
      </c>
      <c r="C158" s="23" t="s">
        <v>77</v>
      </c>
      <c r="D158" s="23">
        <v>1753.68</v>
      </c>
      <c r="E158" s="23">
        <v>789.16</v>
      </c>
    </row>
    <row r="159" spans="1:5" x14ac:dyDescent="0.3">
      <c r="A159" s="24">
        <v>43312</v>
      </c>
      <c r="B159" s="23">
        <v>2018</v>
      </c>
      <c r="C159" s="23" t="s">
        <v>31</v>
      </c>
      <c r="D159" s="23">
        <v>1623.32</v>
      </c>
      <c r="E159" s="23">
        <v>795.43</v>
      </c>
    </row>
    <row r="160" spans="1:5" x14ac:dyDescent="0.3">
      <c r="A160" s="24">
        <v>43430</v>
      </c>
      <c r="B160" s="23">
        <v>2018</v>
      </c>
      <c r="C160" s="23" t="s">
        <v>30</v>
      </c>
      <c r="D160" s="23">
        <v>531.32000000000005</v>
      </c>
      <c r="E160" s="23">
        <v>355.98</v>
      </c>
    </row>
    <row r="161" spans="1:5" x14ac:dyDescent="0.3">
      <c r="A161" s="24">
        <v>43123</v>
      </c>
      <c r="B161" s="23">
        <v>2018</v>
      </c>
      <c r="C161" s="23" t="s">
        <v>76</v>
      </c>
      <c r="D161" s="23">
        <v>2144.9499999999998</v>
      </c>
      <c r="E161" s="23">
        <v>1394.22</v>
      </c>
    </row>
    <row r="162" spans="1:5" x14ac:dyDescent="0.3">
      <c r="A162" s="24">
        <v>42883</v>
      </c>
      <c r="B162" s="23">
        <v>2017</v>
      </c>
      <c r="C162" s="23" t="s">
        <v>31</v>
      </c>
      <c r="D162" s="23">
        <v>517.14</v>
      </c>
      <c r="E162" s="23">
        <v>336.14</v>
      </c>
    </row>
    <row r="163" spans="1:5" x14ac:dyDescent="0.3">
      <c r="A163" s="24">
        <v>43129</v>
      </c>
      <c r="B163" s="23">
        <v>2018</v>
      </c>
      <c r="C163" s="23" t="s">
        <v>30</v>
      </c>
      <c r="D163" s="23">
        <v>852.54</v>
      </c>
      <c r="E163" s="23">
        <v>562.67999999999995</v>
      </c>
    </row>
    <row r="164" spans="1:5" x14ac:dyDescent="0.3">
      <c r="A164" s="24">
        <v>42928</v>
      </c>
      <c r="B164" s="23">
        <v>2017</v>
      </c>
      <c r="C164" s="23" t="s">
        <v>31</v>
      </c>
      <c r="D164" s="23">
        <v>438.5</v>
      </c>
      <c r="E164" s="23">
        <v>223.64</v>
      </c>
    </row>
    <row r="165" spans="1:5" x14ac:dyDescent="0.3">
      <c r="A165" s="24">
        <v>42807</v>
      </c>
      <c r="B165" s="23">
        <v>2017</v>
      </c>
      <c r="C165" s="23" t="s">
        <v>77</v>
      </c>
      <c r="D165" s="23">
        <v>1958.55</v>
      </c>
      <c r="E165" s="23">
        <v>998.86</v>
      </c>
    </row>
    <row r="166" spans="1:5" x14ac:dyDescent="0.3">
      <c r="A166" s="24">
        <v>42747</v>
      </c>
      <c r="B166" s="23">
        <v>2017</v>
      </c>
      <c r="C166" s="23" t="s">
        <v>30</v>
      </c>
      <c r="D166" s="23">
        <v>245.23</v>
      </c>
      <c r="E166" s="23">
        <v>122.62</v>
      </c>
    </row>
    <row r="167" spans="1:5" x14ac:dyDescent="0.3">
      <c r="A167" s="24">
        <v>42628</v>
      </c>
      <c r="B167" s="23">
        <v>2016</v>
      </c>
      <c r="C167" s="23" t="s">
        <v>31</v>
      </c>
      <c r="D167" s="23">
        <v>315.60000000000002</v>
      </c>
      <c r="E167" s="23">
        <v>201.98</v>
      </c>
    </row>
    <row r="168" spans="1:5" x14ac:dyDescent="0.3">
      <c r="A168" s="24">
        <v>42448</v>
      </c>
      <c r="B168" s="23">
        <v>2016</v>
      </c>
      <c r="C168" s="23" t="s">
        <v>76</v>
      </c>
      <c r="D168" s="23">
        <v>269.58</v>
      </c>
      <c r="E168" s="23">
        <v>126.7</v>
      </c>
    </row>
    <row r="169" spans="1:5" x14ac:dyDescent="0.3">
      <c r="A169" s="24">
        <v>43380</v>
      </c>
      <c r="B169" s="23">
        <v>2018</v>
      </c>
      <c r="C169" s="23" t="s">
        <v>31</v>
      </c>
      <c r="D169" s="23">
        <v>2106.0700000000002</v>
      </c>
      <c r="E169" s="23">
        <v>1263.6400000000001</v>
      </c>
    </row>
    <row r="170" spans="1:5" x14ac:dyDescent="0.3">
      <c r="A170" s="24">
        <v>42853</v>
      </c>
      <c r="B170" s="23">
        <v>2017</v>
      </c>
      <c r="C170" s="23" t="s">
        <v>31</v>
      </c>
      <c r="D170" s="23">
        <v>562.73</v>
      </c>
      <c r="E170" s="23">
        <v>236.35</v>
      </c>
    </row>
    <row r="171" spans="1:5" x14ac:dyDescent="0.3">
      <c r="A171" s="24">
        <v>43249</v>
      </c>
      <c r="B171" s="23">
        <v>2018</v>
      </c>
      <c r="C171" s="23" t="s">
        <v>76</v>
      </c>
      <c r="D171" s="23">
        <v>2347.6</v>
      </c>
      <c r="E171" s="23">
        <v>962.52</v>
      </c>
    </row>
    <row r="172" spans="1:5" x14ac:dyDescent="0.3">
      <c r="A172" s="24">
        <v>43261</v>
      </c>
      <c r="B172" s="23">
        <v>2018</v>
      </c>
      <c r="C172" s="23" t="s">
        <v>30</v>
      </c>
      <c r="D172" s="23">
        <v>1197.77</v>
      </c>
      <c r="E172" s="23">
        <v>598.89</v>
      </c>
    </row>
    <row r="173" spans="1:5" x14ac:dyDescent="0.3">
      <c r="A173" s="24">
        <v>42612</v>
      </c>
      <c r="B173" s="23">
        <v>2016</v>
      </c>
      <c r="C173" s="23" t="s">
        <v>76</v>
      </c>
      <c r="D173" s="23">
        <v>1411.59</v>
      </c>
      <c r="E173" s="23">
        <v>762.26</v>
      </c>
    </row>
    <row r="174" spans="1:5" x14ac:dyDescent="0.3">
      <c r="A174" s="24">
        <v>42943</v>
      </c>
      <c r="B174" s="23">
        <v>2017</v>
      </c>
      <c r="C174" s="23" t="s">
        <v>30</v>
      </c>
      <c r="D174" s="23">
        <v>2030.49</v>
      </c>
      <c r="E174" s="23">
        <v>1258.9000000000001</v>
      </c>
    </row>
    <row r="175" spans="1:5" x14ac:dyDescent="0.3">
      <c r="A175" s="24">
        <v>43370</v>
      </c>
      <c r="B175" s="23">
        <v>2018</v>
      </c>
      <c r="C175" s="23" t="s">
        <v>76</v>
      </c>
      <c r="D175" s="23">
        <v>1665.95</v>
      </c>
      <c r="E175" s="23">
        <v>766.34</v>
      </c>
    </row>
    <row r="176" spans="1:5" x14ac:dyDescent="0.3">
      <c r="A176" s="24">
        <v>43450</v>
      </c>
      <c r="B176" s="23">
        <v>2018</v>
      </c>
      <c r="C176" s="23" t="s">
        <v>31</v>
      </c>
      <c r="D176" s="23">
        <v>305.45999999999998</v>
      </c>
      <c r="E176" s="23">
        <v>192.44</v>
      </c>
    </row>
    <row r="177" spans="1:5" x14ac:dyDescent="0.3">
      <c r="A177" s="24">
        <v>43464</v>
      </c>
      <c r="B177" s="23">
        <v>2018</v>
      </c>
      <c r="C177" s="23" t="s">
        <v>77</v>
      </c>
      <c r="D177" s="23">
        <v>1913.15</v>
      </c>
      <c r="E177" s="23">
        <v>1033.0999999999999</v>
      </c>
    </row>
    <row r="178" spans="1:5" x14ac:dyDescent="0.3">
      <c r="A178" s="24">
        <v>42836</v>
      </c>
      <c r="B178" s="23">
        <v>2017</v>
      </c>
      <c r="C178" s="23" t="s">
        <v>76</v>
      </c>
      <c r="D178" s="23">
        <v>1838.42</v>
      </c>
      <c r="E178" s="23">
        <v>772.14</v>
      </c>
    </row>
    <row r="179" spans="1:5" x14ac:dyDescent="0.3">
      <c r="A179" s="24">
        <v>42400</v>
      </c>
      <c r="B179" s="23">
        <v>2016</v>
      </c>
      <c r="C179" s="23" t="s">
        <v>30</v>
      </c>
      <c r="D179" s="23">
        <v>2043.55</v>
      </c>
      <c r="E179" s="23">
        <v>1226.1300000000001</v>
      </c>
    </row>
    <row r="180" spans="1:5" x14ac:dyDescent="0.3">
      <c r="A180" s="24">
        <v>42674</v>
      </c>
      <c r="B180" s="23">
        <v>2016</v>
      </c>
      <c r="C180" s="23" t="s">
        <v>31</v>
      </c>
      <c r="D180" s="23">
        <v>1426.9</v>
      </c>
      <c r="E180" s="23">
        <v>684.91</v>
      </c>
    </row>
    <row r="181" spans="1:5" x14ac:dyDescent="0.3">
      <c r="A181" s="24">
        <v>42442</v>
      </c>
      <c r="B181" s="23">
        <v>2016</v>
      </c>
      <c r="C181" s="23" t="s">
        <v>31</v>
      </c>
      <c r="D181" s="23">
        <v>1997.29</v>
      </c>
      <c r="E181" s="23">
        <v>778.94</v>
      </c>
    </row>
    <row r="182" spans="1:5" x14ac:dyDescent="0.3">
      <c r="A182" s="24">
        <v>43046</v>
      </c>
      <c r="B182" s="23">
        <v>2017</v>
      </c>
      <c r="C182" s="23" t="s">
        <v>30</v>
      </c>
      <c r="D182" s="23">
        <v>823.75</v>
      </c>
      <c r="E182" s="23">
        <v>420.11</v>
      </c>
    </row>
    <row r="183" spans="1:5" x14ac:dyDescent="0.3">
      <c r="A183" s="24">
        <v>43265</v>
      </c>
      <c r="B183" s="23">
        <v>2018</v>
      </c>
      <c r="C183" s="23" t="s">
        <v>76</v>
      </c>
      <c r="D183" s="23">
        <v>1927.75</v>
      </c>
      <c r="E183" s="23">
        <v>1079.54</v>
      </c>
    </row>
    <row r="184" spans="1:5" x14ac:dyDescent="0.3">
      <c r="A184" s="24">
        <v>42535</v>
      </c>
      <c r="B184" s="23">
        <v>2016</v>
      </c>
      <c r="C184" s="23" t="s">
        <v>77</v>
      </c>
      <c r="D184" s="23">
        <v>52.38</v>
      </c>
      <c r="E184" s="23">
        <v>25.14</v>
      </c>
    </row>
    <row r="185" spans="1:5" x14ac:dyDescent="0.3">
      <c r="A185" s="24">
        <v>43398</v>
      </c>
      <c r="B185" s="23">
        <v>2018</v>
      </c>
      <c r="C185" s="23" t="s">
        <v>30</v>
      </c>
      <c r="D185" s="23">
        <v>865.26</v>
      </c>
      <c r="E185" s="23">
        <v>449.94</v>
      </c>
    </row>
    <row r="186" spans="1:5" x14ac:dyDescent="0.3">
      <c r="A186" s="24">
        <v>43410</v>
      </c>
      <c r="B186" s="23">
        <v>2018</v>
      </c>
      <c r="C186" s="23" t="s">
        <v>31</v>
      </c>
      <c r="D186" s="23">
        <v>1539.72</v>
      </c>
      <c r="E186" s="23">
        <v>1016.22</v>
      </c>
    </row>
    <row r="187" spans="1:5" x14ac:dyDescent="0.3">
      <c r="A187" s="24">
        <v>42713</v>
      </c>
      <c r="B187" s="23">
        <v>2016</v>
      </c>
      <c r="C187" s="23" t="s">
        <v>76</v>
      </c>
      <c r="D187" s="23">
        <v>698.67</v>
      </c>
      <c r="E187" s="23">
        <v>461.12</v>
      </c>
    </row>
    <row r="188" spans="1:5" x14ac:dyDescent="0.3">
      <c r="A188" s="24">
        <v>42443</v>
      </c>
      <c r="B188" s="23">
        <v>2016</v>
      </c>
      <c r="C188" s="23" t="s">
        <v>76</v>
      </c>
      <c r="D188" s="23">
        <v>33.119999999999997</v>
      </c>
      <c r="E188" s="23">
        <v>18.88</v>
      </c>
    </row>
    <row r="189" spans="1:5" x14ac:dyDescent="0.3">
      <c r="A189" s="24">
        <v>43419</v>
      </c>
      <c r="B189" s="23">
        <v>2018</v>
      </c>
      <c r="C189" s="23" t="s">
        <v>76</v>
      </c>
      <c r="D189" s="23">
        <v>1017.6</v>
      </c>
      <c r="E189" s="23">
        <v>590.21</v>
      </c>
    </row>
    <row r="190" spans="1:5" x14ac:dyDescent="0.3">
      <c r="A190" s="24">
        <v>43086</v>
      </c>
      <c r="B190" s="23">
        <v>2017</v>
      </c>
      <c r="C190" s="23" t="s">
        <v>31</v>
      </c>
      <c r="D190" s="23">
        <v>1042</v>
      </c>
      <c r="E190" s="23">
        <v>666.88</v>
      </c>
    </row>
    <row r="191" spans="1:5" x14ac:dyDescent="0.3">
      <c r="A191" s="24">
        <v>42774</v>
      </c>
      <c r="B191" s="23">
        <v>2017</v>
      </c>
      <c r="C191" s="23" t="s">
        <v>31</v>
      </c>
      <c r="D191" s="23">
        <v>1520.64</v>
      </c>
      <c r="E191" s="23">
        <v>669.08</v>
      </c>
    </row>
    <row r="192" spans="1:5" x14ac:dyDescent="0.3">
      <c r="A192" s="24">
        <v>43351</v>
      </c>
      <c r="B192" s="23">
        <v>2018</v>
      </c>
      <c r="C192" s="23" t="s">
        <v>76</v>
      </c>
      <c r="D192" s="23">
        <v>1780.84</v>
      </c>
      <c r="E192" s="23">
        <v>979.46</v>
      </c>
    </row>
    <row r="193" spans="1:5" x14ac:dyDescent="0.3">
      <c r="A193" s="24">
        <v>43102</v>
      </c>
      <c r="B193" s="23">
        <v>2018</v>
      </c>
      <c r="C193" s="23" t="s">
        <v>76</v>
      </c>
      <c r="D193" s="23">
        <v>1474.72</v>
      </c>
      <c r="E193" s="23">
        <v>722.61</v>
      </c>
    </row>
    <row r="194" spans="1:5" x14ac:dyDescent="0.3">
      <c r="A194" s="24">
        <v>42882</v>
      </c>
      <c r="B194" s="23">
        <v>2017</v>
      </c>
      <c r="C194" s="23" t="s">
        <v>30</v>
      </c>
      <c r="D194" s="23">
        <v>953.44</v>
      </c>
      <c r="E194" s="23">
        <v>457.65</v>
      </c>
    </row>
    <row r="195" spans="1:5" x14ac:dyDescent="0.3">
      <c r="A195" s="24">
        <v>42628</v>
      </c>
      <c r="B195" s="23">
        <v>2016</v>
      </c>
      <c r="C195" s="23" t="s">
        <v>30</v>
      </c>
      <c r="D195" s="23">
        <v>1769.66</v>
      </c>
      <c r="E195" s="23">
        <v>867.13</v>
      </c>
    </row>
    <row r="196" spans="1:5" x14ac:dyDescent="0.3">
      <c r="A196" s="24">
        <v>42800</v>
      </c>
      <c r="B196" s="23">
        <v>2017</v>
      </c>
      <c r="C196" s="23" t="s">
        <v>77</v>
      </c>
      <c r="D196" s="23">
        <v>1275.3499999999999</v>
      </c>
      <c r="E196" s="23">
        <v>790.72</v>
      </c>
    </row>
    <row r="197" spans="1:5" x14ac:dyDescent="0.3">
      <c r="A197" s="24">
        <v>42640</v>
      </c>
      <c r="B197" s="23">
        <v>2016</v>
      </c>
      <c r="C197" s="23" t="s">
        <v>31</v>
      </c>
      <c r="D197" s="23">
        <v>46.74</v>
      </c>
      <c r="E197" s="23">
        <v>20.57</v>
      </c>
    </row>
    <row r="198" spans="1:5" x14ac:dyDescent="0.3">
      <c r="A198" s="24">
        <v>43088</v>
      </c>
      <c r="B198" s="23">
        <v>2017</v>
      </c>
      <c r="C198" s="23" t="s">
        <v>77</v>
      </c>
      <c r="D198" s="23">
        <v>1351.89</v>
      </c>
      <c r="E198" s="23">
        <v>851.69</v>
      </c>
    </row>
    <row r="199" spans="1:5" x14ac:dyDescent="0.3">
      <c r="A199" s="24">
        <v>42459</v>
      </c>
      <c r="B199" s="23">
        <v>2016</v>
      </c>
      <c r="C199" s="23" t="s">
        <v>76</v>
      </c>
      <c r="D199" s="23">
        <v>674.89</v>
      </c>
      <c r="E199" s="23">
        <v>364.44</v>
      </c>
    </row>
    <row r="200" spans="1:5" x14ac:dyDescent="0.3">
      <c r="A200" s="24">
        <v>43096</v>
      </c>
      <c r="B200" s="23">
        <v>2017</v>
      </c>
      <c r="C200" s="23" t="s">
        <v>31</v>
      </c>
      <c r="D200" s="23">
        <v>2362.0500000000002</v>
      </c>
      <c r="E200" s="23">
        <v>1251.8900000000001</v>
      </c>
    </row>
    <row r="201" spans="1:5" x14ac:dyDescent="0.3">
      <c r="A201" s="24">
        <v>42648</v>
      </c>
      <c r="B201" s="23">
        <v>2016</v>
      </c>
      <c r="C201" s="23" t="s">
        <v>31</v>
      </c>
      <c r="D201" s="23">
        <v>405.09</v>
      </c>
      <c r="E201" s="23">
        <v>182.29</v>
      </c>
    </row>
    <row r="202" spans="1:5" x14ac:dyDescent="0.3">
      <c r="A202" s="24">
        <v>42583</v>
      </c>
      <c r="B202" s="23">
        <v>2016</v>
      </c>
      <c r="C202" s="23" t="s">
        <v>31</v>
      </c>
      <c r="D202" s="23">
        <v>699.56</v>
      </c>
      <c r="E202" s="23">
        <v>391.75</v>
      </c>
    </row>
    <row r="203" spans="1:5" x14ac:dyDescent="0.3">
      <c r="A203" s="24">
        <v>43138</v>
      </c>
      <c r="B203" s="23">
        <v>2018</v>
      </c>
      <c r="C203" s="23" t="s">
        <v>30</v>
      </c>
      <c r="D203" s="23">
        <v>1447.24</v>
      </c>
      <c r="E203" s="23">
        <v>781.51</v>
      </c>
    </row>
    <row r="204" spans="1:5" x14ac:dyDescent="0.3">
      <c r="A204" s="24">
        <v>43103</v>
      </c>
      <c r="B204" s="23">
        <v>2018</v>
      </c>
      <c r="C204" s="23" t="s">
        <v>77</v>
      </c>
      <c r="D204" s="23">
        <v>1811.1</v>
      </c>
      <c r="E204" s="23">
        <v>1213.44</v>
      </c>
    </row>
    <row r="205" spans="1:5" x14ac:dyDescent="0.3">
      <c r="A205" s="24">
        <v>43028</v>
      </c>
      <c r="B205" s="23">
        <v>2017</v>
      </c>
      <c r="C205" s="23" t="s">
        <v>77</v>
      </c>
      <c r="D205" s="23">
        <v>1826.26</v>
      </c>
      <c r="E205" s="23">
        <v>949.66</v>
      </c>
    </row>
    <row r="206" spans="1:5" x14ac:dyDescent="0.3">
      <c r="A206" s="24">
        <v>42579</v>
      </c>
      <c r="B206" s="23">
        <v>2016</v>
      </c>
      <c r="C206" s="23" t="s">
        <v>77</v>
      </c>
      <c r="D206" s="23">
        <v>62.06</v>
      </c>
      <c r="E206" s="23">
        <v>25.44</v>
      </c>
    </row>
    <row r="207" spans="1:5" x14ac:dyDescent="0.3">
      <c r="A207" s="24">
        <v>42487</v>
      </c>
      <c r="B207" s="23">
        <v>2016</v>
      </c>
      <c r="C207" s="23" t="s">
        <v>77</v>
      </c>
      <c r="D207" s="23">
        <v>177.72</v>
      </c>
      <c r="E207" s="23">
        <v>81.75</v>
      </c>
    </row>
    <row r="208" spans="1:5" x14ac:dyDescent="0.3">
      <c r="A208" s="24">
        <v>43353</v>
      </c>
      <c r="B208" s="23">
        <v>2018</v>
      </c>
      <c r="C208" s="23" t="s">
        <v>31</v>
      </c>
      <c r="D208" s="23">
        <v>299.68</v>
      </c>
      <c r="E208" s="23">
        <v>128.86000000000001</v>
      </c>
    </row>
    <row r="209" spans="1:5" x14ac:dyDescent="0.3">
      <c r="A209" s="24">
        <v>42436</v>
      </c>
      <c r="B209" s="23">
        <v>2016</v>
      </c>
      <c r="C209" s="23" t="s">
        <v>77</v>
      </c>
      <c r="D209" s="23">
        <v>653.23</v>
      </c>
      <c r="E209" s="23">
        <v>313.55</v>
      </c>
    </row>
    <row r="210" spans="1:5" x14ac:dyDescent="0.3">
      <c r="A210" s="24">
        <v>42868</v>
      </c>
      <c r="B210" s="23">
        <v>2017</v>
      </c>
      <c r="C210" s="23" t="s">
        <v>77</v>
      </c>
      <c r="D210" s="23">
        <v>1056.07</v>
      </c>
      <c r="E210" s="23">
        <v>538.6</v>
      </c>
    </row>
    <row r="211" spans="1:5" x14ac:dyDescent="0.3">
      <c r="A211" s="24">
        <v>42806</v>
      </c>
      <c r="B211" s="23">
        <v>2017</v>
      </c>
      <c r="C211" s="23" t="s">
        <v>30</v>
      </c>
      <c r="D211" s="23">
        <v>1794.17</v>
      </c>
      <c r="E211" s="23">
        <v>1202.0899999999999</v>
      </c>
    </row>
    <row r="212" spans="1:5" x14ac:dyDescent="0.3">
      <c r="A212" s="24">
        <v>43158</v>
      </c>
      <c r="B212" s="23">
        <v>2018</v>
      </c>
      <c r="C212" s="23" t="s">
        <v>31</v>
      </c>
      <c r="D212" s="23">
        <v>345.44</v>
      </c>
      <c r="E212" s="23">
        <v>179.63</v>
      </c>
    </row>
    <row r="213" spans="1:5" x14ac:dyDescent="0.3">
      <c r="A213" s="24">
        <v>43296</v>
      </c>
      <c r="B213" s="23">
        <v>2018</v>
      </c>
      <c r="C213" s="23" t="s">
        <v>77</v>
      </c>
      <c r="D213" s="23">
        <v>1988.63</v>
      </c>
      <c r="E213" s="23">
        <v>1272.72</v>
      </c>
    </row>
    <row r="214" spans="1:5" x14ac:dyDescent="0.3">
      <c r="A214" s="24">
        <v>43090</v>
      </c>
      <c r="B214" s="23">
        <v>2017</v>
      </c>
      <c r="C214" s="23" t="s">
        <v>77</v>
      </c>
      <c r="D214" s="23">
        <v>233.24</v>
      </c>
      <c r="E214" s="23">
        <v>104.96</v>
      </c>
    </row>
    <row r="215" spans="1:5" x14ac:dyDescent="0.3">
      <c r="A215" s="24">
        <v>43217</v>
      </c>
      <c r="B215" s="23">
        <v>2018</v>
      </c>
      <c r="C215" s="23" t="s">
        <v>77</v>
      </c>
      <c r="D215" s="23">
        <v>1991.82</v>
      </c>
      <c r="E215" s="23">
        <v>896.32</v>
      </c>
    </row>
    <row r="216" spans="1:5" x14ac:dyDescent="0.3">
      <c r="A216" s="24">
        <v>43412</v>
      </c>
      <c r="B216" s="23">
        <v>2018</v>
      </c>
      <c r="C216" s="23" t="s">
        <v>31</v>
      </c>
      <c r="D216" s="23">
        <v>2045.57</v>
      </c>
      <c r="E216" s="23">
        <v>797.77</v>
      </c>
    </row>
    <row r="217" spans="1:5" x14ac:dyDescent="0.3">
      <c r="A217" s="24">
        <v>43310</v>
      </c>
      <c r="B217" s="23">
        <v>2018</v>
      </c>
      <c r="C217" s="23" t="s">
        <v>30</v>
      </c>
      <c r="D217" s="23">
        <v>2094.96</v>
      </c>
      <c r="E217" s="23">
        <v>817.03</v>
      </c>
    </row>
    <row r="218" spans="1:5" x14ac:dyDescent="0.3">
      <c r="A218" s="24">
        <v>42873</v>
      </c>
      <c r="B218" s="23">
        <v>2017</v>
      </c>
      <c r="C218" s="23" t="s">
        <v>77</v>
      </c>
      <c r="D218" s="23">
        <v>1978.7</v>
      </c>
      <c r="E218" s="23">
        <v>811.27</v>
      </c>
    </row>
    <row r="219" spans="1:5" x14ac:dyDescent="0.3">
      <c r="A219" s="24">
        <v>42652</v>
      </c>
      <c r="B219" s="23">
        <v>2016</v>
      </c>
      <c r="C219" s="23" t="s">
        <v>30</v>
      </c>
      <c r="D219" s="23">
        <v>30.38</v>
      </c>
      <c r="E219" s="23">
        <v>17.62</v>
      </c>
    </row>
    <row r="220" spans="1:5" x14ac:dyDescent="0.3">
      <c r="A220" s="24">
        <v>43421</v>
      </c>
      <c r="B220" s="23">
        <v>2018</v>
      </c>
      <c r="C220" s="23" t="s">
        <v>76</v>
      </c>
      <c r="D220" s="23">
        <v>1313.35</v>
      </c>
      <c r="E220" s="23">
        <v>669.81</v>
      </c>
    </row>
    <row r="221" spans="1:5" x14ac:dyDescent="0.3">
      <c r="A221" s="24">
        <v>42628</v>
      </c>
      <c r="B221" s="23">
        <v>2016</v>
      </c>
      <c r="C221" s="23" t="s">
        <v>76</v>
      </c>
      <c r="D221" s="23">
        <v>1532.81</v>
      </c>
      <c r="E221" s="23">
        <v>812.39</v>
      </c>
    </row>
    <row r="222" spans="1:5" x14ac:dyDescent="0.3">
      <c r="A222" s="24">
        <v>43335</v>
      </c>
      <c r="B222" s="23">
        <v>2018</v>
      </c>
      <c r="C222" s="23" t="s">
        <v>76</v>
      </c>
      <c r="D222" s="23">
        <v>2195.7800000000002</v>
      </c>
      <c r="E222" s="23">
        <v>1097.8900000000001</v>
      </c>
    </row>
    <row r="223" spans="1:5" x14ac:dyDescent="0.3">
      <c r="A223" s="24">
        <v>42817</v>
      </c>
      <c r="B223" s="23">
        <v>2017</v>
      </c>
      <c r="C223" s="23" t="s">
        <v>76</v>
      </c>
      <c r="D223" s="23">
        <v>80.08</v>
      </c>
      <c r="E223" s="23">
        <v>31.23</v>
      </c>
    </row>
    <row r="224" spans="1:5" x14ac:dyDescent="0.3">
      <c r="A224" s="24">
        <v>42560</v>
      </c>
      <c r="B224" s="23">
        <v>2016</v>
      </c>
      <c r="C224" s="23" t="s">
        <v>31</v>
      </c>
      <c r="D224" s="23">
        <v>45.19</v>
      </c>
      <c r="E224" s="23">
        <v>24.85</v>
      </c>
    </row>
    <row r="225" spans="1:5" x14ac:dyDescent="0.3">
      <c r="A225" s="24">
        <v>42791</v>
      </c>
      <c r="B225" s="23">
        <v>2017</v>
      </c>
      <c r="C225" s="23" t="s">
        <v>30</v>
      </c>
      <c r="D225" s="23">
        <v>732.64</v>
      </c>
      <c r="E225" s="23">
        <v>388.3</v>
      </c>
    </row>
    <row r="226" spans="1:5" x14ac:dyDescent="0.3">
      <c r="A226" s="24">
        <v>42446</v>
      </c>
      <c r="B226" s="23">
        <v>2016</v>
      </c>
      <c r="C226" s="23" t="s">
        <v>77</v>
      </c>
      <c r="D226" s="23">
        <v>1049.3599999999999</v>
      </c>
      <c r="E226" s="23">
        <v>671.59</v>
      </c>
    </row>
    <row r="227" spans="1:5" x14ac:dyDescent="0.3">
      <c r="A227" s="24">
        <v>42897</v>
      </c>
      <c r="B227" s="23">
        <v>2017</v>
      </c>
      <c r="C227" s="23" t="s">
        <v>30</v>
      </c>
      <c r="D227" s="23">
        <v>222.93</v>
      </c>
      <c r="E227" s="23">
        <v>86.94</v>
      </c>
    </row>
    <row r="228" spans="1:5" x14ac:dyDescent="0.3">
      <c r="A228" s="24">
        <v>43281</v>
      </c>
      <c r="B228" s="23">
        <v>2018</v>
      </c>
      <c r="C228" s="23" t="s">
        <v>31</v>
      </c>
      <c r="D228" s="23">
        <v>682.26</v>
      </c>
      <c r="E228" s="23">
        <v>416.18</v>
      </c>
    </row>
    <row r="229" spans="1:5" x14ac:dyDescent="0.3">
      <c r="A229" s="24">
        <v>42785</v>
      </c>
      <c r="B229" s="23">
        <v>2017</v>
      </c>
      <c r="C229" s="23" t="s">
        <v>76</v>
      </c>
      <c r="D229" s="23">
        <v>1248.8599999999999</v>
      </c>
      <c r="E229" s="23">
        <v>487.06</v>
      </c>
    </row>
    <row r="230" spans="1:5" x14ac:dyDescent="0.3">
      <c r="A230" s="24">
        <v>42950</v>
      </c>
      <c r="B230" s="23">
        <v>2017</v>
      </c>
      <c r="C230" s="23" t="s">
        <v>30</v>
      </c>
      <c r="D230" s="23">
        <v>1678.55</v>
      </c>
      <c r="E230" s="23">
        <v>772.13</v>
      </c>
    </row>
    <row r="231" spans="1:5" x14ac:dyDescent="0.3">
      <c r="A231" s="24">
        <v>43401</v>
      </c>
      <c r="B231" s="23">
        <v>2018</v>
      </c>
      <c r="C231" s="23" t="s">
        <v>76</v>
      </c>
      <c r="D231" s="23">
        <v>2184.1999999999998</v>
      </c>
      <c r="E231" s="23">
        <v>1092.0999999999999</v>
      </c>
    </row>
    <row r="232" spans="1:5" x14ac:dyDescent="0.3">
      <c r="A232" s="24">
        <v>43310</v>
      </c>
      <c r="B232" s="23">
        <v>2018</v>
      </c>
      <c r="C232" s="23" t="s">
        <v>31</v>
      </c>
      <c r="D232" s="23">
        <v>460.34</v>
      </c>
      <c r="E232" s="23">
        <v>188.74</v>
      </c>
    </row>
    <row r="233" spans="1:5" x14ac:dyDescent="0.3">
      <c r="A233" s="24">
        <v>42916</v>
      </c>
      <c r="B233" s="23">
        <v>2017</v>
      </c>
      <c r="C233" s="23" t="s">
        <v>30</v>
      </c>
      <c r="D233" s="23">
        <v>371.62</v>
      </c>
      <c r="E233" s="23">
        <v>156.08000000000001</v>
      </c>
    </row>
    <row r="234" spans="1:5" x14ac:dyDescent="0.3">
      <c r="A234" s="24">
        <v>42563</v>
      </c>
      <c r="B234" s="23">
        <v>2016</v>
      </c>
      <c r="C234" s="23" t="s">
        <v>30</v>
      </c>
      <c r="D234" s="23">
        <v>584.32000000000005</v>
      </c>
      <c r="E234" s="23">
        <v>286.32</v>
      </c>
    </row>
    <row r="235" spans="1:5" x14ac:dyDescent="0.3">
      <c r="A235" s="24">
        <v>43172</v>
      </c>
      <c r="B235" s="23">
        <v>2018</v>
      </c>
      <c r="C235" s="23" t="s">
        <v>30</v>
      </c>
      <c r="D235" s="23">
        <v>2365.67</v>
      </c>
      <c r="E235" s="23">
        <v>1490.37</v>
      </c>
    </row>
    <row r="236" spans="1:5" x14ac:dyDescent="0.3">
      <c r="A236" s="24">
        <v>43369</v>
      </c>
      <c r="B236" s="23">
        <v>2018</v>
      </c>
      <c r="C236" s="23" t="s">
        <v>31</v>
      </c>
      <c r="D236" s="23">
        <v>1545.48</v>
      </c>
      <c r="E236" s="23">
        <v>649.1</v>
      </c>
    </row>
    <row r="237" spans="1:5" x14ac:dyDescent="0.3">
      <c r="A237" s="24">
        <v>43279</v>
      </c>
      <c r="B237" s="23">
        <v>2018</v>
      </c>
      <c r="C237" s="23" t="s">
        <v>77</v>
      </c>
      <c r="D237" s="23">
        <v>514.36</v>
      </c>
      <c r="E237" s="23">
        <v>334.33</v>
      </c>
    </row>
    <row r="238" spans="1:5" x14ac:dyDescent="0.3">
      <c r="A238" s="24">
        <v>43419</v>
      </c>
      <c r="B238" s="23">
        <v>2018</v>
      </c>
      <c r="C238" s="23" t="s">
        <v>30</v>
      </c>
      <c r="D238" s="23">
        <v>1569.02</v>
      </c>
      <c r="E238" s="23">
        <v>894.34</v>
      </c>
    </row>
    <row r="239" spans="1:5" x14ac:dyDescent="0.3">
      <c r="A239" s="24">
        <v>43059</v>
      </c>
      <c r="B239" s="23">
        <v>2017</v>
      </c>
      <c r="C239" s="23" t="s">
        <v>31</v>
      </c>
      <c r="D239" s="23">
        <v>722.85</v>
      </c>
      <c r="E239" s="23">
        <v>404.8</v>
      </c>
    </row>
    <row r="240" spans="1:5" x14ac:dyDescent="0.3">
      <c r="A240" s="24">
        <v>43396</v>
      </c>
      <c r="B240" s="23">
        <v>2018</v>
      </c>
      <c r="C240" s="23" t="s">
        <v>30</v>
      </c>
      <c r="D240" s="23">
        <v>318.07</v>
      </c>
      <c r="E240" s="23">
        <v>152.66999999999999</v>
      </c>
    </row>
    <row r="241" spans="1:5" x14ac:dyDescent="0.3">
      <c r="A241" s="24">
        <v>43194</v>
      </c>
      <c r="B241" s="23">
        <v>2018</v>
      </c>
      <c r="C241" s="23" t="s">
        <v>76</v>
      </c>
      <c r="D241" s="23">
        <v>857.2</v>
      </c>
      <c r="E241" s="23">
        <v>548.61</v>
      </c>
    </row>
    <row r="242" spans="1:5" x14ac:dyDescent="0.3">
      <c r="A242" s="24">
        <v>43010</v>
      </c>
      <c r="B242" s="23">
        <v>2017</v>
      </c>
      <c r="C242" s="23" t="s">
        <v>77</v>
      </c>
      <c r="D242" s="23">
        <v>1931.66</v>
      </c>
      <c r="E242" s="23">
        <v>1062.4100000000001</v>
      </c>
    </row>
    <row r="243" spans="1:5" x14ac:dyDescent="0.3">
      <c r="A243" s="24">
        <v>42382</v>
      </c>
      <c r="B243" s="23">
        <v>2016</v>
      </c>
      <c r="C243" s="23" t="s">
        <v>31</v>
      </c>
      <c r="D243" s="23">
        <v>1826.83</v>
      </c>
      <c r="E243" s="23">
        <v>822.07</v>
      </c>
    </row>
    <row r="244" spans="1:5" x14ac:dyDescent="0.3">
      <c r="A244" s="24">
        <v>43164</v>
      </c>
      <c r="B244" s="23">
        <v>2018</v>
      </c>
      <c r="C244" s="23" t="s">
        <v>76</v>
      </c>
      <c r="D244" s="23">
        <v>1809.23</v>
      </c>
      <c r="E244" s="23">
        <v>958.89</v>
      </c>
    </row>
    <row r="245" spans="1:5" x14ac:dyDescent="0.3">
      <c r="A245" s="24">
        <v>43458</v>
      </c>
      <c r="B245" s="23">
        <v>2018</v>
      </c>
      <c r="C245" s="23" t="s">
        <v>76</v>
      </c>
      <c r="D245" s="23">
        <v>763.13</v>
      </c>
      <c r="E245" s="23">
        <v>503.67</v>
      </c>
    </row>
    <row r="246" spans="1:5" x14ac:dyDescent="0.3">
      <c r="A246" s="24">
        <v>43012</v>
      </c>
      <c r="B246" s="23">
        <v>2017</v>
      </c>
      <c r="C246" s="23" t="s">
        <v>77</v>
      </c>
      <c r="D246" s="23">
        <v>668.28</v>
      </c>
      <c r="E246" s="23">
        <v>300.73</v>
      </c>
    </row>
    <row r="247" spans="1:5" x14ac:dyDescent="0.3">
      <c r="A247" s="24">
        <v>43369</v>
      </c>
      <c r="B247" s="23">
        <v>2018</v>
      </c>
      <c r="C247" s="23" t="s">
        <v>31</v>
      </c>
      <c r="D247" s="23">
        <v>1712.38</v>
      </c>
      <c r="E247" s="23">
        <v>1095.92</v>
      </c>
    </row>
    <row r="248" spans="1:5" x14ac:dyDescent="0.3">
      <c r="A248" s="24">
        <v>42838</v>
      </c>
      <c r="B248" s="23">
        <v>2017</v>
      </c>
      <c r="C248" s="23" t="s">
        <v>77</v>
      </c>
      <c r="D248" s="23">
        <v>2066.17</v>
      </c>
      <c r="E248" s="23">
        <v>1136.3900000000001</v>
      </c>
    </row>
    <row r="249" spans="1:5" x14ac:dyDescent="0.3">
      <c r="A249" s="24">
        <v>42942</v>
      </c>
      <c r="B249" s="23">
        <v>2017</v>
      </c>
      <c r="C249" s="23" t="s">
        <v>30</v>
      </c>
      <c r="D249" s="23">
        <v>1469.55</v>
      </c>
      <c r="E249" s="23">
        <v>720.08</v>
      </c>
    </row>
    <row r="250" spans="1:5" x14ac:dyDescent="0.3">
      <c r="A250" s="24">
        <v>42420</v>
      </c>
      <c r="B250" s="23">
        <v>2016</v>
      </c>
      <c r="C250" s="23" t="s">
        <v>30</v>
      </c>
      <c r="D250" s="23">
        <v>2040.88</v>
      </c>
      <c r="E250" s="23">
        <v>795.94</v>
      </c>
    </row>
    <row r="251" spans="1:5" x14ac:dyDescent="0.3">
      <c r="A251" s="24">
        <v>43047</v>
      </c>
      <c r="B251" s="23">
        <v>2017</v>
      </c>
      <c r="C251" s="23" t="s">
        <v>31</v>
      </c>
      <c r="D251" s="23">
        <v>2035.16</v>
      </c>
      <c r="E251" s="23">
        <v>875.12</v>
      </c>
    </row>
    <row r="252" spans="1:5" x14ac:dyDescent="0.3">
      <c r="A252" s="24">
        <v>42991</v>
      </c>
      <c r="B252" s="23">
        <v>2017</v>
      </c>
      <c r="C252" s="23" t="s">
        <v>31</v>
      </c>
      <c r="D252" s="23">
        <v>2181.6</v>
      </c>
      <c r="E252" s="23">
        <v>981.72</v>
      </c>
    </row>
    <row r="253" spans="1:5" x14ac:dyDescent="0.3">
      <c r="A253" s="24">
        <v>42983</v>
      </c>
      <c r="B253" s="23">
        <v>2017</v>
      </c>
      <c r="C253" s="23" t="s">
        <v>76</v>
      </c>
      <c r="D253" s="23">
        <v>1032.75</v>
      </c>
      <c r="E253" s="23">
        <v>640.30999999999995</v>
      </c>
    </row>
    <row r="254" spans="1:5" x14ac:dyDescent="0.3">
      <c r="A254" s="24">
        <v>43369</v>
      </c>
      <c r="B254" s="23">
        <v>2018</v>
      </c>
      <c r="C254" s="23" t="s">
        <v>76</v>
      </c>
      <c r="D254" s="23">
        <v>532.4</v>
      </c>
      <c r="E254" s="23">
        <v>340.74</v>
      </c>
    </row>
    <row r="255" spans="1:5" x14ac:dyDescent="0.3">
      <c r="A255" s="24">
        <v>43281</v>
      </c>
      <c r="B255" s="23">
        <v>2018</v>
      </c>
      <c r="C255" s="23" t="s">
        <v>31</v>
      </c>
      <c r="D255" s="23">
        <v>2343.34</v>
      </c>
      <c r="E255" s="23">
        <v>1288.8399999999999</v>
      </c>
    </row>
    <row r="256" spans="1:5" x14ac:dyDescent="0.3">
      <c r="A256" s="24">
        <v>43358</v>
      </c>
      <c r="B256" s="23">
        <v>2018</v>
      </c>
      <c r="C256" s="23" t="s">
        <v>31</v>
      </c>
      <c r="D256" s="23">
        <v>1320.41</v>
      </c>
      <c r="E256" s="23">
        <v>818.65</v>
      </c>
    </row>
    <row r="257" spans="1:5" x14ac:dyDescent="0.3">
      <c r="A257" s="24">
        <v>42806</v>
      </c>
      <c r="B257" s="23">
        <v>2017</v>
      </c>
      <c r="C257" s="23" t="s">
        <v>76</v>
      </c>
      <c r="D257" s="23">
        <v>1595.86</v>
      </c>
      <c r="E257" s="23">
        <v>654.29999999999995</v>
      </c>
    </row>
    <row r="258" spans="1:5" x14ac:dyDescent="0.3">
      <c r="A258" s="24">
        <v>43327</v>
      </c>
      <c r="B258" s="23">
        <v>2018</v>
      </c>
      <c r="C258" s="23" t="s">
        <v>31</v>
      </c>
      <c r="D258" s="23">
        <v>755.86</v>
      </c>
      <c r="E258" s="23">
        <v>423.28</v>
      </c>
    </row>
    <row r="259" spans="1:5" x14ac:dyDescent="0.3">
      <c r="A259" s="24">
        <v>42719</v>
      </c>
      <c r="B259" s="23">
        <v>2016</v>
      </c>
      <c r="C259" s="23" t="s">
        <v>31</v>
      </c>
      <c r="D259" s="23">
        <v>821.07</v>
      </c>
      <c r="E259" s="23">
        <v>541.91</v>
      </c>
    </row>
    <row r="260" spans="1:5" x14ac:dyDescent="0.3">
      <c r="A260" s="24">
        <v>42620</v>
      </c>
      <c r="B260" s="23">
        <v>2016</v>
      </c>
      <c r="C260" s="23" t="s">
        <v>31</v>
      </c>
      <c r="D260" s="23">
        <v>1038.6300000000001</v>
      </c>
      <c r="E260" s="23">
        <v>612.79</v>
      </c>
    </row>
    <row r="261" spans="1:5" x14ac:dyDescent="0.3">
      <c r="A261" s="24">
        <v>43415</v>
      </c>
      <c r="B261" s="23">
        <v>2018</v>
      </c>
      <c r="C261" s="23" t="s">
        <v>31</v>
      </c>
      <c r="D261" s="23">
        <v>374.65</v>
      </c>
      <c r="E261" s="23">
        <v>243.52</v>
      </c>
    </row>
    <row r="262" spans="1:5" x14ac:dyDescent="0.3">
      <c r="A262" s="24">
        <v>43131</v>
      </c>
      <c r="B262" s="23">
        <v>2018</v>
      </c>
      <c r="C262" s="23" t="s">
        <v>76</v>
      </c>
      <c r="D262" s="23">
        <v>617.79</v>
      </c>
      <c r="E262" s="23">
        <v>240.94</v>
      </c>
    </row>
    <row r="263" spans="1:5" x14ac:dyDescent="0.3">
      <c r="A263" s="24">
        <v>42403</v>
      </c>
      <c r="B263" s="23">
        <v>2016</v>
      </c>
      <c r="C263" s="23" t="s">
        <v>30</v>
      </c>
      <c r="D263" s="23">
        <v>2432.56</v>
      </c>
      <c r="E263" s="23">
        <v>1070.33</v>
      </c>
    </row>
    <row r="264" spans="1:5" x14ac:dyDescent="0.3">
      <c r="A264" s="24">
        <v>43194</v>
      </c>
      <c r="B264" s="23">
        <v>2018</v>
      </c>
      <c r="C264" s="23" t="s">
        <v>76</v>
      </c>
      <c r="D264" s="23">
        <v>1525.92</v>
      </c>
      <c r="E264" s="23">
        <v>793.48</v>
      </c>
    </row>
    <row r="265" spans="1:5" x14ac:dyDescent="0.3">
      <c r="A265" s="24">
        <v>42606</v>
      </c>
      <c r="B265" s="23">
        <v>2016</v>
      </c>
      <c r="C265" s="23" t="s">
        <v>31</v>
      </c>
      <c r="D265" s="23">
        <v>2183.81</v>
      </c>
      <c r="E265" s="23">
        <v>1135.58</v>
      </c>
    </row>
    <row r="266" spans="1:5" x14ac:dyDescent="0.3">
      <c r="A266" s="24">
        <v>42795</v>
      </c>
      <c r="B266" s="23">
        <v>2017</v>
      </c>
      <c r="C266" s="23" t="s">
        <v>76</v>
      </c>
      <c r="D266" s="23">
        <v>1269.81</v>
      </c>
      <c r="E266" s="23">
        <v>647.6</v>
      </c>
    </row>
    <row r="267" spans="1:5" x14ac:dyDescent="0.3">
      <c r="A267" s="24">
        <v>43045</v>
      </c>
      <c r="B267" s="23">
        <v>2017</v>
      </c>
      <c r="C267" s="23" t="s">
        <v>30</v>
      </c>
      <c r="D267" s="23">
        <v>1687.91</v>
      </c>
      <c r="E267" s="23">
        <v>1046.5</v>
      </c>
    </row>
    <row r="268" spans="1:5" x14ac:dyDescent="0.3">
      <c r="A268" s="24">
        <v>42812</v>
      </c>
      <c r="B268" s="23">
        <v>2017</v>
      </c>
      <c r="C268" s="23" t="s">
        <v>76</v>
      </c>
      <c r="D268" s="23">
        <v>1768.43</v>
      </c>
      <c r="E268" s="23">
        <v>813.48</v>
      </c>
    </row>
    <row r="269" spans="1:5" x14ac:dyDescent="0.3">
      <c r="A269" s="24">
        <v>42690</v>
      </c>
      <c r="B269" s="23">
        <v>2016</v>
      </c>
      <c r="C269" s="23" t="s">
        <v>31</v>
      </c>
      <c r="D269" s="23">
        <v>2318.52</v>
      </c>
      <c r="E269" s="23">
        <v>904.22</v>
      </c>
    </row>
    <row r="270" spans="1:5" x14ac:dyDescent="0.3">
      <c r="A270" s="24">
        <v>43438</v>
      </c>
      <c r="B270" s="23">
        <v>2018</v>
      </c>
      <c r="C270" s="23" t="s">
        <v>77</v>
      </c>
      <c r="D270" s="23">
        <v>1196.2</v>
      </c>
      <c r="E270" s="23">
        <v>514.37</v>
      </c>
    </row>
    <row r="271" spans="1:5" x14ac:dyDescent="0.3">
      <c r="A271" s="24">
        <v>42717</v>
      </c>
      <c r="B271" s="23">
        <v>2016</v>
      </c>
      <c r="C271" s="23" t="s">
        <v>76</v>
      </c>
      <c r="D271" s="23">
        <v>960.34</v>
      </c>
      <c r="E271" s="23">
        <v>374.53</v>
      </c>
    </row>
    <row r="272" spans="1:5" x14ac:dyDescent="0.3">
      <c r="A272" s="24">
        <v>42702</v>
      </c>
      <c r="B272" s="23">
        <v>2016</v>
      </c>
      <c r="C272" s="23" t="s">
        <v>76</v>
      </c>
      <c r="D272" s="23">
        <v>530.88</v>
      </c>
      <c r="E272" s="23">
        <v>323.83999999999997</v>
      </c>
    </row>
    <row r="273" spans="1:5" x14ac:dyDescent="0.3">
      <c r="A273" s="24">
        <v>42462</v>
      </c>
      <c r="B273" s="23">
        <v>2016</v>
      </c>
      <c r="C273" s="23" t="s">
        <v>30</v>
      </c>
      <c r="D273" s="23">
        <v>984.47</v>
      </c>
      <c r="E273" s="23">
        <v>433.17</v>
      </c>
    </row>
    <row r="274" spans="1:5" x14ac:dyDescent="0.3">
      <c r="A274" s="24">
        <v>42412</v>
      </c>
      <c r="B274" s="23">
        <v>2016</v>
      </c>
      <c r="C274" s="23" t="s">
        <v>76</v>
      </c>
      <c r="D274" s="23">
        <v>1748.51</v>
      </c>
      <c r="E274" s="23">
        <v>891.74</v>
      </c>
    </row>
    <row r="275" spans="1:5" x14ac:dyDescent="0.3">
      <c r="A275" s="24">
        <v>42619</v>
      </c>
      <c r="B275" s="23">
        <v>2016</v>
      </c>
      <c r="C275" s="23" t="s">
        <v>76</v>
      </c>
      <c r="D275" s="23">
        <v>1349.5</v>
      </c>
      <c r="E275" s="23">
        <v>647.76</v>
      </c>
    </row>
    <row r="276" spans="1:5" x14ac:dyDescent="0.3">
      <c r="A276" s="24">
        <v>43454</v>
      </c>
      <c r="B276" s="23">
        <v>2018</v>
      </c>
      <c r="C276" s="23" t="s">
        <v>31</v>
      </c>
      <c r="D276" s="23">
        <v>202.11</v>
      </c>
      <c r="E276" s="23">
        <v>131.37</v>
      </c>
    </row>
    <row r="277" spans="1:5" x14ac:dyDescent="0.3">
      <c r="A277" s="24">
        <v>42589</v>
      </c>
      <c r="B277" s="23">
        <v>2016</v>
      </c>
      <c r="C277" s="23" t="s">
        <v>31</v>
      </c>
      <c r="D277" s="23">
        <v>1315.22</v>
      </c>
      <c r="E277" s="23">
        <v>670.76</v>
      </c>
    </row>
    <row r="278" spans="1:5" x14ac:dyDescent="0.3">
      <c r="A278" s="24">
        <v>42838</v>
      </c>
      <c r="B278" s="23">
        <v>2017</v>
      </c>
      <c r="C278" s="23" t="s">
        <v>76</v>
      </c>
      <c r="D278" s="23">
        <v>1443.33</v>
      </c>
      <c r="E278" s="23">
        <v>837.13</v>
      </c>
    </row>
    <row r="279" spans="1:5" x14ac:dyDescent="0.3">
      <c r="A279" s="24">
        <v>42613</v>
      </c>
      <c r="B279" s="23">
        <v>2016</v>
      </c>
      <c r="C279" s="23" t="s">
        <v>30</v>
      </c>
      <c r="D279" s="23">
        <v>405.95</v>
      </c>
      <c r="E279" s="23">
        <v>215.15</v>
      </c>
    </row>
    <row r="280" spans="1:5" x14ac:dyDescent="0.3">
      <c r="A280" s="24">
        <v>42956</v>
      </c>
      <c r="B280" s="23">
        <v>2017</v>
      </c>
      <c r="C280" s="23" t="s">
        <v>76</v>
      </c>
      <c r="D280" s="23">
        <v>454.09</v>
      </c>
      <c r="E280" s="23">
        <v>249.75</v>
      </c>
    </row>
    <row r="281" spans="1:5" x14ac:dyDescent="0.3">
      <c r="A281" s="24">
        <v>42885</v>
      </c>
      <c r="B281" s="23">
        <v>2017</v>
      </c>
      <c r="C281" s="23" t="s">
        <v>76</v>
      </c>
      <c r="D281" s="23">
        <v>846.97</v>
      </c>
      <c r="E281" s="23">
        <v>559</v>
      </c>
    </row>
    <row r="282" spans="1:5" x14ac:dyDescent="0.3">
      <c r="A282" s="24">
        <v>42405</v>
      </c>
      <c r="B282" s="23">
        <v>2016</v>
      </c>
      <c r="C282" s="23" t="s">
        <v>77</v>
      </c>
      <c r="D282" s="23">
        <v>849.02</v>
      </c>
      <c r="E282" s="23">
        <v>416.02</v>
      </c>
    </row>
    <row r="283" spans="1:5" x14ac:dyDescent="0.3">
      <c r="A283" s="24">
        <v>42629</v>
      </c>
      <c r="B283" s="23">
        <v>2016</v>
      </c>
      <c r="C283" s="23" t="s">
        <v>77</v>
      </c>
      <c r="D283" s="23">
        <v>641.51</v>
      </c>
      <c r="E283" s="23">
        <v>307.92</v>
      </c>
    </row>
    <row r="284" spans="1:5" x14ac:dyDescent="0.3">
      <c r="A284" s="24">
        <v>42642</v>
      </c>
      <c r="B284" s="23">
        <v>2016</v>
      </c>
      <c r="C284" s="23" t="s">
        <v>31</v>
      </c>
      <c r="D284" s="23">
        <v>2403.98</v>
      </c>
      <c r="E284" s="23">
        <v>1466.43</v>
      </c>
    </row>
    <row r="285" spans="1:5" x14ac:dyDescent="0.3">
      <c r="A285" s="24">
        <v>43281</v>
      </c>
      <c r="B285" s="23">
        <v>2018</v>
      </c>
      <c r="C285" s="23" t="s">
        <v>31</v>
      </c>
      <c r="D285" s="23">
        <v>404.17</v>
      </c>
      <c r="E285" s="23">
        <v>242.5</v>
      </c>
    </row>
    <row r="286" spans="1:5" x14ac:dyDescent="0.3">
      <c r="A286" s="24">
        <v>43092</v>
      </c>
      <c r="B286" s="23">
        <v>2017</v>
      </c>
      <c r="C286" s="23" t="s">
        <v>77</v>
      </c>
      <c r="D286" s="23">
        <v>767.42</v>
      </c>
      <c r="E286" s="23">
        <v>429.76</v>
      </c>
    </row>
    <row r="287" spans="1:5" x14ac:dyDescent="0.3">
      <c r="A287" s="24">
        <v>42556</v>
      </c>
      <c r="B287" s="23">
        <v>2016</v>
      </c>
      <c r="C287" s="23" t="s">
        <v>31</v>
      </c>
      <c r="D287" s="23">
        <v>1417.56</v>
      </c>
      <c r="E287" s="23">
        <v>765.48</v>
      </c>
    </row>
    <row r="288" spans="1:5" x14ac:dyDescent="0.3">
      <c r="A288" s="24">
        <v>43222</v>
      </c>
      <c r="B288" s="23">
        <v>2018</v>
      </c>
      <c r="C288" s="23" t="s">
        <v>77</v>
      </c>
      <c r="D288" s="23">
        <v>2460.3000000000002</v>
      </c>
      <c r="E288" s="23">
        <v>1008.72</v>
      </c>
    </row>
    <row r="289" spans="1:5" x14ac:dyDescent="0.3">
      <c r="A289" s="24">
        <v>42738</v>
      </c>
      <c r="B289" s="23">
        <v>2017</v>
      </c>
      <c r="C289" s="23" t="s">
        <v>77</v>
      </c>
      <c r="D289" s="23">
        <v>2372.9899999999998</v>
      </c>
      <c r="E289" s="23">
        <v>1210.22</v>
      </c>
    </row>
    <row r="290" spans="1:5" x14ac:dyDescent="0.3">
      <c r="A290" s="24">
        <v>42581</v>
      </c>
      <c r="B290" s="23">
        <v>2016</v>
      </c>
      <c r="C290" s="23" t="s">
        <v>77</v>
      </c>
      <c r="D290" s="23">
        <v>881.25</v>
      </c>
      <c r="E290" s="23">
        <v>387.75</v>
      </c>
    </row>
    <row r="291" spans="1:5" x14ac:dyDescent="0.3">
      <c r="A291" s="24">
        <v>42625</v>
      </c>
      <c r="B291" s="23">
        <v>2016</v>
      </c>
      <c r="C291" s="23" t="s">
        <v>31</v>
      </c>
      <c r="D291" s="23">
        <v>608.55999999999995</v>
      </c>
      <c r="E291" s="23">
        <v>292.11</v>
      </c>
    </row>
    <row r="292" spans="1:5" x14ac:dyDescent="0.3">
      <c r="A292" s="24">
        <v>43220</v>
      </c>
      <c r="B292" s="23">
        <v>2018</v>
      </c>
      <c r="C292" s="23" t="s">
        <v>30</v>
      </c>
      <c r="D292" s="23">
        <v>1183.79</v>
      </c>
      <c r="E292" s="23">
        <v>710.27</v>
      </c>
    </row>
    <row r="293" spans="1:5" x14ac:dyDescent="0.3">
      <c r="A293" s="24">
        <v>42843</v>
      </c>
      <c r="B293" s="23">
        <v>2017</v>
      </c>
      <c r="C293" s="23" t="s">
        <v>77</v>
      </c>
      <c r="D293" s="23">
        <v>147.9</v>
      </c>
      <c r="E293" s="23">
        <v>73.95</v>
      </c>
    </row>
    <row r="294" spans="1:5" x14ac:dyDescent="0.3">
      <c r="A294" s="24">
        <v>42955</v>
      </c>
      <c r="B294" s="23">
        <v>2017</v>
      </c>
      <c r="C294" s="23" t="s">
        <v>31</v>
      </c>
      <c r="D294" s="23">
        <v>95.34</v>
      </c>
      <c r="E294" s="23">
        <v>52.44</v>
      </c>
    </row>
    <row r="295" spans="1:5" x14ac:dyDescent="0.3">
      <c r="A295" s="24">
        <v>42584</v>
      </c>
      <c r="B295" s="23">
        <v>2016</v>
      </c>
      <c r="C295" s="23" t="s">
        <v>76</v>
      </c>
      <c r="D295" s="23">
        <v>435.6</v>
      </c>
      <c r="E295" s="23">
        <v>257</v>
      </c>
    </row>
    <row r="296" spans="1:5" x14ac:dyDescent="0.3">
      <c r="A296" s="24">
        <v>42628</v>
      </c>
      <c r="B296" s="23">
        <v>2016</v>
      </c>
      <c r="C296" s="23" t="s">
        <v>76</v>
      </c>
      <c r="D296" s="23">
        <v>1021.67</v>
      </c>
      <c r="E296" s="23">
        <v>429.1</v>
      </c>
    </row>
    <row r="297" spans="1:5" x14ac:dyDescent="0.3">
      <c r="A297" s="24">
        <v>42670</v>
      </c>
      <c r="B297" s="23">
        <v>2016</v>
      </c>
      <c r="C297" s="23" t="s">
        <v>30</v>
      </c>
      <c r="D297" s="23">
        <v>1195.02</v>
      </c>
      <c r="E297" s="23">
        <v>657.26</v>
      </c>
    </row>
    <row r="298" spans="1:5" x14ac:dyDescent="0.3">
      <c r="A298" s="24">
        <v>43116</v>
      </c>
      <c r="B298" s="23">
        <v>2018</v>
      </c>
      <c r="C298" s="23" t="s">
        <v>30</v>
      </c>
      <c r="D298" s="23">
        <v>2167.89</v>
      </c>
      <c r="E298" s="23">
        <v>975.55</v>
      </c>
    </row>
    <row r="299" spans="1:5" x14ac:dyDescent="0.3">
      <c r="A299" s="24">
        <v>43387</v>
      </c>
      <c r="B299" s="23">
        <v>2018</v>
      </c>
      <c r="C299" s="23" t="s">
        <v>77</v>
      </c>
      <c r="D299" s="23">
        <v>2498.69</v>
      </c>
      <c r="E299" s="23">
        <v>1224.3599999999999</v>
      </c>
    </row>
    <row r="300" spans="1:5" x14ac:dyDescent="0.3">
      <c r="A300" s="24">
        <v>42972</v>
      </c>
      <c r="B300" s="23">
        <v>2017</v>
      </c>
      <c r="C300" s="23" t="s">
        <v>30</v>
      </c>
      <c r="D300" s="23">
        <v>849.45</v>
      </c>
      <c r="E300" s="23">
        <v>526.66</v>
      </c>
    </row>
    <row r="301" spans="1:5" x14ac:dyDescent="0.3">
      <c r="A301" s="24">
        <v>42439</v>
      </c>
      <c r="B301" s="23">
        <v>2016</v>
      </c>
      <c r="C301" s="23" t="s">
        <v>31</v>
      </c>
      <c r="D301" s="23">
        <v>1138.8499999999999</v>
      </c>
      <c r="E301" s="23">
        <v>671.92</v>
      </c>
    </row>
    <row r="302" spans="1:5" x14ac:dyDescent="0.3">
      <c r="A302" s="24">
        <v>42572</v>
      </c>
      <c r="B302" s="23">
        <v>2016</v>
      </c>
      <c r="C302" s="23" t="s">
        <v>31</v>
      </c>
      <c r="D302" s="23">
        <v>1363.56</v>
      </c>
      <c r="E302" s="23">
        <v>749.96</v>
      </c>
    </row>
    <row r="303" spans="1:5" x14ac:dyDescent="0.3">
      <c r="A303" s="24">
        <v>42370</v>
      </c>
      <c r="B303" s="23">
        <v>2016</v>
      </c>
      <c r="C303" s="23" t="s">
        <v>30</v>
      </c>
      <c r="D303" s="23">
        <v>548.85</v>
      </c>
      <c r="E303" s="23">
        <v>236.01</v>
      </c>
    </row>
    <row r="304" spans="1:5" x14ac:dyDescent="0.3">
      <c r="A304" s="24">
        <v>43334</v>
      </c>
      <c r="B304" s="23">
        <v>2018</v>
      </c>
      <c r="C304" s="23" t="s">
        <v>76</v>
      </c>
      <c r="D304" s="23">
        <v>1581.57</v>
      </c>
      <c r="E304" s="23">
        <v>711.71</v>
      </c>
    </row>
    <row r="305" spans="1:5" x14ac:dyDescent="0.3">
      <c r="A305" s="24">
        <v>42478</v>
      </c>
      <c r="B305" s="23">
        <v>2016</v>
      </c>
      <c r="C305" s="23" t="s">
        <v>30</v>
      </c>
      <c r="D305" s="23">
        <v>1287.98</v>
      </c>
      <c r="E305" s="23">
        <v>643.99</v>
      </c>
    </row>
    <row r="306" spans="1:5" x14ac:dyDescent="0.3">
      <c r="A306" s="24">
        <v>42943</v>
      </c>
      <c r="B306" s="23">
        <v>2017</v>
      </c>
      <c r="C306" s="23" t="s">
        <v>31</v>
      </c>
      <c r="D306" s="23">
        <v>388.07</v>
      </c>
      <c r="E306" s="23">
        <v>194.04</v>
      </c>
    </row>
    <row r="307" spans="1:5" x14ac:dyDescent="0.3">
      <c r="A307" s="24">
        <v>42861</v>
      </c>
      <c r="B307" s="23">
        <v>2017</v>
      </c>
      <c r="C307" s="23" t="s">
        <v>77</v>
      </c>
      <c r="D307" s="23">
        <v>198.57</v>
      </c>
      <c r="E307" s="23">
        <v>133.04</v>
      </c>
    </row>
    <row r="308" spans="1:5" x14ac:dyDescent="0.3">
      <c r="A308" s="24">
        <v>43038</v>
      </c>
      <c r="B308" s="23">
        <v>2017</v>
      </c>
      <c r="C308" s="23" t="s">
        <v>76</v>
      </c>
      <c r="D308" s="23">
        <v>2054.5300000000002</v>
      </c>
      <c r="E308" s="23">
        <v>1129.99</v>
      </c>
    </row>
    <row r="309" spans="1:5" x14ac:dyDescent="0.3">
      <c r="A309" s="24">
        <v>43273</v>
      </c>
      <c r="B309" s="23">
        <v>2018</v>
      </c>
      <c r="C309" s="23" t="s">
        <v>76</v>
      </c>
      <c r="D309" s="23">
        <v>1996.95</v>
      </c>
      <c r="E309" s="23">
        <v>1158.23</v>
      </c>
    </row>
    <row r="310" spans="1:5" x14ac:dyDescent="0.3">
      <c r="A310" s="24">
        <v>42403</v>
      </c>
      <c r="B310" s="23">
        <v>2016</v>
      </c>
      <c r="C310" s="23" t="s">
        <v>31</v>
      </c>
      <c r="D310" s="23">
        <v>1581.49</v>
      </c>
      <c r="E310" s="23">
        <v>948.89</v>
      </c>
    </row>
    <row r="311" spans="1:5" x14ac:dyDescent="0.3">
      <c r="A311" s="24">
        <v>42415</v>
      </c>
      <c r="B311" s="23">
        <v>2016</v>
      </c>
      <c r="C311" s="23" t="s">
        <v>77</v>
      </c>
      <c r="D311" s="23">
        <v>1406.37</v>
      </c>
      <c r="E311" s="23">
        <v>548.48</v>
      </c>
    </row>
    <row r="312" spans="1:5" x14ac:dyDescent="0.3">
      <c r="A312" s="24">
        <v>43440</v>
      </c>
      <c r="B312" s="23">
        <v>2018</v>
      </c>
      <c r="C312" s="23" t="s">
        <v>77</v>
      </c>
      <c r="D312" s="23">
        <v>973.62</v>
      </c>
      <c r="E312" s="23">
        <v>652.33000000000004</v>
      </c>
    </row>
    <row r="313" spans="1:5" x14ac:dyDescent="0.3">
      <c r="A313" s="24">
        <v>42385</v>
      </c>
      <c r="B313" s="23">
        <v>2016</v>
      </c>
      <c r="C313" s="23" t="s">
        <v>77</v>
      </c>
      <c r="D313" s="23">
        <v>1435.97</v>
      </c>
      <c r="E313" s="23">
        <v>761.06</v>
      </c>
    </row>
    <row r="314" spans="1:5" x14ac:dyDescent="0.3">
      <c r="A314" s="24">
        <v>42557</v>
      </c>
      <c r="B314" s="23">
        <v>2016</v>
      </c>
      <c r="C314" s="23" t="s">
        <v>30</v>
      </c>
      <c r="D314" s="23">
        <v>1135.44</v>
      </c>
      <c r="E314" s="23">
        <v>567.72</v>
      </c>
    </row>
    <row r="315" spans="1:5" x14ac:dyDescent="0.3">
      <c r="A315" s="24">
        <v>42848</v>
      </c>
      <c r="B315" s="23">
        <v>2017</v>
      </c>
      <c r="C315" s="23" t="s">
        <v>30</v>
      </c>
      <c r="D315" s="23">
        <v>1649.82</v>
      </c>
      <c r="E315" s="23">
        <v>824.91</v>
      </c>
    </row>
    <row r="316" spans="1:5" x14ac:dyDescent="0.3">
      <c r="A316" s="24">
        <v>42495</v>
      </c>
      <c r="B316" s="23">
        <v>2016</v>
      </c>
      <c r="C316" s="23" t="s">
        <v>76</v>
      </c>
      <c r="D316" s="23">
        <v>871.99</v>
      </c>
      <c r="E316" s="23">
        <v>566.79</v>
      </c>
    </row>
    <row r="317" spans="1:5" x14ac:dyDescent="0.3">
      <c r="A317" s="24">
        <v>42894</v>
      </c>
      <c r="B317" s="23">
        <v>2017</v>
      </c>
      <c r="C317" s="23" t="s">
        <v>76</v>
      </c>
      <c r="D317" s="23">
        <v>2466.89</v>
      </c>
      <c r="E317" s="23">
        <v>1455.47</v>
      </c>
    </row>
    <row r="318" spans="1:5" x14ac:dyDescent="0.3">
      <c r="A318" s="24">
        <v>42931</v>
      </c>
      <c r="B318" s="23">
        <v>2017</v>
      </c>
      <c r="C318" s="23" t="s">
        <v>77</v>
      </c>
      <c r="D318" s="23">
        <v>948.56</v>
      </c>
      <c r="E318" s="23">
        <v>502.74</v>
      </c>
    </row>
    <row r="319" spans="1:5" x14ac:dyDescent="0.3">
      <c r="A319" s="24">
        <v>42994</v>
      </c>
      <c r="B319" s="23">
        <v>2017</v>
      </c>
      <c r="C319" s="23" t="s">
        <v>30</v>
      </c>
      <c r="D319" s="23">
        <v>2050.66</v>
      </c>
      <c r="E319" s="23">
        <v>1209.8900000000001</v>
      </c>
    </row>
    <row r="320" spans="1:5" x14ac:dyDescent="0.3">
      <c r="A320" s="24">
        <v>43196</v>
      </c>
      <c r="B320" s="23">
        <v>2018</v>
      </c>
      <c r="C320" s="23" t="s">
        <v>77</v>
      </c>
      <c r="D320" s="23">
        <v>1074.01</v>
      </c>
      <c r="E320" s="23">
        <v>590.71</v>
      </c>
    </row>
    <row r="321" spans="1:5" x14ac:dyDescent="0.3">
      <c r="A321" s="24">
        <v>43129</v>
      </c>
      <c r="B321" s="23">
        <v>2018</v>
      </c>
      <c r="C321" s="23" t="s">
        <v>76</v>
      </c>
      <c r="D321" s="23">
        <v>1533.56</v>
      </c>
      <c r="E321" s="23">
        <v>828.12</v>
      </c>
    </row>
    <row r="322" spans="1:5" x14ac:dyDescent="0.3">
      <c r="A322" s="24">
        <v>42450</v>
      </c>
      <c r="B322" s="23">
        <v>2016</v>
      </c>
      <c r="C322" s="23" t="s">
        <v>31</v>
      </c>
      <c r="D322" s="23">
        <v>1569.66</v>
      </c>
      <c r="E322" s="23">
        <v>706.35</v>
      </c>
    </row>
    <row r="323" spans="1:5" x14ac:dyDescent="0.3">
      <c r="A323" s="24">
        <v>43234</v>
      </c>
      <c r="B323" s="23">
        <v>2018</v>
      </c>
      <c r="C323" s="23" t="s">
        <v>31</v>
      </c>
      <c r="D323" s="23">
        <v>1511.8</v>
      </c>
      <c r="E323" s="23">
        <v>604.72</v>
      </c>
    </row>
    <row r="324" spans="1:5" x14ac:dyDescent="0.3">
      <c r="A324" s="24">
        <v>43368</v>
      </c>
      <c r="B324" s="23">
        <v>2018</v>
      </c>
      <c r="C324" s="23" t="s">
        <v>30</v>
      </c>
      <c r="D324" s="23">
        <v>1291.5</v>
      </c>
      <c r="E324" s="23">
        <v>710.33</v>
      </c>
    </row>
    <row r="325" spans="1:5" x14ac:dyDescent="0.3">
      <c r="A325" s="24">
        <v>43081</v>
      </c>
      <c r="B325" s="23">
        <v>2017</v>
      </c>
      <c r="C325" s="23" t="s">
        <v>77</v>
      </c>
      <c r="D325" s="23">
        <v>186.26</v>
      </c>
      <c r="E325" s="23">
        <v>104.31</v>
      </c>
    </row>
    <row r="326" spans="1:5" x14ac:dyDescent="0.3">
      <c r="A326" s="24">
        <v>43295</v>
      </c>
      <c r="B326" s="23">
        <v>2018</v>
      </c>
      <c r="C326" s="23" t="s">
        <v>76</v>
      </c>
      <c r="D326" s="23">
        <v>1511.95</v>
      </c>
      <c r="E326" s="23">
        <v>861.81</v>
      </c>
    </row>
    <row r="327" spans="1:5" x14ac:dyDescent="0.3">
      <c r="A327" s="24">
        <v>43353</v>
      </c>
      <c r="B327" s="23">
        <v>2018</v>
      </c>
      <c r="C327" s="23" t="s">
        <v>30</v>
      </c>
      <c r="D327" s="23">
        <v>1746.94</v>
      </c>
      <c r="E327" s="23">
        <v>943.35</v>
      </c>
    </row>
    <row r="328" spans="1:5" x14ac:dyDescent="0.3">
      <c r="A328" s="24">
        <v>42447</v>
      </c>
      <c r="B328" s="23">
        <v>2016</v>
      </c>
      <c r="C328" s="23" t="s">
        <v>30</v>
      </c>
      <c r="D328" s="23">
        <v>293.45</v>
      </c>
      <c r="E328" s="23">
        <v>140.86000000000001</v>
      </c>
    </row>
    <row r="329" spans="1:5" x14ac:dyDescent="0.3">
      <c r="A329" s="24">
        <v>43314</v>
      </c>
      <c r="B329" s="23">
        <v>2018</v>
      </c>
      <c r="C329" s="23" t="s">
        <v>30</v>
      </c>
      <c r="D329" s="23">
        <v>1963.48</v>
      </c>
      <c r="E329" s="23">
        <v>883.57</v>
      </c>
    </row>
    <row r="330" spans="1:5" x14ac:dyDescent="0.3">
      <c r="A330" s="24">
        <v>43248</v>
      </c>
      <c r="B330" s="23">
        <v>2018</v>
      </c>
      <c r="C330" s="23" t="s">
        <v>76</v>
      </c>
      <c r="D330" s="23">
        <v>488.7</v>
      </c>
      <c r="E330" s="23">
        <v>219.92</v>
      </c>
    </row>
    <row r="331" spans="1:5" x14ac:dyDescent="0.3">
      <c r="A331" s="24">
        <v>43193</v>
      </c>
      <c r="B331" s="23">
        <v>2018</v>
      </c>
      <c r="C331" s="23" t="s">
        <v>31</v>
      </c>
      <c r="D331" s="23">
        <v>503.68</v>
      </c>
      <c r="E331" s="23">
        <v>231.69</v>
      </c>
    </row>
    <row r="332" spans="1:5" x14ac:dyDescent="0.3">
      <c r="A332" s="24">
        <v>42629</v>
      </c>
      <c r="B332" s="23">
        <v>2016</v>
      </c>
      <c r="C332" s="23" t="s">
        <v>30</v>
      </c>
      <c r="D332" s="23">
        <v>2181.39</v>
      </c>
      <c r="E332" s="23">
        <v>1330.65</v>
      </c>
    </row>
    <row r="333" spans="1:5" x14ac:dyDescent="0.3">
      <c r="A333" s="24">
        <v>42941</v>
      </c>
      <c r="B333" s="23">
        <v>2017</v>
      </c>
      <c r="C333" s="23" t="s">
        <v>76</v>
      </c>
      <c r="D333" s="23">
        <v>1578.57</v>
      </c>
      <c r="E333" s="23">
        <v>805.07</v>
      </c>
    </row>
    <row r="334" spans="1:5" x14ac:dyDescent="0.3">
      <c r="A334" s="24">
        <v>43160</v>
      </c>
      <c r="B334" s="23">
        <v>2018</v>
      </c>
      <c r="C334" s="23" t="s">
        <v>77</v>
      </c>
      <c r="D334" s="23">
        <v>996.86</v>
      </c>
      <c r="E334" s="23">
        <v>598.12</v>
      </c>
    </row>
    <row r="335" spans="1:5" x14ac:dyDescent="0.3">
      <c r="A335" s="24">
        <v>43318</v>
      </c>
      <c r="B335" s="23">
        <v>2018</v>
      </c>
      <c r="C335" s="23" t="s">
        <v>31</v>
      </c>
      <c r="D335" s="23">
        <v>1707.1</v>
      </c>
      <c r="E335" s="23">
        <v>665.77</v>
      </c>
    </row>
    <row r="336" spans="1:5" x14ac:dyDescent="0.3">
      <c r="A336" s="24">
        <v>43066</v>
      </c>
      <c r="B336" s="23">
        <v>2017</v>
      </c>
      <c r="C336" s="23" t="s">
        <v>77</v>
      </c>
      <c r="D336" s="23">
        <v>1613.91</v>
      </c>
      <c r="E336" s="23">
        <v>984.49</v>
      </c>
    </row>
    <row r="337" spans="1:5" x14ac:dyDescent="0.3">
      <c r="A337" s="24">
        <v>42956</v>
      </c>
      <c r="B337" s="23">
        <v>2017</v>
      </c>
      <c r="C337" s="23" t="s">
        <v>77</v>
      </c>
      <c r="D337" s="23">
        <v>864.91</v>
      </c>
      <c r="E337" s="23">
        <v>397.86</v>
      </c>
    </row>
    <row r="338" spans="1:5" x14ac:dyDescent="0.3">
      <c r="A338" s="24">
        <v>43026</v>
      </c>
      <c r="B338" s="23">
        <v>2017</v>
      </c>
      <c r="C338" s="23" t="s">
        <v>31</v>
      </c>
      <c r="D338" s="23">
        <v>1389.02</v>
      </c>
      <c r="E338" s="23">
        <v>541.72</v>
      </c>
    </row>
    <row r="339" spans="1:5" x14ac:dyDescent="0.3">
      <c r="A339" s="24">
        <v>42619</v>
      </c>
      <c r="B339" s="23">
        <v>2016</v>
      </c>
      <c r="C339" s="23" t="s">
        <v>77</v>
      </c>
      <c r="D339" s="23">
        <v>1307.08</v>
      </c>
      <c r="E339" s="23">
        <v>509.76</v>
      </c>
    </row>
    <row r="340" spans="1:5" x14ac:dyDescent="0.3">
      <c r="A340" s="24">
        <v>43465</v>
      </c>
      <c r="B340" s="23">
        <v>2018</v>
      </c>
      <c r="C340" s="23" t="s">
        <v>31</v>
      </c>
      <c r="D340" s="23">
        <v>18.68</v>
      </c>
      <c r="E340" s="23">
        <v>10.46</v>
      </c>
    </row>
    <row r="341" spans="1:5" x14ac:dyDescent="0.3">
      <c r="A341" s="24">
        <v>42854</v>
      </c>
      <c r="B341" s="23">
        <v>2017</v>
      </c>
      <c r="C341" s="23" t="s">
        <v>76</v>
      </c>
      <c r="D341" s="23">
        <v>1794.84</v>
      </c>
      <c r="E341" s="23">
        <v>915.37</v>
      </c>
    </row>
    <row r="342" spans="1:5" x14ac:dyDescent="0.3">
      <c r="A342" s="24">
        <v>43458</v>
      </c>
      <c r="B342" s="23">
        <v>2018</v>
      </c>
      <c r="C342" s="23" t="s">
        <v>77</v>
      </c>
      <c r="D342" s="23">
        <v>106.76</v>
      </c>
      <c r="E342" s="23">
        <v>62.99</v>
      </c>
    </row>
    <row r="343" spans="1:5" x14ac:dyDescent="0.3">
      <c r="A343" s="24">
        <v>43384</v>
      </c>
      <c r="B343" s="23">
        <v>2018</v>
      </c>
      <c r="C343" s="23" t="s">
        <v>76</v>
      </c>
      <c r="D343" s="23">
        <v>2361.89</v>
      </c>
      <c r="E343" s="23">
        <v>921.14</v>
      </c>
    </row>
    <row r="344" spans="1:5" x14ac:dyDescent="0.3">
      <c r="A344" s="24">
        <v>43298</v>
      </c>
      <c r="B344" s="23">
        <v>2018</v>
      </c>
      <c r="C344" s="23" t="s">
        <v>30</v>
      </c>
      <c r="D344" s="23">
        <v>2270.87</v>
      </c>
      <c r="E344" s="23">
        <v>1226.27</v>
      </c>
    </row>
    <row r="345" spans="1:5" x14ac:dyDescent="0.3">
      <c r="A345" s="24">
        <v>43047</v>
      </c>
      <c r="B345" s="23">
        <v>2017</v>
      </c>
      <c r="C345" s="23" t="s">
        <v>76</v>
      </c>
      <c r="D345" s="23">
        <v>777.74</v>
      </c>
      <c r="E345" s="23">
        <v>505.53</v>
      </c>
    </row>
    <row r="346" spans="1:5" x14ac:dyDescent="0.3">
      <c r="A346" s="24">
        <v>43131</v>
      </c>
      <c r="B346" s="23">
        <v>2018</v>
      </c>
      <c r="C346" s="23" t="s">
        <v>30</v>
      </c>
      <c r="D346" s="23">
        <v>178.39</v>
      </c>
      <c r="E346" s="23">
        <v>87.41</v>
      </c>
    </row>
    <row r="347" spans="1:5" x14ac:dyDescent="0.3">
      <c r="A347" s="24">
        <v>42972</v>
      </c>
      <c r="B347" s="23">
        <v>2017</v>
      </c>
      <c r="C347" s="23" t="s">
        <v>31</v>
      </c>
      <c r="D347" s="23">
        <v>860.12</v>
      </c>
      <c r="E347" s="23">
        <v>559.08000000000004</v>
      </c>
    </row>
    <row r="348" spans="1:5" x14ac:dyDescent="0.3">
      <c r="A348" s="24">
        <v>42747</v>
      </c>
      <c r="B348" s="23">
        <v>2017</v>
      </c>
      <c r="C348" s="23" t="s">
        <v>76</v>
      </c>
      <c r="D348" s="23">
        <v>2194.62</v>
      </c>
      <c r="E348" s="23">
        <v>921.74</v>
      </c>
    </row>
    <row r="349" spans="1:5" x14ac:dyDescent="0.3">
      <c r="A349" s="24">
        <v>42832</v>
      </c>
      <c r="B349" s="23">
        <v>2017</v>
      </c>
      <c r="C349" s="23" t="s">
        <v>76</v>
      </c>
      <c r="D349" s="23">
        <v>2184.34</v>
      </c>
      <c r="E349" s="23">
        <v>851.89</v>
      </c>
    </row>
    <row r="350" spans="1:5" x14ac:dyDescent="0.3">
      <c r="A350" s="24">
        <v>42392</v>
      </c>
      <c r="B350" s="23">
        <v>2016</v>
      </c>
      <c r="C350" s="23" t="s">
        <v>76</v>
      </c>
      <c r="D350" s="23">
        <v>1605.37</v>
      </c>
      <c r="E350" s="23">
        <v>802.69</v>
      </c>
    </row>
    <row r="351" spans="1:5" x14ac:dyDescent="0.3">
      <c r="A351" s="24">
        <v>42622</v>
      </c>
      <c r="B351" s="23">
        <v>2016</v>
      </c>
      <c r="C351" s="23" t="s">
        <v>30</v>
      </c>
      <c r="D351" s="23">
        <v>504.41</v>
      </c>
      <c r="E351" s="23">
        <v>272.38</v>
      </c>
    </row>
    <row r="352" spans="1:5" x14ac:dyDescent="0.3">
      <c r="A352" s="24">
        <v>42773</v>
      </c>
      <c r="B352" s="23">
        <v>2017</v>
      </c>
      <c r="C352" s="23" t="s">
        <v>30</v>
      </c>
      <c r="D352" s="23">
        <v>2176.23</v>
      </c>
      <c r="E352" s="23">
        <v>1218.69</v>
      </c>
    </row>
    <row r="353" spans="1:5" x14ac:dyDescent="0.3">
      <c r="A353" s="24">
        <v>43449</v>
      </c>
      <c r="B353" s="23">
        <v>2018</v>
      </c>
      <c r="C353" s="23" t="s">
        <v>30</v>
      </c>
      <c r="D353" s="23">
        <v>508.23</v>
      </c>
      <c r="E353" s="23">
        <v>289.69</v>
      </c>
    </row>
    <row r="354" spans="1:5" x14ac:dyDescent="0.3">
      <c r="A354" s="24">
        <v>43270</v>
      </c>
      <c r="B354" s="23">
        <v>2018</v>
      </c>
      <c r="C354" s="23" t="s">
        <v>77</v>
      </c>
      <c r="D354" s="23">
        <v>1132.54</v>
      </c>
      <c r="E354" s="23">
        <v>577.6</v>
      </c>
    </row>
    <row r="355" spans="1:5" x14ac:dyDescent="0.3">
      <c r="A355" s="24">
        <v>43194</v>
      </c>
      <c r="B355" s="23">
        <v>2018</v>
      </c>
      <c r="C355" s="23" t="s">
        <v>30</v>
      </c>
      <c r="D355" s="23">
        <v>1163.97</v>
      </c>
      <c r="E355" s="23">
        <v>535.42999999999995</v>
      </c>
    </row>
    <row r="356" spans="1:5" x14ac:dyDescent="0.3">
      <c r="A356" s="24">
        <v>42608</v>
      </c>
      <c r="B356" s="23">
        <v>2016</v>
      </c>
      <c r="C356" s="23" t="s">
        <v>30</v>
      </c>
      <c r="D356" s="23">
        <v>2366.56</v>
      </c>
      <c r="E356" s="23">
        <v>1277.94</v>
      </c>
    </row>
    <row r="357" spans="1:5" x14ac:dyDescent="0.3">
      <c r="A357" s="24">
        <v>42798</v>
      </c>
      <c r="B357" s="23">
        <v>2017</v>
      </c>
      <c r="C357" s="23" t="s">
        <v>77</v>
      </c>
      <c r="D357" s="23">
        <v>1543.95</v>
      </c>
      <c r="E357" s="23">
        <v>880.05</v>
      </c>
    </row>
    <row r="358" spans="1:5" x14ac:dyDescent="0.3">
      <c r="A358" s="24">
        <v>43464</v>
      </c>
      <c r="B358" s="23">
        <v>2018</v>
      </c>
      <c r="C358" s="23" t="s">
        <v>31</v>
      </c>
      <c r="D358" s="23">
        <v>2245.69</v>
      </c>
      <c r="E358" s="23">
        <v>988.1</v>
      </c>
    </row>
    <row r="359" spans="1:5" x14ac:dyDescent="0.3">
      <c r="A359" s="24">
        <v>42718</v>
      </c>
      <c r="B359" s="23">
        <v>2016</v>
      </c>
      <c r="C359" s="23" t="s">
        <v>77</v>
      </c>
      <c r="D359" s="23">
        <v>850.25</v>
      </c>
      <c r="E359" s="23">
        <v>408.12</v>
      </c>
    </row>
    <row r="360" spans="1:5" x14ac:dyDescent="0.3">
      <c r="A360" s="24">
        <v>42395</v>
      </c>
      <c r="B360" s="23">
        <v>2016</v>
      </c>
      <c r="C360" s="23" t="s">
        <v>31</v>
      </c>
      <c r="D360" s="23">
        <v>1215.71</v>
      </c>
      <c r="E360" s="23">
        <v>522.76</v>
      </c>
    </row>
    <row r="361" spans="1:5" x14ac:dyDescent="0.3">
      <c r="A361" s="24">
        <v>43126</v>
      </c>
      <c r="B361" s="23">
        <v>2018</v>
      </c>
      <c r="C361" s="23" t="s">
        <v>31</v>
      </c>
      <c r="D361" s="23">
        <v>1998.48</v>
      </c>
      <c r="E361" s="23">
        <v>959.27</v>
      </c>
    </row>
    <row r="362" spans="1:5" x14ac:dyDescent="0.3">
      <c r="A362" s="24">
        <v>42800</v>
      </c>
      <c r="B362" s="23">
        <v>2017</v>
      </c>
      <c r="C362" s="23" t="s">
        <v>76</v>
      </c>
      <c r="D362" s="23">
        <v>2020.3</v>
      </c>
      <c r="E362" s="23">
        <v>787.92</v>
      </c>
    </row>
    <row r="363" spans="1:5" x14ac:dyDescent="0.3">
      <c r="A363" s="24">
        <v>43308</v>
      </c>
      <c r="B363" s="23">
        <v>2018</v>
      </c>
      <c r="C363" s="23" t="s">
        <v>30</v>
      </c>
      <c r="D363" s="23">
        <v>777.61</v>
      </c>
      <c r="E363" s="23">
        <v>357.7</v>
      </c>
    </row>
    <row r="364" spans="1:5" x14ac:dyDescent="0.3">
      <c r="A364" s="24">
        <v>42818</v>
      </c>
      <c r="B364" s="23">
        <v>2017</v>
      </c>
      <c r="C364" s="23" t="s">
        <v>77</v>
      </c>
      <c r="D364" s="23">
        <v>2260.0700000000002</v>
      </c>
      <c r="E364" s="23">
        <v>904.03</v>
      </c>
    </row>
    <row r="365" spans="1:5" x14ac:dyDescent="0.3">
      <c r="A365" s="24">
        <v>43099</v>
      </c>
      <c r="B365" s="23">
        <v>2017</v>
      </c>
      <c r="C365" s="23" t="s">
        <v>76</v>
      </c>
      <c r="D365" s="23">
        <v>285.04000000000002</v>
      </c>
      <c r="E365" s="23">
        <v>125.42</v>
      </c>
    </row>
    <row r="366" spans="1:5" x14ac:dyDescent="0.3">
      <c r="A366" s="24">
        <v>43039</v>
      </c>
      <c r="B366" s="23">
        <v>2017</v>
      </c>
      <c r="C366" s="23" t="s">
        <v>76</v>
      </c>
      <c r="D366" s="23">
        <v>2277.1</v>
      </c>
      <c r="E366" s="23">
        <v>1229.6300000000001</v>
      </c>
    </row>
    <row r="367" spans="1:5" x14ac:dyDescent="0.3">
      <c r="A367" s="24">
        <v>42419</v>
      </c>
      <c r="B367" s="23">
        <v>2016</v>
      </c>
      <c r="C367" s="23" t="s">
        <v>31</v>
      </c>
      <c r="D367" s="23">
        <v>722.03</v>
      </c>
      <c r="E367" s="23">
        <v>440.44</v>
      </c>
    </row>
    <row r="368" spans="1:5" x14ac:dyDescent="0.3">
      <c r="A368" s="24">
        <v>43290</v>
      </c>
      <c r="B368" s="23">
        <v>2018</v>
      </c>
      <c r="C368" s="23" t="s">
        <v>77</v>
      </c>
      <c r="D368" s="23">
        <v>570.37</v>
      </c>
      <c r="E368" s="23">
        <v>256.67</v>
      </c>
    </row>
    <row r="369" spans="1:5" x14ac:dyDescent="0.3">
      <c r="A369" s="24">
        <v>42783</v>
      </c>
      <c r="B369" s="23">
        <v>2017</v>
      </c>
      <c r="C369" s="23" t="s">
        <v>30</v>
      </c>
      <c r="D369" s="23">
        <v>1358.3</v>
      </c>
      <c r="E369" s="23">
        <v>529.74</v>
      </c>
    </row>
    <row r="370" spans="1:5" x14ac:dyDescent="0.3">
      <c r="A370" s="24">
        <v>42420</v>
      </c>
      <c r="B370" s="23">
        <v>2016</v>
      </c>
      <c r="C370" s="23" t="s">
        <v>77</v>
      </c>
      <c r="D370" s="23">
        <v>1889.12</v>
      </c>
      <c r="E370" s="23">
        <v>1171.25</v>
      </c>
    </row>
    <row r="371" spans="1:5" x14ac:dyDescent="0.3">
      <c r="A371" s="24">
        <v>43418</v>
      </c>
      <c r="B371" s="23">
        <v>2018</v>
      </c>
      <c r="C371" s="23" t="s">
        <v>77</v>
      </c>
      <c r="D371" s="23">
        <v>763.65</v>
      </c>
      <c r="E371" s="23">
        <v>313.10000000000002</v>
      </c>
    </row>
    <row r="372" spans="1:5" x14ac:dyDescent="0.3">
      <c r="A372" s="24">
        <v>42708</v>
      </c>
      <c r="B372" s="23">
        <v>2016</v>
      </c>
      <c r="C372" s="23" t="s">
        <v>76</v>
      </c>
      <c r="D372" s="23">
        <v>1200.6099999999999</v>
      </c>
      <c r="E372" s="23">
        <v>612.30999999999995</v>
      </c>
    </row>
    <row r="373" spans="1:5" x14ac:dyDescent="0.3">
      <c r="A373" s="24">
        <v>42705</v>
      </c>
      <c r="B373" s="23">
        <v>2016</v>
      </c>
      <c r="C373" s="23" t="s">
        <v>77</v>
      </c>
      <c r="D373" s="23">
        <v>1869.12</v>
      </c>
      <c r="E373" s="23">
        <v>1009.32</v>
      </c>
    </row>
    <row r="374" spans="1:5" x14ac:dyDescent="0.3">
      <c r="A374" s="24">
        <v>42724</v>
      </c>
      <c r="B374" s="23">
        <v>2016</v>
      </c>
      <c r="C374" s="23" t="s">
        <v>76</v>
      </c>
      <c r="D374" s="23">
        <v>597.57000000000005</v>
      </c>
      <c r="E374" s="23">
        <v>233.05</v>
      </c>
    </row>
    <row r="375" spans="1:5" x14ac:dyDescent="0.3">
      <c r="A375" s="24">
        <v>43218</v>
      </c>
      <c r="B375" s="23">
        <v>2018</v>
      </c>
      <c r="C375" s="23" t="s">
        <v>77</v>
      </c>
      <c r="D375" s="23">
        <v>837.42</v>
      </c>
      <c r="E375" s="23">
        <v>360.09</v>
      </c>
    </row>
    <row r="376" spans="1:5" x14ac:dyDescent="0.3">
      <c r="A376" s="24">
        <v>43285</v>
      </c>
      <c r="B376" s="23">
        <v>2018</v>
      </c>
      <c r="C376" s="23" t="s">
        <v>30</v>
      </c>
      <c r="D376" s="23">
        <v>226.99</v>
      </c>
      <c r="E376" s="23">
        <v>104.42</v>
      </c>
    </row>
    <row r="377" spans="1:5" x14ac:dyDescent="0.3">
      <c r="A377" s="24">
        <v>43074</v>
      </c>
      <c r="B377" s="23">
        <v>2017</v>
      </c>
      <c r="C377" s="23" t="s">
        <v>76</v>
      </c>
      <c r="D377" s="23">
        <v>1538.27</v>
      </c>
      <c r="E377" s="23">
        <v>815.28</v>
      </c>
    </row>
    <row r="378" spans="1:5" x14ac:dyDescent="0.3">
      <c r="A378" s="24">
        <v>43262</v>
      </c>
      <c r="B378" s="23">
        <v>2018</v>
      </c>
      <c r="C378" s="23" t="s">
        <v>77</v>
      </c>
      <c r="D378" s="23">
        <v>1131.7</v>
      </c>
      <c r="E378" s="23">
        <v>464</v>
      </c>
    </row>
    <row r="379" spans="1:5" x14ac:dyDescent="0.3">
      <c r="A379" s="24">
        <v>43262</v>
      </c>
      <c r="B379" s="23">
        <v>2018</v>
      </c>
      <c r="C379" s="23" t="s">
        <v>76</v>
      </c>
      <c r="D379" s="23">
        <v>530.89</v>
      </c>
      <c r="E379" s="23">
        <v>339.77</v>
      </c>
    </row>
    <row r="380" spans="1:5" x14ac:dyDescent="0.3">
      <c r="A380" s="24">
        <v>43463</v>
      </c>
      <c r="B380" s="23">
        <v>2018</v>
      </c>
      <c r="C380" s="23" t="s">
        <v>30</v>
      </c>
      <c r="D380" s="23">
        <v>1189.8399999999999</v>
      </c>
      <c r="E380" s="23">
        <v>487.83</v>
      </c>
    </row>
    <row r="381" spans="1:5" x14ac:dyDescent="0.3">
      <c r="A381" s="24">
        <v>43005</v>
      </c>
      <c r="B381" s="23">
        <v>2017</v>
      </c>
      <c r="C381" s="23" t="s">
        <v>30</v>
      </c>
      <c r="D381" s="23">
        <v>2145.9899999999998</v>
      </c>
      <c r="E381" s="23">
        <v>1309.05</v>
      </c>
    </row>
    <row r="382" spans="1:5" x14ac:dyDescent="0.3">
      <c r="A382" s="24">
        <v>42871</v>
      </c>
      <c r="B382" s="23">
        <v>2017</v>
      </c>
      <c r="C382" s="23" t="s">
        <v>31</v>
      </c>
      <c r="D382" s="23">
        <v>1189.3800000000001</v>
      </c>
      <c r="E382" s="23">
        <v>642.27</v>
      </c>
    </row>
    <row r="383" spans="1:5" x14ac:dyDescent="0.3">
      <c r="A383" s="24">
        <v>43381</v>
      </c>
      <c r="B383" s="23">
        <v>2018</v>
      </c>
      <c r="C383" s="23" t="s">
        <v>76</v>
      </c>
      <c r="D383" s="23">
        <v>1186.21</v>
      </c>
      <c r="E383" s="23">
        <v>474.48</v>
      </c>
    </row>
    <row r="384" spans="1:5" x14ac:dyDescent="0.3">
      <c r="A384" s="24">
        <v>42711</v>
      </c>
      <c r="B384" s="23">
        <v>2016</v>
      </c>
      <c r="C384" s="23" t="s">
        <v>76</v>
      </c>
      <c r="D384" s="23">
        <v>1675.29</v>
      </c>
      <c r="E384" s="23">
        <v>1105.69</v>
      </c>
    </row>
    <row r="385" spans="1:5" x14ac:dyDescent="0.3">
      <c r="A385" s="24">
        <v>43281</v>
      </c>
      <c r="B385" s="23">
        <v>2018</v>
      </c>
      <c r="C385" s="23" t="s">
        <v>30</v>
      </c>
      <c r="D385" s="23">
        <v>2184.0700000000002</v>
      </c>
      <c r="E385" s="23">
        <v>1266.76</v>
      </c>
    </row>
    <row r="386" spans="1:5" x14ac:dyDescent="0.3">
      <c r="A386" s="24">
        <v>43024</v>
      </c>
      <c r="B386" s="23">
        <v>2017</v>
      </c>
      <c r="C386" s="23" t="s">
        <v>77</v>
      </c>
      <c r="D386" s="23">
        <v>1392.48</v>
      </c>
      <c r="E386" s="23">
        <v>905.11</v>
      </c>
    </row>
    <row r="387" spans="1:5" x14ac:dyDescent="0.3">
      <c r="A387" s="24">
        <v>43202</v>
      </c>
      <c r="B387" s="23">
        <v>2018</v>
      </c>
      <c r="C387" s="23" t="s">
        <v>30</v>
      </c>
      <c r="D387" s="23">
        <v>2158.02</v>
      </c>
      <c r="E387" s="23">
        <v>1445.87</v>
      </c>
    </row>
    <row r="388" spans="1:5" x14ac:dyDescent="0.3">
      <c r="A388" s="24">
        <v>42636</v>
      </c>
      <c r="B388" s="23">
        <v>2016</v>
      </c>
      <c r="C388" s="23" t="s">
        <v>76</v>
      </c>
      <c r="D388" s="23">
        <v>2465</v>
      </c>
      <c r="E388" s="23">
        <v>1552.95</v>
      </c>
    </row>
    <row r="389" spans="1:5" x14ac:dyDescent="0.3">
      <c r="A389" s="24">
        <v>43169</v>
      </c>
      <c r="B389" s="23">
        <v>2018</v>
      </c>
      <c r="C389" s="23" t="s">
        <v>30</v>
      </c>
      <c r="D389" s="23">
        <v>2419.64</v>
      </c>
      <c r="E389" s="23">
        <v>1234.02</v>
      </c>
    </row>
    <row r="390" spans="1:5" x14ac:dyDescent="0.3">
      <c r="A390" s="24">
        <v>43440</v>
      </c>
      <c r="B390" s="23">
        <v>2018</v>
      </c>
      <c r="C390" s="23" t="s">
        <v>77</v>
      </c>
      <c r="D390" s="23">
        <v>638.61</v>
      </c>
      <c r="E390" s="23">
        <v>402.32</v>
      </c>
    </row>
    <row r="391" spans="1:5" x14ac:dyDescent="0.3">
      <c r="A391" s="24">
        <v>42400</v>
      </c>
      <c r="B391" s="23">
        <v>2016</v>
      </c>
      <c r="C391" s="23" t="s">
        <v>77</v>
      </c>
      <c r="D391" s="23">
        <v>1968.43</v>
      </c>
      <c r="E391" s="23">
        <v>1240.1099999999999</v>
      </c>
    </row>
    <row r="392" spans="1:5" x14ac:dyDescent="0.3">
      <c r="A392" s="24">
        <v>42673</v>
      </c>
      <c r="B392" s="23">
        <v>2016</v>
      </c>
      <c r="C392" s="23" t="s">
        <v>31</v>
      </c>
      <c r="D392" s="23">
        <v>2280.9699999999998</v>
      </c>
      <c r="E392" s="23">
        <v>912.39</v>
      </c>
    </row>
    <row r="393" spans="1:5" x14ac:dyDescent="0.3">
      <c r="A393" s="24">
        <v>43089</v>
      </c>
      <c r="B393" s="23">
        <v>2017</v>
      </c>
      <c r="C393" s="23" t="s">
        <v>76</v>
      </c>
      <c r="D393" s="23">
        <v>1657.87</v>
      </c>
      <c r="E393" s="23">
        <v>862.09</v>
      </c>
    </row>
    <row r="394" spans="1:5" x14ac:dyDescent="0.3">
      <c r="A394" s="24">
        <v>42903</v>
      </c>
      <c r="B394" s="23">
        <v>2017</v>
      </c>
      <c r="C394" s="23" t="s">
        <v>77</v>
      </c>
      <c r="D394" s="23">
        <v>1793.59</v>
      </c>
      <c r="E394" s="23">
        <v>753.31</v>
      </c>
    </row>
    <row r="395" spans="1:5" x14ac:dyDescent="0.3">
      <c r="A395" s="24">
        <v>42443</v>
      </c>
      <c r="B395" s="23">
        <v>2016</v>
      </c>
      <c r="C395" s="23" t="s">
        <v>31</v>
      </c>
      <c r="D395" s="23">
        <v>37.409999999999997</v>
      </c>
      <c r="E395" s="23">
        <v>18.71</v>
      </c>
    </row>
    <row r="396" spans="1:5" x14ac:dyDescent="0.3">
      <c r="A396" s="24">
        <v>42806</v>
      </c>
      <c r="B396" s="23">
        <v>2017</v>
      </c>
      <c r="C396" s="23" t="s">
        <v>30</v>
      </c>
      <c r="D396" s="23">
        <v>561.21</v>
      </c>
      <c r="E396" s="23">
        <v>297.44</v>
      </c>
    </row>
    <row r="397" spans="1:5" x14ac:dyDescent="0.3">
      <c r="A397" s="24">
        <v>43092</v>
      </c>
      <c r="B397" s="23">
        <v>2017</v>
      </c>
      <c r="C397" s="23" t="s">
        <v>77</v>
      </c>
      <c r="D397" s="23">
        <v>1826.73</v>
      </c>
      <c r="E397" s="23">
        <v>1096.04</v>
      </c>
    </row>
    <row r="398" spans="1:5" x14ac:dyDescent="0.3">
      <c r="A398" s="24">
        <v>43252</v>
      </c>
      <c r="B398" s="23">
        <v>2018</v>
      </c>
      <c r="C398" s="23" t="s">
        <v>76</v>
      </c>
      <c r="D398" s="23">
        <v>110.19</v>
      </c>
      <c r="E398" s="23">
        <v>55.1</v>
      </c>
    </row>
    <row r="399" spans="1:5" x14ac:dyDescent="0.3">
      <c r="A399" s="24">
        <v>43371</v>
      </c>
      <c r="B399" s="23">
        <v>2018</v>
      </c>
      <c r="C399" s="23" t="s">
        <v>77</v>
      </c>
      <c r="D399" s="23">
        <v>1971.48</v>
      </c>
      <c r="E399" s="23">
        <v>906.88</v>
      </c>
    </row>
    <row r="400" spans="1:5" x14ac:dyDescent="0.3">
      <c r="A400" s="24">
        <v>43064</v>
      </c>
      <c r="B400" s="23">
        <v>2017</v>
      </c>
      <c r="C400" s="23" t="s">
        <v>77</v>
      </c>
      <c r="D400" s="23">
        <v>543.38</v>
      </c>
      <c r="E400" s="23">
        <v>266.26</v>
      </c>
    </row>
    <row r="401" spans="1:5" x14ac:dyDescent="0.3">
      <c r="A401" s="24">
        <v>43005</v>
      </c>
      <c r="B401" s="23">
        <v>2017</v>
      </c>
      <c r="C401" s="23" t="s">
        <v>30</v>
      </c>
      <c r="D401" s="23">
        <v>961.3</v>
      </c>
      <c r="E401" s="23">
        <v>384.52</v>
      </c>
    </row>
    <row r="402" spans="1:5" x14ac:dyDescent="0.3">
      <c r="A402" s="24">
        <v>42798</v>
      </c>
      <c r="B402" s="23">
        <v>2017</v>
      </c>
      <c r="C402" s="23" t="s">
        <v>77</v>
      </c>
      <c r="D402" s="23">
        <v>712.75</v>
      </c>
      <c r="E402" s="23">
        <v>349.25</v>
      </c>
    </row>
    <row r="403" spans="1:5" x14ac:dyDescent="0.3">
      <c r="A403" s="24">
        <v>42754</v>
      </c>
      <c r="B403" s="23">
        <v>2017</v>
      </c>
      <c r="C403" s="23" t="s">
        <v>30</v>
      </c>
      <c r="D403" s="23">
        <v>1086.1199999999999</v>
      </c>
      <c r="E403" s="23">
        <v>727.7</v>
      </c>
    </row>
    <row r="404" spans="1:5" x14ac:dyDescent="0.3">
      <c r="A404" s="24">
        <v>42957</v>
      </c>
      <c r="B404" s="23">
        <v>2017</v>
      </c>
      <c r="C404" s="23" t="s">
        <v>76</v>
      </c>
      <c r="D404" s="23">
        <v>2496.4299999999998</v>
      </c>
      <c r="E404" s="23">
        <v>1373.04</v>
      </c>
    </row>
    <row r="405" spans="1:5" x14ac:dyDescent="0.3">
      <c r="A405" s="24">
        <v>43004</v>
      </c>
      <c r="B405" s="23">
        <v>2017</v>
      </c>
      <c r="C405" s="23" t="s">
        <v>31</v>
      </c>
      <c r="D405" s="23">
        <v>249.02</v>
      </c>
      <c r="E405" s="23">
        <v>109.57</v>
      </c>
    </row>
    <row r="406" spans="1:5" x14ac:dyDescent="0.3">
      <c r="A406" s="24">
        <v>42466</v>
      </c>
      <c r="B406" s="23">
        <v>2016</v>
      </c>
      <c r="C406" s="23" t="s">
        <v>30</v>
      </c>
      <c r="D406" s="23">
        <v>2133.2199999999998</v>
      </c>
      <c r="E406" s="23">
        <v>1130.6099999999999</v>
      </c>
    </row>
    <row r="407" spans="1:5" x14ac:dyDescent="0.3">
      <c r="A407" s="24">
        <v>42383</v>
      </c>
      <c r="B407" s="23">
        <v>2016</v>
      </c>
      <c r="C407" s="23" t="s">
        <v>76</v>
      </c>
      <c r="D407" s="23">
        <v>903.17</v>
      </c>
      <c r="E407" s="23">
        <v>478.68</v>
      </c>
    </row>
    <row r="408" spans="1:5" x14ac:dyDescent="0.3">
      <c r="A408" s="24">
        <v>43087</v>
      </c>
      <c r="B408" s="23">
        <v>2017</v>
      </c>
      <c r="C408" s="23" t="s">
        <v>76</v>
      </c>
      <c r="D408" s="23">
        <v>1472.87</v>
      </c>
      <c r="E408" s="23">
        <v>898.45</v>
      </c>
    </row>
    <row r="409" spans="1:5" x14ac:dyDescent="0.3">
      <c r="A409" s="24">
        <v>42456</v>
      </c>
      <c r="B409" s="23">
        <v>2016</v>
      </c>
      <c r="C409" s="23" t="s">
        <v>31</v>
      </c>
      <c r="D409" s="23">
        <v>2226.17</v>
      </c>
      <c r="E409" s="23">
        <v>1424.75</v>
      </c>
    </row>
    <row r="410" spans="1:5" x14ac:dyDescent="0.3">
      <c r="A410" s="24">
        <v>42401</v>
      </c>
      <c r="B410" s="23">
        <v>2016</v>
      </c>
      <c r="C410" s="23" t="s">
        <v>77</v>
      </c>
      <c r="D410" s="23">
        <v>1859.52</v>
      </c>
      <c r="E410" s="23">
        <v>948.36</v>
      </c>
    </row>
    <row r="411" spans="1:5" x14ac:dyDescent="0.3">
      <c r="A411" s="24">
        <v>43235</v>
      </c>
      <c r="B411" s="23">
        <v>2018</v>
      </c>
      <c r="C411" s="23" t="s">
        <v>31</v>
      </c>
      <c r="D411" s="23">
        <v>2187.08</v>
      </c>
      <c r="E411" s="23">
        <v>852.96</v>
      </c>
    </row>
    <row r="412" spans="1:5" x14ac:dyDescent="0.3">
      <c r="A412" s="24">
        <v>42723</v>
      </c>
      <c r="B412" s="23">
        <v>2016</v>
      </c>
      <c r="C412" s="23" t="s">
        <v>31</v>
      </c>
      <c r="D412" s="23">
        <v>1283.51</v>
      </c>
      <c r="E412" s="23">
        <v>757.27</v>
      </c>
    </row>
    <row r="413" spans="1:5" x14ac:dyDescent="0.3">
      <c r="A413" s="24">
        <v>42517</v>
      </c>
      <c r="B413" s="23">
        <v>2016</v>
      </c>
      <c r="C413" s="23" t="s">
        <v>76</v>
      </c>
      <c r="D413" s="23">
        <v>790.88</v>
      </c>
      <c r="E413" s="23">
        <v>498.25</v>
      </c>
    </row>
    <row r="414" spans="1:5" x14ac:dyDescent="0.3">
      <c r="A414" s="24">
        <v>42441</v>
      </c>
      <c r="B414" s="23">
        <v>2016</v>
      </c>
      <c r="C414" s="23" t="s">
        <v>76</v>
      </c>
      <c r="D414" s="23">
        <v>2249.06</v>
      </c>
      <c r="E414" s="23">
        <v>1079.55</v>
      </c>
    </row>
    <row r="415" spans="1:5" x14ac:dyDescent="0.3">
      <c r="A415" s="24">
        <v>42826</v>
      </c>
      <c r="B415" s="23">
        <v>2017</v>
      </c>
      <c r="C415" s="23" t="s">
        <v>30</v>
      </c>
      <c r="D415" s="23">
        <v>233.71</v>
      </c>
      <c r="E415" s="23">
        <v>102.83</v>
      </c>
    </row>
    <row r="416" spans="1:5" x14ac:dyDescent="0.3">
      <c r="A416" s="24">
        <v>43451</v>
      </c>
      <c r="B416" s="23">
        <v>2018</v>
      </c>
      <c r="C416" s="23" t="s">
        <v>31</v>
      </c>
      <c r="D416" s="23">
        <v>2216.86</v>
      </c>
      <c r="E416" s="23">
        <v>1019.76</v>
      </c>
    </row>
    <row r="417" spans="1:5" x14ac:dyDescent="0.3">
      <c r="A417" s="24">
        <v>43058</v>
      </c>
      <c r="B417" s="23">
        <v>2017</v>
      </c>
      <c r="C417" s="23" t="s">
        <v>30</v>
      </c>
      <c r="D417" s="23">
        <v>2117.14</v>
      </c>
      <c r="E417" s="23">
        <v>1206.77</v>
      </c>
    </row>
    <row r="418" spans="1:5" x14ac:dyDescent="0.3">
      <c r="A418" s="24">
        <v>42663</v>
      </c>
      <c r="B418" s="23">
        <v>2016</v>
      </c>
      <c r="C418" s="23" t="s">
        <v>30</v>
      </c>
      <c r="D418" s="23">
        <v>98.19</v>
      </c>
      <c r="E418" s="23">
        <v>63.82</v>
      </c>
    </row>
    <row r="419" spans="1:5" x14ac:dyDescent="0.3">
      <c r="A419" s="24">
        <v>42426</v>
      </c>
      <c r="B419" s="23">
        <v>2016</v>
      </c>
      <c r="C419" s="23" t="s">
        <v>30</v>
      </c>
      <c r="D419" s="23">
        <v>539.79</v>
      </c>
      <c r="E419" s="23">
        <v>296.88</v>
      </c>
    </row>
    <row r="420" spans="1:5" x14ac:dyDescent="0.3">
      <c r="A420" s="24">
        <v>42591</v>
      </c>
      <c r="B420" s="23">
        <v>2016</v>
      </c>
      <c r="C420" s="23" t="s">
        <v>31</v>
      </c>
      <c r="D420" s="23">
        <v>1740.05</v>
      </c>
      <c r="E420" s="23">
        <v>1113.6300000000001</v>
      </c>
    </row>
    <row r="421" spans="1:5" x14ac:dyDescent="0.3">
      <c r="A421" s="24">
        <v>42853</v>
      </c>
      <c r="B421" s="23">
        <v>2017</v>
      </c>
      <c r="C421" s="23" t="s">
        <v>30</v>
      </c>
      <c r="D421" s="23">
        <v>255.53</v>
      </c>
      <c r="E421" s="23">
        <v>171.21</v>
      </c>
    </row>
    <row r="422" spans="1:5" x14ac:dyDescent="0.3">
      <c r="A422" s="24">
        <v>43302</v>
      </c>
      <c r="B422" s="23">
        <v>2018</v>
      </c>
      <c r="C422" s="23" t="s">
        <v>30</v>
      </c>
      <c r="D422" s="23">
        <v>351.43</v>
      </c>
      <c r="E422" s="23">
        <v>158.13999999999999</v>
      </c>
    </row>
    <row r="423" spans="1:5" x14ac:dyDescent="0.3">
      <c r="A423" s="24">
        <v>42532</v>
      </c>
      <c r="B423" s="23">
        <v>2016</v>
      </c>
      <c r="C423" s="23" t="s">
        <v>31</v>
      </c>
      <c r="D423" s="23">
        <v>360.48</v>
      </c>
      <c r="E423" s="23">
        <v>198.26</v>
      </c>
    </row>
    <row r="424" spans="1:5" x14ac:dyDescent="0.3">
      <c r="A424" s="24">
        <v>43090</v>
      </c>
      <c r="B424" s="23">
        <v>2017</v>
      </c>
      <c r="C424" s="23" t="s">
        <v>30</v>
      </c>
      <c r="D424" s="23">
        <v>607.66</v>
      </c>
      <c r="E424" s="23">
        <v>376.75</v>
      </c>
    </row>
    <row r="425" spans="1:5" x14ac:dyDescent="0.3">
      <c r="A425" s="24">
        <v>43296</v>
      </c>
      <c r="B425" s="23">
        <v>2018</v>
      </c>
      <c r="C425" s="23" t="s">
        <v>76</v>
      </c>
      <c r="D425" s="23">
        <v>2348.0500000000002</v>
      </c>
      <c r="E425" s="23">
        <v>1009.66</v>
      </c>
    </row>
    <row r="426" spans="1:5" x14ac:dyDescent="0.3">
      <c r="A426" s="24">
        <v>42889</v>
      </c>
      <c r="B426" s="23">
        <v>2017</v>
      </c>
      <c r="C426" s="23" t="s">
        <v>30</v>
      </c>
      <c r="D426" s="23">
        <v>2347.36</v>
      </c>
      <c r="E426" s="23">
        <v>938.94</v>
      </c>
    </row>
    <row r="427" spans="1:5" x14ac:dyDescent="0.3">
      <c r="A427" s="24">
        <v>43153</v>
      </c>
      <c r="B427" s="23">
        <v>2018</v>
      </c>
      <c r="C427" s="23" t="s">
        <v>76</v>
      </c>
      <c r="D427" s="23">
        <v>149.54</v>
      </c>
      <c r="E427" s="23">
        <v>71.78</v>
      </c>
    </row>
    <row r="428" spans="1:5" x14ac:dyDescent="0.3">
      <c r="A428" s="24">
        <v>42656</v>
      </c>
      <c r="B428" s="23">
        <v>2016</v>
      </c>
      <c r="C428" s="23" t="s">
        <v>76</v>
      </c>
      <c r="D428" s="23">
        <v>1146.83</v>
      </c>
      <c r="E428" s="23">
        <v>527.54</v>
      </c>
    </row>
    <row r="429" spans="1:5" x14ac:dyDescent="0.3">
      <c r="A429" s="24">
        <v>43436</v>
      </c>
      <c r="B429" s="23">
        <v>2018</v>
      </c>
      <c r="C429" s="23" t="s">
        <v>76</v>
      </c>
      <c r="D429" s="23">
        <v>1611.46</v>
      </c>
      <c r="E429" s="23">
        <v>837.96</v>
      </c>
    </row>
    <row r="430" spans="1:5" x14ac:dyDescent="0.3">
      <c r="A430" s="24">
        <v>42835</v>
      </c>
      <c r="B430" s="23">
        <v>2017</v>
      </c>
      <c r="C430" s="23" t="s">
        <v>31</v>
      </c>
      <c r="D430" s="23">
        <v>312.83</v>
      </c>
      <c r="E430" s="23">
        <v>178.31</v>
      </c>
    </row>
    <row r="431" spans="1:5" x14ac:dyDescent="0.3">
      <c r="A431" s="24">
        <v>42674</v>
      </c>
      <c r="B431" s="23">
        <v>2016</v>
      </c>
      <c r="C431" s="23" t="s">
        <v>30</v>
      </c>
      <c r="D431" s="23">
        <v>1769.08</v>
      </c>
      <c r="E431" s="23">
        <v>1149.9000000000001</v>
      </c>
    </row>
    <row r="432" spans="1:5" x14ac:dyDescent="0.3">
      <c r="A432" s="24">
        <v>42751</v>
      </c>
      <c r="B432" s="23">
        <v>2017</v>
      </c>
      <c r="C432" s="23" t="s">
        <v>31</v>
      </c>
      <c r="D432" s="23">
        <v>1146.08</v>
      </c>
      <c r="E432" s="23">
        <v>641.79999999999995</v>
      </c>
    </row>
    <row r="433" spans="1:5" x14ac:dyDescent="0.3">
      <c r="A433" s="24">
        <v>43071</v>
      </c>
      <c r="B433" s="23">
        <v>2017</v>
      </c>
      <c r="C433" s="23" t="s">
        <v>76</v>
      </c>
      <c r="D433" s="23">
        <v>2109.7399999999998</v>
      </c>
      <c r="E433" s="23">
        <v>822.8</v>
      </c>
    </row>
    <row r="434" spans="1:5" x14ac:dyDescent="0.3">
      <c r="A434" s="24">
        <v>42628</v>
      </c>
      <c r="B434" s="23">
        <v>2016</v>
      </c>
      <c r="C434" s="23" t="s">
        <v>76</v>
      </c>
      <c r="D434" s="23">
        <v>78.819999999999993</v>
      </c>
      <c r="E434" s="23">
        <v>40.200000000000003</v>
      </c>
    </row>
    <row r="435" spans="1:5" x14ac:dyDescent="0.3">
      <c r="A435" s="24">
        <v>42730</v>
      </c>
      <c r="B435" s="23">
        <v>2016</v>
      </c>
      <c r="C435" s="23" t="s">
        <v>31</v>
      </c>
      <c r="D435" s="23">
        <v>1965.78</v>
      </c>
      <c r="E435" s="23">
        <v>786.31</v>
      </c>
    </row>
    <row r="436" spans="1:5" x14ac:dyDescent="0.3">
      <c r="A436" s="24">
        <v>43044</v>
      </c>
      <c r="B436" s="23">
        <v>2017</v>
      </c>
      <c r="C436" s="23" t="s">
        <v>77</v>
      </c>
      <c r="D436" s="23">
        <v>88.26</v>
      </c>
      <c r="E436" s="23">
        <v>41.48</v>
      </c>
    </row>
    <row r="437" spans="1:5" x14ac:dyDescent="0.3">
      <c r="A437" s="24">
        <v>43261</v>
      </c>
      <c r="B437" s="23">
        <v>2018</v>
      </c>
      <c r="C437" s="23" t="s">
        <v>31</v>
      </c>
      <c r="D437" s="23">
        <v>2468.0100000000002</v>
      </c>
      <c r="E437" s="23">
        <v>962.52</v>
      </c>
    </row>
    <row r="438" spans="1:5" x14ac:dyDescent="0.3">
      <c r="A438" s="24">
        <v>43457</v>
      </c>
      <c r="B438" s="23">
        <v>2018</v>
      </c>
      <c r="C438" s="23" t="s">
        <v>76</v>
      </c>
      <c r="D438" s="23">
        <v>1656.82</v>
      </c>
      <c r="E438" s="23">
        <v>1060.3599999999999</v>
      </c>
    </row>
    <row r="439" spans="1:5" x14ac:dyDescent="0.3">
      <c r="A439" s="24">
        <v>42534</v>
      </c>
      <c r="B439" s="23">
        <v>2016</v>
      </c>
      <c r="C439" s="23" t="s">
        <v>30</v>
      </c>
      <c r="D439" s="23">
        <v>1005.73</v>
      </c>
      <c r="E439" s="23">
        <v>553.15</v>
      </c>
    </row>
    <row r="440" spans="1:5" x14ac:dyDescent="0.3">
      <c r="A440" s="24">
        <v>43158</v>
      </c>
      <c r="B440" s="23">
        <v>2018</v>
      </c>
      <c r="C440" s="23" t="s">
        <v>30</v>
      </c>
      <c r="D440" s="23">
        <v>78</v>
      </c>
      <c r="E440" s="23">
        <v>35.880000000000003</v>
      </c>
    </row>
    <row r="441" spans="1:5" x14ac:dyDescent="0.3">
      <c r="A441" s="24">
        <v>43408</v>
      </c>
      <c r="B441" s="23">
        <v>2018</v>
      </c>
      <c r="C441" s="23" t="s">
        <v>30</v>
      </c>
      <c r="D441" s="23">
        <v>577.51</v>
      </c>
      <c r="E441" s="23">
        <v>259.88</v>
      </c>
    </row>
    <row r="442" spans="1:5" x14ac:dyDescent="0.3">
      <c r="A442" s="24">
        <v>42792</v>
      </c>
      <c r="B442" s="23">
        <v>2017</v>
      </c>
      <c r="C442" s="23" t="s">
        <v>76</v>
      </c>
      <c r="D442" s="23">
        <v>538.86</v>
      </c>
      <c r="E442" s="23">
        <v>323.32</v>
      </c>
    </row>
    <row r="443" spans="1:5" x14ac:dyDescent="0.3">
      <c r="A443" s="24">
        <v>42620</v>
      </c>
      <c r="B443" s="23">
        <v>2016</v>
      </c>
      <c r="C443" s="23" t="s">
        <v>30</v>
      </c>
      <c r="D443" s="23">
        <v>1527.05</v>
      </c>
      <c r="E443" s="23">
        <v>748.25</v>
      </c>
    </row>
    <row r="444" spans="1:5" x14ac:dyDescent="0.3">
      <c r="A444" s="24">
        <v>42415</v>
      </c>
      <c r="B444" s="23">
        <v>2016</v>
      </c>
      <c r="C444" s="23" t="s">
        <v>31</v>
      </c>
      <c r="D444" s="23">
        <v>410.71</v>
      </c>
      <c r="E444" s="23">
        <v>221.78</v>
      </c>
    </row>
    <row r="445" spans="1:5" x14ac:dyDescent="0.3">
      <c r="A445" s="24">
        <v>43107</v>
      </c>
      <c r="B445" s="23">
        <v>2018</v>
      </c>
      <c r="C445" s="23" t="s">
        <v>76</v>
      </c>
      <c r="D445" s="23">
        <v>1709.63</v>
      </c>
      <c r="E445" s="23">
        <v>1094.1600000000001</v>
      </c>
    </row>
    <row r="446" spans="1:5" x14ac:dyDescent="0.3">
      <c r="A446" s="24">
        <v>42739</v>
      </c>
      <c r="B446" s="23">
        <v>2017</v>
      </c>
      <c r="C446" s="23" t="s">
        <v>76</v>
      </c>
      <c r="D446" s="23">
        <v>2494.98</v>
      </c>
      <c r="E446" s="23">
        <v>1172.6400000000001</v>
      </c>
    </row>
    <row r="447" spans="1:5" x14ac:dyDescent="0.3">
      <c r="A447" s="24">
        <v>42815</v>
      </c>
      <c r="B447" s="23">
        <v>2017</v>
      </c>
      <c r="C447" s="23" t="s">
        <v>30</v>
      </c>
      <c r="D447" s="23">
        <v>33.229999999999997</v>
      </c>
      <c r="E447" s="23">
        <v>16.28</v>
      </c>
    </row>
    <row r="448" spans="1:5" x14ac:dyDescent="0.3">
      <c r="A448" s="24">
        <v>43341</v>
      </c>
      <c r="B448" s="23">
        <v>2018</v>
      </c>
      <c r="C448" s="23" t="s">
        <v>31</v>
      </c>
      <c r="D448" s="23">
        <v>1123.3699999999999</v>
      </c>
      <c r="E448" s="23">
        <v>505.52</v>
      </c>
    </row>
    <row r="449" spans="1:5" x14ac:dyDescent="0.3">
      <c r="A449" s="24">
        <v>42535</v>
      </c>
      <c r="B449" s="23">
        <v>2016</v>
      </c>
      <c r="C449" s="23" t="s">
        <v>31</v>
      </c>
      <c r="D449" s="23">
        <v>2278.94</v>
      </c>
      <c r="E449" s="23">
        <v>1526.89</v>
      </c>
    </row>
    <row r="450" spans="1:5" x14ac:dyDescent="0.3">
      <c r="A450" s="24">
        <v>43376</v>
      </c>
      <c r="B450" s="23">
        <v>2018</v>
      </c>
      <c r="C450" s="23" t="s">
        <v>30</v>
      </c>
      <c r="D450" s="23">
        <v>540.51</v>
      </c>
      <c r="E450" s="23">
        <v>254.04</v>
      </c>
    </row>
    <row r="451" spans="1:5" x14ac:dyDescent="0.3">
      <c r="A451" s="24">
        <v>43204</v>
      </c>
      <c r="B451" s="23">
        <v>2018</v>
      </c>
      <c r="C451" s="23" t="s">
        <v>30</v>
      </c>
      <c r="D451" s="23">
        <v>1321.13</v>
      </c>
      <c r="E451" s="23">
        <v>594.51</v>
      </c>
    </row>
    <row r="452" spans="1:5" x14ac:dyDescent="0.3">
      <c r="A452" s="24">
        <v>42656</v>
      </c>
      <c r="B452" s="23">
        <v>2016</v>
      </c>
      <c r="C452" s="23" t="s">
        <v>77</v>
      </c>
      <c r="D452" s="23">
        <v>2376.8000000000002</v>
      </c>
      <c r="E452" s="23">
        <v>1544.92</v>
      </c>
    </row>
    <row r="453" spans="1:5" x14ac:dyDescent="0.3">
      <c r="A453" s="24">
        <v>42670</v>
      </c>
      <c r="B453" s="23">
        <v>2016</v>
      </c>
      <c r="C453" s="23" t="s">
        <v>30</v>
      </c>
      <c r="D453" s="23">
        <v>2434.29</v>
      </c>
      <c r="E453" s="23">
        <v>973.72</v>
      </c>
    </row>
    <row r="454" spans="1:5" x14ac:dyDescent="0.3">
      <c r="A454" s="24">
        <v>43263</v>
      </c>
      <c r="B454" s="23">
        <v>2018</v>
      </c>
      <c r="C454" s="23" t="s">
        <v>30</v>
      </c>
      <c r="D454" s="23">
        <v>1397.51</v>
      </c>
      <c r="E454" s="23">
        <v>559</v>
      </c>
    </row>
    <row r="455" spans="1:5" x14ac:dyDescent="0.3">
      <c r="A455" s="24">
        <v>43116</v>
      </c>
      <c r="B455" s="23">
        <v>2018</v>
      </c>
      <c r="C455" s="23" t="s">
        <v>30</v>
      </c>
      <c r="D455" s="23">
        <v>751.96</v>
      </c>
      <c r="E455" s="23">
        <v>360.94</v>
      </c>
    </row>
    <row r="456" spans="1:5" x14ac:dyDescent="0.3">
      <c r="A456" s="24">
        <v>42403</v>
      </c>
      <c r="B456" s="23">
        <v>2016</v>
      </c>
      <c r="C456" s="23" t="s">
        <v>76</v>
      </c>
      <c r="D456" s="23">
        <v>1586.27</v>
      </c>
      <c r="E456" s="23">
        <v>650.37</v>
      </c>
    </row>
    <row r="457" spans="1:5" x14ac:dyDescent="0.3">
      <c r="A457" s="24">
        <v>42650</v>
      </c>
      <c r="B457" s="23">
        <v>2016</v>
      </c>
      <c r="C457" s="23" t="s">
        <v>30</v>
      </c>
      <c r="D457" s="23">
        <v>622.54999999999995</v>
      </c>
      <c r="E457" s="23">
        <v>242.79</v>
      </c>
    </row>
    <row r="458" spans="1:5" x14ac:dyDescent="0.3">
      <c r="A458" s="24">
        <v>42685</v>
      </c>
      <c r="B458" s="23">
        <v>2016</v>
      </c>
      <c r="C458" s="23" t="s">
        <v>30</v>
      </c>
      <c r="D458" s="23">
        <v>1641.29</v>
      </c>
      <c r="E458" s="23">
        <v>804.23</v>
      </c>
    </row>
    <row r="459" spans="1:5" x14ac:dyDescent="0.3">
      <c r="A459" s="24">
        <v>42733</v>
      </c>
      <c r="B459" s="23">
        <v>2016</v>
      </c>
      <c r="C459" s="23" t="s">
        <v>77</v>
      </c>
      <c r="D459" s="23">
        <v>2372.5100000000002</v>
      </c>
      <c r="E459" s="23">
        <v>1162.53</v>
      </c>
    </row>
    <row r="460" spans="1:5" x14ac:dyDescent="0.3">
      <c r="A460" s="24">
        <v>42463</v>
      </c>
      <c r="B460" s="23">
        <v>2016</v>
      </c>
      <c r="C460" s="23" t="s">
        <v>77</v>
      </c>
      <c r="D460" s="23">
        <v>1402.83</v>
      </c>
      <c r="E460" s="23">
        <v>757.53</v>
      </c>
    </row>
    <row r="461" spans="1:5" x14ac:dyDescent="0.3">
      <c r="A461" s="24">
        <v>42730</v>
      </c>
      <c r="B461" s="23">
        <v>2016</v>
      </c>
      <c r="C461" s="23" t="s">
        <v>77</v>
      </c>
      <c r="D461" s="23">
        <v>1457.64</v>
      </c>
      <c r="E461" s="23">
        <v>641.36</v>
      </c>
    </row>
    <row r="462" spans="1:5" x14ac:dyDescent="0.3">
      <c r="A462" s="24">
        <v>42985</v>
      </c>
      <c r="B462" s="23">
        <v>2017</v>
      </c>
      <c r="C462" s="23" t="s">
        <v>31</v>
      </c>
      <c r="D462" s="23">
        <v>364.61</v>
      </c>
      <c r="E462" s="23">
        <v>222.41</v>
      </c>
    </row>
    <row r="463" spans="1:5" x14ac:dyDescent="0.3">
      <c r="A463" s="24">
        <v>42686</v>
      </c>
      <c r="B463" s="23">
        <v>2016</v>
      </c>
      <c r="C463" s="23" t="s">
        <v>31</v>
      </c>
      <c r="D463" s="23">
        <v>736.24</v>
      </c>
      <c r="E463" s="23">
        <v>427.02</v>
      </c>
    </row>
    <row r="464" spans="1:5" x14ac:dyDescent="0.3">
      <c r="A464" s="24">
        <v>43460</v>
      </c>
      <c r="B464" s="23">
        <v>2018</v>
      </c>
      <c r="C464" s="23" t="s">
        <v>76</v>
      </c>
      <c r="D464" s="23">
        <v>923.94</v>
      </c>
      <c r="E464" s="23">
        <v>471.21</v>
      </c>
    </row>
    <row r="465" spans="1:5" x14ac:dyDescent="0.3">
      <c r="A465" s="24">
        <v>42465</v>
      </c>
      <c r="B465" s="23">
        <v>2016</v>
      </c>
      <c r="C465" s="23" t="s">
        <v>77</v>
      </c>
      <c r="D465" s="23">
        <v>295.16000000000003</v>
      </c>
      <c r="E465" s="23">
        <v>168.24</v>
      </c>
    </row>
    <row r="466" spans="1:5" x14ac:dyDescent="0.3">
      <c r="A466" s="24">
        <v>43066</v>
      </c>
      <c r="B466" s="23">
        <v>2017</v>
      </c>
      <c r="C466" s="23" t="s">
        <v>76</v>
      </c>
      <c r="D466" s="23">
        <v>278.19</v>
      </c>
      <c r="E466" s="23">
        <v>136.31</v>
      </c>
    </row>
    <row r="467" spans="1:5" x14ac:dyDescent="0.3">
      <c r="A467" s="24">
        <v>43364</v>
      </c>
      <c r="B467" s="23">
        <v>2018</v>
      </c>
      <c r="C467" s="23" t="s">
        <v>76</v>
      </c>
      <c r="D467" s="23">
        <v>377.95</v>
      </c>
      <c r="E467" s="23">
        <v>226.77</v>
      </c>
    </row>
    <row r="468" spans="1:5" x14ac:dyDescent="0.3">
      <c r="A468" s="24">
        <v>43031</v>
      </c>
      <c r="B468" s="23">
        <v>2017</v>
      </c>
      <c r="C468" s="23" t="s">
        <v>77</v>
      </c>
      <c r="D468" s="23">
        <v>299.07</v>
      </c>
      <c r="E468" s="23">
        <v>134.58000000000001</v>
      </c>
    </row>
    <row r="469" spans="1:5" x14ac:dyDescent="0.3">
      <c r="A469" s="24">
        <v>42385</v>
      </c>
      <c r="B469" s="23">
        <v>2016</v>
      </c>
      <c r="C469" s="23" t="s">
        <v>77</v>
      </c>
      <c r="D469" s="23">
        <v>2462.06</v>
      </c>
      <c r="E469" s="23">
        <v>1058.69</v>
      </c>
    </row>
    <row r="470" spans="1:5" x14ac:dyDescent="0.3">
      <c r="A470" s="24">
        <v>43251</v>
      </c>
      <c r="B470" s="23">
        <v>2018</v>
      </c>
      <c r="C470" s="23" t="s">
        <v>76</v>
      </c>
      <c r="D470" s="23">
        <v>1621.96</v>
      </c>
      <c r="E470" s="23">
        <v>843.42</v>
      </c>
    </row>
    <row r="471" spans="1:5" x14ac:dyDescent="0.3">
      <c r="A471" s="24">
        <v>43313</v>
      </c>
      <c r="B471" s="23">
        <v>2018</v>
      </c>
      <c r="C471" s="23" t="s">
        <v>31</v>
      </c>
      <c r="D471" s="23">
        <v>1708.73</v>
      </c>
      <c r="E471" s="23">
        <v>905.63</v>
      </c>
    </row>
    <row r="472" spans="1:5" x14ac:dyDescent="0.3">
      <c r="A472" s="24">
        <v>43263</v>
      </c>
      <c r="B472" s="23">
        <v>2018</v>
      </c>
      <c r="C472" s="23" t="s">
        <v>30</v>
      </c>
      <c r="D472" s="23">
        <v>254.01</v>
      </c>
      <c r="E472" s="23">
        <v>149.87</v>
      </c>
    </row>
    <row r="473" spans="1:5" x14ac:dyDescent="0.3">
      <c r="A473" s="24">
        <v>42801</v>
      </c>
      <c r="B473" s="23">
        <v>2017</v>
      </c>
      <c r="C473" s="23" t="s">
        <v>77</v>
      </c>
      <c r="D473" s="23">
        <v>2435.94</v>
      </c>
      <c r="E473" s="23">
        <v>1096.17</v>
      </c>
    </row>
    <row r="474" spans="1:5" x14ac:dyDescent="0.3">
      <c r="A474" s="24">
        <v>43386</v>
      </c>
      <c r="B474" s="23">
        <v>2018</v>
      </c>
      <c r="C474" s="23" t="s">
        <v>30</v>
      </c>
      <c r="D474" s="23">
        <v>2342.37</v>
      </c>
      <c r="E474" s="23">
        <v>1218.03</v>
      </c>
    </row>
    <row r="475" spans="1:5" x14ac:dyDescent="0.3">
      <c r="A475" s="24">
        <v>43404</v>
      </c>
      <c r="B475" s="23">
        <v>2018</v>
      </c>
      <c r="C475" s="23" t="s">
        <v>77</v>
      </c>
      <c r="D475" s="23">
        <v>1626.41</v>
      </c>
      <c r="E475" s="23">
        <v>829.47</v>
      </c>
    </row>
    <row r="476" spans="1:5" x14ac:dyDescent="0.3">
      <c r="A476" s="24">
        <v>43336</v>
      </c>
      <c r="B476" s="23">
        <v>2018</v>
      </c>
      <c r="C476" s="23" t="s">
        <v>76</v>
      </c>
      <c r="D476" s="23">
        <v>2228.5500000000002</v>
      </c>
      <c r="E476" s="23">
        <v>891.42</v>
      </c>
    </row>
    <row r="477" spans="1:5" x14ac:dyDescent="0.3">
      <c r="A477" s="24">
        <v>42875</v>
      </c>
      <c r="B477" s="23">
        <v>2017</v>
      </c>
      <c r="C477" s="23" t="s">
        <v>31</v>
      </c>
      <c r="D477" s="23">
        <v>508.97</v>
      </c>
      <c r="E477" s="23">
        <v>213.77</v>
      </c>
    </row>
    <row r="478" spans="1:5" x14ac:dyDescent="0.3">
      <c r="A478" s="24">
        <v>42693</v>
      </c>
      <c r="B478" s="23">
        <v>2016</v>
      </c>
      <c r="C478" s="23" t="s">
        <v>76</v>
      </c>
      <c r="D478" s="23">
        <v>2205.67</v>
      </c>
      <c r="E478" s="23">
        <v>1235.18</v>
      </c>
    </row>
    <row r="479" spans="1:5" x14ac:dyDescent="0.3">
      <c r="A479" s="24">
        <v>42872</v>
      </c>
      <c r="B479" s="23">
        <v>2017</v>
      </c>
      <c r="C479" s="23" t="s">
        <v>31</v>
      </c>
      <c r="D479" s="23">
        <v>1057.56</v>
      </c>
      <c r="E479" s="23">
        <v>412.45</v>
      </c>
    </row>
    <row r="480" spans="1:5" x14ac:dyDescent="0.3">
      <c r="A480" s="24">
        <v>42420</v>
      </c>
      <c r="B480" s="23">
        <v>2016</v>
      </c>
      <c r="C480" s="23" t="s">
        <v>30</v>
      </c>
      <c r="D480" s="23">
        <v>1458.31</v>
      </c>
      <c r="E480" s="23">
        <v>699.99</v>
      </c>
    </row>
    <row r="481" spans="1:5" x14ac:dyDescent="0.3">
      <c r="A481" s="24">
        <v>43179</v>
      </c>
      <c r="B481" s="23">
        <v>2018</v>
      </c>
      <c r="C481" s="23" t="s">
        <v>31</v>
      </c>
      <c r="D481" s="23">
        <v>458.76</v>
      </c>
      <c r="E481" s="23">
        <v>243.14</v>
      </c>
    </row>
    <row r="482" spans="1:5" x14ac:dyDescent="0.3">
      <c r="A482" s="24">
        <v>42964</v>
      </c>
      <c r="B482" s="23">
        <v>2017</v>
      </c>
      <c r="C482" s="23" t="s">
        <v>30</v>
      </c>
      <c r="D482" s="23">
        <v>172.58</v>
      </c>
      <c r="E482" s="23">
        <v>82.84</v>
      </c>
    </row>
    <row r="483" spans="1:5" x14ac:dyDescent="0.3">
      <c r="A483" s="24">
        <v>42959</v>
      </c>
      <c r="B483" s="23">
        <v>2017</v>
      </c>
      <c r="C483" s="23" t="s">
        <v>76</v>
      </c>
      <c r="D483" s="23">
        <v>2375.3200000000002</v>
      </c>
      <c r="E483" s="23">
        <v>1567.71</v>
      </c>
    </row>
    <row r="484" spans="1:5" x14ac:dyDescent="0.3">
      <c r="A484" s="24">
        <v>43176</v>
      </c>
      <c r="B484" s="23">
        <v>2018</v>
      </c>
      <c r="C484" s="23" t="s">
        <v>30</v>
      </c>
      <c r="D484" s="23">
        <v>1542.83</v>
      </c>
      <c r="E484" s="23">
        <v>802.27</v>
      </c>
    </row>
    <row r="485" spans="1:5" x14ac:dyDescent="0.3">
      <c r="A485" s="24">
        <v>42532</v>
      </c>
      <c r="B485" s="23">
        <v>2016</v>
      </c>
      <c r="C485" s="23" t="s">
        <v>31</v>
      </c>
      <c r="D485" s="23">
        <v>660.93</v>
      </c>
      <c r="E485" s="23">
        <v>304.02999999999997</v>
      </c>
    </row>
    <row r="486" spans="1:5" x14ac:dyDescent="0.3">
      <c r="A486" s="24">
        <v>42674</v>
      </c>
      <c r="B486" s="23">
        <v>2016</v>
      </c>
      <c r="C486" s="23" t="s">
        <v>77</v>
      </c>
      <c r="D486" s="23">
        <v>544.23</v>
      </c>
      <c r="E486" s="23">
        <v>212.25</v>
      </c>
    </row>
    <row r="487" spans="1:5" x14ac:dyDescent="0.3">
      <c r="A487" s="24">
        <v>42855</v>
      </c>
      <c r="B487" s="23">
        <v>2017</v>
      </c>
      <c r="C487" s="23" t="s">
        <v>76</v>
      </c>
      <c r="D487" s="23">
        <v>150.19</v>
      </c>
      <c r="E487" s="23">
        <v>82.6</v>
      </c>
    </row>
    <row r="488" spans="1:5" x14ac:dyDescent="0.3">
      <c r="A488" s="24">
        <v>43058</v>
      </c>
      <c r="B488" s="23">
        <v>2017</v>
      </c>
      <c r="C488" s="23" t="s">
        <v>77</v>
      </c>
      <c r="D488" s="23">
        <v>451.19</v>
      </c>
      <c r="E488" s="23">
        <v>284.25</v>
      </c>
    </row>
    <row r="489" spans="1:5" x14ac:dyDescent="0.3">
      <c r="A489" s="24">
        <v>43116</v>
      </c>
      <c r="B489" s="23">
        <v>2018</v>
      </c>
      <c r="C489" s="23" t="s">
        <v>31</v>
      </c>
      <c r="D489" s="23">
        <v>1711.73</v>
      </c>
      <c r="E489" s="23">
        <v>958.57</v>
      </c>
    </row>
    <row r="490" spans="1:5" x14ac:dyDescent="0.3">
      <c r="A490" s="24">
        <v>43250</v>
      </c>
      <c r="B490" s="23">
        <v>2018</v>
      </c>
      <c r="C490" s="23" t="s">
        <v>30</v>
      </c>
      <c r="D490" s="23">
        <v>689.05</v>
      </c>
      <c r="E490" s="23">
        <v>461.66</v>
      </c>
    </row>
    <row r="491" spans="1:5" x14ac:dyDescent="0.3">
      <c r="A491" s="24">
        <v>42493</v>
      </c>
      <c r="B491" s="23">
        <v>2016</v>
      </c>
      <c r="C491" s="23" t="s">
        <v>31</v>
      </c>
      <c r="D491" s="23">
        <v>1463.2</v>
      </c>
      <c r="E491" s="23">
        <v>643.80999999999995</v>
      </c>
    </row>
    <row r="492" spans="1:5" x14ac:dyDescent="0.3">
      <c r="A492" s="24">
        <v>42700</v>
      </c>
      <c r="B492" s="23">
        <v>2016</v>
      </c>
      <c r="C492" s="23" t="s">
        <v>30</v>
      </c>
      <c r="D492" s="23">
        <v>398.06</v>
      </c>
      <c r="E492" s="23">
        <v>250.78</v>
      </c>
    </row>
    <row r="493" spans="1:5" x14ac:dyDescent="0.3">
      <c r="A493" s="24">
        <v>42612</v>
      </c>
      <c r="B493" s="23">
        <v>2016</v>
      </c>
      <c r="C493" s="23" t="s">
        <v>77</v>
      </c>
      <c r="D493" s="23">
        <v>2139.4699999999998</v>
      </c>
      <c r="E493" s="23">
        <v>855.79</v>
      </c>
    </row>
    <row r="494" spans="1:5" x14ac:dyDescent="0.3">
      <c r="A494" s="24">
        <v>42735</v>
      </c>
      <c r="B494" s="23">
        <v>2016</v>
      </c>
      <c r="C494" s="23" t="s">
        <v>77</v>
      </c>
      <c r="D494" s="23">
        <v>990.07</v>
      </c>
      <c r="E494" s="23">
        <v>386.13</v>
      </c>
    </row>
    <row r="495" spans="1:5" x14ac:dyDescent="0.3">
      <c r="A495" s="24">
        <v>43304</v>
      </c>
      <c r="B495" s="23">
        <v>2018</v>
      </c>
      <c r="C495" s="23" t="s">
        <v>30</v>
      </c>
      <c r="D495" s="23">
        <v>983.91</v>
      </c>
      <c r="E495" s="23">
        <v>600.19000000000005</v>
      </c>
    </row>
    <row r="496" spans="1:5" x14ac:dyDescent="0.3">
      <c r="A496" s="24">
        <v>42576</v>
      </c>
      <c r="B496" s="23">
        <v>2016</v>
      </c>
      <c r="C496" s="23" t="s">
        <v>31</v>
      </c>
      <c r="D496" s="23">
        <v>1697.79</v>
      </c>
      <c r="E496" s="23">
        <v>1052.6300000000001</v>
      </c>
    </row>
    <row r="497" spans="1:5" x14ac:dyDescent="0.3">
      <c r="A497" s="24">
        <v>43328</v>
      </c>
      <c r="B497" s="23">
        <v>2018</v>
      </c>
      <c r="C497" s="23" t="s">
        <v>31</v>
      </c>
      <c r="D497" s="23">
        <v>2311.1999999999998</v>
      </c>
      <c r="E497" s="23">
        <v>970.7</v>
      </c>
    </row>
    <row r="498" spans="1:5" x14ac:dyDescent="0.3">
      <c r="A498" s="24">
        <v>43343</v>
      </c>
      <c r="B498" s="23">
        <v>2018</v>
      </c>
      <c r="C498" s="23" t="s">
        <v>76</v>
      </c>
      <c r="D498" s="23">
        <v>2410.44</v>
      </c>
      <c r="E498" s="23">
        <v>1084.7</v>
      </c>
    </row>
    <row r="499" spans="1:5" x14ac:dyDescent="0.3">
      <c r="A499" s="24">
        <v>42863</v>
      </c>
      <c r="B499" s="23">
        <v>2017</v>
      </c>
      <c r="C499" s="23" t="s">
        <v>30</v>
      </c>
      <c r="D499" s="23">
        <v>779.09</v>
      </c>
      <c r="E499" s="23">
        <v>483.04</v>
      </c>
    </row>
    <row r="500" spans="1:5" x14ac:dyDescent="0.3">
      <c r="A500" s="24">
        <v>42992</v>
      </c>
      <c r="B500" s="23">
        <v>2017</v>
      </c>
      <c r="C500" s="23" t="s">
        <v>31</v>
      </c>
      <c r="D500" s="23">
        <v>1383.95</v>
      </c>
      <c r="E500" s="23">
        <v>775.01</v>
      </c>
    </row>
    <row r="501" spans="1:5" x14ac:dyDescent="0.3">
      <c r="A501" s="24">
        <v>42778</v>
      </c>
      <c r="B501" s="23">
        <v>2017</v>
      </c>
      <c r="C501" s="23" t="s">
        <v>77</v>
      </c>
      <c r="D501" s="23">
        <v>2318.2399999999998</v>
      </c>
      <c r="E501" s="23">
        <v>1506.86</v>
      </c>
    </row>
    <row r="502" spans="1:5" x14ac:dyDescent="0.3">
      <c r="A502" s="24">
        <v>42755</v>
      </c>
      <c r="B502" s="23">
        <v>2017</v>
      </c>
      <c r="C502" s="23" t="s">
        <v>30</v>
      </c>
      <c r="D502" s="23">
        <v>169.05</v>
      </c>
      <c r="E502" s="23">
        <v>106.5</v>
      </c>
    </row>
    <row r="503" spans="1:5" x14ac:dyDescent="0.3">
      <c r="A503" s="24">
        <v>43226</v>
      </c>
      <c r="B503" s="23">
        <v>2018</v>
      </c>
      <c r="C503" s="23" t="s">
        <v>30</v>
      </c>
      <c r="D503" s="23">
        <v>2383.7600000000002</v>
      </c>
      <c r="E503" s="23">
        <v>1406.42</v>
      </c>
    </row>
    <row r="504" spans="1:5" x14ac:dyDescent="0.3">
      <c r="A504" s="24">
        <v>42905</v>
      </c>
      <c r="B504" s="23">
        <v>2017</v>
      </c>
      <c r="C504" s="23" t="s">
        <v>77</v>
      </c>
      <c r="D504" s="23">
        <v>1536.25</v>
      </c>
      <c r="E504" s="23">
        <v>814.21</v>
      </c>
    </row>
    <row r="505" spans="1:5" x14ac:dyDescent="0.3">
      <c r="A505" s="24">
        <v>42926</v>
      </c>
      <c r="B505" s="23">
        <v>2017</v>
      </c>
      <c r="C505" s="23" t="s">
        <v>76</v>
      </c>
      <c r="D505" s="23">
        <v>548.89</v>
      </c>
      <c r="E505" s="23">
        <v>351.29</v>
      </c>
    </row>
    <row r="506" spans="1:5" x14ac:dyDescent="0.3">
      <c r="A506" s="24">
        <v>43374</v>
      </c>
      <c r="B506" s="23">
        <v>2018</v>
      </c>
      <c r="C506" s="23" t="s">
        <v>77</v>
      </c>
      <c r="D506" s="23">
        <v>1650.76</v>
      </c>
      <c r="E506" s="23">
        <v>775.86</v>
      </c>
    </row>
    <row r="507" spans="1:5" x14ac:dyDescent="0.3">
      <c r="A507" s="24">
        <v>43405</v>
      </c>
      <c r="B507" s="23">
        <v>2018</v>
      </c>
      <c r="C507" s="23" t="s">
        <v>30</v>
      </c>
      <c r="D507" s="23">
        <v>288.33999999999997</v>
      </c>
      <c r="E507" s="23">
        <v>170.12</v>
      </c>
    </row>
    <row r="508" spans="1:5" x14ac:dyDescent="0.3">
      <c r="A508" s="24">
        <v>43096</v>
      </c>
      <c r="B508" s="23">
        <v>2017</v>
      </c>
      <c r="C508" s="23" t="s">
        <v>30</v>
      </c>
      <c r="D508" s="23">
        <v>1625.12</v>
      </c>
      <c r="E508" s="23">
        <v>731.3</v>
      </c>
    </row>
    <row r="509" spans="1:5" x14ac:dyDescent="0.3">
      <c r="A509" s="24">
        <v>42889</v>
      </c>
      <c r="B509" s="23">
        <v>2017</v>
      </c>
      <c r="C509" s="23" t="s">
        <v>77</v>
      </c>
      <c r="D509" s="23">
        <v>1318.75</v>
      </c>
      <c r="E509" s="23">
        <v>685.75</v>
      </c>
    </row>
    <row r="510" spans="1:5" x14ac:dyDescent="0.3">
      <c r="A510" s="24">
        <v>42504</v>
      </c>
      <c r="B510" s="23">
        <v>2016</v>
      </c>
      <c r="C510" s="23" t="s">
        <v>30</v>
      </c>
      <c r="D510" s="23">
        <v>2247.4499999999998</v>
      </c>
      <c r="E510" s="23">
        <v>898.98</v>
      </c>
    </row>
    <row r="511" spans="1:5" x14ac:dyDescent="0.3">
      <c r="A511" s="24">
        <v>43236</v>
      </c>
      <c r="B511" s="23">
        <v>2018</v>
      </c>
      <c r="C511" s="23" t="s">
        <v>30</v>
      </c>
      <c r="D511" s="23">
        <v>1394.64</v>
      </c>
      <c r="E511" s="23">
        <v>669.43</v>
      </c>
    </row>
    <row r="512" spans="1:5" x14ac:dyDescent="0.3">
      <c r="A512" s="24">
        <v>43103</v>
      </c>
      <c r="B512" s="23">
        <v>2018</v>
      </c>
      <c r="C512" s="23" t="s">
        <v>31</v>
      </c>
      <c r="D512" s="23">
        <v>1567.29</v>
      </c>
      <c r="E512" s="23">
        <v>673.93</v>
      </c>
    </row>
    <row r="513" spans="1:5" x14ac:dyDescent="0.3">
      <c r="A513" s="24">
        <v>42840</v>
      </c>
      <c r="B513" s="23">
        <v>2017</v>
      </c>
      <c r="C513" s="23" t="s">
        <v>77</v>
      </c>
      <c r="D513" s="23">
        <v>993.69</v>
      </c>
      <c r="E513" s="23">
        <v>556.47</v>
      </c>
    </row>
    <row r="514" spans="1:5" x14ac:dyDescent="0.3">
      <c r="A514" s="24">
        <v>42633</v>
      </c>
      <c r="B514" s="23">
        <v>2016</v>
      </c>
      <c r="C514" s="23" t="s">
        <v>76</v>
      </c>
      <c r="D514" s="23">
        <v>1698.45</v>
      </c>
      <c r="E514" s="23">
        <v>1053.04</v>
      </c>
    </row>
    <row r="515" spans="1:5" x14ac:dyDescent="0.3">
      <c r="A515" s="24">
        <v>43248</v>
      </c>
      <c r="B515" s="23">
        <v>2018</v>
      </c>
      <c r="C515" s="23" t="s">
        <v>77</v>
      </c>
      <c r="D515" s="23">
        <v>529.82000000000005</v>
      </c>
      <c r="E515" s="23">
        <v>233.12</v>
      </c>
    </row>
    <row r="516" spans="1:5" x14ac:dyDescent="0.3">
      <c r="A516" s="24">
        <v>43032</v>
      </c>
      <c r="B516" s="23">
        <v>2017</v>
      </c>
      <c r="C516" s="23" t="s">
        <v>31</v>
      </c>
      <c r="D516" s="23">
        <v>898.34</v>
      </c>
      <c r="E516" s="23">
        <v>467.14</v>
      </c>
    </row>
    <row r="517" spans="1:5" x14ac:dyDescent="0.3">
      <c r="A517" s="24">
        <v>43340</v>
      </c>
      <c r="B517" s="23">
        <v>2018</v>
      </c>
      <c r="C517" s="23" t="s">
        <v>77</v>
      </c>
      <c r="D517" s="23">
        <v>2470.64</v>
      </c>
      <c r="E517" s="23">
        <v>1309.44</v>
      </c>
    </row>
    <row r="518" spans="1:5" x14ac:dyDescent="0.3">
      <c r="A518" s="24">
        <v>42704</v>
      </c>
      <c r="B518" s="23">
        <v>2016</v>
      </c>
      <c r="C518" s="23" t="s">
        <v>77</v>
      </c>
      <c r="D518" s="23">
        <v>421.06</v>
      </c>
      <c r="E518" s="23">
        <v>189.48</v>
      </c>
    </row>
    <row r="519" spans="1:5" x14ac:dyDescent="0.3">
      <c r="A519" s="24">
        <v>42406</v>
      </c>
      <c r="B519" s="23">
        <v>2016</v>
      </c>
      <c r="C519" s="23" t="s">
        <v>76</v>
      </c>
      <c r="D519" s="23">
        <v>1437.88</v>
      </c>
      <c r="E519" s="23">
        <v>704.56</v>
      </c>
    </row>
    <row r="520" spans="1:5" x14ac:dyDescent="0.3">
      <c r="A520" s="24">
        <v>42640</v>
      </c>
      <c r="B520" s="23">
        <v>2016</v>
      </c>
      <c r="C520" s="23" t="s">
        <v>31</v>
      </c>
      <c r="D520" s="23">
        <v>2495.48</v>
      </c>
      <c r="E520" s="23">
        <v>1297.6500000000001</v>
      </c>
    </row>
    <row r="521" spans="1:5" x14ac:dyDescent="0.3">
      <c r="A521" s="24">
        <v>42915</v>
      </c>
      <c r="B521" s="23">
        <v>2017</v>
      </c>
      <c r="C521" s="23" t="s">
        <v>76</v>
      </c>
      <c r="D521" s="23">
        <v>2123.1799999999998</v>
      </c>
      <c r="E521" s="23">
        <v>997.89</v>
      </c>
    </row>
    <row r="522" spans="1:5" x14ac:dyDescent="0.3">
      <c r="A522" s="24">
        <v>42704</v>
      </c>
      <c r="B522" s="23">
        <v>2016</v>
      </c>
      <c r="C522" s="23" t="s">
        <v>77</v>
      </c>
      <c r="D522" s="23">
        <v>1955.88</v>
      </c>
      <c r="E522" s="23">
        <v>1114.8499999999999</v>
      </c>
    </row>
    <row r="523" spans="1:5" x14ac:dyDescent="0.3">
      <c r="A523" s="24">
        <v>42780</v>
      </c>
      <c r="B523" s="23">
        <v>2017</v>
      </c>
      <c r="C523" s="23" t="s">
        <v>31</v>
      </c>
      <c r="D523" s="23">
        <v>2138.09</v>
      </c>
      <c r="E523" s="23">
        <v>1197.33</v>
      </c>
    </row>
    <row r="524" spans="1:5" x14ac:dyDescent="0.3">
      <c r="A524" s="24">
        <v>43212</v>
      </c>
      <c r="B524" s="23">
        <v>2018</v>
      </c>
      <c r="C524" s="23" t="s">
        <v>31</v>
      </c>
      <c r="D524" s="23">
        <v>2424.29</v>
      </c>
      <c r="E524" s="23">
        <v>1260.6300000000001</v>
      </c>
    </row>
    <row r="525" spans="1:5" x14ac:dyDescent="0.3">
      <c r="A525" s="24">
        <v>43028</v>
      </c>
      <c r="B525" s="23">
        <v>2017</v>
      </c>
      <c r="C525" s="23" t="s">
        <v>30</v>
      </c>
      <c r="D525" s="23">
        <v>426.29</v>
      </c>
      <c r="E525" s="23">
        <v>170.52</v>
      </c>
    </row>
    <row r="526" spans="1:5" x14ac:dyDescent="0.3">
      <c r="A526" s="24">
        <v>42895</v>
      </c>
      <c r="B526" s="23">
        <v>2017</v>
      </c>
      <c r="C526" s="23" t="s">
        <v>77</v>
      </c>
      <c r="D526" s="23">
        <v>1208.04</v>
      </c>
      <c r="E526" s="23">
        <v>761.07</v>
      </c>
    </row>
    <row r="527" spans="1:5" x14ac:dyDescent="0.3">
      <c r="A527" s="24">
        <v>43149</v>
      </c>
      <c r="B527" s="23">
        <v>2018</v>
      </c>
      <c r="C527" s="23" t="s">
        <v>77</v>
      </c>
      <c r="D527" s="23">
        <v>1623.8</v>
      </c>
      <c r="E527" s="23">
        <v>714.47</v>
      </c>
    </row>
    <row r="528" spans="1:5" x14ac:dyDescent="0.3">
      <c r="A528" s="24">
        <v>42826</v>
      </c>
      <c r="B528" s="23">
        <v>2017</v>
      </c>
      <c r="C528" s="23" t="s">
        <v>77</v>
      </c>
      <c r="D528" s="23">
        <v>1631.95</v>
      </c>
      <c r="E528" s="23">
        <v>1093.4100000000001</v>
      </c>
    </row>
    <row r="529" spans="1:5" x14ac:dyDescent="0.3">
      <c r="A529" s="24">
        <v>42422</v>
      </c>
      <c r="B529" s="23">
        <v>2016</v>
      </c>
      <c r="C529" s="23" t="s">
        <v>77</v>
      </c>
      <c r="D529" s="23">
        <v>120.99</v>
      </c>
      <c r="E529" s="23">
        <v>52.03</v>
      </c>
    </row>
    <row r="530" spans="1:5" x14ac:dyDescent="0.3">
      <c r="A530" s="24">
        <v>42460</v>
      </c>
      <c r="B530" s="23">
        <v>2016</v>
      </c>
      <c r="C530" s="23" t="s">
        <v>76</v>
      </c>
      <c r="D530" s="23">
        <v>1764.88</v>
      </c>
      <c r="E530" s="23">
        <v>882.44</v>
      </c>
    </row>
    <row r="531" spans="1:5" x14ac:dyDescent="0.3">
      <c r="A531" s="24">
        <v>42920</v>
      </c>
      <c r="B531" s="23">
        <v>2017</v>
      </c>
      <c r="C531" s="23" t="s">
        <v>30</v>
      </c>
      <c r="D531" s="23">
        <v>2084.75</v>
      </c>
      <c r="E531" s="23">
        <v>1355.09</v>
      </c>
    </row>
    <row r="532" spans="1:5" x14ac:dyDescent="0.3">
      <c r="A532" s="24">
        <v>43339</v>
      </c>
      <c r="B532" s="23">
        <v>2018</v>
      </c>
      <c r="C532" s="23" t="s">
        <v>76</v>
      </c>
      <c r="D532" s="23">
        <v>713.57</v>
      </c>
      <c r="E532" s="23">
        <v>278.29000000000002</v>
      </c>
    </row>
    <row r="533" spans="1:5" x14ac:dyDescent="0.3">
      <c r="A533" s="24">
        <v>43231</v>
      </c>
      <c r="B533" s="23">
        <v>2018</v>
      </c>
      <c r="C533" s="23" t="s">
        <v>31</v>
      </c>
      <c r="D533" s="23">
        <v>460.82</v>
      </c>
      <c r="E533" s="23">
        <v>276.49</v>
      </c>
    </row>
    <row r="534" spans="1:5" x14ac:dyDescent="0.3">
      <c r="A534" s="24">
        <v>43098</v>
      </c>
      <c r="B534" s="23">
        <v>2017</v>
      </c>
      <c r="C534" s="23" t="s">
        <v>30</v>
      </c>
      <c r="D534" s="23">
        <v>1333.21</v>
      </c>
      <c r="E534" s="23">
        <v>813.26</v>
      </c>
    </row>
    <row r="535" spans="1:5" x14ac:dyDescent="0.3">
      <c r="A535" s="24">
        <v>42393</v>
      </c>
      <c r="B535" s="23">
        <v>2016</v>
      </c>
      <c r="C535" s="23" t="s">
        <v>31</v>
      </c>
      <c r="D535" s="23">
        <v>2282.04</v>
      </c>
      <c r="E535" s="23">
        <v>958.46</v>
      </c>
    </row>
    <row r="536" spans="1:5" x14ac:dyDescent="0.3">
      <c r="A536" s="24">
        <v>43128</v>
      </c>
      <c r="B536" s="23">
        <v>2018</v>
      </c>
      <c r="C536" s="23" t="s">
        <v>77</v>
      </c>
      <c r="D536" s="23">
        <v>1910.03</v>
      </c>
      <c r="E536" s="23">
        <v>974.12</v>
      </c>
    </row>
    <row r="537" spans="1:5" x14ac:dyDescent="0.3">
      <c r="A537" s="24">
        <v>43254</v>
      </c>
      <c r="B537" s="23">
        <v>2018</v>
      </c>
      <c r="C537" s="23" t="s">
        <v>76</v>
      </c>
      <c r="D537" s="23">
        <v>1744.01</v>
      </c>
      <c r="E537" s="23">
        <v>1081.29</v>
      </c>
    </row>
    <row r="538" spans="1:5" x14ac:dyDescent="0.3">
      <c r="A538" s="24">
        <v>43195</v>
      </c>
      <c r="B538" s="23">
        <v>2018</v>
      </c>
      <c r="C538" s="23" t="s">
        <v>76</v>
      </c>
      <c r="D538" s="23">
        <v>1567.95</v>
      </c>
      <c r="E538" s="23">
        <v>627.17999999999995</v>
      </c>
    </row>
    <row r="539" spans="1:5" x14ac:dyDescent="0.3">
      <c r="A539" s="24">
        <v>42609</v>
      </c>
      <c r="B539" s="23">
        <v>2016</v>
      </c>
      <c r="C539" s="23" t="s">
        <v>77</v>
      </c>
      <c r="D539" s="23">
        <v>1490.73</v>
      </c>
      <c r="E539" s="23">
        <v>715.55</v>
      </c>
    </row>
    <row r="540" spans="1:5" x14ac:dyDescent="0.3">
      <c r="A540" s="24">
        <v>42391</v>
      </c>
      <c r="B540" s="23">
        <v>2016</v>
      </c>
      <c r="C540" s="23" t="s">
        <v>30</v>
      </c>
      <c r="D540" s="23">
        <v>549.73</v>
      </c>
      <c r="E540" s="23">
        <v>351.83</v>
      </c>
    </row>
    <row r="541" spans="1:5" x14ac:dyDescent="0.3">
      <c r="A541" s="24">
        <v>43251</v>
      </c>
      <c r="B541" s="23">
        <v>2018</v>
      </c>
      <c r="C541" s="23" t="s">
        <v>77</v>
      </c>
      <c r="D541" s="23">
        <v>2297.85</v>
      </c>
      <c r="E541" s="23">
        <v>1125.95</v>
      </c>
    </row>
    <row r="542" spans="1:5" x14ac:dyDescent="0.3">
      <c r="A542" s="24">
        <v>42775</v>
      </c>
      <c r="B542" s="23">
        <v>2017</v>
      </c>
      <c r="C542" s="23" t="s">
        <v>76</v>
      </c>
      <c r="D542" s="23">
        <v>1573.07</v>
      </c>
      <c r="E542" s="23">
        <v>1022.5</v>
      </c>
    </row>
    <row r="543" spans="1:5" x14ac:dyDescent="0.3">
      <c r="A543" s="24">
        <v>43074</v>
      </c>
      <c r="B543" s="23">
        <v>2017</v>
      </c>
      <c r="C543" s="23" t="s">
        <v>31</v>
      </c>
      <c r="D543" s="23">
        <v>1405.91</v>
      </c>
      <c r="E543" s="23">
        <v>801.37</v>
      </c>
    </row>
    <row r="544" spans="1:5" x14ac:dyDescent="0.3">
      <c r="A544" s="24">
        <v>42805</v>
      </c>
      <c r="B544" s="23">
        <v>2017</v>
      </c>
      <c r="C544" s="23" t="s">
        <v>77</v>
      </c>
      <c r="D544" s="23">
        <v>510.87</v>
      </c>
      <c r="E544" s="23">
        <v>332.07</v>
      </c>
    </row>
    <row r="545" spans="1:5" x14ac:dyDescent="0.3">
      <c r="A545" s="24">
        <v>43244</v>
      </c>
      <c r="B545" s="23">
        <v>2018</v>
      </c>
      <c r="C545" s="23" t="s">
        <v>77</v>
      </c>
      <c r="D545" s="23">
        <v>2431.9</v>
      </c>
      <c r="E545" s="23">
        <v>1386.18</v>
      </c>
    </row>
    <row r="546" spans="1:5" x14ac:dyDescent="0.3">
      <c r="A546" s="24">
        <v>43232</v>
      </c>
      <c r="B546" s="23">
        <v>2018</v>
      </c>
      <c r="C546" s="23" t="s">
        <v>76</v>
      </c>
      <c r="D546" s="23">
        <v>468.49</v>
      </c>
      <c r="E546" s="23">
        <v>267.04000000000002</v>
      </c>
    </row>
    <row r="547" spans="1:5" x14ac:dyDescent="0.3">
      <c r="A547" s="24">
        <v>43160</v>
      </c>
      <c r="B547" s="23">
        <v>2018</v>
      </c>
      <c r="C547" s="23" t="s">
        <v>30</v>
      </c>
      <c r="D547" s="23">
        <v>305.97000000000003</v>
      </c>
      <c r="E547" s="23">
        <v>174.4</v>
      </c>
    </row>
    <row r="548" spans="1:5" x14ac:dyDescent="0.3">
      <c r="A548" s="24">
        <v>43246</v>
      </c>
      <c r="B548" s="23">
        <v>2018</v>
      </c>
      <c r="C548" s="23" t="s">
        <v>31</v>
      </c>
      <c r="D548" s="23">
        <v>1248.3599999999999</v>
      </c>
      <c r="E548" s="23">
        <v>486.86</v>
      </c>
    </row>
    <row r="549" spans="1:5" x14ac:dyDescent="0.3">
      <c r="A549" s="24">
        <v>43068</v>
      </c>
      <c r="B549" s="23">
        <v>2017</v>
      </c>
      <c r="C549" s="23" t="s">
        <v>77</v>
      </c>
      <c r="D549" s="23">
        <v>2419.5100000000002</v>
      </c>
      <c r="E549" s="23">
        <v>1621.07</v>
      </c>
    </row>
    <row r="550" spans="1:5" x14ac:dyDescent="0.3">
      <c r="A550" s="24">
        <v>43250</v>
      </c>
      <c r="B550" s="23">
        <v>2018</v>
      </c>
      <c r="C550" s="23" t="s">
        <v>76</v>
      </c>
      <c r="D550" s="23">
        <v>650.66</v>
      </c>
      <c r="E550" s="23">
        <v>422.93</v>
      </c>
    </row>
    <row r="551" spans="1:5" x14ac:dyDescent="0.3">
      <c r="A551" s="24">
        <v>42570</v>
      </c>
      <c r="B551" s="23">
        <v>2016</v>
      </c>
      <c r="C551" s="23" t="s">
        <v>76</v>
      </c>
      <c r="D551" s="23">
        <v>2143.37</v>
      </c>
      <c r="E551" s="23">
        <v>835.91</v>
      </c>
    </row>
    <row r="552" spans="1:5" x14ac:dyDescent="0.3">
      <c r="A552" s="24">
        <v>42507</v>
      </c>
      <c r="B552" s="23">
        <v>2016</v>
      </c>
      <c r="C552" s="23" t="s">
        <v>77</v>
      </c>
      <c r="D552" s="23">
        <v>1933.21</v>
      </c>
      <c r="E552" s="23">
        <v>1179.26</v>
      </c>
    </row>
    <row r="553" spans="1:5" x14ac:dyDescent="0.3">
      <c r="A553" s="24">
        <v>43205</v>
      </c>
      <c r="B553" s="23">
        <v>2018</v>
      </c>
      <c r="C553" s="23" t="s">
        <v>76</v>
      </c>
      <c r="D553" s="23">
        <v>640.23</v>
      </c>
      <c r="E553" s="23">
        <v>300.91000000000003</v>
      </c>
    </row>
    <row r="554" spans="1:5" x14ac:dyDescent="0.3">
      <c r="A554" s="24">
        <v>42668</v>
      </c>
      <c r="B554" s="23">
        <v>2016</v>
      </c>
      <c r="C554" s="23" t="s">
        <v>30</v>
      </c>
      <c r="D554" s="23">
        <v>212.44</v>
      </c>
      <c r="E554" s="23">
        <v>142.33000000000001</v>
      </c>
    </row>
    <row r="555" spans="1:5" x14ac:dyDescent="0.3">
      <c r="A555" s="24">
        <v>42701</v>
      </c>
      <c r="B555" s="23">
        <v>2016</v>
      </c>
      <c r="C555" s="23" t="s">
        <v>76</v>
      </c>
      <c r="D555" s="23">
        <v>775.76</v>
      </c>
      <c r="E555" s="23">
        <v>403.4</v>
      </c>
    </row>
    <row r="556" spans="1:5" x14ac:dyDescent="0.3">
      <c r="A556" s="24">
        <v>42479</v>
      </c>
      <c r="B556" s="23">
        <v>2016</v>
      </c>
      <c r="C556" s="23" t="s">
        <v>76</v>
      </c>
      <c r="D556" s="23">
        <v>2402.7600000000002</v>
      </c>
      <c r="E556" s="23">
        <v>1489.71</v>
      </c>
    </row>
    <row r="557" spans="1:5" x14ac:dyDescent="0.3">
      <c r="A557" s="24">
        <v>42494</v>
      </c>
      <c r="B557" s="23">
        <v>2016</v>
      </c>
      <c r="C557" s="23" t="s">
        <v>76</v>
      </c>
      <c r="D557" s="23">
        <v>1207.67</v>
      </c>
      <c r="E557" s="23">
        <v>712.53</v>
      </c>
    </row>
    <row r="558" spans="1:5" x14ac:dyDescent="0.3">
      <c r="A558" s="24">
        <v>42558</v>
      </c>
      <c r="B558" s="23">
        <v>2016</v>
      </c>
      <c r="C558" s="23" t="s">
        <v>31</v>
      </c>
      <c r="D558" s="23">
        <v>2420.86</v>
      </c>
      <c r="E558" s="23">
        <v>1525.14</v>
      </c>
    </row>
    <row r="559" spans="1:5" x14ac:dyDescent="0.3">
      <c r="A559" s="24">
        <v>42510</v>
      </c>
      <c r="B559" s="23">
        <v>2016</v>
      </c>
      <c r="C559" s="23" t="s">
        <v>30</v>
      </c>
      <c r="D559" s="23">
        <v>600.99</v>
      </c>
      <c r="E559" s="23">
        <v>354.58</v>
      </c>
    </row>
    <row r="560" spans="1:5" x14ac:dyDescent="0.3">
      <c r="A560" s="24">
        <v>43177</v>
      </c>
      <c r="B560" s="23">
        <v>2018</v>
      </c>
      <c r="C560" s="23" t="s">
        <v>30</v>
      </c>
      <c r="D560" s="23">
        <v>1382.05</v>
      </c>
      <c r="E560" s="23">
        <v>539</v>
      </c>
    </row>
    <row r="561" spans="1:5" x14ac:dyDescent="0.3">
      <c r="A561" s="24">
        <v>43010</v>
      </c>
      <c r="B561" s="23">
        <v>2017</v>
      </c>
      <c r="C561" s="23" t="s">
        <v>30</v>
      </c>
      <c r="D561" s="23">
        <v>1733.11</v>
      </c>
      <c r="E561" s="23">
        <v>1126.52</v>
      </c>
    </row>
    <row r="562" spans="1:5" x14ac:dyDescent="0.3">
      <c r="A562" s="24">
        <v>42539</v>
      </c>
      <c r="B562" s="23">
        <v>2016</v>
      </c>
      <c r="C562" s="23" t="s">
        <v>30</v>
      </c>
      <c r="D562" s="23">
        <v>158.13999999999999</v>
      </c>
      <c r="E562" s="23">
        <v>85.4</v>
      </c>
    </row>
    <row r="563" spans="1:5" x14ac:dyDescent="0.3">
      <c r="A563" s="24">
        <v>42668</v>
      </c>
      <c r="B563" s="23">
        <v>2016</v>
      </c>
      <c r="C563" s="23" t="s">
        <v>30</v>
      </c>
      <c r="D563" s="23">
        <v>902.42</v>
      </c>
      <c r="E563" s="23">
        <v>424.14</v>
      </c>
    </row>
    <row r="564" spans="1:5" x14ac:dyDescent="0.3">
      <c r="A564" s="24">
        <v>42495</v>
      </c>
      <c r="B564" s="23">
        <v>2016</v>
      </c>
      <c r="C564" s="23" t="s">
        <v>31</v>
      </c>
      <c r="D564" s="23">
        <v>1200.49</v>
      </c>
      <c r="E564" s="23">
        <v>684.28</v>
      </c>
    </row>
    <row r="565" spans="1:5" x14ac:dyDescent="0.3">
      <c r="A565" s="24">
        <v>43132</v>
      </c>
      <c r="B565" s="23">
        <v>2018</v>
      </c>
      <c r="C565" s="23" t="s">
        <v>30</v>
      </c>
      <c r="D565" s="23">
        <v>1899.36</v>
      </c>
      <c r="E565" s="23">
        <v>835.72</v>
      </c>
    </row>
    <row r="566" spans="1:5" x14ac:dyDescent="0.3">
      <c r="A566" s="24">
        <v>42737</v>
      </c>
      <c r="B566" s="23">
        <v>2017</v>
      </c>
      <c r="C566" s="23" t="s">
        <v>76</v>
      </c>
      <c r="D566" s="23">
        <v>790.56</v>
      </c>
      <c r="E566" s="23">
        <v>482.24</v>
      </c>
    </row>
    <row r="567" spans="1:5" x14ac:dyDescent="0.3">
      <c r="A567" s="24">
        <v>42943</v>
      </c>
      <c r="B567" s="23">
        <v>2017</v>
      </c>
      <c r="C567" s="23" t="s">
        <v>77</v>
      </c>
      <c r="D567" s="23">
        <v>599.09</v>
      </c>
      <c r="E567" s="23">
        <v>233.65</v>
      </c>
    </row>
    <row r="568" spans="1:5" x14ac:dyDescent="0.3">
      <c r="A568" s="24">
        <v>42979</v>
      </c>
      <c r="B568" s="23">
        <v>2017</v>
      </c>
      <c r="C568" s="23" t="s">
        <v>30</v>
      </c>
      <c r="D568" s="23">
        <v>1698.72</v>
      </c>
      <c r="E568" s="23">
        <v>1002.24</v>
      </c>
    </row>
    <row r="569" spans="1:5" x14ac:dyDescent="0.3">
      <c r="A569" s="24">
        <v>42630</v>
      </c>
      <c r="B569" s="23">
        <v>2016</v>
      </c>
      <c r="C569" s="23" t="s">
        <v>30</v>
      </c>
      <c r="D569" s="23">
        <v>2220.2399999999998</v>
      </c>
      <c r="E569" s="23">
        <v>888.1</v>
      </c>
    </row>
    <row r="570" spans="1:5" x14ac:dyDescent="0.3">
      <c r="A570" s="24">
        <v>43152</v>
      </c>
      <c r="B570" s="23">
        <v>2018</v>
      </c>
      <c r="C570" s="23" t="s">
        <v>76</v>
      </c>
      <c r="D570" s="23">
        <v>574.17999999999995</v>
      </c>
      <c r="E570" s="23">
        <v>292.83</v>
      </c>
    </row>
    <row r="571" spans="1:5" x14ac:dyDescent="0.3">
      <c r="A571" s="24">
        <v>42845</v>
      </c>
      <c r="B571" s="23">
        <v>2017</v>
      </c>
      <c r="C571" s="23" t="s">
        <v>76</v>
      </c>
      <c r="D571" s="23">
        <v>803.78</v>
      </c>
      <c r="E571" s="23">
        <v>377.78</v>
      </c>
    </row>
    <row r="572" spans="1:5" x14ac:dyDescent="0.3">
      <c r="A572" s="24">
        <v>42473</v>
      </c>
      <c r="B572" s="23">
        <v>2016</v>
      </c>
      <c r="C572" s="23" t="s">
        <v>76</v>
      </c>
      <c r="D572" s="23">
        <v>1006.45</v>
      </c>
      <c r="E572" s="23">
        <v>432.77</v>
      </c>
    </row>
    <row r="573" spans="1:5" x14ac:dyDescent="0.3">
      <c r="A573" s="24">
        <v>43008</v>
      </c>
      <c r="B573" s="23">
        <v>2017</v>
      </c>
      <c r="C573" s="23" t="s">
        <v>31</v>
      </c>
      <c r="D573" s="23">
        <v>1624.14</v>
      </c>
      <c r="E573" s="23">
        <v>779.59</v>
      </c>
    </row>
    <row r="574" spans="1:5" x14ac:dyDescent="0.3">
      <c r="A574" s="24">
        <v>42758</v>
      </c>
      <c r="B574" s="23">
        <v>2017</v>
      </c>
      <c r="C574" s="23" t="s">
        <v>30</v>
      </c>
      <c r="D574" s="23">
        <v>566.62</v>
      </c>
      <c r="E574" s="23">
        <v>317.31</v>
      </c>
    </row>
    <row r="575" spans="1:5" x14ac:dyDescent="0.3">
      <c r="A575" s="24">
        <v>42599</v>
      </c>
      <c r="B575" s="23">
        <v>2016</v>
      </c>
      <c r="C575" s="23" t="s">
        <v>77</v>
      </c>
      <c r="D575" s="23">
        <v>249.4</v>
      </c>
      <c r="E575" s="23">
        <v>154.63</v>
      </c>
    </row>
    <row r="576" spans="1:5" x14ac:dyDescent="0.3">
      <c r="A576" s="24">
        <v>43065</v>
      </c>
      <c r="B576" s="23">
        <v>2017</v>
      </c>
      <c r="C576" s="23" t="s">
        <v>31</v>
      </c>
      <c r="D576" s="23">
        <v>45.11</v>
      </c>
      <c r="E576" s="23">
        <v>18.95</v>
      </c>
    </row>
    <row r="577" spans="1:5" x14ac:dyDescent="0.3">
      <c r="A577" s="24">
        <v>43352</v>
      </c>
      <c r="B577" s="23">
        <v>2018</v>
      </c>
      <c r="C577" s="23" t="s">
        <v>30</v>
      </c>
      <c r="D577" s="23">
        <v>787.64</v>
      </c>
      <c r="E577" s="23">
        <v>393.82</v>
      </c>
    </row>
    <row r="578" spans="1:5" x14ac:dyDescent="0.3">
      <c r="A578" s="24">
        <v>42945</v>
      </c>
      <c r="B578" s="23">
        <v>2017</v>
      </c>
      <c r="C578" s="23" t="s">
        <v>30</v>
      </c>
      <c r="D578" s="23">
        <v>1248.92</v>
      </c>
      <c r="E578" s="23">
        <v>487.08</v>
      </c>
    </row>
    <row r="579" spans="1:5" x14ac:dyDescent="0.3">
      <c r="A579" s="24">
        <v>43397</v>
      </c>
      <c r="B579" s="23">
        <v>2018</v>
      </c>
      <c r="C579" s="23" t="s">
        <v>30</v>
      </c>
      <c r="D579" s="23">
        <v>719.72</v>
      </c>
      <c r="E579" s="23">
        <v>388.65</v>
      </c>
    </row>
    <row r="580" spans="1:5" x14ac:dyDescent="0.3">
      <c r="A580" s="24">
        <v>42624</v>
      </c>
      <c r="B580" s="23">
        <v>2016</v>
      </c>
      <c r="C580" s="23" t="s">
        <v>30</v>
      </c>
      <c r="D580" s="23">
        <v>1631.44</v>
      </c>
      <c r="E580" s="23">
        <v>1027.81</v>
      </c>
    </row>
    <row r="581" spans="1:5" x14ac:dyDescent="0.3">
      <c r="A581" s="24">
        <v>43100</v>
      </c>
      <c r="B581" s="23">
        <v>2017</v>
      </c>
      <c r="C581" s="23" t="s">
        <v>31</v>
      </c>
      <c r="D581" s="23">
        <v>1959.78</v>
      </c>
      <c r="E581" s="23">
        <v>1195.47</v>
      </c>
    </row>
    <row r="582" spans="1:5" x14ac:dyDescent="0.3">
      <c r="A582" s="24">
        <v>42646</v>
      </c>
      <c r="B582" s="23">
        <v>2016</v>
      </c>
      <c r="C582" s="23" t="s">
        <v>30</v>
      </c>
      <c r="D582" s="23">
        <v>513.19000000000005</v>
      </c>
      <c r="E582" s="23">
        <v>318.18</v>
      </c>
    </row>
    <row r="583" spans="1:5" x14ac:dyDescent="0.3">
      <c r="A583" s="24">
        <v>43421</v>
      </c>
      <c r="B583" s="23">
        <v>2018</v>
      </c>
      <c r="C583" s="23" t="s">
        <v>31</v>
      </c>
      <c r="D583" s="23">
        <v>2164.25</v>
      </c>
      <c r="E583" s="23">
        <v>1406.76</v>
      </c>
    </row>
    <row r="584" spans="1:5" x14ac:dyDescent="0.3">
      <c r="A584" s="24">
        <v>42372</v>
      </c>
      <c r="B584" s="23">
        <v>2016</v>
      </c>
      <c r="C584" s="23" t="s">
        <v>30</v>
      </c>
      <c r="D584" s="23">
        <v>440.32</v>
      </c>
      <c r="E584" s="23">
        <v>171.72</v>
      </c>
    </row>
    <row r="585" spans="1:5" x14ac:dyDescent="0.3">
      <c r="A585" s="24">
        <v>43417</v>
      </c>
      <c r="B585" s="23">
        <v>2018</v>
      </c>
      <c r="C585" s="23" t="s">
        <v>30</v>
      </c>
      <c r="D585" s="23">
        <v>292.45</v>
      </c>
      <c r="E585" s="23">
        <v>116.98</v>
      </c>
    </row>
    <row r="586" spans="1:5" x14ac:dyDescent="0.3">
      <c r="A586" s="24">
        <v>43458</v>
      </c>
      <c r="B586" s="23">
        <v>2018</v>
      </c>
      <c r="C586" s="23" t="s">
        <v>76</v>
      </c>
      <c r="D586" s="23">
        <v>2295.48</v>
      </c>
      <c r="E586" s="23">
        <v>1377.29</v>
      </c>
    </row>
    <row r="587" spans="1:5" x14ac:dyDescent="0.3">
      <c r="A587" s="24">
        <v>43370</v>
      </c>
      <c r="B587" s="23">
        <v>2018</v>
      </c>
      <c r="C587" s="23" t="s">
        <v>77</v>
      </c>
      <c r="D587" s="23">
        <v>1429.82</v>
      </c>
      <c r="E587" s="23">
        <v>743.51</v>
      </c>
    </row>
    <row r="588" spans="1:5" x14ac:dyDescent="0.3">
      <c r="A588" s="24">
        <v>42788</v>
      </c>
      <c r="B588" s="23">
        <v>2017</v>
      </c>
      <c r="C588" s="23" t="s">
        <v>77</v>
      </c>
      <c r="D588" s="23">
        <v>1468.2</v>
      </c>
      <c r="E588" s="23">
        <v>572.6</v>
      </c>
    </row>
    <row r="589" spans="1:5" x14ac:dyDescent="0.3">
      <c r="A589" s="24">
        <v>43362</v>
      </c>
      <c r="B589" s="23">
        <v>2018</v>
      </c>
      <c r="C589" s="23" t="s">
        <v>76</v>
      </c>
      <c r="D589" s="23">
        <v>2373.85</v>
      </c>
      <c r="E589" s="23">
        <v>1091.97</v>
      </c>
    </row>
    <row r="590" spans="1:5" x14ac:dyDescent="0.3">
      <c r="A590" s="24">
        <v>42384</v>
      </c>
      <c r="B590" s="23">
        <v>2016</v>
      </c>
      <c r="C590" s="23" t="s">
        <v>76</v>
      </c>
      <c r="D590" s="23">
        <v>2263.96</v>
      </c>
      <c r="E590" s="23">
        <v>1041.42</v>
      </c>
    </row>
    <row r="591" spans="1:5" x14ac:dyDescent="0.3">
      <c r="A591" s="24">
        <v>42835</v>
      </c>
      <c r="B591" s="23">
        <v>2017</v>
      </c>
      <c r="C591" s="23" t="s">
        <v>77</v>
      </c>
      <c r="D591" s="23">
        <v>96.28</v>
      </c>
      <c r="E591" s="23">
        <v>44.29</v>
      </c>
    </row>
    <row r="592" spans="1:5" x14ac:dyDescent="0.3">
      <c r="A592" s="24">
        <v>43150</v>
      </c>
      <c r="B592" s="23">
        <v>2018</v>
      </c>
      <c r="C592" s="23" t="s">
        <v>77</v>
      </c>
      <c r="D592" s="23">
        <v>2059.19</v>
      </c>
      <c r="E592" s="23">
        <v>1009</v>
      </c>
    </row>
    <row r="593" spans="1:5" x14ac:dyDescent="0.3">
      <c r="A593" s="24">
        <v>43078</v>
      </c>
      <c r="B593" s="23">
        <v>2017</v>
      </c>
      <c r="C593" s="23" t="s">
        <v>76</v>
      </c>
      <c r="D593" s="23">
        <v>1750.49</v>
      </c>
      <c r="E593" s="23">
        <v>717.7</v>
      </c>
    </row>
    <row r="594" spans="1:5" x14ac:dyDescent="0.3">
      <c r="A594" s="24">
        <v>42811</v>
      </c>
      <c r="B594" s="23">
        <v>2017</v>
      </c>
      <c r="C594" s="23" t="s">
        <v>31</v>
      </c>
      <c r="D594" s="23">
        <v>2485.4899999999998</v>
      </c>
      <c r="E594" s="23">
        <v>1019.05</v>
      </c>
    </row>
    <row r="595" spans="1:5" x14ac:dyDescent="0.3">
      <c r="A595" s="24">
        <v>42845</v>
      </c>
      <c r="B595" s="23">
        <v>2017</v>
      </c>
      <c r="C595" s="23" t="s">
        <v>31</v>
      </c>
      <c r="D595" s="23">
        <v>1274</v>
      </c>
      <c r="E595" s="23">
        <v>560.55999999999995</v>
      </c>
    </row>
    <row r="596" spans="1:5" x14ac:dyDescent="0.3">
      <c r="A596" s="24">
        <v>42639</v>
      </c>
      <c r="B596" s="23">
        <v>2016</v>
      </c>
      <c r="C596" s="23" t="s">
        <v>30</v>
      </c>
      <c r="D596" s="23">
        <v>820.24</v>
      </c>
      <c r="E596" s="23">
        <v>541.36</v>
      </c>
    </row>
    <row r="597" spans="1:5" x14ac:dyDescent="0.3">
      <c r="A597" s="24">
        <v>42661</v>
      </c>
      <c r="B597" s="23">
        <v>2016</v>
      </c>
      <c r="C597" s="23" t="s">
        <v>77</v>
      </c>
      <c r="D597" s="23">
        <v>1430.73</v>
      </c>
      <c r="E597" s="23">
        <v>844.13</v>
      </c>
    </row>
    <row r="598" spans="1:5" x14ac:dyDescent="0.3">
      <c r="A598" s="24">
        <v>42794</v>
      </c>
      <c r="B598" s="23">
        <v>2017</v>
      </c>
      <c r="C598" s="23" t="s">
        <v>30</v>
      </c>
      <c r="D598" s="23">
        <v>349.09</v>
      </c>
      <c r="E598" s="23">
        <v>212.94</v>
      </c>
    </row>
    <row r="599" spans="1:5" x14ac:dyDescent="0.3">
      <c r="A599" s="24">
        <v>42374</v>
      </c>
      <c r="B599" s="23">
        <v>2016</v>
      </c>
      <c r="C599" s="23" t="s">
        <v>77</v>
      </c>
      <c r="D599" s="23">
        <v>1771.18</v>
      </c>
      <c r="E599" s="23">
        <v>885.59</v>
      </c>
    </row>
    <row r="600" spans="1:5" x14ac:dyDescent="0.3">
      <c r="A600" s="24">
        <v>42707</v>
      </c>
      <c r="B600" s="23">
        <v>2016</v>
      </c>
      <c r="C600" s="23" t="s">
        <v>76</v>
      </c>
      <c r="D600" s="23">
        <v>2478.27</v>
      </c>
      <c r="E600" s="23">
        <v>1164.79</v>
      </c>
    </row>
    <row r="601" spans="1:5" x14ac:dyDescent="0.3">
      <c r="A601" s="24">
        <v>43274</v>
      </c>
      <c r="B601" s="23">
        <v>2018</v>
      </c>
      <c r="C601" s="23" t="s">
        <v>31</v>
      </c>
      <c r="D601" s="23">
        <v>1236.55</v>
      </c>
      <c r="E601" s="23">
        <v>581.17999999999995</v>
      </c>
    </row>
    <row r="602" spans="1:5" x14ac:dyDescent="0.3">
      <c r="A602" s="24">
        <v>43375</v>
      </c>
      <c r="B602" s="23">
        <v>2018</v>
      </c>
      <c r="C602" s="23" t="s">
        <v>77</v>
      </c>
      <c r="D602" s="23">
        <v>1816.07</v>
      </c>
      <c r="E602" s="23">
        <v>1017</v>
      </c>
    </row>
    <row r="603" spans="1:5" x14ac:dyDescent="0.3">
      <c r="A603" s="24">
        <v>42484</v>
      </c>
      <c r="B603" s="23">
        <v>2016</v>
      </c>
      <c r="C603" s="23" t="s">
        <v>31</v>
      </c>
      <c r="D603" s="23">
        <v>180.14</v>
      </c>
      <c r="E603" s="23">
        <v>82.86</v>
      </c>
    </row>
    <row r="604" spans="1:5" x14ac:dyDescent="0.3">
      <c r="A604" s="24">
        <v>42803</v>
      </c>
      <c r="B604" s="23">
        <v>2017</v>
      </c>
      <c r="C604" s="23" t="s">
        <v>77</v>
      </c>
      <c r="D604" s="23">
        <v>2433.5100000000002</v>
      </c>
      <c r="E604" s="23">
        <v>1314.1</v>
      </c>
    </row>
    <row r="605" spans="1:5" x14ac:dyDescent="0.3">
      <c r="A605" s="24">
        <v>42819</v>
      </c>
      <c r="B605" s="23">
        <v>2017</v>
      </c>
      <c r="C605" s="23" t="s">
        <v>77</v>
      </c>
      <c r="D605" s="23">
        <v>2145.1</v>
      </c>
      <c r="E605" s="23">
        <v>1158.3499999999999</v>
      </c>
    </row>
    <row r="606" spans="1:5" x14ac:dyDescent="0.3">
      <c r="A606" s="24">
        <v>42570</v>
      </c>
      <c r="B606" s="23">
        <v>2016</v>
      </c>
      <c r="C606" s="23" t="s">
        <v>30</v>
      </c>
      <c r="D606" s="23">
        <v>1331.71</v>
      </c>
      <c r="E606" s="23">
        <v>639.22</v>
      </c>
    </row>
    <row r="607" spans="1:5" x14ac:dyDescent="0.3">
      <c r="A607" s="24">
        <v>42523</v>
      </c>
      <c r="B607" s="23">
        <v>2016</v>
      </c>
      <c r="C607" s="23" t="s">
        <v>77</v>
      </c>
      <c r="D607" s="23">
        <v>2026.51</v>
      </c>
      <c r="E607" s="23">
        <v>1033.52</v>
      </c>
    </row>
    <row r="608" spans="1:5" x14ac:dyDescent="0.3">
      <c r="A608" s="24">
        <v>42413</v>
      </c>
      <c r="B608" s="23">
        <v>2016</v>
      </c>
      <c r="C608" s="23" t="s">
        <v>77</v>
      </c>
      <c r="D608" s="23">
        <v>2157.7600000000002</v>
      </c>
      <c r="E608" s="23">
        <v>1273.08</v>
      </c>
    </row>
    <row r="609" spans="1:5" x14ac:dyDescent="0.3">
      <c r="A609" s="24">
        <v>42858</v>
      </c>
      <c r="B609" s="23">
        <v>2017</v>
      </c>
      <c r="C609" s="23" t="s">
        <v>31</v>
      </c>
      <c r="D609" s="23">
        <v>2231.34</v>
      </c>
      <c r="E609" s="23">
        <v>1271.8599999999999</v>
      </c>
    </row>
    <row r="610" spans="1:5" x14ac:dyDescent="0.3">
      <c r="A610" s="24">
        <v>42449</v>
      </c>
      <c r="B610" s="23">
        <v>2016</v>
      </c>
      <c r="C610" s="23" t="s">
        <v>31</v>
      </c>
      <c r="D610" s="23">
        <v>734.63</v>
      </c>
      <c r="E610" s="23">
        <v>359.97</v>
      </c>
    </row>
    <row r="611" spans="1:5" x14ac:dyDescent="0.3">
      <c r="A611" s="24">
        <v>42649</v>
      </c>
      <c r="B611" s="23">
        <v>2016</v>
      </c>
      <c r="C611" s="23" t="s">
        <v>30</v>
      </c>
      <c r="D611" s="23">
        <v>1839.47</v>
      </c>
      <c r="E611" s="23">
        <v>956.52</v>
      </c>
    </row>
    <row r="612" spans="1:5" x14ac:dyDescent="0.3">
      <c r="A612" s="24">
        <v>43065</v>
      </c>
      <c r="B612" s="23">
        <v>2017</v>
      </c>
      <c r="C612" s="23" t="s">
        <v>76</v>
      </c>
      <c r="D612" s="23">
        <v>422.71</v>
      </c>
      <c r="E612" s="23">
        <v>169.08</v>
      </c>
    </row>
    <row r="613" spans="1:5" x14ac:dyDescent="0.3">
      <c r="A613" s="24">
        <v>42901</v>
      </c>
      <c r="B613" s="23">
        <v>2017</v>
      </c>
      <c r="C613" s="23" t="s">
        <v>77</v>
      </c>
      <c r="D613" s="23">
        <v>2438.39</v>
      </c>
      <c r="E613" s="23">
        <v>1341.11</v>
      </c>
    </row>
    <row r="614" spans="1:5" x14ac:dyDescent="0.3">
      <c r="A614" s="24">
        <v>43426</v>
      </c>
      <c r="B614" s="23">
        <v>2018</v>
      </c>
      <c r="C614" s="23" t="s">
        <v>77</v>
      </c>
      <c r="D614" s="23">
        <v>120.54</v>
      </c>
      <c r="E614" s="23">
        <v>55.45</v>
      </c>
    </row>
    <row r="615" spans="1:5" x14ac:dyDescent="0.3">
      <c r="A615" s="24">
        <v>43084</v>
      </c>
      <c r="B615" s="23">
        <v>2017</v>
      </c>
      <c r="C615" s="23" t="s">
        <v>77</v>
      </c>
      <c r="D615" s="23">
        <v>410.47</v>
      </c>
      <c r="E615" s="23">
        <v>238.07</v>
      </c>
    </row>
    <row r="616" spans="1:5" x14ac:dyDescent="0.3">
      <c r="A616" s="24">
        <v>43242</v>
      </c>
      <c r="B616" s="23">
        <v>2018</v>
      </c>
      <c r="C616" s="23" t="s">
        <v>76</v>
      </c>
      <c r="D616" s="23">
        <v>1300.3599999999999</v>
      </c>
      <c r="E616" s="23">
        <v>728.2</v>
      </c>
    </row>
    <row r="617" spans="1:5" x14ac:dyDescent="0.3">
      <c r="A617" s="24">
        <v>42930</v>
      </c>
      <c r="B617" s="23">
        <v>2017</v>
      </c>
      <c r="C617" s="23" t="s">
        <v>31</v>
      </c>
      <c r="D617" s="23">
        <v>2256.06</v>
      </c>
      <c r="E617" s="23">
        <v>1308.51</v>
      </c>
    </row>
    <row r="618" spans="1:5" x14ac:dyDescent="0.3">
      <c r="A618" s="24">
        <v>43448</v>
      </c>
      <c r="B618" s="23">
        <v>2018</v>
      </c>
      <c r="C618" s="23" t="s">
        <v>31</v>
      </c>
      <c r="D618" s="23">
        <v>553.39</v>
      </c>
      <c r="E618" s="23">
        <v>309.89999999999998</v>
      </c>
    </row>
    <row r="619" spans="1:5" x14ac:dyDescent="0.3">
      <c r="A619" s="24">
        <v>42697</v>
      </c>
      <c r="B619" s="23">
        <v>2016</v>
      </c>
      <c r="C619" s="23" t="s">
        <v>77</v>
      </c>
      <c r="D619" s="23">
        <v>2390.21</v>
      </c>
      <c r="E619" s="23">
        <v>1505.83</v>
      </c>
    </row>
    <row r="620" spans="1:5" x14ac:dyDescent="0.3">
      <c r="A620" s="24">
        <v>43402</v>
      </c>
      <c r="B620" s="23">
        <v>2018</v>
      </c>
      <c r="C620" s="23" t="s">
        <v>76</v>
      </c>
      <c r="D620" s="23">
        <v>1127.4100000000001</v>
      </c>
      <c r="E620" s="23">
        <v>642.62</v>
      </c>
    </row>
    <row r="621" spans="1:5" x14ac:dyDescent="0.3">
      <c r="A621" s="24">
        <v>43366</v>
      </c>
      <c r="B621" s="23">
        <v>2018</v>
      </c>
      <c r="C621" s="23" t="s">
        <v>77</v>
      </c>
      <c r="D621" s="23">
        <v>1275.43</v>
      </c>
      <c r="E621" s="23">
        <v>624.96</v>
      </c>
    </row>
    <row r="622" spans="1:5" x14ac:dyDescent="0.3">
      <c r="A622" s="24">
        <v>42580</v>
      </c>
      <c r="B622" s="23">
        <v>2016</v>
      </c>
      <c r="C622" s="23" t="s">
        <v>31</v>
      </c>
      <c r="D622" s="23">
        <v>1355.51</v>
      </c>
      <c r="E622" s="23">
        <v>691.31</v>
      </c>
    </row>
    <row r="623" spans="1:5" x14ac:dyDescent="0.3">
      <c r="A623" s="24">
        <v>42653</v>
      </c>
      <c r="B623" s="23">
        <v>2016</v>
      </c>
      <c r="C623" s="23" t="s">
        <v>77</v>
      </c>
      <c r="D623" s="23">
        <v>510.72</v>
      </c>
      <c r="E623" s="23">
        <v>209.4</v>
      </c>
    </row>
    <row r="624" spans="1:5" x14ac:dyDescent="0.3">
      <c r="A624" s="24">
        <v>43065</v>
      </c>
      <c r="B624" s="23">
        <v>2017</v>
      </c>
      <c r="C624" s="23" t="s">
        <v>76</v>
      </c>
      <c r="D624" s="23">
        <v>166</v>
      </c>
      <c r="E624" s="23">
        <v>94.62</v>
      </c>
    </row>
    <row r="625" spans="1:5" x14ac:dyDescent="0.3">
      <c r="A625" s="24">
        <v>43448</v>
      </c>
      <c r="B625" s="23">
        <v>2018</v>
      </c>
      <c r="C625" s="23" t="s">
        <v>31</v>
      </c>
      <c r="D625" s="23">
        <v>915.38</v>
      </c>
      <c r="E625" s="23">
        <v>485.15</v>
      </c>
    </row>
    <row r="626" spans="1:5" x14ac:dyDescent="0.3">
      <c r="A626" s="24">
        <v>42676</v>
      </c>
      <c r="B626" s="23">
        <v>2016</v>
      </c>
      <c r="C626" s="23" t="s">
        <v>31</v>
      </c>
      <c r="D626" s="23">
        <v>617.54</v>
      </c>
      <c r="E626" s="23">
        <v>240.84</v>
      </c>
    </row>
    <row r="627" spans="1:5" x14ac:dyDescent="0.3">
      <c r="A627" s="24">
        <v>42982</v>
      </c>
      <c r="B627" s="23">
        <v>2017</v>
      </c>
      <c r="C627" s="23" t="s">
        <v>77</v>
      </c>
      <c r="D627" s="23">
        <v>2497.58</v>
      </c>
      <c r="E627" s="23">
        <v>1523.52</v>
      </c>
    </row>
    <row r="628" spans="1:5" x14ac:dyDescent="0.3">
      <c r="A628" s="24">
        <v>43060</v>
      </c>
      <c r="B628" s="23">
        <v>2017</v>
      </c>
      <c r="C628" s="23" t="s">
        <v>31</v>
      </c>
      <c r="D628" s="23">
        <v>2154.19</v>
      </c>
      <c r="E628" s="23">
        <v>1034.01</v>
      </c>
    </row>
    <row r="629" spans="1:5" x14ac:dyDescent="0.3">
      <c r="A629" s="24">
        <v>42985</v>
      </c>
      <c r="B629" s="23">
        <v>2017</v>
      </c>
      <c r="C629" s="23" t="s">
        <v>30</v>
      </c>
      <c r="D629" s="23">
        <v>1062.3699999999999</v>
      </c>
      <c r="E629" s="23">
        <v>446.2</v>
      </c>
    </row>
    <row r="630" spans="1:5" x14ac:dyDescent="0.3">
      <c r="A630" s="24">
        <v>43315</v>
      </c>
      <c r="B630" s="23">
        <v>2018</v>
      </c>
      <c r="C630" s="23" t="s">
        <v>30</v>
      </c>
      <c r="D630" s="23">
        <v>726.73</v>
      </c>
      <c r="E630" s="23">
        <v>334.3</v>
      </c>
    </row>
    <row r="631" spans="1:5" x14ac:dyDescent="0.3">
      <c r="A631" s="24">
        <v>42552</v>
      </c>
      <c r="B631" s="23">
        <v>2016</v>
      </c>
      <c r="C631" s="23" t="s">
        <v>77</v>
      </c>
      <c r="D631" s="23">
        <v>1883.29</v>
      </c>
      <c r="E631" s="23">
        <v>1148.81</v>
      </c>
    </row>
    <row r="632" spans="1:5" x14ac:dyDescent="0.3">
      <c r="A632" s="24">
        <v>43072</v>
      </c>
      <c r="B632" s="23">
        <v>2017</v>
      </c>
      <c r="C632" s="23" t="s">
        <v>31</v>
      </c>
      <c r="D632" s="23">
        <v>850.93</v>
      </c>
      <c r="E632" s="23">
        <v>442.48</v>
      </c>
    </row>
    <row r="633" spans="1:5" x14ac:dyDescent="0.3">
      <c r="A633" s="24">
        <v>42709</v>
      </c>
      <c r="B633" s="23">
        <v>2016</v>
      </c>
      <c r="C633" s="23" t="s">
        <v>31</v>
      </c>
      <c r="D633" s="23">
        <v>2376.0100000000002</v>
      </c>
      <c r="E633" s="23">
        <v>1188.01</v>
      </c>
    </row>
    <row r="634" spans="1:5" x14ac:dyDescent="0.3">
      <c r="A634" s="24">
        <v>42860</v>
      </c>
      <c r="B634" s="23">
        <v>2017</v>
      </c>
      <c r="C634" s="23" t="s">
        <v>31</v>
      </c>
      <c r="D634" s="23">
        <v>183.9</v>
      </c>
      <c r="E634" s="23">
        <v>75.400000000000006</v>
      </c>
    </row>
    <row r="635" spans="1:5" x14ac:dyDescent="0.3">
      <c r="A635" s="24">
        <v>43135</v>
      </c>
      <c r="B635" s="23">
        <v>2018</v>
      </c>
      <c r="C635" s="23" t="s">
        <v>30</v>
      </c>
      <c r="D635" s="23">
        <v>2031.22</v>
      </c>
      <c r="E635" s="23">
        <v>1259.3599999999999</v>
      </c>
    </row>
    <row r="636" spans="1:5" x14ac:dyDescent="0.3">
      <c r="A636" s="24">
        <v>43317</v>
      </c>
      <c r="B636" s="23">
        <v>2018</v>
      </c>
      <c r="C636" s="23" t="s">
        <v>76</v>
      </c>
      <c r="D636" s="23">
        <v>1876.79</v>
      </c>
      <c r="E636" s="23">
        <v>1032.23</v>
      </c>
    </row>
    <row r="637" spans="1:5" x14ac:dyDescent="0.3">
      <c r="A637" s="24">
        <v>42879</v>
      </c>
      <c r="B637" s="23">
        <v>2017</v>
      </c>
      <c r="C637" s="23" t="s">
        <v>77</v>
      </c>
      <c r="D637" s="23">
        <v>89.32</v>
      </c>
      <c r="E637" s="23">
        <v>47.34</v>
      </c>
    </row>
    <row r="638" spans="1:5" x14ac:dyDescent="0.3">
      <c r="A638" s="24">
        <v>42870</v>
      </c>
      <c r="B638" s="23">
        <v>2017</v>
      </c>
      <c r="C638" s="23" t="s">
        <v>76</v>
      </c>
      <c r="D638" s="23">
        <v>56.93</v>
      </c>
      <c r="E638" s="23">
        <v>35.299999999999997</v>
      </c>
    </row>
    <row r="639" spans="1:5" x14ac:dyDescent="0.3">
      <c r="A639" s="24">
        <v>43186</v>
      </c>
      <c r="B639" s="23">
        <v>2018</v>
      </c>
      <c r="C639" s="23" t="s">
        <v>30</v>
      </c>
      <c r="D639" s="23">
        <v>312.88</v>
      </c>
      <c r="E639" s="23">
        <v>206.5</v>
      </c>
    </row>
    <row r="640" spans="1:5" x14ac:dyDescent="0.3">
      <c r="A640" s="24">
        <v>42876</v>
      </c>
      <c r="B640" s="23">
        <v>2017</v>
      </c>
      <c r="C640" s="23" t="s">
        <v>76</v>
      </c>
      <c r="D640" s="23">
        <v>215.25</v>
      </c>
      <c r="E640" s="23">
        <v>116.24</v>
      </c>
    </row>
    <row r="641" spans="1:5" x14ac:dyDescent="0.3">
      <c r="A641" s="24">
        <v>42725</v>
      </c>
      <c r="B641" s="23">
        <v>2016</v>
      </c>
      <c r="C641" s="23" t="s">
        <v>77</v>
      </c>
      <c r="D641" s="23">
        <v>1828.73</v>
      </c>
      <c r="E641" s="23">
        <v>987.51</v>
      </c>
    </row>
    <row r="642" spans="1:5" x14ac:dyDescent="0.3">
      <c r="A642" s="24">
        <v>42539</v>
      </c>
      <c r="B642" s="23">
        <v>2016</v>
      </c>
      <c r="C642" s="23" t="s">
        <v>31</v>
      </c>
      <c r="D642" s="23">
        <v>2246.1999999999998</v>
      </c>
      <c r="E642" s="23">
        <v>920.94</v>
      </c>
    </row>
    <row r="643" spans="1:5" x14ac:dyDescent="0.3">
      <c r="A643" s="24">
        <v>43425</v>
      </c>
      <c r="B643" s="23">
        <v>2018</v>
      </c>
      <c r="C643" s="23" t="s">
        <v>76</v>
      </c>
      <c r="D643" s="23">
        <v>1920.01</v>
      </c>
      <c r="E643" s="23">
        <v>864</v>
      </c>
    </row>
    <row r="644" spans="1:5" x14ac:dyDescent="0.3">
      <c r="A644" s="24">
        <v>42494</v>
      </c>
      <c r="B644" s="23">
        <v>2016</v>
      </c>
      <c r="C644" s="23" t="s">
        <v>30</v>
      </c>
      <c r="D644" s="23">
        <v>45.31</v>
      </c>
      <c r="E644" s="23">
        <v>29</v>
      </c>
    </row>
    <row r="645" spans="1:5" x14ac:dyDescent="0.3">
      <c r="A645" s="24">
        <v>42683</v>
      </c>
      <c r="B645" s="23">
        <v>2016</v>
      </c>
      <c r="C645" s="23" t="s">
        <v>31</v>
      </c>
      <c r="D645" s="23">
        <v>1753.84</v>
      </c>
      <c r="E645" s="23">
        <v>1175.07</v>
      </c>
    </row>
    <row r="646" spans="1:5" x14ac:dyDescent="0.3">
      <c r="A646" s="24">
        <v>43160</v>
      </c>
      <c r="B646" s="23">
        <v>2018</v>
      </c>
      <c r="C646" s="23" t="s">
        <v>77</v>
      </c>
      <c r="D646" s="23">
        <v>958.21</v>
      </c>
      <c r="E646" s="23">
        <v>622.84</v>
      </c>
    </row>
    <row r="647" spans="1:5" x14ac:dyDescent="0.3">
      <c r="A647" s="24">
        <v>43281</v>
      </c>
      <c r="B647" s="23">
        <v>2018</v>
      </c>
      <c r="C647" s="23" t="s">
        <v>77</v>
      </c>
      <c r="D647" s="23">
        <v>1866.89</v>
      </c>
      <c r="E647" s="23">
        <v>1232.1500000000001</v>
      </c>
    </row>
    <row r="648" spans="1:5" x14ac:dyDescent="0.3">
      <c r="A648" s="24">
        <v>42396</v>
      </c>
      <c r="B648" s="23">
        <v>2016</v>
      </c>
      <c r="C648" s="23" t="s">
        <v>76</v>
      </c>
      <c r="D648" s="23">
        <v>102.45</v>
      </c>
      <c r="E648" s="23">
        <v>52.25</v>
      </c>
    </row>
    <row r="649" spans="1:5" x14ac:dyDescent="0.3">
      <c r="A649" s="24">
        <v>42490</v>
      </c>
      <c r="B649" s="23">
        <v>2016</v>
      </c>
      <c r="C649" s="23" t="s">
        <v>31</v>
      </c>
      <c r="D649" s="23">
        <v>269.88</v>
      </c>
      <c r="E649" s="23">
        <v>107.95</v>
      </c>
    </row>
    <row r="650" spans="1:5" x14ac:dyDescent="0.3">
      <c r="A650" s="24">
        <v>43331</v>
      </c>
      <c r="B650" s="23">
        <v>2018</v>
      </c>
      <c r="C650" s="23" t="s">
        <v>77</v>
      </c>
      <c r="D650" s="23">
        <v>1622.11</v>
      </c>
      <c r="E650" s="23">
        <v>778.61</v>
      </c>
    </row>
    <row r="651" spans="1:5" x14ac:dyDescent="0.3">
      <c r="A651" s="24">
        <v>42937</v>
      </c>
      <c r="B651" s="23">
        <v>2017</v>
      </c>
      <c r="C651" s="23" t="s">
        <v>31</v>
      </c>
      <c r="D651" s="23">
        <v>98.09</v>
      </c>
      <c r="E651" s="23">
        <v>38.26</v>
      </c>
    </row>
    <row r="652" spans="1:5" x14ac:dyDescent="0.3">
      <c r="A652" s="24">
        <v>42989</v>
      </c>
      <c r="B652" s="23">
        <v>2017</v>
      </c>
      <c r="C652" s="23" t="s">
        <v>30</v>
      </c>
      <c r="D652" s="23">
        <v>2121.16</v>
      </c>
      <c r="E652" s="23">
        <v>1103</v>
      </c>
    </row>
    <row r="653" spans="1:5" x14ac:dyDescent="0.3">
      <c r="A653" s="24">
        <v>42809</v>
      </c>
      <c r="B653" s="23">
        <v>2017</v>
      </c>
      <c r="C653" s="23" t="s">
        <v>77</v>
      </c>
      <c r="D653" s="23">
        <v>1324.71</v>
      </c>
      <c r="E653" s="23">
        <v>794.83</v>
      </c>
    </row>
    <row r="654" spans="1:5" x14ac:dyDescent="0.3">
      <c r="A654" s="24">
        <v>43283</v>
      </c>
      <c r="B654" s="23">
        <v>2018</v>
      </c>
      <c r="C654" s="23" t="s">
        <v>31</v>
      </c>
      <c r="D654" s="23">
        <v>2115.63</v>
      </c>
      <c r="E654" s="23">
        <v>1015.5</v>
      </c>
    </row>
    <row r="655" spans="1:5" x14ac:dyDescent="0.3">
      <c r="A655" s="24">
        <v>42567</v>
      </c>
      <c r="B655" s="23">
        <v>2016</v>
      </c>
      <c r="C655" s="23" t="s">
        <v>76</v>
      </c>
      <c r="D655" s="23">
        <v>2350.71</v>
      </c>
      <c r="E655" s="23">
        <v>1551.47</v>
      </c>
    </row>
    <row r="656" spans="1:5" x14ac:dyDescent="0.3">
      <c r="A656" s="24">
        <v>42435</v>
      </c>
      <c r="B656" s="23">
        <v>2016</v>
      </c>
      <c r="C656" s="23" t="s">
        <v>31</v>
      </c>
      <c r="D656" s="23">
        <v>357.19</v>
      </c>
      <c r="E656" s="23">
        <v>157.16</v>
      </c>
    </row>
    <row r="657" spans="1:5" x14ac:dyDescent="0.3">
      <c r="A657" s="24">
        <v>43068</v>
      </c>
      <c r="B657" s="23">
        <v>2017</v>
      </c>
      <c r="C657" s="23" t="s">
        <v>31</v>
      </c>
      <c r="D657" s="23">
        <v>2313.92</v>
      </c>
      <c r="E657" s="23">
        <v>1226.3800000000001</v>
      </c>
    </row>
    <row r="658" spans="1:5" x14ac:dyDescent="0.3">
      <c r="A658" s="24">
        <v>43307</v>
      </c>
      <c r="B658" s="23">
        <v>2018</v>
      </c>
      <c r="C658" s="23" t="s">
        <v>77</v>
      </c>
      <c r="D658" s="23">
        <v>1059.7</v>
      </c>
      <c r="E658" s="23">
        <v>710</v>
      </c>
    </row>
    <row r="659" spans="1:5" x14ac:dyDescent="0.3">
      <c r="A659" s="24">
        <v>43043</v>
      </c>
      <c r="B659" s="23">
        <v>2017</v>
      </c>
      <c r="C659" s="23" t="s">
        <v>76</v>
      </c>
      <c r="D659" s="23">
        <v>353.06</v>
      </c>
      <c r="E659" s="23">
        <v>222.43</v>
      </c>
    </row>
    <row r="660" spans="1:5" x14ac:dyDescent="0.3">
      <c r="A660" s="24">
        <v>42749</v>
      </c>
      <c r="B660" s="23">
        <v>2017</v>
      </c>
      <c r="C660" s="23" t="s">
        <v>30</v>
      </c>
      <c r="D660" s="23">
        <v>1504.56</v>
      </c>
      <c r="E660" s="23">
        <v>857.6</v>
      </c>
    </row>
    <row r="661" spans="1:5" x14ac:dyDescent="0.3">
      <c r="A661" s="24">
        <v>42864</v>
      </c>
      <c r="B661" s="23">
        <v>2017</v>
      </c>
      <c r="C661" s="23" t="s">
        <v>30</v>
      </c>
      <c r="D661" s="23">
        <v>593.80999999999995</v>
      </c>
      <c r="E661" s="23">
        <v>385.98</v>
      </c>
    </row>
    <row r="662" spans="1:5" x14ac:dyDescent="0.3">
      <c r="A662" s="24">
        <v>43087</v>
      </c>
      <c r="B662" s="23">
        <v>2017</v>
      </c>
      <c r="C662" s="23" t="s">
        <v>30</v>
      </c>
      <c r="D662" s="23">
        <v>1254.81</v>
      </c>
      <c r="E662" s="23">
        <v>639.95000000000005</v>
      </c>
    </row>
    <row r="663" spans="1:5" x14ac:dyDescent="0.3">
      <c r="A663" s="24">
        <v>42489</v>
      </c>
      <c r="B663" s="23">
        <v>2016</v>
      </c>
      <c r="C663" s="23" t="s">
        <v>30</v>
      </c>
      <c r="D663" s="23">
        <v>1753.17</v>
      </c>
      <c r="E663" s="23">
        <v>876.59</v>
      </c>
    </row>
    <row r="664" spans="1:5" x14ac:dyDescent="0.3">
      <c r="A664" s="24">
        <v>43133</v>
      </c>
      <c r="B664" s="23">
        <v>2018</v>
      </c>
      <c r="C664" s="23" t="s">
        <v>30</v>
      </c>
      <c r="D664" s="23">
        <v>1441.19</v>
      </c>
      <c r="E664" s="23">
        <v>864.71</v>
      </c>
    </row>
    <row r="665" spans="1:5" x14ac:dyDescent="0.3">
      <c r="A665" s="24">
        <v>42380</v>
      </c>
      <c r="B665" s="23">
        <v>2016</v>
      </c>
      <c r="C665" s="23" t="s">
        <v>77</v>
      </c>
      <c r="D665" s="23">
        <v>691.6</v>
      </c>
      <c r="E665" s="23">
        <v>290.47000000000003</v>
      </c>
    </row>
  </sheetData>
  <conditionalFormatting sqref="A2:E665">
    <cfRule type="expression" dxfId="24" priority="22">
      <formula>AND($C2=$G$11,$B2=$H$11)</formula>
    </cfRule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25AA1-98F3-4E92-B8BC-5A4063D95D25}">
  <sheetPr>
    <tabColor rgb="FFFF0000"/>
  </sheetPr>
  <dimension ref="A1:V665"/>
  <sheetViews>
    <sheetView zoomScale="160" zoomScaleNormal="160" workbookViewId="0">
      <selection activeCell="G12" sqref="G12"/>
    </sheetView>
  </sheetViews>
  <sheetFormatPr defaultRowHeight="14.4" x14ac:dyDescent="0.3"/>
  <cols>
    <col min="1" max="1" width="13.5546875" customWidth="1"/>
    <col min="2" max="2" width="7.5546875" customWidth="1"/>
    <col min="3" max="3" width="12" customWidth="1"/>
    <col min="4" max="4" width="9.33203125" customWidth="1"/>
    <col min="5" max="5" width="8" customWidth="1"/>
    <col min="6" max="6" width="2.109375" customWidth="1"/>
    <col min="7" max="8" width="12" customWidth="1"/>
    <col min="9" max="9" width="2.44140625" customWidth="1"/>
    <col min="10" max="12" width="11.109375" customWidth="1"/>
    <col min="13" max="13" width="19.6640625" customWidth="1"/>
    <col min="14" max="15" width="11.109375" customWidth="1"/>
    <col min="16" max="22" width="12.109375" customWidth="1"/>
  </cols>
  <sheetData>
    <row r="1" spans="1:22" x14ac:dyDescent="0.3">
      <c r="A1" s="56" t="s">
        <v>1</v>
      </c>
      <c r="B1" s="56" t="s">
        <v>52</v>
      </c>
      <c r="C1" s="56" t="s">
        <v>29</v>
      </c>
      <c r="D1" s="56" t="s">
        <v>2</v>
      </c>
      <c r="E1" s="56" t="s">
        <v>75</v>
      </c>
      <c r="G1" s="27" t="str">
        <f>"Goal: Add Total "&amp;E1&amp;" for "&amp;G11&amp;" "&amp;C1&amp;" in the Year "&amp;H11&amp;"."</f>
        <v>Goal: Add Total COGS for Yanaki Product in the Year 2018.</v>
      </c>
      <c r="H1" s="27"/>
      <c r="I1" s="27"/>
      <c r="J1" s="27"/>
      <c r="K1" s="27"/>
      <c r="L1" s="27"/>
      <c r="M1" s="27"/>
      <c r="N1" s="27"/>
      <c r="O1" s="27" t="s">
        <v>33</v>
      </c>
      <c r="P1" s="27"/>
      <c r="Q1" s="27"/>
      <c r="R1" s="27"/>
      <c r="S1" s="27"/>
    </row>
    <row r="2" spans="1:22" x14ac:dyDescent="0.3">
      <c r="A2" s="24">
        <v>43296</v>
      </c>
      <c r="B2" s="23">
        <v>2018</v>
      </c>
      <c r="C2" s="23" t="s">
        <v>30</v>
      </c>
      <c r="D2" s="23">
        <v>2453.52</v>
      </c>
      <c r="E2" s="23">
        <v>1128.6199999999999</v>
      </c>
      <c r="G2" s="70" t="s">
        <v>88</v>
      </c>
      <c r="O2" s="44" t="s">
        <v>34</v>
      </c>
      <c r="P2" s="45" t="s">
        <v>35</v>
      </c>
      <c r="Q2" s="34"/>
      <c r="R2" s="34"/>
      <c r="S2" s="34"/>
      <c r="T2" s="34"/>
      <c r="U2" s="34"/>
      <c r="V2" s="35"/>
    </row>
    <row r="3" spans="1:22" x14ac:dyDescent="0.3">
      <c r="A3" s="24">
        <v>42415</v>
      </c>
      <c r="B3" s="23">
        <v>2016</v>
      </c>
      <c r="C3" s="23" t="s">
        <v>31</v>
      </c>
      <c r="D3" s="23">
        <v>2391.92</v>
      </c>
      <c r="E3" s="23">
        <v>980.69</v>
      </c>
      <c r="O3" s="46" t="s">
        <v>36</v>
      </c>
      <c r="P3" s="47" t="s">
        <v>37</v>
      </c>
      <c r="Q3" s="36"/>
      <c r="R3" s="36"/>
      <c r="S3" s="36"/>
      <c r="T3" s="36"/>
      <c r="U3" s="36"/>
      <c r="V3" s="37"/>
    </row>
    <row r="4" spans="1:22" x14ac:dyDescent="0.3">
      <c r="A4" s="24">
        <v>43054</v>
      </c>
      <c r="B4" s="23">
        <v>2017</v>
      </c>
      <c r="C4" s="23" t="s">
        <v>77</v>
      </c>
      <c r="D4" s="23">
        <v>53.23</v>
      </c>
      <c r="E4" s="23">
        <v>22.89</v>
      </c>
      <c r="G4" s="72" t="str">
        <f>"The AND Logical Test is: "</f>
        <v xml:space="preserve">The AND Logical Test is: </v>
      </c>
      <c r="H4" s="57"/>
      <c r="I4" s="57"/>
      <c r="J4" s="57"/>
      <c r="K4" s="57"/>
      <c r="L4" s="58"/>
      <c r="O4" s="46" t="s">
        <v>38</v>
      </c>
      <c r="P4" s="47" t="s">
        <v>39</v>
      </c>
      <c r="Q4" s="36"/>
      <c r="R4" s="36"/>
      <c r="S4" s="36"/>
      <c r="T4" s="36"/>
      <c r="U4" s="36"/>
      <c r="V4" s="37"/>
    </row>
    <row r="5" spans="1:22" x14ac:dyDescent="0.3">
      <c r="A5" s="24">
        <v>43343</v>
      </c>
      <c r="B5" s="23">
        <v>2018</v>
      </c>
      <c r="C5" s="23" t="s">
        <v>77</v>
      </c>
      <c r="D5" s="23">
        <v>1558.76</v>
      </c>
      <c r="E5" s="23">
        <v>888.49</v>
      </c>
      <c r="G5" s="59" t="str">
        <f>"the "&amp;G10&amp;" Field must contain "&amp;G11&amp;" "</f>
        <v xml:space="preserve">the Product Field must contain Yanaki </v>
      </c>
      <c r="H5" s="60"/>
      <c r="I5" s="60"/>
      <c r="J5" s="60"/>
      <c r="K5" s="60"/>
      <c r="L5" s="61"/>
      <c r="O5" s="46" t="s">
        <v>40</v>
      </c>
      <c r="P5" s="47" t="s">
        <v>41</v>
      </c>
      <c r="Q5" s="36"/>
      <c r="R5" s="36"/>
      <c r="S5" s="36"/>
      <c r="T5" s="36"/>
      <c r="U5" s="36"/>
      <c r="V5" s="37"/>
    </row>
    <row r="6" spans="1:22" x14ac:dyDescent="0.3">
      <c r="A6" s="24">
        <v>43450</v>
      </c>
      <c r="B6" s="23">
        <v>2018</v>
      </c>
      <c r="C6" s="23" t="s">
        <v>31</v>
      </c>
      <c r="D6" s="23">
        <v>917.72</v>
      </c>
      <c r="E6" s="23">
        <v>568.99</v>
      </c>
      <c r="G6" s="59" t="s">
        <v>73</v>
      </c>
      <c r="H6" s="60"/>
      <c r="I6" s="60"/>
      <c r="J6" s="60"/>
      <c r="K6" s="60"/>
      <c r="L6" s="61"/>
      <c r="O6" s="46" t="s">
        <v>42</v>
      </c>
      <c r="P6" s="47" t="s">
        <v>43</v>
      </c>
      <c r="Q6" s="36"/>
      <c r="R6" s="36"/>
      <c r="S6" s="36"/>
      <c r="T6" s="36"/>
      <c r="U6" s="36"/>
      <c r="V6" s="37"/>
    </row>
    <row r="7" spans="1:22" x14ac:dyDescent="0.3">
      <c r="A7" s="24">
        <v>43236</v>
      </c>
      <c r="B7" s="23">
        <v>2018</v>
      </c>
      <c r="C7" s="23" t="s">
        <v>31</v>
      </c>
      <c r="D7" s="23">
        <v>1876.27</v>
      </c>
      <c r="E7" s="23">
        <v>731.75</v>
      </c>
      <c r="G7" s="62" t="str">
        <f>"the "&amp;H10&amp;" Field must contain "&amp;H11&amp;"."</f>
        <v>the Year Field must contain 2018.</v>
      </c>
      <c r="H7" s="63"/>
      <c r="I7" s="63"/>
      <c r="J7" s="63"/>
      <c r="K7" s="63"/>
      <c r="L7" s="64"/>
      <c r="O7" s="48" t="s">
        <v>44</v>
      </c>
      <c r="P7" s="49" t="s">
        <v>45</v>
      </c>
      <c r="Q7" s="38"/>
      <c r="R7" s="38"/>
      <c r="S7" s="38"/>
      <c r="T7" s="38"/>
      <c r="U7" s="38"/>
      <c r="V7" s="39"/>
    </row>
    <row r="8" spans="1:22" x14ac:dyDescent="0.3">
      <c r="A8" s="24">
        <v>42731</v>
      </c>
      <c r="B8" s="23">
        <v>2016</v>
      </c>
      <c r="C8" s="23" t="s">
        <v>76</v>
      </c>
      <c r="D8" s="23">
        <v>1487.82</v>
      </c>
      <c r="E8" s="23">
        <v>684.4</v>
      </c>
    </row>
    <row r="9" spans="1:22" x14ac:dyDescent="0.3">
      <c r="A9" s="24">
        <v>42996</v>
      </c>
      <c r="B9" s="23">
        <v>2017</v>
      </c>
      <c r="C9" s="23" t="s">
        <v>30</v>
      </c>
      <c r="D9" s="23">
        <v>2017.73</v>
      </c>
      <c r="E9" s="23">
        <v>807.09</v>
      </c>
      <c r="G9" s="53" t="s">
        <v>49</v>
      </c>
      <c r="H9" s="53"/>
    </row>
    <row r="10" spans="1:22" x14ac:dyDescent="0.3">
      <c r="A10" s="24">
        <v>43255</v>
      </c>
      <c r="B10" s="23">
        <v>2018</v>
      </c>
      <c r="C10" s="23" t="s">
        <v>76</v>
      </c>
      <c r="D10" s="23">
        <v>1459.48</v>
      </c>
      <c r="E10" s="23">
        <v>569.20000000000005</v>
      </c>
      <c r="G10" s="55" t="str">
        <f>C1</f>
        <v>Product</v>
      </c>
      <c r="H10" s="55" t="str">
        <f>B1</f>
        <v>Year</v>
      </c>
    </row>
    <row r="11" spans="1:22" x14ac:dyDescent="0.3">
      <c r="A11" s="24">
        <v>43229</v>
      </c>
      <c r="B11" s="23">
        <v>2018</v>
      </c>
      <c r="C11" s="23" t="s">
        <v>77</v>
      </c>
      <c r="D11" s="23">
        <v>1020.18</v>
      </c>
      <c r="E11" s="23">
        <v>591.70000000000005</v>
      </c>
      <c r="G11" s="23" t="s">
        <v>76</v>
      </c>
      <c r="H11" s="23">
        <v>2018</v>
      </c>
    </row>
    <row r="12" spans="1:22" x14ac:dyDescent="0.3">
      <c r="A12" s="24">
        <v>42557</v>
      </c>
      <c r="B12" s="23">
        <v>2016</v>
      </c>
      <c r="C12" s="23" t="s">
        <v>77</v>
      </c>
      <c r="D12" s="23">
        <v>653.87</v>
      </c>
      <c r="E12" s="23">
        <v>274.63</v>
      </c>
      <c r="G12" s="56" t="str">
        <f>"Total "&amp;E1</f>
        <v>Total COGS</v>
      </c>
      <c r="H12" s="52">
        <f>SUMIFS(E2:E665,C2:C665,G11,B2:B665,H11)</f>
        <v>42030.59</v>
      </c>
      <c r="I12" t="str">
        <f ca="1">IF(_xlfn.ISFORMULA(H12),_xlfn.FORMULATEXT(H12),"")</f>
        <v>=SUMIFS(E2:E665,C2:C665,G11,B2:B665,H11)</v>
      </c>
    </row>
    <row r="13" spans="1:22" x14ac:dyDescent="0.3">
      <c r="A13" s="24">
        <v>43048</v>
      </c>
      <c r="B13" s="23">
        <v>2017</v>
      </c>
      <c r="C13" s="23" t="s">
        <v>76</v>
      </c>
      <c r="D13" s="23">
        <v>1044.3699999999999</v>
      </c>
      <c r="E13" s="23">
        <v>616.17999999999995</v>
      </c>
      <c r="I13" s="54" t="s">
        <v>114</v>
      </c>
      <c r="J13" s="54"/>
      <c r="K13" s="54"/>
      <c r="L13" s="54"/>
      <c r="M13" s="54"/>
    </row>
    <row r="14" spans="1:22" x14ac:dyDescent="0.3">
      <c r="A14" s="24">
        <v>42985</v>
      </c>
      <c r="B14" s="23">
        <v>2017</v>
      </c>
      <c r="C14" s="23" t="s">
        <v>77</v>
      </c>
      <c r="D14" s="23">
        <v>1900.47</v>
      </c>
      <c r="E14" s="23">
        <v>988.24</v>
      </c>
    </row>
    <row r="15" spans="1:22" x14ac:dyDescent="0.3">
      <c r="A15" s="24">
        <v>42838</v>
      </c>
      <c r="B15" s="23">
        <v>2017</v>
      </c>
      <c r="C15" s="23" t="s">
        <v>77</v>
      </c>
      <c r="D15" s="23">
        <v>1129.45</v>
      </c>
      <c r="E15" s="23">
        <v>463.07</v>
      </c>
    </row>
    <row r="16" spans="1:22" x14ac:dyDescent="0.3">
      <c r="A16" s="24">
        <v>42906</v>
      </c>
      <c r="B16" s="23">
        <v>2017</v>
      </c>
      <c r="C16" s="23" t="s">
        <v>77</v>
      </c>
      <c r="D16" s="23">
        <v>328.7</v>
      </c>
      <c r="E16" s="23">
        <v>128.19</v>
      </c>
    </row>
    <row r="17" spans="1:5" x14ac:dyDescent="0.3">
      <c r="A17" s="24">
        <v>42881</v>
      </c>
      <c r="B17" s="23">
        <v>2017</v>
      </c>
      <c r="C17" s="23" t="s">
        <v>31</v>
      </c>
      <c r="D17" s="23">
        <v>58</v>
      </c>
      <c r="E17" s="23">
        <v>36.54</v>
      </c>
    </row>
    <row r="18" spans="1:5" x14ac:dyDescent="0.3">
      <c r="A18" s="24">
        <v>43162</v>
      </c>
      <c r="B18" s="23">
        <v>2018</v>
      </c>
      <c r="C18" s="23" t="s">
        <v>31</v>
      </c>
      <c r="D18" s="23">
        <v>1646.76</v>
      </c>
      <c r="E18" s="23">
        <v>1037.46</v>
      </c>
    </row>
    <row r="19" spans="1:5" x14ac:dyDescent="0.3">
      <c r="A19" s="24">
        <v>43049</v>
      </c>
      <c r="B19" s="23">
        <v>2017</v>
      </c>
      <c r="C19" s="23" t="s">
        <v>77</v>
      </c>
      <c r="D19" s="23">
        <v>1865.2</v>
      </c>
      <c r="E19" s="23">
        <v>895.3</v>
      </c>
    </row>
    <row r="20" spans="1:5" x14ac:dyDescent="0.3">
      <c r="A20" s="24">
        <v>42753</v>
      </c>
      <c r="B20" s="23">
        <v>2017</v>
      </c>
      <c r="C20" s="23" t="s">
        <v>30</v>
      </c>
      <c r="D20" s="23">
        <v>884.17</v>
      </c>
      <c r="E20" s="23">
        <v>512.82000000000005</v>
      </c>
    </row>
    <row r="21" spans="1:5" x14ac:dyDescent="0.3">
      <c r="A21" s="24">
        <v>42898</v>
      </c>
      <c r="B21" s="23">
        <v>2017</v>
      </c>
      <c r="C21" s="23" t="s">
        <v>30</v>
      </c>
      <c r="D21" s="23">
        <v>1891.74</v>
      </c>
      <c r="E21" s="23">
        <v>908.04</v>
      </c>
    </row>
    <row r="22" spans="1:5" x14ac:dyDescent="0.3">
      <c r="A22" s="24">
        <v>43016</v>
      </c>
      <c r="B22" s="23">
        <v>2017</v>
      </c>
      <c r="C22" s="23" t="s">
        <v>31</v>
      </c>
      <c r="D22" s="23">
        <v>561.61</v>
      </c>
      <c r="E22" s="23">
        <v>219.03</v>
      </c>
    </row>
    <row r="23" spans="1:5" x14ac:dyDescent="0.3">
      <c r="A23" s="24">
        <v>42974</v>
      </c>
      <c r="B23" s="23">
        <v>2017</v>
      </c>
      <c r="C23" s="23" t="s">
        <v>30</v>
      </c>
      <c r="D23" s="23">
        <v>713.19</v>
      </c>
      <c r="E23" s="23">
        <v>392.25</v>
      </c>
    </row>
    <row r="24" spans="1:5" x14ac:dyDescent="0.3">
      <c r="A24" s="24">
        <v>42445</v>
      </c>
      <c r="B24" s="23">
        <v>2016</v>
      </c>
      <c r="C24" s="23" t="s">
        <v>31</v>
      </c>
      <c r="D24" s="23">
        <v>148.6</v>
      </c>
      <c r="E24" s="23">
        <v>69.84</v>
      </c>
    </row>
    <row r="25" spans="1:5" x14ac:dyDescent="0.3">
      <c r="A25" s="24">
        <v>42963</v>
      </c>
      <c r="B25" s="23">
        <v>2017</v>
      </c>
      <c r="C25" s="23" t="s">
        <v>76</v>
      </c>
      <c r="D25" s="23">
        <v>2436.08</v>
      </c>
      <c r="E25" s="23">
        <v>1315.48</v>
      </c>
    </row>
    <row r="26" spans="1:5" x14ac:dyDescent="0.3">
      <c r="A26" s="24">
        <v>43129</v>
      </c>
      <c r="B26" s="23">
        <v>2018</v>
      </c>
      <c r="C26" s="23" t="s">
        <v>31</v>
      </c>
      <c r="D26" s="23">
        <v>353.67</v>
      </c>
      <c r="E26" s="23">
        <v>169.76</v>
      </c>
    </row>
    <row r="27" spans="1:5" x14ac:dyDescent="0.3">
      <c r="A27" s="24">
        <v>43046</v>
      </c>
      <c r="B27" s="23">
        <v>2017</v>
      </c>
      <c r="C27" s="23" t="s">
        <v>31</v>
      </c>
      <c r="D27" s="23">
        <v>1993.91</v>
      </c>
      <c r="E27" s="23">
        <v>996.96</v>
      </c>
    </row>
    <row r="28" spans="1:5" x14ac:dyDescent="0.3">
      <c r="A28" s="24">
        <v>43217</v>
      </c>
      <c r="B28" s="23">
        <v>2018</v>
      </c>
      <c r="C28" s="23" t="s">
        <v>76</v>
      </c>
      <c r="D28" s="23">
        <v>1535.67</v>
      </c>
      <c r="E28" s="23">
        <v>982.83</v>
      </c>
    </row>
    <row r="29" spans="1:5" x14ac:dyDescent="0.3">
      <c r="A29" s="24">
        <v>42858</v>
      </c>
      <c r="B29" s="23">
        <v>2017</v>
      </c>
      <c r="C29" s="23" t="s">
        <v>76</v>
      </c>
      <c r="D29" s="23">
        <v>1058.98</v>
      </c>
      <c r="E29" s="23">
        <v>645.98</v>
      </c>
    </row>
    <row r="30" spans="1:5" x14ac:dyDescent="0.3">
      <c r="A30" s="24">
        <v>43026</v>
      </c>
      <c r="B30" s="23">
        <v>2017</v>
      </c>
      <c r="C30" s="23" t="s">
        <v>77</v>
      </c>
      <c r="D30" s="23">
        <v>725.21</v>
      </c>
      <c r="E30" s="23">
        <v>362.61</v>
      </c>
    </row>
    <row r="31" spans="1:5" x14ac:dyDescent="0.3">
      <c r="A31" s="24">
        <v>43043</v>
      </c>
      <c r="B31" s="23">
        <v>2017</v>
      </c>
      <c r="C31" s="23" t="s">
        <v>77</v>
      </c>
      <c r="D31" s="23">
        <v>1332.83</v>
      </c>
      <c r="E31" s="23">
        <v>879.67</v>
      </c>
    </row>
    <row r="32" spans="1:5" x14ac:dyDescent="0.3">
      <c r="A32" s="24">
        <v>42556</v>
      </c>
      <c r="B32" s="23">
        <v>2016</v>
      </c>
      <c r="C32" s="23" t="s">
        <v>30</v>
      </c>
      <c r="D32" s="23">
        <v>1955.26</v>
      </c>
      <c r="E32" s="23">
        <v>860.31</v>
      </c>
    </row>
    <row r="33" spans="1:5" x14ac:dyDescent="0.3">
      <c r="A33" s="24">
        <v>42646</v>
      </c>
      <c r="B33" s="23">
        <v>2016</v>
      </c>
      <c r="C33" s="23" t="s">
        <v>77</v>
      </c>
      <c r="D33" s="23">
        <v>1003.54</v>
      </c>
      <c r="E33" s="23">
        <v>662.34</v>
      </c>
    </row>
    <row r="34" spans="1:5" x14ac:dyDescent="0.3">
      <c r="A34" s="24">
        <v>42806</v>
      </c>
      <c r="B34" s="23">
        <v>2017</v>
      </c>
      <c r="C34" s="23" t="s">
        <v>31</v>
      </c>
      <c r="D34" s="23">
        <v>368.46</v>
      </c>
      <c r="E34" s="23">
        <v>184.23</v>
      </c>
    </row>
    <row r="35" spans="1:5" x14ac:dyDescent="0.3">
      <c r="A35" s="24">
        <v>43019</v>
      </c>
      <c r="B35" s="23">
        <v>2017</v>
      </c>
      <c r="C35" s="23" t="s">
        <v>30</v>
      </c>
      <c r="D35" s="23">
        <v>1473.86</v>
      </c>
      <c r="E35" s="23">
        <v>795.88</v>
      </c>
    </row>
    <row r="36" spans="1:5" x14ac:dyDescent="0.3">
      <c r="A36" s="24">
        <v>43032</v>
      </c>
      <c r="B36" s="23">
        <v>2017</v>
      </c>
      <c r="C36" s="23" t="s">
        <v>76</v>
      </c>
      <c r="D36" s="23">
        <v>539.23</v>
      </c>
      <c r="E36" s="23">
        <v>285.79000000000002</v>
      </c>
    </row>
    <row r="37" spans="1:5" x14ac:dyDescent="0.3">
      <c r="A37" s="24">
        <v>42377</v>
      </c>
      <c r="B37" s="23">
        <v>2016</v>
      </c>
      <c r="C37" s="23" t="s">
        <v>76</v>
      </c>
      <c r="D37" s="23">
        <v>1974.49</v>
      </c>
      <c r="E37" s="23">
        <v>908.27</v>
      </c>
    </row>
    <row r="38" spans="1:5" x14ac:dyDescent="0.3">
      <c r="A38" s="24">
        <v>42964</v>
      </c>
      <c r="B38" s="23">
        <v>2017</v>
      </c>
      <c r="C38" s="23" t="s">
        <v>76</v>
      </c>
      <c r="D38" s="23">
        <v>1931.47</v>
      </c>
      <c r="E38" s="23">
        <v>1081.6199999999999</v>
      </c>
    </row>
    <row r="39" spans="1:5" x14ac:dyDescent="0.3">
      <c r="A39" s="24">
        <v>42688</v>
      </c>
      <c r="B39" s="23">
        <v>2016</v>
      </c>
      <c r="C39" s="23" t="s">
        <v>76</v>
      </c>
      <c r="D39" s="23">
        <v>1449.29</v>
      </c>
      <c r="E39" s="23">
        <v>884.07</v>
      </c>
    </row>
    <row r="40" spans="1:5" x14ac:dyDescent="0.3">
      <c r="A40" s="24">
        <v>42904</v>
      </c>
      <c r="B40" s="23">
        <v>2017</v>
      </c>
      <c r="C40" s="23" t="s">
        <v>77</v>
      </c>
      <c r="D40" s="23">
        <v>2307.69</v>
      </c>
      <c r="E40" s="23">
        <v>1038.46</v>
      </c>
    </row>
    <row r="41" spans="1:5" x14ac:dyDescent="0.3">
      <c r="A41" s="24">
        <v>43193</v>
      </c>
      <c r="B41" s="23">
        <v>2018</v>
      </c>
      <c r="C41" s="23" t="s">
        <v>30</v>
      </c>
      <c r="D41" s="23">
        <v>1115.1300000000001</v>
      </c>
      <c r="E41" s="23">
        <v>490.66</v>
      </c>
    </row>
    <row r="42" spans="1:5" x14ac:dyDescent="0.3">
      <c r="A42" s="24">
        <v>42384</v>
      </c>
      <c r="B42" s="23">
        <v>2016</v>
      </c>
      <c r="C42" s="23" t="s">
        <v>31</v>
      </c>
      <c r="D42" s="23">
        <v>29.88</v>
      </c>
      <c r="E42" s="23">
        <v>16.14</v>
      </c>
    </row>
    <row r="43" spans="1:5" x14ac:dyDescent="0.3">
      <c r="A43" s="24">
        <v>42794</v>
      </c>
      <c r="B43" s="23">
        <v>2017</v>
      </c>
      <c r="C43" s="23" t="s">
        <v>77</v>
      </c>
      <c r="D43" s="23">
        <v>2154.9499999999998</v>
      </c>
      <c r="E43" s="23">
        <v>1077.48</v>
      </c>
    </row>
    <row r="44" spans="1:5" x14ac:dyDescent="0.3">
      <c r="A44" s="24">
        <v>42433</v>
      </c>
      <c r="B44" s="23">
        <v>2016</v>
      </c>
      <c r="C44" s="23" t="s">
        <v>30</v>
      </c>
      <c r="D44" s="23">
        <v>1234.8599999999999</v>
      </c>
      <c r="E44" s="23">
        <v>815.01</v>
      </c>
    </row>
    <row r="45" spans="1:5" x14ac:dyDescent="0.3">
      <c r="A45" s="24">
        <v>43000</v>
      </c>
      <c r="B45" s="23">
        <v>2017</v>
      </c>
      <c r="C45" s="23" t="s">
        <v>76</v>
      </c>
      <c r="D45" s="23">
        <v>2154.1799999999998</v>
      </c>
      <c r="E45" s="23">
        <v>1206.3399999999999</v>
      </c>
    </row>
    <row r="46" spans="1:5" x14ac:dyDescent="0.3">
      <c r="A46" s="24">
        <v>42939</v>
      </c>
      <c r="B46" s="23">
        <v>2017</v>
      </c>
      <c r="C46" s="23" t="s">
        <v>30</v>
      </c>
      <c r="D46" s="23">
        <v>1744.62</v>
      </c>
      <c r="E46" s="23">
        <v>872.31</v>
      </c>
    </row>
    <row r="47" spans="1:5" x14ac:dyDescent="0.3">
      <c r="A47" s="24">
        <v>43269</v>
      </c>
      <c r="B47" s="23">
        <v>2018</v>
      </c>
      <c r="C47" s="23" t="s">
        <v>76</v>
      </c>
      <c r="D47" s="23">
        <v>2298.4499999999998</v>
      </c>
      <c r="E47" s="23">
        <v>1126.24</v>
      </c>
    </row>
    <row r="48" spans="1:5" x14ac:dyDescent="0.3">
      <c r="A48" s="24">
        <v>42596</v>
      </c>
      <c r="B48" s="23">
        <v>2016</v>
      </c>
      <c r="C48" s="23" t="s">
        <v>30</v>
      </c>
      <c r="D48" s="23">
        <v>494.28</v>
      </c>
      <c r="E48" s="23">
        <v>271.85000000000002</v>
      </c>
    </row>
    <row r="49" spans="1:5" x14ac:dyDescent="0.3">
      <c r="A49" s="24">
        <v>42438</v>
      </c>
      <c r="B49" s="23">
        <v>2016</v>
      </c>
      <c r="C49" s="23" t="s">
        <v>31</v>
      </c>
      <c r="D49" s="23">
        <v>2253.0300000000002</v>
      </c>
      <c r="E49" s="23">
        <v>1149.05</v>
      </c>
    </row>
    <row r="50" spans="1:5" x14ac:dyDescent="0.3">
      <c r="A50" s="24">
        <v>42795</v>
      </c>
      <c r="B50" s="23">
        <v>2017</v>
      </c>
      <c r="C50" s="23" t="s">
        <v>31</v>
      </c>
      <c r="D50" s="23">
        <v>1478.09</v>
      </c>
      <c r="E50" s="23">
        <v>768.61</v>
      </c>
    </row>
    <row r="51" spans="1:5" x14ac:dyDescent="0.3">
      <c r="A51" s="24">
        <v>43406</v>
      </c>
      <c r="B51" s="23">
        <v>2018</v>
      </c>
      <c r="C51" s="23" t="s">
        <v>77</v>
      </c>
      <c r="D51" s="23">
        <v>678.92</v>
      </c>
      <c r="E51" s="23">
        <v>325.88</v>
      </c>
    </row>
    <row r="52" spans="1:5" x14ac:dyDescent="0.3">
      <c r="A52" s="24">
        <v>43201</v>
      </c>
      <c r="B52" s="23">
        <v>2018</v>
      </c>
      <c r="C52" s="23" t="s">
        <v>31</v>
      </c>
      <c r="D52" s="23">
        <v>143.51</v>
      </c>
      <c r="E52" s="23">
        <v>71.760000000000005</v>
      </c>
    </row>
    <row r="53" spans="1:5" x14ac:dyDescent="0.3">
      <c r="A53" s="24">
        <v>42425</v>
      </c>
      <c r="B53" s="23">
        <v>2016</v>
      </c>
      <c r="C53" s="23" t="s">
        <v>77</v>
      </c>
      <c r="D53" s="23">
        <v>1868.96</v>
      </c>
      <c r="E53" s="23">
        <v>747.58</v>
      </c>
    </row>
    <row r="54" spans="1:5" x14ac:dyDescent="0.3">
      <c r="A54" s="24">
        <v>42899</v>
      </c>
      <c r="B54" s="23">
        <v>2017</v>
      </c>
      <c r="C54" s="23" t="s">
        <v>77</v>
      </c>
      <c r="D54" s="23">
        <v>1549.63</v>
      </c>
      <c r="E54" s="23">
        <v>604.36</v>
      </c>
    </row>
    <row r="55" spans="1:5" x14ac:dyDescent="0.3">
      <c r="A55" s="24">
        <v>42682</v>
      </c>
      <c r="B55" s="23">
        <v>2016</v>
      </c>
      <c r="C55" s="23" t="s">
        <v>31</v>
      </c>
      <c r="D55" s="23">
        <v>937.24</v>
      </c>
      <c r="E55" s="23">
        <v>459.25</v>
      </c>
    </row>
    <row r="56" spans="1:5" x14ac:dyDescent="0.3">
      <c r="A56" s="24">
        <v>43227</v>
      </c>
      <c r="B56" s="23">
        <v>2018</v>
      </c>
      <c r="C56" s="23" t="s">
        <v>31</v>
      </c>
      <c r="D56" s="23">
        <v>109.84</v>
      </c>
      <c r="E56" s="23">
        <v>54.92</v>
      </c>
    </row>
    <row r="57" spans="1:5" x14ac:dyDescent="0.3">
      <c r="A57" s="24">
        <v>42782</v>
      </c>
      <c r="B57" s="23">
        <v>2017</v>
      </c>
      <c r="C57" s="23" t="s">
        <v>77</v>
      </c>
      <c r="D57" s="23">
        <v>747.68</v>
      </c>
      <c r="E57" s="23">
        <v>500.95</v>
      </c>
    </row>
    <row r="58" spans="1:5" x14ac:dyDescent="0.3">
      <c r="A58" s="24">
        <v>42886</v>
      </c>
      <c r="B58" s="23">
        <v>2017</v>
      </c>
      <c r="C58" s="23" t="s">
        <v>77</v>
      </c>
      <c r="D58" s="23">
        <v>443.35</v>
      </c>
      <c r="E58" s="23">
        <v>252.71</v>
      </c>
    </row>
    <row r="59" spans="1:5" x14ac:dyDescent="0.3">
      <c r="A59" s="24">
        <v>42396</v>
      </c>
      <c r="B59" s="23">
        <v>2016</v>
      </c>
      <c r="C59" s="23" t="s">
        <v>77</v>
      </c>
      <c r="D59" s="23">
        <v>1129.8499999999999</v>
      </c>
      <c r="E59" s="23">
        <v>723.1</v>
      </c>
    </row>
    <row r="60" spans="1:5" x14ac:dyDescent="0.3">
      <c r="A60" s="24">
        <v>42632</v>
      </c>
      <c r="B60" s="23">
        <v>2016</v>
      </c>
      <c r="C60" s="23" t="s">
        <v>76</v>
      </c>
      <c r="D60" s="23">
        <v>2202.75</v>
      </c>
      <c r="E60" s="23">
        <v>947.18</v>
      </c>
    </row>
    <row r="61" spans="1:5" x14ac:dyDescent="0.3">
      <c r="A61" s="24">
        <v>42405</v>
      </c>
      <c r="B61" s="23">
        <v>2016</v>
      </c>
      <c r="C61" s="23" t="s">
        <v>30</v>
      </c>
      <c r="D61" s="23">
        <v>29.56</v>
      </c>
      <c r="E61" s="23">
        <v>11.82</v>
      </c>
    </row>
    <row r="62" spans="1:5" x14ac:dyDescent="0.3">
      <c r="A62" s="24">
        <v>42473</v>
      </c>
      <c r="B62" s="23">
        <v>2016</v>
      </c>
      <c r="C62" s="23" t="s">
        <v>30</v>
      </c>
      <c r="D62" s="23">
        <v>2088.42</v>
      </c>
      <c r="E62" s="23">
        <v>1294.82</v>
      </c>
    </row>
    <row r="63" spans="1:5" x14ac:dyDescent="0.3">
      <c r="A63" s="24">
        <v>42817</v>
      </c>
      <c r="B63" s="23">
        <v>2017</v>
      </c>
      <c r="C63" s="23" t="s">
        <v>31</v>
      </c>
      <c r="D63" s="23">
        <v>708.14</v>
      </c>
      <c r="E63" s="23">
        <v>446.13</v>
      </c>
    </row>
    <row r="64" spans="1:5" x14ac:dyDescent="0.3">
      <c r="A64" s="24">
        <v>43442</v>
      </c>
      <c r="B64" s="23">
        <v>2018</v>
      </c>
      <c r="C64" s="23" t="s">
        <v>77</v>
      </c>
      <c r="D64" s="23">
        <v>44.86</v>
      </c>
      <c r="E64" s="23">
        <v>26.47</v>
      </c>
    </row>
    <row r="65" spans="1:5" x14ac:dyDescent="0.3">
      <c r="A65" s="24">
        <v>42997</v>
      </c>
      <c r="B65" s="23">
        <v>2017</v>
      </c>
      <c r="C65" s="23" t="s">
        <v>76</v>
      </c>
      <c r="D65" s="23">
        <v>1665.87</v>
      </c>
      <c r="E65" s="23">
        <v>866.25</v>
      </c>
    </row>
    <row r="66" spans="1:5" x14ac:dyDescent="0.3">
      <c r="A66" s="24">
        <v>43108</v>
      </c>
      <c r="B66" s="23">
        <v>2018</v>
      </c>
      <c r="C66" s="23" t="s">
        <v>30</v>
      </c>
      <c r="D66" s="23">
        <v>1657.26</v>
      </c>
      <c r="E66" s="23">
        <v>977.78</v>
      </c>
    </row>
    <row r="67" spans="1:5" x14ac:dyDescent="0.3">
      <c r="A67" s="24">
        <v>42763</v>
      </c>
      <c r="B67" s="23">
        <v>2017</v>
      </c>
      <c r="C67" s="23" t="s">
        <v>31</v>
      </c>
      <c r="D67" s="23">
        <v>1543.94</v>
      </c>
      <c r="E67" s="23">
        <v>679.33</v>
      </c>
    </row>
    <row r="68" spans="1:5" x14ac:dyDescent="0.3">
      <c r="A68" s="24">
        <v>42571</v>
      </c>
      <c r="B68" s="23">
        <v>2016</v>
      </c>
      <c r="C68" s="23" t="s">
        <v>30</v>
      </c>
      <c r="D68" s="23">
        <v>1362.96</v>
      </c>
      <c r="E68" s="23">
        <v>708.74</v>
      </c>
    </row>
    <row r="69" spans="1:5" x14ac:dyDescent="0.3">
      <c r="A69" s="24">
        <v>42903</v>
      </c>
      <c r="B69" s="23">
        <v>2017</v>
      </c>
      <c r="C69" s="23" t="s">
        <v>30</v>
      </c>
      <c r="D69" s="23">
        <v>308.39999999999998</v>
      </c>
      <c r="E69" s="23">
        <v>141.86000000000001</v>
      </c>
    </row>
    <row r="70" spans="1:5" x14ac:dyDescent="0.3">
      <c r="A70" s="24">
        <v>42804</v>
      </c>
      <c r="B70" s="23">
        <v>2017</v>
      </c>
      <c r="C70" s="23" t="s">
        <v>77</v>
      </c>
      <c r="D70" s="23">
        <v>2495.48</v>
      </c>
      <c r="E70" s="23">
        <v>1098.01</v>
      </c>
    </row>
    <row r="71" spans="1:5" x14ac:dyDescent="0.3">
      <c r="A71" s="24">
        <v>42865</v>
      </c>
      <c r="B71" s="23">
        <v>2017</v>
      </c>
      <c r="C71" s="23" t="s">
        <v>76</v>
      </c>
      <c r="D71" s="23">
        <v>402.76</v>
      </c>
      <c r="E71" s="23">
        <v>189.3</v>
      </c>
    </row>
    <row r="72" spans="1:5" x14ac:dyDescent="0.3">
      <c r="A72" s="24">
        <v>43228</v>
      </c>
      <c r="B72" s="23">
        <v>2018</v>
      </c>
      <c r="C72" s="23" t="s">
        <v>77</v>
      </c>
      <c r="D72" s="23">
        <v>1421.93</v>
      </c>
      <c r="E72" s="23">
        <v>639.87</v>
      </c>
    </row>
    <row r="73" spans="1:5" x14ac:dyDescent="0.3">
      <c r="A73" s="24">
        <v>42374</v>
      </c>
      <c r="B73" s="23">
        <v>2016</v>
      </c>
      <c r="C73" s="23" t="s">
        <v>31</v>
      </c>
      <c r="D73" s="23">
        <v>1172.31</v>
      </c>
      <c r="E73" s="23">
        <v>644.77</v>
      </c>
    </row>
    <row r="74" spans="1:5" x14ac:dyDescent="0.3">
      <c r="A74" s="24">
        <v>42834</v>
      </c>
      <c r="B74" s="23">
        <v>2017</v>
      </c>
      <c r="C74" s="23" t="s">
        <v>31</v>
      </c>
      <c r="D74" s="23">
        <v>2070.4899999999998</v>
      </c>
      <c r="E74" s="23">
        <v>1345.82</v>
      </c>
    </row>
    <row r="75" spans="1:5" x14ac:dyDescent="0.3">
      <c r="A75" s="24">
        <v>43463</v>
      </c>
      <c r="B75" s="23">
        <v>2018</v>
      </c>
      <c r="C75" s="23" t="s">
        <v>30</v>
      </c>
      <c r="D75" s="23">
        <v>1965.34</v>
      </c>
      <c r="E75" s="23">
        <v>786.14</v>
      </c>
    </row>
    <row r="76" spans="1:5" x14ac:dyDescent="0.3">
      <c r="A76" s="24">
        <v>42542</v>
      </c>
      <c r="B76" s="23">
        <v>2016</v>
      </c>
      <c r="C76" s="23" t="s">
        <v>76</v>
      </c>
      <c r="D76" s="23">
        <v>1833</v>
      </c>
      <c r="E76" s="23">
        <v>879.84</v>
      </c>
    </row>
    <row r="77" spans="1:5" x14ac:dyDescent="0.3">
      <c r="A77" s="24">
        <v>43197</v>
      </c>
      <c r="B77" s="23">
        <v>2018</v>
      </c>
      <c r="C77" s="23" t="s">
        <v>76</v>
      </c>
      <c r="D77" s="23">
        <v>2151.4499999999998</v>
      </c>
      <c r="E77" s="23">
        <v>1312.38</v>
      </c>
    </row>
    <row r="78" spans="1:5" x14ac:dyDescent="0.3">
      <c r="A78" s="24">
        <v>42860</v>
      </c>
      <c r="B78" s="23">
        <v>2017</v>
      </c>
      <c r="C78" s="23" t="s">
        <v>76</v>
      </c>
      <c r="D78" s="23">
        <v>673.95</v>
      </c>
      <c r="E78" s="23">
        <v>384.15</v>
      </c>
    </row>
    <row r="79" spans="1:5" x14ac:dyDescent="0.3">
      <c r="A79" s="24">
        <v>43117</v>
      </c>
      <c r="B79" s="23">
        <v>2018</v>
      </c>
      <c r="C79" s="23" t="s">
        <v>30</v>
      </c>
      <c r="D79" s="23">
        <v>561.58000000000004</v>
      </c>
      <c r="E79" s="23">
        <v>247.1</v>
      </c>
    </row>
    <row r="80" spans="1:5" x14ac:dyDescent="0.3">
      <c r="A80" s="24">
        <v>42957</v>
      </c>
      <c r="B80" s="23">
        <v>2017</v>
      </c>
      <c r="C80" s="23" t="s">
        <v>77</v>
      </c>
      <c r="D80" s="23">
        <v>1342.24</v>
      </c>
      <c r="E80" s="23">
        <v>711.39</v>
      </c>
    </row>
    <row r="81" spans="1:5" x14ac:dyDescent="0.3">
      <c r="A81" s="24">
        <v>43286</v>
      </c>
      <c r="B81" s="23">
        <v>2018</v>
      </c>
      <c r="C81" s="23" t="s">
        <v>31</v>
      </c>
      <c r="D81" s="23">
        <v>1754.6</v>
      </c>
      <c r="E81" s="23">
        <v>789.57</v>
      </c>
    </row>
    <row r="82" spans="1:5" x14ac:dyDescent="0.3">
      <c r="A82" s="24">
        <v>43129</v>
      </c>
      <c r="B82" s="23">
        <v>2018</v>
      </c>
      <c r="C82" s="23" t="s">
        <v>31</v>
      </c>
      <c r="D82" s="23">
        <v>214.29</v>
      </c>
      <c r="E82" s="23">
        <v>109.29</v>
      </c>
    </row>
    <row r="83" spans="1:5" x14ac:dyDescent="0.3">
      <c r="A83" s="24">
        <v>42793</v>
      </c>
      <c r="B83" s="23">
        <v>2017</v>
      </c>
      <c r="C83" s="23" t="s">
        <v>77</v>
      </c>
      <c r="D83" s="23">
        <v>1561.54</v>
      </c>
      <c r="E83" s="23">
        <v>952.54</v>
      </c>
    </row>
    <row r="84" spans="1:5" x14ac:dyDescent="0.3">
      <c r="A84" s="24">
        <v>43165</v>
      </c>
      <c r="B84" s="23">
        <v>2018</v>
      </c>
      <c r="C84" s="23" t="s">
        <v>30</v>
      </c>
      <c r="D84" s="23">
        <v>1673.37</v>
      </c>
      <c r="E84" s="23">
        <v>870.15</v>
      </c>
    </row>
    <row r="85" spans="1:5" x14ac:dyDescent="0.3">
      <c r="A85" s="24">
        <v>43414</v>
      </c>
      <c r="B85" s="23">
        <v>2018</v>
      </c>
      <c r="C85" s="23" t="s">
        <v>30</v>
      </c>
      <c r="D85" s="23">
        <v>773.05</v>
      </c>
      <c r="E85" s="23">
        <v>440.64</v>
      </c>
    </row>
    <row r="86" spans="1:5" x14ac:dyDescent="0.3">
      <c r="A86" s="24">
        <v>43385</v>
      </c>
      <c r="B86" s="23">
        <v>2018</v>
      </c>
      <c r="C86" s="23" t="s">
        <v>30</v>
      </c>
      <c r="D86" s="23">
        <v>418.72</v>
      </c>
      <c r="E86" s="23">
        <v>230.3</v>
      </c>
    </row>
    <row r="87" spans="1:5" x14ac:dyDescent="0.3">
      <c r="A87" s="24">
        <v>43033</v>
      </c>
      <c r="B87" s="23">
        <v>2017</v>
      </c>
      <c r="C87" s="23" t="s">
        <v>76</v>
      </c>
      <c r="D87" s="23">
        <v>1946.44</v>
      </c>
      <c r="E87" s="23">
        <v>1051.08</v>
      </c>
    </row>
    <row r="88" spans="1:5" x14ac:dyDescent="0.3">
      <c r="A88" s="24">
        <v>42791</v>
      </c>
      <c r="B88" s="23">
        <v>2017</v>
      </c>
      <c r="C88" s="23" t="s">
        <v>77</v>
      </c>
      <c r="D88" s="23">
        <v>770.94</v>
      </c>
      <c r="E88" s="23">
        <v>339.21</v>
      </c>
    </row>
    <row r="89" spans="1:5" x14ac:dyDescent="0.3">
      <c r="A89" s="24">
        <v>43332</v>
      </c>
      <c r="B89" s="23">
        <v>2018</v>
      </c>
      <c r="C89" s="23" t="s">
        <v>31</v>
      </c>
      <c r="D89" s="23">
        <v>1222.49</v>
      </c>
      <c r="E89" s="23">
        <v>770.17</v>
      </c>
    </row>
    <row r="90" spans="1:5" x14ac:dyDescent="0.3">
      <c r="A90" s="24">
        <v>43184</v>
      </c>
      <c r="B90" s="23">
        <v>2018</v>
      </c>
      <c r="C90" s="23" t="s">
        <v>30</v>
      </c>
      <c r="D90" s="23">
        <v>1395.46</v>
      </c>
      <c r="E90" s="23">
        <v>851.23</v>
      </c>
    </row>
    <row r="91" spans="1:5" x14ac:dyDescent="0.3">
      <c r="A91" s="24">
        <v>42896</v>
      </c>
      <c r="B91" s="23">
        <v>2017</v>
      </c>
      <c r="C91" s="23" t="s">
        <v>30</v>
      </c>
      <c r="D91" s="23">
        <v>1520.63</v>
      </c>
      <c r="E91" s="23">
        <v>851.55</v>
      </c>
    </row>
    <row r="92" spans="1:5" x14ac:dyDescent="0.3">
      <c r="A92" s="24">
        <v>42635</v>
      </c>
      <c r="B92" s="23">
        <v>2016</v>
      </c>
      <c r="C92" s="23" t="s">
        <v>77</v>
      </c>
      <c r="D92" s="23">
        <v>1094.5</v>
      </c>
      <c r="E92" s="23">
        <v>689.54</v>
      </c>
    </row>
    <row r="93" spans="1:5" x14ac:dyDescent="0.3">
      <c r="A93" s="24">
        <v>42808</v>
      </c>
      <c r="B93" s="23">
        <v>2017</v>
      </c>
      <c r="C93" s="23" t="s">
        <v>31</v>
      </c>
      <c r="D93" s="23">
        <v>76.959999999999994</v>
      </c>
      <c r="E93" s="23">
        <v>33.86</v>
      </c>
    </row>
    <row r="94" spans="1:5" x14ac:dyDescent="0.3">
      <c r="A94" s="24">
        <v>43016</v>
      </c>
      <c r="B94" s="23">
        <v>2017</v>
      </c>
      <c r="C94" s="23" t="s">
        <v>31</v>
      </c>
      <c r="D94" s="23">
        <v>234.72</v>
      </c>
      <c r="E94" s="23">
        <v>152.57</v>
      </c>
    </row>
    <row r="95" spans="1:5" x14ac:dyDescent="0.3">
      <c r="A95" s="24">
        <v>42793</v>
      </c>
      <c r="B95" s="23">
        <v>2017</v>
      </c>
      <c r="C95" s="23" t="s">
        <v>30</v>
      </c>
      <c r="D95" s="23">
        <v>2003.25</v>
      </c>
      <c r="E95" s="23">
        <v>1041.69</v>
      </c>
    </row>
    <row r="96" spans="1:5" x14ac:dyDescent="0.3">
      <c r="A96" s="24">
        <v>42879</v>
      </c>
      <c r="B96" s="23">
        <v>2017</v>
      </c>
      <c r="C96" s="23" t="s">
        <v>31</v>
      </c>
      <c r="D96" s="23">
        <v>1688.01</v>
      </c>
      <c r="E96" s="23">
        <v>1063.45</v>
      </c>
    </row>
    <row r="97" spans="1:5" x14ac:dyDescent="0.3">
      <c r="A97" s="24">
        <v>42733</v>
      </c>
      <c r="B97" s="23">
        <v>2016</v>
      </c>
      <c r="C97" s="23" t="s">
        <v>77</v>
      </c>
      <c r="D97" s="23">
        <v>1538.35</v>
      </c>
      <c r="E97" s="23">
        <v>815.33</v>
      </c>
    </row>
    <row r="98" spans="1:5" x14ac:dyDescent="0.3">
      <c r="A98" s="24">
        <v>42856</v>
      </c>
      <c r="B98" s="23">
        <v>2017</v>
      </c>
      <c r="C98" s="23" t="s">
        <v>76</v>
      </c>
      <c r="D98" s="23">
        <v>147.04</v>
      </c>
      <c r="E98" s="23">
        <v>97.05</v>
      </c>
    </row>
    <row r="99" spans="1:5" x14ac:dyDescent="0.3">
      <c r="A99" s="24">
        <v>42937</v>
      </c>
      <c r="B99" s="23">
        <v>2017</v>
      </c>
      <c r="C99" s="23" t="s">
        <v>76</v>
      </c>
      <c r="D99" s="23">
        <v>1908.31</v>
      </c>
      <c r="E99" s="23">
        <v>954.16</v>
      </c>
    </row>
    <row r="100" spans="1:5" x14ac:dyDescent="0.3">
      <c r="A100" s="24">
        <v>42745</v>
      </c>
      <c r="B100" s="23">
        <v>2017</v>
      </c>
      <c r="C100" s="23" t="s">
        <v>31</v>
      </c>
      <c r="D100" s="23">
        <v>490.77</v>
      </c>
      <c r="E100" s="23">
        <v>319</v>
      </c>
    </row>
    <row r="101" spans="1:5" x14ac:dyDescent="0.3">
      <c r="A101" s="24">
        <v>42920</v>
      </c>
      <c r="B101" s="23">
        <v>2017</v>
      </c>
      <c r="C101" s="23" t="s">
        <v>30</v>
      </c>
      <c r="D101" s="23">
        <v>671.76</v>
      </c>
      <c r="E101" s="23">
        <v>409.77</v>
      </c>
    </row>
    <row r="102" spans="1:5" x14ac:dyDescent="0.3">
      <c r="A102" s="24">
        <v>42556</v>
      </c>
      <c r="B102" s="23">
        <v>2016</v>
      </c>
      <c r="C102" s="23" t="s">
        <v>30</v>
      </c>
      <c r="D102" s="23">
        <v>2301.62</v>
      </c>
      <c r="E102" s="23">
        <v>920.65</v>
      </c>
    </row>
    <row r="103" spans="1:5" x14ac:dyDescent="0.3">
      <c r="A103" s="24">
        <v>42746</v>
      </c>
      <c r="B103" s="23">
        <v>2017</v>
      </c>
      <c r="C103" s="23" t="s">
        <v>77</v>
      </c>
      <c r="D103" s="23">
        <v>502.61</v>
      </c>
      <c r="E103" s="23">
        <v>206.07</v>
      </c>
    </row>
    <row r="104" spans="1:5" x14ac:dyDescent="0.3">
      <c r="A104" s="24">
        <v>43381</v>
      </c>
      <c r="B104" s="23">
        <v>2018</v>
      </c>
      <c r="C104" s="23" t="s">
        <v>30</v>
      </c>
      <c r="D104" s="23">
        <v>1047.6300000000001</v>
      </c>
      <c r="E104" s="23">
        <v>408.58</v>
      </c>
    </row>
    <row r="105" spans="1:5" x14ac:dyDescent="0.3">
      <c r="A105" s="24">
        <v>43227</v>
      </c>
      <c r="B105" s="23">
        <v>2018</v>
      </c>
      <c r="C105" s="23" t="s">
        <v>76</v>
      </c>
      <c r="D105" s="23">
        <v>1647.46</v>
      </c>
      <c r="E105" s="23">
        <v>741.36</v>
      </c>
    </row>
    <row r="106" spans="1:5" x14ac:dyDescent="0.3">
      <c r="A106" s="24">
        <v>43137</v>
      </c>
      <c r="B106" s="23">
        <v>2018</v>
      </c>
      <c r="C106" s="23" t="s">
        <v>31</v>
      </c>
      <c r="D106" s="23">
        <v>609.32000000000005</v>
      </c>
      <c r="E106" s="23">
        <v>280.29000000000002</v>
      </c>
    </row>
    <row r="107" spans="1:5" x14ac:dyDescent="0.3">
      <c r="A107" s="24">
        <v>43141</v>
      </c>
      <c r="B107" s="23">
        <v>2018</v>
      </c>
      <c r="C107" s="23" t="s">
        <v>76</v>
      </c>
      <c r="D107" s="23">
        <v>489.95</v>
      </c>
      <c r="E107" s="23">
        <v>279.27</v>
      </c>
    </row>
    <row r="108" spans="1:5" x14ac:dyDescent="0.3">
      <c r="A108" s="24">
        <v>43200</v>
      </c>
      <c r="B108" s="23">
        <v>2018</v>
      </c>
      <c r="C108" s="23" t="s">
        <v>77</v>
      </c>
      <c r="D108" s="23">
        <v>234.43</v>
      </c>
      <c r="E108" s="23">
        <v>126.59</v>
      </c>
    </row>
    <row r="109" spans="1:5" x14ac:dyDescent="0.3">
      <c r="A109" s="24">
        <v>43119</v>
      </c>
      <c r="B109" s="23">
        <v>2018</v>
      </c>
      <c r="C109" s="23" t="s">
        <v>77</v>
      </c>
      <c r="D109" s="23">
        <v>1988.25</v>
      </c>
      <c r="E109" s="23">
        <v>1113.42</v>
      </c>
    </row>
    <row r="110" spans="1:5" x14ac:dyDescent="0.3">
      <c r="A110" s="24">
        <v>43116</v>
      </c>
      <c r="B110" s="23">
        <v>2018</v>
      </c>
      <c r="C110" s="23" t="s">
        <v>31</v>
      </c>
      <c r="D110" s="23">
        <v>62.18</v>
      </c>
      <c r="E110" s="23">
        <v>24.25</v>
      </c>
    </row>
    <row r="111" spans="1:5" x14ac:dyDescent="0.3">
      <c r="A111" s="24">
        <v>42406</v>
      </c>
      <c r="B111" s="23">
        <v>2016</v>
      </c>
      <c r="C111" s="23" t="s">
        <v>76</v>
      </c>
      <c r="D111" s="23">
        <v>598.85</v>
      </c>
      <c r="E111" s="23">
        <v>269.48</v>
      </c>
    </row>
    <row r="112" spans="1:5" x14ac:dyDescent="0.3">
      <c r="A112" s="24">
        <v>42567</v>
      </c>
      <c r="B112" s="23">
        <v>2016</v>
      </c>
      <c r="C112" s="23" t="s">
        <v>77</v>
      </c>
      <c r="D112" s="23">
        <v>2177.11</v>
      </c>
      <c r="E112" s="23">
        <v>936.16</v>
      </c>
    </row>
    <row r="113" spans="1:5" x14ac:dyDescent="0.3">
      <c r="A113" s="24">
        <v>42801</v>
      </c>
      <c r="B113" s="23">
        <v>2017</v>
      </c>
      <c r="C113" s="23" t="s">
        <v>30</v>
      </c>
      <c r="D113" s="23">
        <v>2417.35</v>
      </c>
      <c r="E113" s="23">
        <v>1281.2</v>
      </c>
    </row>
    <row r="114" spans="1:5" x14ac:dyDescent="0.3">
      <c r="A114" s="24">
        <v>42797</v>
      </c>
      <c r="B114" s="23">
        <v>2017</v>
      </c>
      <c r="C114" s="23" t="s">
        <v>77</v>
      </c>
      <c r="D114" s="23">
        <v>498.52</v>
      </c>
      <c r="E114" s="23">
        <v>259.23</v>
      </c>
    </row>
    <row r="115" spans="1:5" x14ac:dyDescent="0.3">
      <c r="A115" s="24">
        <v>43091</v>
      </c>
      <c r="B115" s="23">
        <v>2017</v>
      </c>
      <c r="C115" s="23" t="s">
        <v>31</v>
      </c>
      <c r="D115" s="23">
        <v>22.8</v>
      </c>
      <c r="E115" s="23">
        <v>13.91</v>
      </c>
    </row>
    <row r="116" spans="1:5" x14ac:dyDescent="0.3">
      <c r="A116" s="24">
        <v>43274</v>
      </c>
      <c r="B116" s="23">
        <v>2018</v>
      </c>
      <c r="C116" s="23" t="s">
        <v>30</v>
      </c>
      <c r="D116" s="23">
        <v>536.25</v>
      </c>
      <c r="E116" s="23">
        <v>294.94</v>
      </c>
    </row>
    <row r="117" spans="1:5" x14ac:dyDescent="0.3">
      <c r="A117" s="24">
        <v>42413</v>
      </c>
      <c r="B117" s="23">
        <v>2016</v>
      </c>
      <c r="C117" s="23" t="s">
        <v>30</v>
      </c>
      <c r="D117" s="23">
        <v>1871.36</v>
      </c>
      <c r="E117" s="23">
        <v>1160.24</v>
      </c>
    </row>
    <row r="118" spans="1:5" x14ac:dyDescent="0.3">
      <c r="A118" s="24">
        <v>42622</v>
      </c>
      <c r="B118" s="23">
        <v>2016</v>
      </c>
      <c r="C118" s="23" t="s">
        <v>31</v>
      </c>
      <c r="D118" s="23">
        <v>880.15</v>
      </c>
      <c r="E118" s="23">
        <v>536.89</v>
      </c>
    </row>
    <row r="119" spans="1:5" x14ac:dyDescent="0.3">
      <c r="A119" s="24">
        <v>42503</v>
      </c>
      <c r="B119" s="23">
        <v>2016</v>
      </c>
      <c r="C119" s="23" t="s">
        <v>77</v>
      </c>
      <c r="D119" s="23">
        <v>2115.44</v>
      </c>
      <c r="E119" s="23">
        <v>1184.6500000000001</v>
      </c>
    </row>
    <row r="120" spans="1:5" x14ac:dyDescent="0.3">
      <c r="A120" s="24">
        <v>42612</v>
      </c>
      <c r="B120" s="23">
        <v>2016</v>
      </c>
      <c r="C120" s="23" t="s">
        <v>31</v>
      </c>
      <c r="D120" s="23">
        <v>2268.16</v>
      </c>
      <c r="E120" s="23">
        <v>975.31</v>
      </c>
    </row>
    <row r="121" spans="1:5" x14ac:dyDescent="0.3">
      <c r="A121" s="24">
        <v>43424</v>
      </c>
      <c r="B121" s="23">
        <v>2018</v>
      </c>
      <c r="C121" s="23" t="s">
        <v>77</v>
      </c>
      <c r="D121" s="23">
        <v>1800.62</v>
      </c>
      <c r="E121" s="23">
        <v>954.33</v>
      </c>
    </row>
    <row r="122" spans="1:5" x14ac:dyDescent="0.3">
      <c r="A122" s="24">
        <v>43410</v>
      </c>
      <c r="B122" s="23">
        <v>2018</v>
      </c>
      <c r="C122" s="23" t="s">
        <v>30</v>
      </c>
      <c r="D122" s="23">
        <v>1860.09</v>
      </c>
      <c r="E122" s="23">
        <v>781.24</v>
      </c>
    </row>
    <row r="123" spans="1:5" x14ac:dyDescent="0.3">
      <c r="A123" s="24">
        <v>43154</v>
      </c>
      <c r="B123" s="23">
        <v>2018</v>
      </c>
      <c r="C123" s="23" t="s">
        <v>76</v>
      </c>
      <c r="D123" s="23">
        <v>667.55</v>
      </c>
      <c r="E123" s="23">
        <v>267.02</v>
      </c>
    </row>
    <row r="124" spans="1:5" x14ac:dyDescent="0.3">
      <c r="A124" s="24">
        <v>42678</v>
      </c>
      <c r="B124" s="23">
        <v>2016</v>
      </c>
      <c r="C124" s="23" t="s">
        <v>30</v>
      </c>
      <c r="D124" s="23">
        <v>989.63</v>
      </c>
      <c r="E124" s="23">
        <v>653.16</v>
      </c>
    </row>
    <row r="125" spans="1:5" x14ac:dyDescent="0.3">
      <c r="A125" s="24">
        <v>42528</v>
      </c>
      <c r="B125" s="23">
        <v>2016</v>
      </c>
      <c r="C125" s="23" t="s">
        <v>76</v>
      </c>
      <c r="D125" s="23">
        <v>1907.49</v>
      </c>
      <c r="E125" s="23">
        <v>820.22</v>
      </c>
    </row>
    <row r="126" spans="1:5" x14ac:dyDescent="0.3">
      <c r="A126" s="24">
        <v>42468</v>
      </c>
      <c r="B126" s="23">
        <v>2016</v>
      </c>
      <c r="C126" s="23" t="s">
        <v>30</v>
      </c>
      <c r="D126" s="23">
        <v>693.75</v>
      </c>
      <c r="E126" s="23">
        <v>291.38</v>
      </c>
    </row>
    <row r="127" spans="1:5" x14ac:dyDescent="0.3">
      <c r="A127" s="24">
        <v>43044</v>
      </c>
      <c r="B127" s="23">
        <v>2017</v>
      </c>
      <c r="C127" s="23" t="s">
        <v>77</v>
      </c>
      <c r="D127" s="23">
        <v>699.22</v>
      </c>
      <c r="E127" s="23">
        <v>391.56</v>
      </c>
    </row>
    <row r="128" spans="1:5" x14ac:dyDescent="0.3">
      <c r="A128" s="24">
        <v>42938</v>
      </c>
      <c r="B128" s="23">
        <v>2017</v>
      </c>
      <c r="C128" s="23" t="s">
        <v>77</v>
      </c>
      <c r="D128" s="23">
        <v>1489.21</v>
      </c>
      <c r="E128" s="23">
        <v>982.88</v>
      </c>
    </row>
    <row r="129" spans="1:5" x14ac:dyDescent="0.3">
      <c r="A129" s="24">
        <v>42760</v>
      </c>
      <c r="B129" s="23">
        <v>2017</v>
      </c>
      <c r="C129" s="23" t="s">
        <v>76</v>
      </c>
      <c r="D129" s="23">
        <v>987.63</v>
      </c>
      <c r="E129" s="23">
        <v>414.8</v>
      </c>
    </row>
    <row r="130" spans="1:5" x14ac:dyDescent="0.3">
      <c r="A130" s="24">
        <v>43272</v>
      </c>
      <c r="B130" s="23">
        <v>2018</v>
      </c>
      <c r="C130" s="23" t="s">
        <v>30</v>
      </c>
      <c r="D130" s="23">
        <v>2037.45</v>
      </c>
      <c r="E130" s="23">
        <v>1161.3499999999999</v>
      </c>
    </row>
    <row r="131" spans="1:5" x14ac:dyDescent="0.3">
      <c r="A131" s="24">
        <v>42411</v>
      </c>
      <c r="B131" s="23">
        <v>2016</v>
      </c>
      <c r="C131" s="23" t="s">
        <v>30</v>
      </c>
      <c r="D131" s="23">
        <v>2345</v>
      </c>
      <c r="E131" s="23">
        <v>1430.45</v>
      </c>
    </row>
    <row r="132" spans="1:5" x14ac:dyDescent="0.3">
      <c r="A132" s="24">
        <v>43119</v>
      </c>
      <c r="B132" s="23">
        <v>2018</v>
      </c>
      <c r="C132" s="23" t="s">
        <v>30</v>
      </c>
      <c r="D132" s="23">
        <v>1496.14</v>
      </c>
      <c r="E132" s="23">
        <v>703.19</v>
      </c>
    </row>
    <row r="133" spans="1:5" x14ac:dyDescent="0.3">
      <c r="A133" s="24">
        <v>43121</v>
      </c>
      <c r="B133" s="23">
        <v>2018</v>
      </c>
      <c r="C133" s="23" t="s">
        <v>77</v>
      </c>
      <c r="D133" s="23">
        <v>836.37</v>
      </c>
      <c r="E133" s="23">
        <v>368</v>
      </c>
    </row>
    <row r="134" spans="1:5" x14ac:dyDescent="0.3">
      <c r="A134" s="24">
        <v>43264</v>
      </c>
      <c r="B134" s="23">
        <v>2018</v>
      </c>
      <c r="C134" s="23" t="s">
        <v>77</v>
      </c>
      <c r="D134" s="23">
        <v>1023.91</v>
      </c>
      <c r="E134" s="23">
        <v>573.39</v>
      </c>
    </row>
    <row r="135" spans="1:5" x14ac:dyDescent="0.3">
      <c r="A135" s="24">
        <v>42760</v>
      </c>
      <c r="B135" s="23">
        <v>2017</v>
      </c>
      <c r="C135" s="23" t="s">
        <v>31</v>
      </c>
      <c r="D135" s="23">
        <v>1553.78</v>
      </c>
      <c r="E135" s="23">
        <v>776.89</v>
      </c>
    </row>
    <row r="136" spans="1:5" x14ac:dyDescent="0.3">
      <c r="A136" s="24">
        <v>43088</v>
      </c>
      <c r="B136" s="23">
        <v>2017</v>
      </c>
      <c r="C136" s="23" t="s">
        <v>76</v>
      </c>
      <c r="D136" s="23">
        <v>946.52</v>
      </c>
      <c r="E136" s="23">
        <v>388.07</v>
      </c>
    </row>
    <row r="137" spans="1:5" x14ac:dyDescent="0.3">
      <c r="A137" s="24">
        <v>42539</v>
      </c>
      <c r="B137" s="23">
        <v>2016</v>
      </c>
      <c r="C137" s="23" t="s">
        <v>76</v>
      </c>
      <c r="D137" s="23">
        <v>891.64</v>
      </c>
      <c r="E137" s="23">
        <v>552.82000000000005</v>
      </c>
    </row>
    <row r="138" spans="1:5" x14ac:dyDescent="0.3">
      <c r="A138" s="24">
        <v>42431</v>
      </c>
      <c r="B138" s="23">
        <v>2016</v>
      </c>
      <c r="C138" s="23" t="s">
        <v>31</v>
      </c>
      <c r="D138" s="23">
        <v>1042.6099999999999</v>
      </c>
      <c r="E138" s="23">
        <v>552.58000000000004</v>
      </c>
    </row>
    <row r="139" spans="1:5" x14ac:dyDescent="0.3">
      <c r="A139" s="24">
        <v>43189</v>
      </c>
      <c r="B139" s="23">
        <v>2018</v>
      </c>
      <c r="C139" s="23" t="s">
        <v>76</v>
      </c>
      <c r="D139" s="23">
        <v>692.89</v>
      </c>
      <c r="E139" s="23">
        <v>291.01</v>
      </c>
    </row>
    <row r="140" spans="1:5" x14ac:dyDescent="0.3">
      <c r="A140" s="24">
        <v>42497</v>
      </c>
      <c r="B140" s="23">
        <v>2016</v>
      </c>
      <c r="C140" s="23" t="s">
        <v>30</v>
      </c>
      <c r="D140" s="23">
        <v>2421.14</v>
      </c>
      <c r="E140" s="23">
        <v>1234.78</v>
      </c>
    </row>
    <row r="141" spans="1:5" x14ac:dyDescent="0.3">
      <c r="A141" s="24">
        <v>43016</v>
      </c>
      <c r="B141" s="23">
        <v>2017</v>
      </c>
      <c r="C141" s="23" t="s">
        <v>77</v>
      </c>
      <c r="D141" s="23">
        <v>2459.69</v>
      </c>
      <c r="E141" s="23">
        <v>1008.47</v>
      </c>
    </row>
    <row r="142" spans="1:5" x14ac:dyDescent="0.3">
      <c r="A142" s="24">
        <v>42527</v>
      </c>
      <c r="B142" s="23">
        <v>2016</v>
      </c>
      <c r="C142" s="23" t="s">
        <v>76</v>
      </c>
      <c r="D142" s="23">
        <v>505.37</v>
      </c>
      <c r="E142" s="23">
        <v>293.11</v>
      </c>
    </row>
    <row r="143" spans="1:5" x14ac:dyDescent="0.3">
      <c r="A143" s="24">
        <v>43163</v>
      </c>
      <c r="B143" s="23">
        <v>2018</v>
      </c>
      <c r="C143" s="23" t="s">
        <v>31</v>
      </c>
      <c r="D143" s="23">
        <v>1349.89</v>
      </c>
      <c r="E143" s="23">
        <v>566.95000000000005</v>
      </c>
    </row>
    <row r="144" spans="1:5" x14ac:dyDescent="0.3">
      <c r="A144" s="24">
        <v>43207</v>
      </c>
      <c r="B144" s="23">
        <v>2018</v>
      </c>
      <c r="C144" s="23" t="s">
        <v>76</v>
      </c>
      <c r="D144" s="23">
        <v>2256.65</v>
      </c>
      <c r="E144" s="23">
        <v>1196.02</v>
      </c>
    </row>
    <row r="145" spans="1:5" x14ac:dyDescent="0.3">
      <c r="A145" s="24">
        <v>43071</v>
      </c>
      <c r="B145" s="23">
        <v>2017</v>
      </c>
      <c r="C145" s="23" t="s">
        <v>30</v>
      </c>
      <c r="D145" s="23">
        <v>1068.1500000000001</v>
      </c>
      <c r="E145" s="23">
        <v>480.67</v>
      </c>
    </row>
    <row r="146" spans="1:5" x14ac:dyDescent="0.3">
      <c r="A146" s="24">
        <v>42832</v>
      </c>
      <c r="B146" s="23">
        <v>2017</v>
      </c>
      <c r="C146" s="23" t="s">
        <v>31</v>
      </c>
      <c r="D146" s="23">
        <v>488.82</v>
      </c>
      <c r="E146" s="23">
        <v>303.07</v>
      </c>
    </row>
    <row r="147" spans="1:5" x14ac:dyDescent="0.3">
      <c r="A147" s="24">
        <v>42589</v>
      </c>
      <c r="B147" s="23">
        <v>2016</v>
      </c>
      <c r="C147" s="23" t="s">
        <v>30</v>
      </c>
      <c r="D147" s="23">
        <v>1549.1</v>
      </c>
      <c r="E147" s="23">
        <v>805.53</v>
      </c>
    </row>
    <row r="148" spans="1:5" x14ac:dyDescent="0.3">
      <c r="A148" s="24">
        <v>43093</v>
      </c>
      <c r="B148" s="23">
        <v>2017</v>
      </c>
      <c r="C148" s="23" t="s">
        <v>77</v>
      </c>
      <c r="D148" s="23">
        <v>984.61</v>
      </c>
      <c r="E148" s="23">
        <v>384</v>
      </c>
    </row>
    <row r="149" spans="1:5" x14ac:dyDescent="0.3">
      <c r="A149" s="24">
        <v>42963</v>
      </c>
      <c r="B149" s="23">
        <v>2017</v>
      </c>
      <c r="C149" s="23" t="s">
        <v>31</v>
      </c>
      <c r="D149" s="23">
        <v>2445.1799999999998</v>
      </c>
      <c r="E149" s="23">
        <v>1295.95</v>
      </c>
    </row>
    <row r="150" spans="1:5" x14ac:dyDescent="0.3">
      <c r="A150" s="24">
        <v>43013</v>
      </c>
      <c r="B150" s="23">
        <v>2017</v>
      </c>
      <c r="C150" s="23" t="s">
        <v>30</v>
      </c>
      <c r="D150" s="23">
        <v>45.18</v>
      </c>
      <c r="E150" s="23">
        <v>21.69</v>
      </c>
    </row>
    <row r="151" spans="1:5" x14ac:dyDescent="0.3">
      <c r="A151" s="24">
        <v>42768</v>
      </c>
      <c r="B151" s="23">
        <v>2017</v>
      </c>
      <c r="C151" s="23" t="s">
        <v>76</v>
      </c>
      <c r="D151" s="23">
        <v>2162.3200000000002</v>
      </c>
      <c r="E151" s="23">
        <v>1037.9100000000001</v>
      </c>
    </row>
    <row r="152" spans="1:5" x14ac:dyDescent="0.3">
      <c r="A152" s="24">
        <v>42631</v>
      </c>
      <c r="B152" s="23">
        <v>2016</v>
      </c>
      <c r="C152" s="23" t="s">
        <v>31</v>
      </c>
      <c r="D152" s="23">
        <v>2345.4299999999998</v>
      </c>
      <c r="E152" s="23">
        <v>1336.9</v>
      </c>
    </row>
    <row r="153" spans="1:5" x14ac:dyDescent="0.3">
      <c r="A153" s="24">
        <v>42392</v>
      </c>
      <c r="B153" s="23">
        <v>2016</v>
      </c>
      <c r="C153" s="23" t="s">
        <v>30</v>
      </c>
      <c r="D153" s="23">
        <v>968.43</v>
      </c>
      <c r="E153" s="23">
        <v>571.37</v>
      </c>
    </row>
    <row r="154" spans="1:5" x14ac:dyDescent="0.3">
      <c r="A154" s="24">
        <v>43354</v>
      </c>
      <c r="B154" s="23">
        <v>2018</v>
      </c>
      <c r="C154" s="23" t="s">
        <v>76</v>
      </c>
      <c r="D154" s="23">
        <v>573.76</v>
      </c>
      <c r="E154" s="23">
        <v>355.73</v>
      </c>
    </row>
    <row r="155" spans="1:5" x14ac:dyDescent="0.3">
      <c r="A155" s="24">
        <v>42839</v>
      </c>
      <c r="B155" s="23">
        <v>2017</v>
      </c>
      <c r="C155" s="23" t="s">
        <v>31</v>
      </c>
      <c r="D155" s="23">
        <v>2222.89</v>
      </c>
      <c r="E155" s="23">
        <v>911.38</v>
      </c>
    </row>
    <row r="156" spans="1:5" x14ac:dyDescent="0.3">
      <c r="A156" s="24">
        <v>42560</v>
      </c>
      <c r="B156" s="23">
        <v>2016</v>
      </c>
      <c r="C156" s="23" t="s">
        <v>76</v>
      </c>
      <c r="D156" s="23">
        <v>1452.43</v>
      </c>
      <c r="E156" s="23">
        <v>813.36</v>
      </c>
    </row>
    <row r="157" spans="1:5" x14ac:dyDescent="0.3">
      <c r="A157" s="24">
        <v>43153</v>
      </c>
      <c r="B157" s="23">
        <v>2018</v>
      </c>
      <c r="C157" s="23" t="s">
        <v>77</v>
      </c>
      <c r="D157" s="23">
        <v>454.62</v>
      </c>
      <c r="E157" s="23">
        <v>222.76</v>
      </c>
    </row>
    <row r="158" spans="1:5" x14ac:dyDescent="0.3">
      <c r="A158" s="24">
        <v>43105</v>
      </c>
      <c r="B158" s="23">
        <v>2018</v>
      </c>
      <c r="C158" s="23" t="s">
        <v>77</v>
      </c>
      <c r="D158" s="23">
        <v>1753.68</v>
      </c>
      <c r="E158" s="23">
        <v>789.16</v>
      </c>
    </row>
    <row r="159" spans="1:5" x14ac:dyDescent="0.3">
      <c r="A159" s="24">
        <v>43312</v>
      </c>
      <c r="B159" s="23">
        <v>2018</v>
      </c>
      <c r="C159" s="23" t="s">
        <v>31</v>
      </c>
      <c r="D159" s="23">
        <v>1623.32</v>
      </c>
      <c r="E159" s="23">
        <v>795.43</v>
      </c>
    </row>
    <row r="160" spans="1:5" x14ac:dyDescent="0.3">
      <c r="A160" s="24">
        <v>43430</v>
      </c>
      <c r="B160" s="23">
        <v>2018</v>
      </c>
      <c r="C160" s="23" t="s">
        <v>30</v>
      </c>
      <c r="D160" s="23">
        <v>531.32000000000005</v>
      </c>
      <c r="E160" s="23">
        <v>355.98</v>
      </c>
    </row>
    <row r="161" spans="1:5" x14ac:dyDescent="0.3">
      <c r="A161" s="24">
        <v>43123</v>
      </c>
      <c r="B161" s="23">
        <v>2018</v>
      </c>
      <c r="C161" s="23" t="s">
        <v>76</v>
      </c>
      <c r="D161" s="23">
        <v>2144.9499999999998</v>
      </c>
      <c r="E161" s="23">
        <v>1394.22</v>
      </c>
    </row>
    <row r="162" spans="1:5" x14ac:dyDescent="0.3">
      <c r="A162" s="24">
        <v>42883</v>
      </c>
      <c r="B162" s="23">
        <v>2017</v>
      </c>
      <c r="C162" s="23" t="s">
        <v>31</v>
      </c>
      <c r="D162" s="23">
        <v>517.14</v>
      </c>
      <c r="E162" s="23">
        <v>336.14</v>
      </c>
    </row>
    <row r="163" spans="1:5" x14ac:dyDescent="0.3">
      <c r="A163" s="24">
        <v>43129</v>
      </c>
      <c r="B163" s="23">
        <v>2018</v>
      </c>
      <c r="C163" s="23" t="s">
        <v>30</v>
      </c>
      <c r="D163" s="23">
        <v>852.54</v>
      </c>
      <c r="E163" s="23">
        <v>562.67999999999995</v>
      </c>
    </row>
    <row r="164" spans="1:5" x14ac:dyDescent="0.3">
      <c r="A164" s="24">
        <v>42928</v>
      </c>
      <c r="B164" s="23">
        <v>2017</v>
      </c>
      <c r="C164" s="23" t="s">
        <v>31</v>
      </c>
      <c r="D164" s="23">
        <v>438.5</v>
      </c>
      <c r="E164" s="23">
        <v>223.64</v>
      </c>
    </row>
    <row r="165" spans="1:5" x14ac:dyDescent="0.3">
      <c r="A165" s="24">
        <v>42807</v>
      </c>
      <c r="B165" s="23">
        <v>2017</v>
      </c>
      <c r="C165" s="23" t="s">
        <v>77</v>
      </c>
      <c r="D165" s="23">
        <v>1958.55</v>
      </c>
      <c r="E165" s="23">
        <v>998.86</v>
      </c>
    </row>
    <row r="166" spans="1:5" x14ac:dyDescent="0.3">
      <c r="A166" s="24">
        <v>42747</v>
      </c>
      <c r="B166" s="23">
        <v>2017</v>
      </c>
      <c r="C166" s="23" t="s">
        <v>30</v>
      </c>
      <c r="D166" s="23">
        <v>245.23</v>
      </c>
      <c r="E166" s="23">
        <v>122.62</v>
      </c>
    </row>
    <row r="167" spans="1:5" x14ac:dyDescent="0.3">
      <c r="A167" s="24">
        <v>42628</v>
      </c>
      <c r="B167" s="23">
        <v>2016</v>
      </c>
      <c r="C167" s="23" t="s">
        <v>31</v>
      </c>
      <c r="D167" s="23">
        <v>315.60000000000002</v>
      </c>
      <c r="E167" s="23">
        <v>201.98</v>
      </c>
    </row>
    <row r="168" spans="1:5" x14ac:dyDescent="0.3">
      <c r="A168" s="24">
        <v>42448</v>
      </c>
      <c r="B168" s="23">
        <v>2016</v>
      </c>
      <c r="C168" s="23" t="s">
        <v>76</v>
      </c>
      <c r="D168" s="23">
        <v>269.58</v>
      </c>
      <c r="E168" s="23">
        <v>126.7</v>
      </c>
    </row>
    <row r="169" spans="1:5" x14ac:dyDescent="0.3">
      <c r="A169" s="24">
        <v>43380</v>
      </c>
      <c r="B169" s="23">
        <v>2018</v>
      </c>
      <c r="C169" s="23" t="s">
        <v>31</v>
      </c>
      <c r="D169" s="23">
        <v>2106.0700000000002</v>
      </c>
      <c r="E169" s="23">
        <v>1263.6400000000001</v>
      </c>
    </row>
    <row r="170" spans="1:5" x14ac:dyDescent="0.3">
      <c r="A170" s="24">
        <v>42853</v>
      </c>
      <c r="B170" s="23">
        <v>2017</v>
      </c>
      <c r="C170" s="23" t="s">
        <v>31</v>
      </c>
      <c r="D170" s="23">
        <v>562.73</v>
      </c>
      <c r="E170" s="23">
        <v>236.35</v>
      </c>
    </row>
    <row r="171" spans="1:5" x14ac:dyDescent="0.3">
      <c r="A171" s="24">
        <v>43249</v>
      </c>
      <c r="B171" s="23">
        <v>2018</v>
      </c>
      <c r="C171" s="23" t="s">
        <v>76</v>
      </c>
      <c r="D171" s="23">
        <v>2347.6</v>
      </c>
      <c r="E171" s="23">
        <v>962.52</v>
      </c>
    </row>
    <row r="172" spans="1:5" x14ac:dyDescent="0.3">
      <c r="A172" s="24">
        <v>43261</v>
      </c>
      <c r="B172" s="23">
        <v>2018</v>
      </c>
      <c r="C172" s="23" t="s">
        <v>30</v>
      </c>
      <c r="D172" s="23">
        <v>1197.77</v>
      </c>
      <c r="E172" s="23">
        <v>598.89</v>
      </c>
    </row>
    <row r="173" spans="1:5" x14ac:dyDescent="0.3">
      <c r="A173" s="24">
        <v>42612</v>
      </c>
      <c r="B173" s="23">
        <v>2016</v>
      </c>
      <c r="C173" s="23" t="s">
        <v>76</v>
      </c>
      <c r="D173" s="23">
        <v>1411.59</v>
      </c>
      <c r="E173" s="23">
        <v>762.26</v>
      </c>
    </row>
    <row r="174" spans="1:5" x14ac:dyDescent="0.3">
      <c r="A174" s="24">
        <v>42943</v>
      </c>
      <c r="B174" s="23">
        <v>2017</v>
      </c>
      <c r="C174" s="23" t="s">
        <v>30</v>
      </c>
      <c r="D174" s="23">
        <v>2030.49</v>
      </c>
      <c r="E174" s="23">
        <v>1258.9000000000001</v>
      </c>
    </row>
    <row r="175" spans="1:5" x14ac:dyDescent="0.3">
      <c r="A175" s="24">
        <v>43370</v>
      </c>
      <c r="B175" s="23">
        <v>2018</v>
      </c>
      <c r="C175" s="23" t="s">
        <v>76</v>
      </c>
      <c r="D175" s="23">
        <v>1665.95</v>
      </c>
      <c r="E175" s="23">
        <v>766.34</v>
      </c>
    </row>
    <row r="176" spans="1:5" x14ac:dyDescent="0.3">
      <c r="A176" s="24">
        <v>43450</v>
      </c>
      <c r="B176" s="23">
        <v>2018</v>
      </c>
      <c r="C176" s="23" t="s">
        <v>31</v>
      </c>
      <c r="D176" s="23">
        <v>305.45999999999998</v>
      </c>
      <c r="E176" s="23">
        <v>192.44</v>
      </c>
    </row>
    <row r="177" spans="1:5" x14ac:dyDescent="0.3">
      <c r="A177" s="24">
        <v>43464</v>
      </c>
      <c r="B177" s="23">
        <v>2018</v>
      </c>
      <c r="C177" s="23" t="s">
        <v>77</v>
      </c>
      <c r="D177" s="23">
        <v>1913.15</v>
      </c>
      <c r="E177" s="23">
        <v>1033.0999999999999</v>
      </c>
    </row>
    <row r="178" spans="1:5" x14ac:dyDescent="0.3">
      <c r="A178" s="24">
        <v>42836</v>
      </c>
      <c r="B178" s="23">
        <v>2017</v>
      </c>
      <c r="C178" s="23" t="s">
        <v>76</v>
      </c>
      <c r="D178" s="23">
        <v>1838.42</v>
      </c>
      <c r="E178" s="23">
        <v>772.14</v>
      </c>
    </row>
    <row r="179" spans="1:5" x14ac:dyDescent="0.3">
      <c r="A179" s="24">
        <v>42400</v>
      </c>
      <c r="B179" s="23">
        <v>2016</v>
      </c>
      <c r="C179" s="23" t="s">
        <v>30</v>
      </c>
      <c r="D179" s="23">
        <v>2043.55</v>
      </c>
      <c r="E179" s="23">
        <v>1226.1300000000001</v>
      </c>
    </row>
    <row r="180" spans="1:5" x14ac:dyDescent="0.3">
      <c r="A180" s="24">
        <v>42674</v>
      </c>
      <c r="B180" s="23">
        <v>2016</v>
      </c>
      <c r="C180" s="23" t="s">
        <v>31</v>
      </c>
      <c r="D180" s="23">
        <v>1426.9</v>
      </c>
      <c r="E180" s="23">
        <v>684.91</v>
      </c>
    </row>
    <row r="181" spans="1:5" x14ac:dyDescent="0.3">
      <c r="A181" s="24">
        <v>42442</v>
      </c>
      <c r="B181" s="23">
        <v>2016</v>
      </c>
      <c r="C181" s="23" t="s">
        <v>31</v>
      </c>
      <c r="D181" s="23">
        <v>1997.29</v>
      </c>
      <c r="E181" s="23">
        <v>778.94</v>
      </c>
    </row>
    <row r="182" spans="1:5" x14ac:dyDescent="0.3">
      <c r="A182" s="24">
        <v>43046</v>
      </c>
      <c r="B182" s="23">
        <v>2017</v>
      </c>
      <c r="C182" s="23" t="s">
        <v>30</v>
      </c>
      <c r="D182" s="23">
        <v>823.75</v>
      </c>
      <c r="E182" s="23">
        <v>420.11</v>
      </c>
    </row>
    <row r="183" spans="1:5" x14ac:dyDescent="0.3">
      <c r="A183" s="24">
        <v>43265</v>
      </c>
      <c r="B183" s="23">
        <v>2018</v>
      </c>
      <c r="C183" s="23" t="s">
        <v>76</v>
      </c>
      <c r="D183" s="23">
        <v>1927.75</v>
      </c>
      <c r="E183" s="23">
        <v>1079.54</v>
      </c>
    </row>
    <row r="184" spans="1:5" x14ac:dyDescent="0.3">
      <c r="A184" s="24">
        <v>42535</v>
      </c>
      <c r="B184" s="23">
        <v>2016</v>
      </c>
      <c r="C184" s="23" t="s">
        <v>77</v>
      </c>
      <c r="D184" s="23">
        <v>52.38</v>
      </c>
      <c r="E184" s="23">
        <v>25.14</v>
      </c>
    </row>
    <row r="185" spans="1:5" x14ac:dyDescent="0.3">
      <c r="A185" s="24">
        <v>43398</v>
      </c>
      <c r="B185" s="23">
        <v>2018</v>
      </c>
      <c r="C185" s="23" t="s">
        <v>30</v>
      </c>
      <c r="D185" s="23">
        <v>865.26</v>
      </c>
      <c r="E185" s="23">
        <v>449.94</v>
      </c>
    </row>
    <row r="186" spans="1:5" x14ac:dyDescent="0.3">
      <c r="A186" s="24">
        <v>43410</v>
      </c>
      <c r="B186" s="23">
        <v>2018</v>
      </c>
      <c r="C186" s="23" t="s">
        <v>31</v>
      </c>
      <c r="D186" s="23">
        <v>1539.72</v>
      </c>
      <c r="E186" s="23">
        <v>1016.22</v>
      </c>
    </row>
    <row r="187" spans="1:5" x14ac:dyDescent="0.3">
      <c r="A187" s="24">
        <v>42713</v>
      </c>
      <c r="B187" s="23">
        <v>2016</v>
      </c>
      <c r="C187" s="23" t="s">
        <v>76</v>
      </c>
      <c r="D187" s="23">
        <v>698.67</v>
      </c>
      <c r="E187" s="23">
        <v>461.12</v>
      </c>
    </row>
    <row r="188" spans="1:5" x14ac:dyDescent="0.3">
      <c r="A188" s="24">
        <v>42443</v>
      </c>
      <c r="B188" s="23">
        <v>2016</v>
      </c>
      <c r="C188" s="23" t="s">
        <v>76</v>
      </c>
      <c r="D188" s="23">
        <v>33.119999999999997</v>
      </c>
      <c r="E188" s="23">
        <v>18.88</v>
      </c>
    </row>
    <row r="189" spans="1:5" x14ac:dyDescent="0.3">
      <c r="A189" s="24">
        <v>43419</v>
      </c>
      <c r="B189" s="23">
        <v>2018</v>
      </c>
      <c r="C189" s="23" t="s">
        <v>76</v>
      </c>
      <c r="D189" s="23">
        <v>1017.6</v>
      </c>
      <c r="E189" s="23">
        <v>590.21</v>
      </c>
    </row>
    <row r="190" spans="1:5" x14ac:dyDescent="0.3">
      <c r="A190" s="24">
        <v>43086</v>
      </c>
      <c r="B190" s="23">
        <v>2017</v>
      </c>
      <c r="C190" s="23" t="s">
        <v>31</v>
      </c>
      <c r="D190" s="23">
        <v>1042</v>
      </c>
      <c r="E190" s="23">
        <v>666.88</v>
      </c>
    </row>
    <row r="191" spans="1:5" x14ac:dyDescent="0.3">
      <c r="A191" s="24">
        <v>42774</v>
      </c>
      <c r="B191" s="23">
        <v>2017</v>
      </c>
      <c r="C191" s="23" t="s">
        <v>31</v>
      </c>
      <c r="D191" s="23">
        <v>1520.64</v>
      </c>
      <c r="E191" s="23">
        <v>669.08</v>
      </c>
    </row>
    <row r="192" spans="1:5" x14ac:dyDescent="0.3">
      <c r="A192" s="24">
        <v>43351</v>
      </c>
      <c r="B192" s="23">
        <v>2018</v>
      </c>
      <c r="C192" s="23" t="s">
        <v>76</v>
      </c>
      <c r="D192" s="23">
        <v>1780.84</v>
      </c>
      <c r="E192" s="23">
        <v>979.46</v>
      </c>
    </row>
    <row r="193" spans="1:5" x14ac:dyDescent="0.3">
      <c r="A193" s="24">
        <v>43102</v>
      </c>
      <c r="B193" s="23">
        <v>2018</v>
      </c>
      <c r="C193" s="23" t="s">
        <v>76</v>
      </c>
      <c r="D193" s="23">
        <v>1474.72</v>
      </c>
      <c r="E193" s="23">
        <v>722.61</v>
      </c>
    </row>
    <row r="194" spans="1:5" x14ac:dyDescent="0.3">
      <c r="A194" s="24">
        <v>42882</v>
      </c>
      <c r="B194" s="23">
        <v>2017</v>
      </c>
      <c r="C194" s="23" t="s">
        <v>30</v>
      </c>
      <c r="D194" s="23">
        <v>953.44</v>
      </c>
      <c r="E194" s="23">
        <v>457.65</v>
      </c>
    </row>
    <row r="195" spans="1:5" x14ac:dyDescent="0.3">
      <c r="A195" s="24">
        <v>42628</v>
      </c>
      <c r="B195" s="23">
        <v>2016</v>
      </c>
      <c r="C195" s="23" t="s">
        <v>30</v>
      </c>
      <c r="D195" s="23">
        <v>1769.66</v>
      </c>
      <c r="E195" s="23">
        <v>867.13</v>
      </c>
    </row>
    <row r="196" spans="1:5" x14ac:dyDescent="0.3">
      <c r="A196" s="24">
        <v>42800</v>
      </c>
      <c r="B196" s="23">
        <v>2017</v>
      </c>
      <c r="C196" s="23" t="s">
        <v>77</v>
      </c>
      <c r="D196" s="23">
        <v>1275.3499999999999</v>
      </c>
      <c r="E196" s="23">
        <v>790.72</v>
      </c>
    </row>
    <row r="197" spans="1:5" x14ac:dyDescent="0.3">
      <c r="A197" s="24">
        <v>42640</v>
      </c>
      <c r="B197" s="23">
        <v>2016</v>
      </c>
      <c r="C197" s="23" t="s">
        <v>31</v>
      </c>
      <c r="D197" s="23">
        <v>46.74</v>
      </c>
      <c r="E197" s="23">
        <v>20.57</v>
      </c>
    </row>
    <row r="198" spans="1:5" x14ac:dyDescent="0.3">
      <c r="A198" s="24">
        <v>43088</v>
      </c>
      <c r="B198" s="23">
        <v>2017</v>
      </c>
      <c r="C198" s="23" t="s">
        <v>77</v>
      </c>
      <c r="D198" s="23">
        <v>1351.89</v>
      </c>
      <c r="E198" s="23">
        <v>851.69</v>
      </c>
    </row>
    <row r="199" spans="1:5" x14ac:dyDescent="0.3">
      <c r="A199" s="24">
        <v>42459</v>
      </c>
      <c r="B199" s="23">
        <v>2016</v>
      </c>
      <c r="C199" s="23" t="s">
        <v>76</v>
      </c>
      <c r="D199" s="23">
        <v>674.89</v>
      </c>
      <c r="E199" s="23">
        <v>364.44</v>
      </c>
    </row>
    <row r="200" spans="1:5" x14ac:dyDescent="0.3">
      <c r="A200" s="24">
        <v>43096</v>
      </c>
      <c r="B200" s="23">
        <v>2017</v>
      </c>
      <c r="C200" s="23" t="s">
        <v>31</v>
      </c>
      <c r="D200" s="23">
        <v>2362.0500000000002</v>
      </c>
      <c r="E200" s="23">
        <v>1251.8900000000001</v>
      </c>
    </row>
    <row r="201" spans="1:5" x14ac:dyDescent="0.3">
      <c r="A201" s="24">
        <v>42648</v>
      </c>
      <c r="B201" s="23">
        <v>2016</v>
      </c>
      <c r="C201" s="23" t="s">
        <v>31</v>
      </c>
      <c r="D201" s="23">
        <v>405.09</v>
      </c>
      <c r="E201" s="23">
        <v>182.29</v>
      </c>
    </row>
    <row r="202" spans="1:5" x14ac:dyDescent="0.3">
      <c r="A202" s="24">
        <v>42583</v>
      </c>
      <c r="B202" s="23">
        <v>2016</v>
      </c>
      <c r="C202" s="23" t="s">
        <v>31</v>
      </c>
      <c r="D202" s="23">
        <v>699.56</v>
      </c>
      <c r="E202" s="23">
        <v>391.75</v>
      </c>
    </row>
    <row r="203" spans="1:5" x14ac:dyDescent="0.3">
      <c r="A203" s="24">
        <v>43138</v>
      </c>
      <c r="B203" s="23">
        <v>2018</v>
      </c>
      <c r="C203" s="23" t="s">
        <v>30</v>
      </c>
      <c r="D203" s="23">
        <v>1447.24</v>
      </c>
      <c r="E203" s="23">
        <v>781.51</v>
      </c>
    </row>
    <row r="204" spans="1:5" x14ac:dyDescent="0.3">
      <c r="A204" s="24">
        <v>43103</v>
      </c>
      <c r="B204" s="23">
        <v>2018</v>
      </c>
      <c r="C204" s="23" t="s">
        <v>77</v>
      </c>
      <c r="D204" s="23">
        <v>1811.1</v>
      </c>
      <c r="E204" s="23">
        <v>1213.44</v>
      </c>
    </row>
    <row r="205" spans="1:5" x14ac:dyDescent="0.3">
      <c r="A205" s="24">
        <v>43028</v>
      </c>
      <c r="B205" s="23">
        <v>2017</v>
      </c>
      <c r="C205" s="23" t="s">
        <v>77</v>
      </c>
      <c r="D205" s="23">
        <v>1826.26</v>
      </c>
      <c r="E205" s="23">
        <v>949.66</v>
      </c>
    </row>
    <row r="206" spans="1:5" x14ac:dyDescent="0.3">
      <c r="A206" s="24">
        <v>42579</v>
      </c>
      <c r="B206" s="23">
        <v>2016</v>
      </c>
      <c r="C206" s="23" t="s">
        <v>77</v>
      </c>
      <c r="D206" s="23">
        <v>62.06</v>
      </c>
      <c r="E206" s="23">
        <v>25.44</v>
      </c>
    </row>
    <row r="207" spans="1:5" x14ac:dyDescent="0.3">
      <c r="A207" s="24">
        <v>42487</v>
      </c>
      <c r="B207" s="23">
        <v>2016</v>
      </c>
      <c r="C207" s="23" t="s">
        <v>77</v>
      </c>
      <c r="D207" s="23">
        <v>177.72</v>
      </c>
      <c r="E207" s="23">
        <v>81.75</v>
      </c>
    </row>
    <row r="208" spans="1:5" x14ac:dyDescent="0.3">
      <c r="A208" s="24">
        <v>43353</v>
      </c>
      <c r="B208" s="23">
        <v>2018</v>
      </c>
      <c r="C208" s="23" t="s">
        <v>31</v>
      </c>
      <c r="D208" s="23">
        <v>299.68</v>
      </c>
      <c r="E208" s="23">
        <v>128.86000000000001</v>
      </c>
    </row>
    <row r="209" spans="1:5" x14ac:dyDescent="0.3">
      <c r="A209" s="24">
        <v>42436</v>
      </c>
      <c r="B209" s="23">
        <v>2016</v>
      </c>
      <c r="C209" s="23" t="s">
        <v>77</v>
      </c>
      <c r="D209" s="23">
        <v>653.23</v>
      </c>
      <c r="E209" s="23">
        <v>313.55</v>
      </c>
    </row>
    <row r="210" spans="1:5" x14ac:dyDescent="0.3">
      <c r="A210" s="24">
        <v>42868</v>
      </c>
      <c r="B210" s="23">
        <v>2017</v>
      </c>
      <c r="C210" s="23" t="s">
        <v>77</v>
      </c>
      <c r="D210" s="23">
        <v>1056.07</v>
      </c>
      <c r="E210" s="23">
        <v>538.6</v>
      </c>
    </row>
    <row r="211" spans="1:5" x14ac:dyDescent="0.3">
      <c r="A211" s="24">
        <v>42806</v>
      </c>
      <c r="B211" s="23">
        <v>2017</v>
      </c>
      <c r="C211" s="23" t="s">
        <v>30</v>
      </c>
      <c r="D211" s="23">
        <v>1794.17</v>
      </c>
      <c r="E211" s="23">
        <v>1202.0899999999999</v>
      </c>
    </row>
    <row r="212" spans="1:5" x14ac:dyDescent="0.3">
      <c r="A212" s="24">
        <v>43158</v>
      </c>
      <c r="B212" s="23">
        <v>2018</v>
      </c>
      <c r="C212" s="23" t="s">
        <v>31</v>
      </c>
      <c r="D212" s="23">
        <v>345.44</v>
      </c>
      <c r="E212" s="23">
        <v>179.63</v>
      </c>
    </row>
    <row r="213" spans="1:5" x14ac:dyDescent="0.3">
      <c r="A213" s="24">
        <v>43296</v>
      </c>
      <c r="B213" s="23">
        <v>2018</v>
      </c>
      <c r="C213" s="23" t="s">
        <v>77</v>
      </c>
      <c r="D213" s="23">
        <v>1988.63</v>
      </c>
      <c r="E213" s="23">
        <v>1272.72</v>
      </c>
    </row>
    <row r="214" spans="1:5" x14ac:dyDescent="0.3">
      <c r="A214" s="24">
        <v>43090</v>
      </c>
      <c r="B214" s="23">
        <v>2017</v>
      </c>
      <c r="C214" s="23" t="s">
        <v>77</v>
      </c>
      <c r="D214" s="23">
        <v>233.24</v>
      </c>
      <c r="E214" s="23">
        <v>104.96</v>
      </c>
    </row>
    <row r="215" spans="1:5" x14ac:dyDescent="0.3">
      <c r="A215" s="24">
        <v>43217</v>
      </c>
      <c r="B215" s="23">
        <v>2018</v>
      </c>
      <c r="C215" s="23" t="s">
        <v>77</v>
      </c>
      <c r="D215" s="23">
        <v>1991.82</v>
      </c>
      <c r="E215" s="23">
        <v>896.32</v>
      </c>
    </row>
    <row r="216" spans="1:5" x14ac:dyDescent="0.3">
      <c r="A216" s="24">
        <v>43412</v>
      </c>
      <c r="B216" s="23">
        <v>2018</v>
      </c>
      <c r="C216" s="23" t="s">
        <v>31</v>
      </c>
      <c r="D216" s="23">
        <v>2045.57</v>
      </c>
      <c r="E216" s="23">
        <v>797.77</v>
      </c>
    </row>
    <row r="217" spans="1:5" x14ac:dyDescent="0.3">
      <c r="A217" s="24">
        <v>43310</v>
      </c>
      <c r="B217" s="23">
        <v>2018</v>
      </c>
      <c r="C217" s="23" t="s">
        <v>30</v>
      </c>
      <c r="D217" s="23">
        <v>2094.96</v>
      </c>
      <c r="E217" s="23">
        <v>817.03</v>
      </c>
    </row>
    <row r="218" spans="1:5" x14ac:dyDescent="0.3">
      <c r="A218" s="24">
        <v>42873</v>
      </c>
      <c r="B218" s="23">
        <v>2017</v>
      </c>
      <c r="C218" s="23" t="s">
        <v>77</v>
      </c>
      <c r="D218" s="23">
        <v>1978.7</v>
      </c>
      <c r="E218" s="23">
        <v>811.27</v>
      </c>
    </row>
    <row r="219" spans="1:5" x14ac:dyDescent="0.3">
      <c r="A219" s="24">
        <v>42652</v>
      </c>
      <c r="B219" s="23">
        <v>2016</v>
      </c>
      <c r="C219" s="23" t="s">
        <v>30</v>
      </c>
      <c r="D219" s="23">
        <v>30.38</v>
      </c>
      <c r="E219" s="23">
        <v>17.62</v>
      </c>
    </row>
    <row r="220" spans="1:5" x14ac:dyDescent="0.3">
      <c r="A220" s="24">
        <v>43421</v>
      </c>
      <c r="B220" s="23">
        <v>2018</v>
      </c>
      <c r="C220" s="23" t="s">
        <v>76</v>
      </c>
      <c r="D220" s="23">
        <v>1313.35</v>
      </c>
      <c r="E220" s="23">
        <v>669.81</v>
      </c>
    </row>
    <row r="221" spans="1:5" x14ac:dyDescent="0.3">
      <c r="A221" s="24">
        <v>42628</v>
      </c>
      <c r="B221" s="23">
        <v>2016</v>
      </c>
      <c r="C221" s="23" t="s">
        <v>76</v>
      </c>
      <c r="D221" s="23">
        <v>1532.81</v>
      </c>
      <c r="E221" s="23">
        <v>812.39</v>
      </c>
    </row>
    <row r="222" spans="1:5" x14ac:dyDescent="0.3">
      <c r="A222" s="24">
        <v>43335</v>
      </c>
      <c r="B222" s="23">
        <v>2018</v>
      </c>
      <c r="C222" s="23" t="s">
        <v>76</v>
      </c>
      <c r="D222" s="23">
        <v>2195.7800000000002</v>
      </c>
      <c r="E222" s="23">
        <v>1097.8900000000001</v>
      </c>
    </row>
    <row r="223" spans="1:5" x14ac:dyDescent="0.3">
      <c r="A223" s="24">
        <v>42817</v>
      </c>
      <c r="B223" s="23">
        <v>2017</v>
      </c>
      <c r="C223" s="23" t="s">
        <v>76</v>
      </c>
      <c r="D223" s="23">
        <v>80.08</v>
      </c>
      <c r="E223" s="23">
        <v>31.23</v>
      </c>
    </row>
    <row r="224" spans="1:5" x14ac:dyDescent="0.3">
      <c r="A224" s="24">
        <v>42560</v>
      </c>
      <c r="B224" s="23">
        <v>2016</v>
      </c>
      <c r="C224" s="23" t="s">
        <v>31</v>
      </c>
      <c r="D224" s="23">
        <v>45.19</v>
      </c>
      <c r="E224" s="23">
        <v>24.85</v>
      </c>
    </row>
    <row r="225" spans="1:5" x14ac:dyDescent="0.3">
      <c r="A225" s="24">
        <v>42791</v>
      </c>
      <c r="B225" s="23">
        <v>2017</v>
      </c>
      <c r="C225" s="23" t="s">
        <v>30</v>
      </c>
      <c r="D225" s="23">
        <v>732.64</v>
      </c>
      <c r="E225" s="23">
        <v>388.3</v>
      </c>
    </row>
    <row r="226" spans="1:5" x14ac:dyDescent="0.3">
      <c r="A226" s="24">
        <v>42446</v>
      </c>
      <c r="B226" s="23">
        <v>2016</v>
      </c>
      <c r="C226" s="23" t="s">
        <v>77</v>
      </c>
      <c r="D226" s="23">
        <v>1049.3599999999999</v>
      </c>
      <c r="E226" s="23">
        <v>671.59</v>
      </c>
    </row>
    <row r="227" spans="1:5" x14ac:dyDescent="0.3">
      <c r="A227" s="24">
        <v>42897</v>
      </c>
      <c r="B227" s="23">
        <v>2017</v>
      </c>
      <c r="C227" s="23" t="s">
        <v>30</v>
      </c>
      <c r="D227" s="23">
        <v>222.93</v>
      </c>
      <c r="E227" s="23">
        <v>86.94</v>
      </c>
    </row>
    <row r="228" spans="1:5" x14ac:dyDescent="0.3">
      <c r="A228" s="24">
        <v>43281</v>
      </c>
      <c r="B228" s="23">
        <v>2018</v>
      </c>
      <c r="C228" s="23" t="s">
        <v>31</v>
      </c>
      <c r="D228" s="23">
        <v>682.26</v>
      </c>
      <c r="E228" s="23">
        <v>416.18</v>
      </c>
    </row>
    <row r="229" spans="1:5" x14ac:dyDescent="0.3">
      <c r="A229" s="24">
        <v>42785</v>
      </c>
      <c r="B229" s="23">
        <v>2017</v>
      </c>
      <c r="C229" s="23" t="s">
        <v>76</v>
      </c>
      <c r="D229" s="23">
        <v>1248.8599999999999</v>
      </c>
      <c r="E229" s="23">
        <v>487.06</v>
      </c>
    </row>
    <row r="230" spans="1:5" x14ac:dyDescent="0.3">
      <c r="A230" s="24">
        <v>42950</v>
      </c>
      <c r="B230" s="23">
        <v>2017</v>
      </c>
      <c r="C230" s="23" t="s">
        <v>30</v>
      </c>
      <c r="D230" s="23">
        <v>1678.55</v>
      </c>
      <c r="E230" s="23">
        <v>772.13</v>
      </c>
    </row>
    <row r="231" spans="1:5" x14ac:dyDescent="0.3">
      <c r="A231" s="24">
        <v>43401</v>
      </c>
      <c r="B231" s="23">
        <v>2018</v>
      </c>
      <c r="C231" s="23" t="s">
        <v>76</v>
      </c>
      <c r="D231" s="23">
        <v>2184.1999999999998</v>
      </c>
      <c r="E231" s="23">
        <v>1092.0999999999999</v>
      </c>
    </row>
    <row r="232" spans="1:5" x14ac:dyDescent="0.3">
      <c r="A232" s="24">
        <v>43310</v>
      </c>
      <c r="B232" s="23">
        <v>2018</v>
      </c>
      <c r="C232" s="23" t="s">
        <v>31</v>
      </c>
      <c r="D232" s="23">
        <v>460.34</v>
      </c>
      <c r="E232" s="23">
        <v>188.74</v>
      </c>
    </row>
    <row r="233" spans="1:5" x14ac:dyDescent="0.3">
      <c r="A233" s="24">
        <v>42916</v>
      </c>
      <c r="B233" s="23">
        <v>2017</v>
      </c>
      <c r="C233" s="23" t="s">
        <v>30</v>
      </c>
      <c r="D233" s="23">
        <v>371.62</v>
      </c>
      <c r="E233" s="23">
        <v>156.08000000000001</v>
      </c>
    </row>
    <row r="234" spans="1:5" x14ac:dyDescent="0.3">
      <c r="A234" s="24">
        <v>42563</v>
      </c>
      <c r="B234" s="23">
        <v>2016</v>
      </c>
      <c r="C234" s="23" t="s">
        <v>30</v>
      </c>
      <c r="D234" s="23">
        <v>584.32000000000005</v>
      </c>
      <c r="E234" s="23">
        <v>286.32</v>
      </c>
    </row>
    <row r="235" spans="1:5" x14ac:dyDescent="0.3">
      <c r="A235" s="24">
        <v>43172</v>
      </c>
      <c r="B235" s="23">
        <v>2018</v>
      </c>
      <c r="C235" s="23" t="s">
        <v>30</v>
      </c>
      <c r="D235" s="23">
        <v>2365.67</v>
      </c>
      <c r="E235" s="23">
        <v>1490.37</v>
      </c>
    </row>
    <row r="236" spans="1:5" x14ac:dyDescent="0.3">
      <c r="A236" s="24">
        <v>43369</v>
      </c>
      <c r="B236" s="23">
        <v>2018</v>
      </c>
      <c r="C236" s="23" t="s">
        <v>31</v>
      </c>
      <c r="D236" s="23">
        <v>1545.48</v>
      </c>
      <c r="E236" s="23">
        <v>649.1</v>
      </c>
    </row>
    <row r="237" spans="1:5" x14ac:dyDescent="0.3">
      <c r="A237" s="24">
        <v>43279</v>
      </c>
      <c r="B237" s="23">
        <v>2018</v>
      </c>
      <c r="C237" s="23" t="s">
        <v>77</v>
      </c>
      <c r="D237" s="23">
        <v>514.36</v>
      </c>
      <c r="E237" s="23">
        <v>334.33</v>
      </c>
    </row>
    <row r="238" spans="1:5" x14ac:dyDescent="0.3">
      <c r="A238" s="24">
        <v>43419</v>
      </c>
      <c r="B238" s="23">
        <v>2018</v>
      </c>
      <c r="C238" s="23" t="s">
        <v>30</v>
      </c>
      <c r="D238" s="23">
        <v>1569.02</v>
      </c>
      <c r="E238" s="23">
        <v>894.34</v>
      </c>
    </row>
    <row r="239" spans="1:5" x14ac:dyDescent="0.3">
      <c r="A239" s="24">
        <v>43059</v>
      </c>
      <c r="B239" s="23">
        <v>2017</v>
      </c>
      <c r="C239" s="23" t="s">
        <v>31</v>
      </c>
      <c r="D239" s="23">
        <v>722.85</v>
      </c>
      <c r="E239" s="23">
        <v>404.8</v>
      </c>
    </row>
    <row r="240" spans="1:5" x14ac:dyDescent="0.3">
      <c r="A240" s="24">
        <v>43396</v>
      </c>
      <c r="B240" s="23">
        <v>2018</v>
      </c>
      <c r="C240" s="23" t="s">
        <v>30</v>
      </c>
      <c r="D240" s="23">
        <v>318.07</v>
      </c>
      <c r="E240" s="23">
        <v>152.66999999999999</v>
      </c>
    </row>
    <row r="241" spans="1:5" x14ac:dyDescent="0.3">
      <c r="A241" s="24">
        <v>43194</v>
      </c>
      <c r="B241" s="23">
        <v>2018</v>
      </c>
      <c r="C241" s="23" t="s">
        <v>76</v>
      </c>
      <c r="D241" s="23">
        <v>857.2</v>
      </c>
      <c r="E241" s="23">
        <v>548.61</v>
      </c>
    </row>
    <row r="242" spans="1:5" x14ac:dyDescent="0.3">
      <c r="A242" s="24">
        <v>43010</v>
      </c>
      <c r="B242" s="23">
        <v>2017</v>
      </c>
      <c r="C242" s="23" t="s">
        <v>77</v>
      </c>
      <c r="D242" s="23">
        <v>1931.66</v>
      </c>
      <c r="E242" s="23">
        <v>1062.4100000000001</v>
      </c>
    </row>
    <row r="243" spans="1:5" x14ac:dyDescent="0.3">
      <c r="A243" s="24">
        <v>42382</v>
      </c>
      <c r="B243" s="23">
        <v>2016</v>
      </c>
      <c r="C243" s="23" t="s">
        <v>31</v>
      </c>
      <c r="D243" s="23">
        <v>1826.83</v>
      </c>
      <c r="E243" s="23">
        <v>822.07</v>
      </c>
    </row>
    <row r="244" spans="1:5" x14ac:dyDescent="0.3">
      <c r="A244" s="24">
        <v>43164</v>
      </c>
      <c r="B244" s="23">
        <v>2018</v>
      </c>
      <c r="C244" s="23" t="s">
        <v>76</v>
      </c>
      <c r="D244" s="23">
        <v>1809.23</v>
      </c>
      <c r="E244" s="23">
        <v>958.89</v>
      </c>
    </row>
    <row r="245" spans="1:5" x14ac:dyDescent="0.3">
      <c r="A245" s="24">
        <v>43458</v>
      </c>
      <c r="B245" s="23">
        <v>2018</v>
      </c>
      <c r="C245" s="23" t="s">
        <v>76</v>
      </c>
      <c r="D245" s="23">
        <v>763.13</v>
      </c>
      <c r="E245" s="23">
        <v>503.67</v>
      </c>
    </row>
    <row r="246" spans="1:5" x14ac:dyDescent="0.3">
      <c r="A246" s="24">
        <v>43012</v>
      </c>
      <c r="B246" s="23">
        <v>2017</v>
      </c>
      <c r="C246" s="23" t="s">
        <v>77</v>
      </c>
      <c r="D246" s="23">
        <v>668.28</v>
      </c>
      <c r="E246" s="23">
        <v>300.73</v>
      </c>
    </row>
    <row r="247" spans="1:5" x14ac:dyDescent="0.3">
      <c r="A247" s="24">
        <v>43369</v>
      </c>
      <c r="B247" s="23">
        <v>2018</v>
      </c>
      <c r="C247" s="23" t="s">
        <v>31</v>
      </c>
      <c r="D247" s="23">
        <v>1712.38</v>
      </c>
      <c r="E247" s="23">
        <v>1095.92</v>
      </c>
    </row>
    <row r="248" spans="1:5" x14ac:dyDescent="0.3">
      <c r="A248" s="24">
        <v>42838</v>
      </c>
      <c r="B248" s="23">
        <v>2017</v>
      </c>
      <c r="C248" s="23" t="s">
        <v>77</v>
      </c>
      <c r="D248" s="23">
        <v>2066.17</v>
      </c>
      <c r="E248" s="23">
        <v>1136.3900000000001</v>
      </c>
    </row>
    <row r="249" spans="1:5" x14ac:dyDescent="0.3">
      <c r="A249" s="24">
        <v>42942</v>
      </c>
      <c r="B249" s="23">
        <v>2017</v>
      </c>
      <c r="C249" s="23" t="s">
        <v>30</v>
      </c>
      <c r="D249" s="23">
        <v>1469.55</v>
      </c>
      <c r="E249" s="23">
        <v>720.08</v>
      </c>
    </row>
    <row r="250" spans="1:5" x14ac:dyDescent="0.3">
      <c r="A250" s="24">
        <v>42420</v>
      </c>
      <c r="B250" s="23">
        <v>2016</v>
      </c>
      <c r="C250" s="23" t="s">
        <v>30</v>
      </c>
      <c r="D250" s="23">
        <v>2040.88</v>
      </c>
      <c r="E250" s="23">
        <v>795.94</v>
      </c>
    </row>
    <row r="251" spans="1:5" x14ac:dyDescent="0.3">
      <c r="A251" s="24">
        <v>43047</v>
      </c>
      <c r="B251" s="23">
        <v>2017</v>
      </c>
      <c r="C251" s="23" t="s">
        <v>31</v>
      </c>
      <c r="D251" s="23">
        <v>2035.16</v>
      </c>
      <c r="E251" s="23">
        <v>875.12</v>
      </c>
    </row>
    <row r="252" spans="1:5" x14ac:dyDescent="0.3">
      <c r="A252" s="24">
        <v>42991</v>
      </c>
      <c r="B252" s="23">
        <v>2017</v>
      </c>
      <c r="C252" s="23" t="s">
        <v>31</v>
      </c>
      <c r="D252" s="23">
        <v>2181.6</v>
      </c>
      <c r="E252" s="23">
        <v>981.72</v>
      </c>
    </row>
    <row r="253" spans="1:5" x14ac:dyDescent="0.3">
      <c r="A253" s="24">
        <v>42983</v>
      </c>
      <c r="B253" s="23">
        <v>2017</v>
      </c>
      <c r="C253" s="23" t="s">
        <v>76</v>
      </c>
      <c r="D253" s="23">
        <v>1032.75</v>
      </c>
      <c r="E253" s="23">
        <v>640.30999999999995</v>
      </c>
    </row>
    <row r="254" spans="1:5" x14ac:dyDescent="0.3">
      <c r="A254" s="24">
        <v>43369</v>
      </c>
      <c r="B254" s="23">
        <v>2018</v>
      </c>
      <c r="C254" s="23" t="s">
        <v>76</v>
      </c>
      <c r="D254" s="23">
        <v>532.4</v>
      </c>
      <c r="E254" s="23">
        <v>340.74</v>
      </c>
    </row>
    <row r="255" spans="1:5" x14ac:dyDescent="0.3">
      <c r="A255" s="24">
        <v>43281</v>
      </c>
      <c r="B255" s="23">
        <v>2018</v>
      </c>
      <c r="C255" s="23" t="s">
        <v>31</v>
      </c>
      <c r="D255" s="23">
        <v>2343.34</v>
      </c>
      <c r="E255" s="23">
        <v>1288.8399999999999</v>
      </c>
    </row>
    <row r="256" spans="1:5" x14ac:dyDescent="0.3">
      <c r="A256" s="24">
        <v>43358</v>
      </c>
      <c r="B256" s="23">
        <v>2018</v>
      </c>
      <c r="C256" s="23" t="s">
        <v>31</v>
      </c>
      <c r="D256" s="23">
        <v>1320.41</v>
      </c>
      <c r="E256" s="23">
        <v>818.65</v>
      </c>
    </row>
    <row r="257" spans="1:5" x14ac:dyDescent="0.3">
      <c r="A257" s="24">
        <v>42806</v>
      </c>
      <c r="B257" s="23">
        <v>2017</v>
      </c>
      <c r="C257" s="23" t="s">
        <v>76</v>
      </c>
      <c r="D257" s="23">
        <v>1595.86</v>
      </c>
      <c r="E257" s="23">
        <v>654.29999999999995</v>
      </c>
    </row>
    <row r="258" spans="1:5" x14ac:dyDescent="0.3">
      <c r="A258" s="24">
        <v>43327</v>
      </c>
      <c r="B258" s="23">
        <v>2018</v>
      </c>
      <c r="C258" s="23" t="s">
        <v>31</v>
      </c>
      <c r="D258" s="23">
        <v>755.86</v>
      </c>
      <c r="E258" s="23">
        <v>423.28</v>
      </c>
    </row>
    <row r="259" spans="1:5" x14ac:dyDescent="0.3">
      <c r="A259" s="24">
        <v>42719</v>
      </c>
      <c r="B259" s="23">
        <v>2016</v>
      </c>
      <c r="C259" s="23" t="s">
        <v>31</v>
      </c>
      <c r="D259" s="23">
        <v>821.07</v>
      </c>
      <c r="E259" s="23">
        <v>541.91</v>
      </c>
    </row>
    <row r="260" spans="1:5" x14ac:dyDescent="0.3">
      <c r="A260" s="24">
        <v>42620</v>
      </c>
      <c r="B260" s="23">
        <v>2016</v>
      </c>
      <c r="C260" s="23" t="s">
        <v>31</v>
      </c>
      <c r="D260" s="23">
        <v>1038.6300000000001</v>
      </c>
      <c r="E260" s="23">
        <v>612.79</v>
      </c>
    </row>
    <row r="261" spans="1:5" x14ac:dyDescent="0.3">
      <c r="A261" s="24">
        <v>43415</v>
      </c>
      <c r="B261" s="23">
        <v>2018</v>
      </c>
      <c r="C261" s="23" t="s">
        <v>31</v>
      </c>
      <c r="D261" s="23">
        <v>374.65</v>
      </c>
      <c r="E261" s="23">
        <v>243.52</v>
      </c>
    </row>
    <row r="262" spans="1:5" x14ac:dyDescent="0.3">
      <c r="A262" s="24">
        <v>43131</v>
      </c>
      <c r="B262" s="23">
        <v>2018</v>
      </c>
      <c r="C262" s="23" t="s">
        <v>76</v>
      </c>
      <c r="D262" s="23">
        <v>617.79</v>
      </c>
      <c r="E262" s="23">
        <v>240.94</v>
      </c>
    </row>
    <row r="263" spans="1:5" x14ac:dyDescent="0.3">
      <c r="A263" s="24">
        <v>42403</v>
      </c>
      <c r="B263" s="23">
        <v>2016</v>
      </c>
      <c r="C263" s="23" t="s">
        <v>30</v>
      </c>
      <c r="D263" s="23">
        <v>2432.56</v>
      </c>
      <c r="E263" s="23">
        <v>1070.33</v>
      </c>
    </row>
    <row r="264" spans="1:5" x14ac:dyDescent="0.3">
      <c r="A264" s="24">
        <v>43194</v>
      </c>
      <c r="B264" s="23">
        <v>2018</v>
      </c>
      <c r="C264" s="23" t="s">
        <v>76</v>
      </c>
      <c r="D264" s="23">
        <v>1525.92</v>
      </c>
      <c r="E264" s="23">
        <v>793.48</v>
      </c>
    </row>
    <row r="265" spans="1:5" x14ac:dyDescent="0.3">
      <c r="A265" s="24">
        <v>42606</v>
      </c>
      <c r="B265" s="23">
        <v>2016</v>
      </c>
      <c r="C265" s="23" t="s">
        <v>31</v>
      </c>
      <c r="D265" s="23">
        <v>2183.81</v>
      </c>
      <c r="E265" s="23">
        <v>1135.58</v>
      </c>
    </row>
    <row r="266" spans="1:5" x14ac:dyDescent="0.3">
      <c r="A266" s="24">
        <v>42795</v>
      </c>
      <c r="B266" s="23">
        <v>2017</v>
      </c>
      <c r="C266" s="23" t="s">
        <v>76</v>
      </c>
      <c r="D266" s="23">
        <v>1269.81</v>
      </c>
      <c r="E266" s="23">
        <v>647.6</v>
      </c>
    </row>
    <row r="267" spans="1:5" x14ac:dyDescent="0.3">
      <c r="A267" s="24">
        <v>43045</v>
      </c>
      <c r="B267" s="23">
        <v>2017</v>
      </c>
      <c r="C267" s="23" t="s">
        <v>30</v>
      </c>
      <c r="D267" s="23">
        <v>1687.91</v>
      </c>
      <c r="E267" s="23">
        <v>1046.5</v>
      </c>
    </row>
    <row r="268" spans="1:5" x14ac:dyDescent="0.3">
      <c r="A268" s="24">
        <v>42812</v>
      </c>
      <c r="B268" s="23">
        <v>2017</v>
      </c>
      <c r="C268" s="23" t="s">
        <v>76</v>
      </c>
      <c r="D268" s="23">
        <v>1768.43</v>
      </c>
      <c r="E268" s="23">
        <v>813.48</v>
      </c>
    </row>
    <row r="269" spans="1:5" x14ac:dyDescent="0.3">
      <c r="A269" s="24">
        <v>42690</v>
      </c>
      <c r="B269" s="23">
        <v>2016</v>
      </c>
      <c r="C269" s="23" t="s">
        <v>31</v>
      </c>
      <c r="D269" s="23">
        <v>2318.52</v>
      </c>
      <c r="E269" s="23">
        <v>904.22</v>
      </c>
    </row>
    <row r="270" spans="1:5" x14ac:dyDescent="0.3">
      <c r="A270" s="24">
        <v>43438</v>
      </c>
      <c r="B270" s="23">
        <v>2018</v>
      </c>
      <c r="C270" s="23" t="s">
        <v>77</v>
      </c>
      <c r="D270" s="23">
        <v>1196.2</v>
      </c>
      <c r="E270" s="23">
        <v>514.37</v>
      </c>
    </row>
    <row r="271" spans="1:5" x14ac:dyDescent="0.3">
      <c r="A271" s="24">
        <v>42717</v>
      </c>
      <c r="B271" s="23">
        <v>2016</v>
      </c>
      <c r="C271" s="23" t="s">
        <v>76</v>
      </c>
      <c r="D271" s="23">
        <v>960.34</v>
      </c>
      <c r="E271" s="23">
        <v>374.53</v>
      </c>
    </row>
    <row r="272" spans="1:5" x14ac:dyDescent="0.3">
      <c r="A272" s="24">
        <v>42702</v>
      </c>
      <c r="B272" s="23">
        <v>2016</v>
      </c>
      <c r="C272" s="23" t="s">
        <v>76</v>
      </c>
      <c r="D272" s="23">
        <v>530.88</v>
      </c>
      <c r="E272" s="23">
        <v>323.83999999999997</v>
      </c>
    </row>
    <row r="273" spans="1:5" x14ac:dyDescent="0.3">
      <c r="A273" s="24">
        <v>42462</v>
      </c>
      <c r="B273" s="23">
        <v>2016</v>
      </c>
      <c r="C273" s="23" t="s">
        <v>30</v>
      </c>
      <c r="D273" s="23">
        <v>984.47</v>
      </c>
      <c r="E273" s="23">
        <v>433.17</v>
      </c>
    </row>
    <row r="274" spans="1:5" x14ac:dyDescent="0.3">
      <c r="A274" s="24">
        <v>42412</v>
      </c>
      <c r="B274" s="23">
        <v>2016</v>
      </c>
      <c r="C274" s="23" t="s">
        <v>76</v>
      </c>
      <c r="D274" s="23">
        <v>1748.51</v>
      </c>
      <c r="E274" s="23">
        <v>891.74</v>
      </c>
    </row>
    <row r="275" spans="1:5" x14ac:dyDescent="0.3">
      <c r="A275" s="24">
        <v>42619</v>
      </c>
      <c r="B275" s="23">
        <v>2016</v>
      </c>
      <c r="C275" s="23" t="s">
        <v>76</v>
      </c>
      <c r="D275" s="23">
        <v>1349.5</v>
      </c>
      <c r="E275" s="23">
        <v>647.76</v>
      </c>
    </row>
    <row r="276" spans="1:5" x14ac:dyDescent="0.3">
      <c r="A276" s="24">
        <v>43454</v>
      </c>
      <c r="B276" s="23">
        <v>2018</v>
      </c>
      <c r="C276" s="23" t="s">
        <v>31</v>
      </c>
      <c r="D276" s="23">
        <v>202.11</v>
      </c>
      <c r="E276" s="23">
        <v>131.37</v>
      </c>
    </row>
    <row r="277" spans="1:5" x14ac:dyDescent="0.3">
      <c r="A277" s="24">
        <v>42589</v>
      </c>
      <c r="B277" s="23">
        <v>2016</v>
      </c>
      <c r="C277" s="23" t="s">
        <v>31</v>
      </c>
      <c r="D277" s="23">
        <v>1315.22</v>
      </c>
      <c r="E277" s="23">
        <v>670.76</v>
      </c>
    </row>
    <row r="278" spans="1:5" x14ac:dyDescent="0.3">
      <c r="A278" s="24">
        <v>42838</v>
      </c>
      <c r="B278" s="23">
        <v>2017</v>
      </c>
      <c r="C278" s="23" t="s">
        <v>76</v>
      </c>
      <c r="D278" s="23">
        <v>1443.33</v>
      </c>
      <c r="E278" s="23">
        <v>837.13</v>
      </c>
    </row>
    <row r="279" spans="1:5" x14ac:dyDescent="0.3">
      <c r="A279" s="24">
        <v>42613</v>
      </c>
      <c r="B279" s="23">
        <v>2016</v>
      </c>
      <c r="C279" s="23" t="s">
        <v>30</v>
      </c>
      <c r="D279" s="23">
        <v>405.95</v>
      </c>
      <c r="E279" s="23">
        <v>215.15</v>
      </c>
    </row>
    <row r="280" spans="1:5" x14ac:dyDescent="0.3">
      <c r="A280" s="24">
        <v>42956</v>
      </c>
      <c r="B280" s="23">
        <v>2017</v>
      </c>
      <c r="C280" s="23" t="s">
        <v>76</v>
      </c>
      <c r="D280" s="23">
        <v>454.09</v>
      </c>
      <c r="E280" s="23">
        <v>249.75</v>
      </c>
    </row>
    <row r="281" spans="1:5" x14ac:dyDescent="0.3">
      <c r="A281" s="24">
        <v>42885</v>
      </c>
      <c r="B281" s="23">
        <v>2017</v>
      </c>
      <c r="C281" s="23" t="s">
        <v>76</v>
      </c>
      <c r="D281" s="23">
        <v>846.97</v>
      </c>
      <c r="E281" s="23">
        <v>559</v>
      </c>
    </row>
    <row r="282" spans="1:5" x14ac:dyDescent="0.3">
      <c r="A282" s="24">
        <v>42405</v>
      </c>
      <c r="B282" s="23">
        <v>2016</v>
      </c>
      <c r="C282" s="23" t="s">
        <v>77</v>
      </c>
      <c r="D282" s="23">
        <v>849.02</v>
      </c>
      <c r="E282" s="23">
        <v>416.02</v>
      </c>
    </row>
    <row r="283" spans="1:5" x14ac:dyDescent="0.3">
      <c r="A283" s="24">
        <v>42629</v>
      </c>
      <c r="B283" s="23">
        <v>2016</v>
      </c>
      <c r="C283" s="23" t="s">
        <v>77</v>
      </c>
      <c r="D283" s="23">
        <v>641.51</v>
      </c>
      <c r="E283" s="23">
        <v>307.92</v>
      </c>
    </row>
    <row r="284" spans="1:5" x14ac:dyDescent="0.3">
      <c r="A284" s="24">
        <v>42642</v>
      </c>
      <c r="B284" s="23">
        <v>2016</v>
      </c>
      <c r="C284" s="23" t="s">
        <v>31</v>
      </c>
      <c r="D284" s="23">
        <v>2403.98</v>
      </c>
      <c r="E284" s="23">
        <v>1466.43</v>
      </c>
    </row>
    <row r="285" spans="1:5" x14ac:dyDescent="0.3">
      <c r="A285" s="24">
        <v>43281</v>
      </c>
      <c r="B285" s="23">
        <v>2018</v>
      </c>
      <c r="C285" s="23" t="s">
        <v>31</v>
      </c>
      <c r="D285" s="23">
        <v>404.17</v>
      </c>
      <c r="E285" s="23">
        <v>242.5</v>
      </c>
    </row>
    <row r="286" spans="1:5" x14ac:dyDescent="0.3">
      <c r="A286" s="24">
        <v>43092</v>
      </c>
      <c r="B286" s="23">
        <v>2017</v>
      </c>
      <c r="C286" s="23" t="s">
        <v>77</v>
      </c>
      <c r="D286" s="23">
        <v>767.42</v>
      </c>
      <c r="E286" s="23">
        <v>429.76</v>
      </c>
    </row>
    <row r="287" spans="1:5" x14ac:dyDescent="0.3">
      <c r="A287" s="24">
        <v>42556</v>
      </c>
      <c r="B287" s="23">
        <v>2016</v>
      </c>
      <c r="C287" s="23" t="s">
        <v>31</v>
      </c>
      <c r="D287" s="23">
        <v>1417.56</v>
      </c>
      <c r="E287" s="23">
        <v>765.48</v>
      </c>
    </row>
    <row r="288" spans="1:5" x14ac:dyDescent="0.3">
      <c r="A288" s="24">
        <v>43222</v>
      </c>
      <c r="B288" s="23">
        <v>2018</v>
      </c>
      <c r="C288" s="23" t="s">
        <v>77</v>
      </c>
      <c r="D288" s="23">
        <v>2460.3000000000002</v>
      </c>
      <c r="E288" s="23">
        <v>1008.72</v>
      </c>
    </row>
    <row r="289" spans="1:5" x14ac:dyDescent="0.3">
      <c r="A289" s="24">
        <v>42738</v>
      </c>
      <c r="B289" s="23">
        <v>2017</v>
      </c>
      <c r="C289" s="23" t="s">
        <v>77</v>
      </c>
      <c r="D289" s="23">
        <v>2372.9899999999998</v>
      </c>
      <c r="E289" s="23">
        <v>1210.22</v>
      </c>
    </row>
    <row r="290" spans="1:5" x14ac:dyDescent="0.3">
      <c r="A290" s="24">
        <v>42581</v>
      </c>
      <c r="B290" s="23">
        <v>2016</v>
      </c>
      <c r="C290" s="23" t="s">
        <v>77</v>
      </c>
      <c r="D290" s="23">
        <v>881.25</v>
      </c>
      <c r="E290" s="23">
        <v>387.75</v>
      </c>
    </row>
    <row r="291" spans="1:5" x14ac:dyDescent="0.3">
      <c r="A291" s="24">
        <v>42625</v>
      </c>
      <c r="B291" s="23">
        <v>2016</v>
      </c>
      <c r="C291" s="23" t="s">
        <v>31</v>
      </c>
      <c r="D291" s="23">
        <v>608.55999999999995</v>
      </c>
      <c r="E291" s="23">
        <v>292.11</v>
      </c>
    </row>
    <row r="292" spans="1:5" x14ac:dyDescent="0.3">
      <c r="A292" s="24">
        <v>43220</v>
      </c>
      <c r="B292" s="23">
        <v>2018</v>
      </c>
      <c r="C292" s="23" t="s">
        <v>30</v>
      </c>
      <c r="D292" s="23">
        <v>1183.79</v>
      </c>
      <c r="E292" s="23">
        <v>710.27</v>
      </c>
    </row>
    <row r="293" spans="1:5" x14ac:dyDescent="0.3">
      <c r="A293" s="24">
        <v>42843</v>
      </c>
      <c r="B293" s="23">
        <v>2017</v>
      </c>
      <c r="C293" s="23" t="s">
        <v>77</v>
      </c>
      <c r="D293" s="23">
        <v>147.9</v>
      </c>
      <c r="E293" s="23">
        <v>73.95</v>
      </c>
    </row>
    <row r="294" spans="1:5" x14ac:dyDescent="0.3">
      <c r="A294" s="24">
        <v>42955</v>
      </c>
      <c r="B294" s="23">
        <v>2017</v>
      </c>
      <c r="C294" s="23" t="s">
        <v>31</v>
      </c>
      <c r="D294" s="23">
        <v>95.34</v>
      </c>
      <c r="E294" s="23">
        <v>52.44</v>
      </c>
    </row>
    <row r="295" spans="1:5" x14ac:dyDescent="0.3">
      <c r="A295" s="24">
        <v>42584</v>
      </c>
      <c r="B295" s="23">
        <v>2016</v>
      </c>
      <c r="C295" s="23" t="s">
        <v>76</v>
      </c>
      <c r="D295" s="23">
        <v>435.6</v>
      </c>
      <c r="E295" s="23">
        <v>257</v>
      </c>
    </row>
    <row r="296" spans="1:5" x14ac:dyDescent="0.3">
      <c r="A296" s="24">
        <v>42628</v>
      </c>
      <c r="B296" s="23">
        <v>2016</v>
      </c>
      <c r="C296" s="23" t="s">
        <v>76</v>
      </c>
      <c r="D296" s="23">
        <v>1021.67</v>
      </c>
      <c r="E296" s="23">
        <v>429.1</v>
      </c>
    </row>
    <row r="297" spans="1:5" x14ac:dyDescent="0.3">
      <c r="A297" s="24">
        <v>42670</v>
      </c>
      <c r="B297" s="23">
        <v>2016</v>
      </c>
      <c r="C297" s="23" t="s">
        <v>30</v>
      </c>
      <c r="D297" s="23">
        <v>1195.02</v>
      </c>
      <c r="E297" s="23">
        <v>657.26</v>
      </c>
    </row>
    <row r="298" spans="1:5" x14ac:dyDescent="0.3">
      <c r="A298" s="24">
        <v>43116</v>
      </c>
      <c r="B298" s="23">
        <v>2018</v>
      </c>
      <c r="C298" s="23" t="s">
        <v>30</v>
      </c>
      <c r="D298" s="23">
        <v>2167.89</v>
      </c>
      <c r="E298" s="23">
        <v>975.55</v>
      </c>
    </row>
    <row r="299" spans="1:5" x14ac:dyDescent="0.3">
      <c r="A299" s="24">
        <v>43387</v>
      </c>
      <c r="B299" s="23">
        <v>2018</v>
      </c>
      <c r="C299" s="23" t="s">
        <v>77</v>
      </c>
      <c r="D299" s="23">
        <v>2498.69</v>
      </c>
      <c r="E299" s="23">
        <v>1224.3599999999999</v>
      </c>
    </row>
    <row r="300" spans="1:5" x14ac:dyDescent="0.3">
      <c r="A300" s="24">
        <v>42972</v>
      </c>
      <c r="B300" s="23">
        <v>2017</v>
      </c>
      <c r="C300" s="23" t="s">
        <v>30</v>
      </c>
      <c r="D300" s="23">
        <v>849.45</v>
      </c>
      <c r="E300" s="23">
        <v>526.66</v>
      </c>
    </row>
    <row r="301" spans="1:5" x14ac:dyDescent="0.3">
      <c r="A301" s="24">
        <v>42439</v>
      </c>
      <c r="B301" s="23">
        <v>2016</v>
      </c>
      <c r="C301" s="23" t="s">
        <v>31</v>
      </c>
      <c r="D301" s="23">
        <v>1138.8499999999999</v>
      </c>
      <c r="E301" s="23">
        <v>671.92</v>
      </c>
    </row>
    <row r="302" spans="1:5" x14ac:dyDescent="0.3">
      <c r="A302" s="24">
        <v>42572</v>
      </c>
      <c r="B302" s="23">
        <v>2016</v>
      </c>
      <c r="C302" s="23" t="s">
        <v>31</v>
      </c>
      <c r="D302" s="23">
        <v>1363.56</v>
      </c>
      <c r="E302" s="23">
        <v>749.96</v>
      </c>
    </row>
    <row r="303" spans="1:5" x14ac:dyDescent="0.3">
      <c r="A303" s="24">
        <v>42370</v>
      </c>
      <c r="B303" s="23">
        <v>2016</v>
      </c>
      <c r="C303" s="23" t="s">
        <v>30</v>
      </c>
      <c r="D303" s="23">
        <v>548.85</v>
      </c>
      <c r="E303" s="23">
        <v>236.01</v>
      </c>
    </row>
    <row r="304" spans="1:5" x14ac:dyDescent="0.3">
      <c r="A304" s="24">
        <v>43334</v>
      </c>
      <c r="B304" s="23">
        <v>2018</v>
      </c>
      <c r="C304" s="23" t="s">
        <v>76</v>
      </c>
      <c r="D304" s="23">
        <v>1581.57</v>
      </c>
      <c r="E304" s="23">
        <v>711.71</v>
      </c>
    </row>
    <row r="305" spans="1:5" x14ac:dyDescent="0.3">
      <c r="A305" s="24">
        <v>42478</v>
      </c>
      <c r="B305" s="23">
        <v>2016</v>
      </c>
      <c r="C305" s="23" t="s">
        <v>30</v>
      </c>
      <c r="D305" s="23">
        <v>1287.98</v>
      </c>
      <c r="E305" s="23">
        <v>643.99</v>
      </c>
    </row>
    <row r="306" spans="1:5" x14ac:dyDescent="0.3">
      <c r="A306" s="24">
        <v>42943</v>
      </c>
      <c r="B306" s="23">
        <v>2017</v>
      </c>
      <c r="C306" s="23" t="s">
        <v>31</v>
      </c>
      <c r="D306" s="23">
        <v>388.07</v>
      </c>
      <c r="E306" s="23">
        <v>194.04</v>
      </c>
    </row>
    <row r="307" spans="1:5" x14ac:dyDescent="0.3">
      <c r="A307" s="24">
        <v>42861</v>
      </c>
      <c r="B307" s="23">
        <v>2017</v>
      </c>
      <c r="C307" s="23" t="s">
        <v>77</v>
      </c>
      <c r="D307" s="23">
        <v>198.57</v>
      </c>
      <c r="E307" s="23">
        <v>133.04</v>
      </c>
    </row>
    <row r="308" spans="1:5" x14ac:dyDescent="0.3">
      <c r="A308" s="24">
        <v>43038</v>
      </c>
      <c r="B308" s="23">
        <v>2017</v>
      </c>
      <c r="C308" s="23" t="s">
        <v>76</v>
      </c>
      <c r="D308" s="23">
        <v>2054.5300000000002</v>
      </c>
      <c r="E308" s="23">
        <v>1129.99</v>
      </c>
    </row>
    <row r="309" spans="1:5" x14ac:dyDescent="0.3">
      <c r="A309" s="24">
        <v>43273</v>
      </c>
      <c r="B309" s="23">
        <v>2018</v>
      </c>
      <c r="C309" s="23" t="s">
        <v>76</v>
      </c>
      <c r="D309" s="23">
        <v>1996.95</v>
      </c>
      <c r="E309" s="23">
        <v>1158.23</v>
      </c>
    </row>
    <row r="310" spans="1:5" x14ac:dyDescent="0.3">
      <c r="A310" s="24">
        <v>42403</v>
      </c>
      <c r="B310" s="23">
        <v>2016</v>
      </c>
      <c r="C310" s="23" t="s">
        <v>31</v>
      </c>
      <c r="D310" s="23">
        <v>1581.49</v>
      </c>
      <c r="E310" s="23">
        <v>948.89</v>
      </c>
    </row>
    <row r="311" spans="1:5" x14ac:dyDescent="0.3">
      <c r="A311" s="24">
        <v>42415</v>
      </c>
      <c r="B311" s="23">
        <v>2016</v>
      </c>
      <c r="C311" s="23" t="s">
        <v>77</v>
      </c>
      <c r="D311" s="23">
        <v>1406.37</v>
      </c>
      <c r="E311" s="23">
        <v>548.48</v>
      </c>
    </row>
    <row r="312" spans="1:5" x14ac:dyDescent="0.3">
      <c r="A312" s="24">
        <v>43440</v>
      </c>
      <c r="B312" s="23">
        <v>2018</v>
      </c>
      <c r="C312" s="23" t="s">
        <v>77</v>
      </c>
      <c r="D312" s="23">
        <v>973.62</v>
      </c>
      <c r="E312" s="23">
        <v>652.33000000000004</v>
      </c>
    </row>
    <row r="313" spans="1:5" x14ac:dyDescent="0.3">
      <c r="A313" s="24">
        <v>42385</v>
      </c>
      <c r="B313" s="23">
        <v>2016</v>
      </c>
      <c r="C313" s="23" t="s">
        <v>77</v>
      </c>
      <c r="D313" s="23">
        <v>1435.97</v>
      </c>
      <c r="E313" s="23">
        <v>761.06</v>
      </c>
    </row>
    <row r="314" spans="1:5" x14ac:dyDescent="0.3">
      <c r="A314" s="24">
        <v>42557</v>
      </c>
      <c r="B314" s="23">
        <v>2016</v>
      </c>
      <c r="C314" s="23" t="s">
        <v>30</v>
      </c>
      <c r="D314" s="23">
        <v>1135.44</v>
      </c>
      <c r="E314" s="23">
        <v>567.72</v>
      </c>
    </row>
    <row r="315" spans="1:5" x14ac:dyDescent="0.3">
      <c r="A315" s="24">
        <v>42848</v>
      </c>
      <c r="B315" s="23">
        <v>2017</v>
      </c>
      <c r="C315" s="23" t="s">
        <v>30</v>
      </c>
      <c r="D315" s="23">
        <v>1649.82</v>
      </c>
      <c r="E315" s="23">
        <v>824.91</v>
      </c>
    </row>
    <row r="316" spans="1:5" x14ac:dyDescent="0.3">
      <c r="A316" s="24">
        <v>42495</v>
      </c>
      <c r="B316" s="23">
        <v>2016</v>
      </c>
      <c r="C316" s="23" t="s">
        <v>76</v>
      </c>
      <c r="D316" s="23">
        <v>871.99</v>
      </c>
      <c r="E316" s="23">
        <v>566.79</v>
      </c>
    </row>
    <row r="317" spans="1:5" x14ac:dyDescent="0.3">
      <c r="A317" s="24">
        <v>42894</v>
      </c>
      <c r="B317" s="23">
        <v>2017</v>
      </c>
      <c r="C317" s="23" t="s">
        <v>76</v>
      </c>
      <c r="D317" s="23">
        <v>2466.89</v>
      </c>
      <c r="E317" s="23">
        <v>1455.47</v>
      </c>
    </row>
    <row r="318" spans="1:5" x14ac:dyDescent="0.3">
      <c r="A318" s="24">
        <v>42931</v>
      </c>
      <c r="B318" s="23">
        <v>2017</v>
      </c>
      <c r="C318" s="23" t="s">
        <v>77</v>
      </c>
      <c r="D318" s="23">
        <v>948.56</v>
      </c>
      <c r="E318" s="23">
        <v>502.74</v>
      </c>
    </row>
    <row r="319" spans="1:5" x14ac:dyDescent="0.3">
      <c r="A319" s="24">
        <v>42994</v>
      </c>
      <c r="B319" s="23">
        <v>2017</v>
      </c>
      <c r="C319" s="23" t="s">
        <v>30</v>
      </c>
      <c r="D319" s="23">
        <v>2050.66</v>
      </c>
      <c r="E319" s="23">
        <v>1209.8900000000001</v>
      </c>
    </row>
    <row r="320" spans="1:5" x14ac:dyDescent="0.3">
      <c r="A320" s="24">
        <v>43196</v>
      </c>
      <c r="B320" s="23">
        <v>2018</v>
      </c>
      <c r="C320" s="23" t="s">
        <v>77</v>
      </c>
      <c r="D320" s="23">
        <v>1074.01</v>
      </c>
      <c r="E320" s="23">
        <v>590.71</v>
      </c>
    </row>
    <row r="321" spans="1:5" x14ac:dyDescent="0.3">
      <c r="A321" s="24">
        <v>43129</v>
      </c>
      <c r="B321" s="23">
        <v>2018</v>
      </c>
      <c r="C321" s="23" t="s">
        <v>76</v>
      </c>
      <c r="D321" s="23">
        <v>1533.56</v>
      </c>
      <c r="E321" s="23">
        <v>828.12</v>
      </c>
    </row>
    <row r="322" spans="1:5" x14ac:dyDescent="0.3">
      <c r="A322" s="24">
        <v>42450</v>
      </c>
      <c r="B322" s="23">
        <v>2016</v>
      </c>
      <c r="C322" s="23" t="s">
        <v>31</v>
      </c>
      <c r="D322" s="23">
        <v>1569.66</v>
      </c>
      <c r="E322" s="23">
        <v>706.35</v>
      </c>
    </row>
    <row r="323" spans="1:5" x14ac:dyDescent="0.3">
      <c r="A323" s="24">
        <v>43234</v>
      </c>
      <c r="B323" s="23">
        <v>2018</v>
      </c>
      <c r="C323" s="23" t="s">
        <v>31</v>
      </c>
      <c r="D323" s="23">
        <v>1511.8</v>
      </c>
      <c r="E323" s="23">
        <v>604.72</v>
      </c>
    </row>
    <row r="324" spans="1:5" x14ac:dyDescent="0.3">
      <c r="A324" s="24">
        <v>43368</v>
      </c>
      <c r="B324" s="23">
        <v>2018</v>
      </c>
      <c r="C324" s="23" t="s">
        <v>30</v>
      </c>
      <c r="D324" s="23">
        <v>1291.5</v>
      </c>
      <c r="E324" s="23">
        <v>710.33</v>
      </c>
    </row>
    <row r="325" spans="1:5" x14ac:dyDescent="0.3">
      <c r="A325" s="24">
        <v>43081</v>
      </c>
      <c r="B325" s="23">
        <v>2017</v>
      </c>
      <c r="C325" s="23" t="s">
        <v>77</v>
      </c>
      <c r="D325" s="23">
        <v>186.26</v>
      </c>
      <c r="E325" s="23">
        <v>104.31</v>
      </c>
    </row>
    <row r="326" spans="1:5" x14ac:dyDescent="0.3">
      <c r="A326" s="24">
        <v>43295</v>
      </c>
      <c r="B326" s="23">
        <v>2018</v>
      </c>
      <c r="C326" s="23" t="s">
        <v>76</v>
      </c>
      <c r="D326" s="23">
        <v>1511.95</v>
      </c>
      <c r="E326" s="23">
        <v>861.81</v>
      </c>
    </row>
    <row r="327" spans="1:5" x14ac:dyDescent="0.3">
      <c r="A327" s="24">
        <v>43353</v>
      </c>
      <c r="B327" s="23">
        <v>2018</v>
      </c>
      <c r="C327" s="23" t="s">
        <v>30</v>
      </c>
      <c r="D327" s="23">
        <v>1746.94</v>
      </c>
      <c r="E327" s="23">
        <v>943.35</v>
      </c>
    </row>
    <row r="328" spans="1:5" x14ac:dyDescent="0.3">
      <c r="A328" s="24">
        <v>42447</v>
      </c>
      <c r="B328" s="23">
        <v>2016</v>
      </c>
      <c r="C328" s="23" t="s">
        <v>30</v>
      </c>
      <c r="D328" s="23">
        <v>293.45</v>
      </c>
      <c r="E328" s="23">
        <v>140.86000000000001</v>
      </c>
    </row>
    <row r="329" spans="1:5" x14ac:dyDescent="0.3">
      <c r="A329" s="24">
        <v>43314</v>
      </c>
      <c r="B329" s="23">
        <v>2018</v>
      </c>
      <c r="C329" s="23" t="s">
        <v>30</v>
      </c>
      <c r="D329" s="23">
        <v>1963.48</v>
      </c>
      <c r="E329" s="23">
        <v>883.57</v>
      </c>
    </row>
    <row r="330" spans="1:5" x14ac:dyDescent="0.3">
      <c r="A330" s="24">
        <v>43248</v>
      </c>
      <c r="B330" s="23">
        <v>2018</v>
      </c>
      <c r="C330" s="23" t="s">
        <v>76</v>
      </c>
      <c r="D330" s="23">
        <v>488.7</v>
      </c>
      <c r="E330" s="23">
        <v>219.92</v>
      </c>
    </row>
    <row r="331" spans="1:5" x14ac:dyDescent="0.3">
      <c r="A331" s="24">
        <v>43193</v>
      </c>
      <c r="B331" s="23">
        <v>2018</v>
      </c>
      <c r="C331" s="23" t="s">
        <v>31</v>
      </c>
      <c r="D331" s="23">
        <v>503.68</v>
      </c>
      <c r="E331" s="23">
        <v>231.69</v>
      </c>
    </row>
    <row r="332" spans="1:5" x14ac:dyDescent="0.3">
      <c r="A332" s="24">
        <v>42629</v>
      </c>
      <c r="B332" s="23">
        <v>2016</v>
      </c>
      <c r="C332" s="23" t="s">
        <v>30</v>
      </c>
      <c r="D332" s="23">
        <v>2181.39</v>
      </c>
      <c r="E332" s="23">
        <v>1330.65</v>
      </c>
    </row>
    <row r="333" spans="1:5" x14ac:dyDescent="0.3">
      <c r="A333" s="24">
        <v>42941</v>
      </c>
      <c r="B333" s="23">
        <v>2017</v>
      </c>
      <c r="C333" s="23" t="s">
        <v>76</v>
      </c>
      <c r="D333" s="23">
        <v>1578.57</v>
      </c>
      <c r="E333" s="23">
        <v>805.07</v>
      </c>
    </row>
    <row r="334" spans="1:5" x14ac:dyDescent="0.3">
      <c r="A334" s="24">
        <v>43160</v>
      </c>
      <c r="B334" s="23">
        <v>2018</v>
      </c>
      <c r="C334" s="23" t="s">
        <v>77</v>
      </c>
      <c r="D334" s="23">
        <v>996.86</v>
      </c>
      <c r="E334" s="23">
        <v>598.12</v>
      </c>
    </row>
    <row r="335" spans="1:5" x14ac:dyDescent="0.3">
      <c r="A335" s="24">
        <v>43318</v>
      </c>
      <c r="B335" s="23">
        <v>2018</v>
      </c>
      <c r="C335" s="23" t="s">
        <v>31</v>
      </c>
      <c r="D335" s="23">
        <v>1707.1</v>
      </c>
      <c r="E335" s="23">
        <v>665.77</v>
      </c>
    </row>
    <row r="336" spans="1:5" x14ac:dyDescent="0.3">
      <c r="A336" s="24">
        <v>43066</v>
      </c>
      <c r="B336" s="23">
        <v>2017</v>
      </c>
      <c r="C336" s="23" t="s">
        <v>77</v>
      </c>
      <c r="D336" s="23">
        <v>1613.91</v>
      </c>
      <c r="E336" s="23">
        <v>984.49</v>
      </c>
    </row>
    <row r="337" spans="1:5" x14ac:dyDescent="0.3">
      <c r="A337" s="24">
        <v>42956</v>
      </c>
      <c r="B337" s="23">
        <v>2017</v>
      </c>
      <c r="C337" s="23" t="s">
        <v>77</v>
      </c>
      <c r="D337" s="23">
        <v>864.91</v>
      </c>
      <c r="E337" s="23">
        <v>397.86</v>
      </c>
    </row>
    <row r="338" spans="1:5" x14ac:dyDescent="0.3">
      <c r="A338" s="24">
        <v>43026</v>
      </c>
      <c r="B338" s="23">
        <v>2017</v>
      </c>
      <c r="C338" s="23" t="s">
        <v>31</v>
      </c>
      <c r="D338" s="23">
        <v>1389.02</v>
      </c>
      <c r="E338" s="23">
        <v>541.72</v>
      </c>
    </row>
    <row r="339" spans="1:5" x14ac:dyDescent="0.3">
      <c r="A339" s="24">
        <v>42619</v>
      </c>
      <c r="B339" s="23">
        <v>2016</v>
      </c>
      <c r="C339" s="23" t="s">
        <v>77</v>
      </c>
      <c r="D339" s="23">
        <v>1307.08</v>
      </c>
      <c r="E339" s="23">
        <v>509.76</v>
      </c>
    </row>
    <row r="340" spans="1:5" x14ac:dyDescent="0.3">
      <c r="A340" s="24">
        <v>43465</v>
      </c>
      <c r="B340" s="23">
        <v>2018</v>
      </c>
      <c r="C340" s="23" t="s">
        <v>31</v>
      </c>
      <c r="D340" s="23">
        <v>18.68</v>
      </c>
      <c r="E340" s="23">
        <v>10.46</v>
      </c>
    </row>
    <row r="341" spans="1:5" x14ac:dyDescent="0.3">
      <c r="A341" s="24">
        <v>42854</v>
      </c>
      <c r="B341" s="23">
        <v>2017</v>
      </c>
      <c r="C341" s="23" t="s">
        <v>76</v>
      </c>
      <c r="D341" s="23">
        <v>1794.84</v>
      </c>
      <c r="E341" s="23">
        <v>915.37</v>
      </c>
    </row>
    <row r="342" spans="1:5" x14ac:dyDescent="0.3">
      <c r="A342" s="24">
        <v>43458</v>
      </c>
      <c r="B342" s="23">
        <v>2018</v>
      </c>
      <c r="C342" s="23" t="s">
        <v>77</v>
      </c>
      <c r="D342" s="23">
        <v>106.76</v>
      </c>
      <c r="E342" s="23">
        <v>62.99</v>
      </c>
    </row>
    <row r="343" spans="1:5" x14ac:dyDescent="0.3">
      <c r="A343" s="24">
        <v>43384</v>
      </c>
      <c r="B343" s="23">
        <v>2018</v>
      </c>
      <c r="C343" s="23" t="s">
        <v>76</v>
      </c>
      <c r="D343" s="23">
        <v>2361.89</v>
      </c>
      <c r="E343" s="23">
        <v>921.14</v>
      </c>
    </row>
    <row r="344" spans="1:5" x14ac:dyDescent="0.3">
      <c r="A344" s="24">
        <v>43298</v>
      </c>
      <c r="B344" s="23">
        <v>2018</v>
      </c>
      <c r="C344" s="23" t="s">
        <v>30</v>
      </c>
      <c r="D344" s="23">
        <v>2270.87</v>
      </c>
      <c r="E344" s="23">
        <v>1226.27</v>
      </c>
    </row>
    <row r="345" spans="1:5" x14ac:dyDescent="0.3">
      <c r="A345" s="24">
        <v>43047</v>
      </c>
      <c r="B345" s="23">
        <v>2017</v>
      </c>
      <c r="C345" s="23" t="s">
        <v>76</v>
      </c>
      <c r="D345" s="23">
        <v>777.74</v>
      </c>
      <c r="E345" s="23">
        <v>505.53</v>
      </c>
    </row>
    <row r="346" spans="1:5" x14ac:dyDescent="0.3">
      <c r="A346" s="24">
        <v>43131</v>
      </c>
      <c r="B346" s="23">
        <v>2018</v>
      </c>
      <c r="C346" s="23" t="s">
        <v>30</v>
      </c>
      <c r="D346" s="23">
        <v>178.39</v>
      </c>
      <c r="E346" s="23">
        <v>87.41</v>
      </c>
    </row>
    <row r="347" spans="1:5" x14ac:dyDescent="0.3">
      <c r="A347" s="24">
        <v>42972</v>
      </c>
      <c r="B347" s="23">
        <v>2017</v>
      </c>
      <c r="C347" s="23" t="s">
        <v>31</v>
      </c>
      <c r="D347" s="23">
        <v>860.12</v>
      </c>
      <c r="E347" s="23">
        <v>559.08000000000004</v>
      </c>
    </row>
    <row r="348" spans="1:5" x14ac:dyDescent="0.3">
      <c r="A348" s="24">
        <v>42747</v>
      </c>
      <c r="B348" s="23">
        <v>2017</v>
      </c>
      <c r="C348" s="23" t="s">
        <v>76</v>
      </c>
      <c r="D348" s="23">
        <v>2194.62</v>
      </c>
      <c r="E348" s="23">
        <v>921.74</v>
      </c>
    </row>
    <row r="349" spans="1:5" x14ac:dyDescent="0.3">
      <c r="A349" s="24">
        <v>42832</v>
      </c>
      <c r="B349" s="23">
        <v>2017</v>
      </c>
      <c r="C349" s="23" t="s">
        <v>76</v>
      </c>
      <c r="D349" s="23">
        <v>2184.34</v>
      </c>
      <c r="E349" s="23">
        <v>851.89</v>
      </c>
    </row>
    <row r="350" spans="1:5" x14ac:dyDescent="0.3">
      <c r="A350" s="24">
        <v>42392</v>
      </c>
      <c r="B350" s="23">
        <v>2016</v>
      </c>
      <c r="C350" s="23" t="s">
        <v>76</v>
      </c>
      <c r="D350" s="23">
        <v>1605.37</v>
      </c>
      <c r="E350" s="23">
        <v>802.69</v>
      </c>
    </row>
    <row r="351" spans="1:5" x14ac:dyDescent="0.3">
      <c r="A351" s="24">
        <v>42622</v>
      </c>
      <c r="B351" s="23">
        <v>2016</v>
      </c>
      <c r="C351" s="23" t="s">
        <v>30</v>
      </c>
      <c r="D351" s="23">
        <v>504.41</v>
      </c>
      <c r="E351" s="23">
        <v>272.38</v>
      </c>
    </row>
    <row r="352" spans="1:5" x14ac:dyDescent="0.3">
      <c r="A352" s="24">
        <v>42773</v>
      </c>
      <c r="B352" s="23">
        <v>2017</v>
      </c>
      <c r="C352" s="23" t="s">
        <v>30</v>
      </c>
      <c r="D352" s="23">
        <v>2176.23</v>
      </c>
      <c r="E352" s="23">
        <v>1218.69</v>
      </c>
    </row>
    <row r="353" spans="1:5" x14ac:dyDescent="0.3">
      <c r="A353" s="24">
        <v>43449</v>
      </c>
      <c r="B353" s="23">
        <v>2018</v>
      </c>
      <c r="C353" s="23" t="s">
        <v>30</v>
      </c>
      <c r="D353" s="23">
        <v>508.23</v>
      </c>
      <c r="E353" s="23">
        <v>289.69</v>
      </c>
    </row>
    <row r="354" spans="1:5" x14ac:dyDescent="0.3">
      <c r="A354" s="24">
        <v>43270</v>
      </c>
      <c r="B354" s="23">
        <v>2018</v>
      </c>
      <c r="C354" s="23" t="s">
        <v>77</v>
      </c>
      <c r="D354" s="23">
        <v>1132.54</v>
      </c>
      <c r="E354" s="23">
        <v>577.6</v>
      </c>
    </row>
    <row r="355" spans="1:5" x14ac:dyDescent="0.3">
      <c r="A355" s="24">
        <v>43194</v>
      </c>
      <c r="B355" s="23">
        <v>2018</v>
      </c>
      <c r="C355" s="23" t="s">
        <v>30</v>
      </c>
      <c r="D355" s="23">
        <v>1163.97</v>
      </c>
      <c r="E355" s="23">
        <v>535.42999999999995</v>
      </c>
    </row>
    <row r="356" spans="1:5" x14ac:dyDescent="0.3">
      <c r="A356" s="24">
        <v>42608</v>
      </c>
      <c r="B356" s="23">
        <v>2016</v>
      </c>
      <c r="C356" s="23" t="s">
        <v>30</v>
      </c>
      <c r="D356" s="23">
        <v>2366.56</v>
      </c>
      <c r="E356" s="23">
        <v>1277.94</v>
      </c>
    </row>
    <row r="357" spans="1:5" x14ac:dyDescent="0.3">
      <c r="A357" s="24">
        <v>42798</v>
      </c>
      <c r="B357" s="23">
        <v>2017</v>
      </c>
      <c r="C357" s="23" t="s">
        <v>77</v>
      </c>
      <c r="D357" s="23">
        <v>1543.95</v>
      </c>
      <c r="E357" s="23">
        <v>880.05</v>
      </c>
    </row>
    <row r="358" spans="1:5" x14ac:dyDescent="0.3">
      <c r="A358" s="24">
        <v>43464</v>
      </c>
      <c r="B358" s="23">
        <v>2018</v>
      </c>
      <c r="C358" s="23" t="s">
        <v>31</v>
      </c>
      <c r="D358" s="23">
        <v>2245.69</v>
      </c>
      <c r="E358" s="23">
        <v>988.1</v>
      </c>
    </row>
    <row r="359" spans="1:5" x14ac:dyDescent="0.3">
      <c r="A359" s="24">
        <v>42718</v>
      </c>
      <c r="B359" s="23">
        <v>2016</v>
      </c>
      <c r="C359" s="23" t="s">
        <v>77</v>
      </c>
      <c r="D359" s="23">
        <v>850.25</v>
      </c>
      <c r="E359" s="23">
        <v>408.12</v>
      </c>
    </row>
    <row r="360" spans="1:5" x14ac:dyDescent="0.3">
      <c r="A360" s="24">
        <v>42395</v>
      </c>
      <c r="B360" s="23">
        <v>2016</v>
      </c>
      <c r="C360" s="23" t="s">
        <v>31</v>
      </c>
      <c r="D360" s="23">
        <v>1215.71</v>
      </c>
      <c r="E360" s="23">
        <v>522.76</v>
      </c>
    </row>
    <row r="361" spans="1:5" x14ac:dyDescent="0.3">
      <c r="A361" s="24">
        <v>43126</v>
      </c>
      <c r="B361" s="23">
        <v>2018</v>
      </c>
      <c r="C361" s="23" t="s">
        <v>31</v>
      </c>
      <c r="D361" s="23">
        <v>1998.48</v>
      </c>
      <c r="E361" s="23">
        <v>959.27</v>
      </c>
    </row>
    <row r="362" spans="1:5" x14ac:dyDescent="0.3">
      <c r="A362" s="24">
        <v>42800</v>
      </c>
      <c r="B362" s="23">
        <v>2017</v>
      </c>
      <c r="C362" s="23" t="s">
        <v>76</v>
      </c>
      <c r="D362" s="23">
        <v>2020.3</v>
      </c>
      <c r="E362" s="23">
        <v>787.92</v>
      </c>
    </row>
    <row r="363" spans="1:5" x14ac:dyDescent="0.3">
      <c r="A363" s="24">
        <v>43308</v>
      </c>
      <c r="B363" s="23">
        <v>2018</v>
      </c>
      <c r="C363" s="23" t="s">
        <v>30</v>
      </c>
      <c r="D363" s="23">
        <v>777.61</v>
      </c>
      <c r="E363" s="23">
        <v>357.7</v>
      </c>
    </row>
    <row r="364" spans="1:5" x14ac:dyDescent="0.3">
      <c r="A364" s="24">
        <v>42818</v>
      </c>
      <c r="B364" s="23">
        <v>2017</v>
      </c>
      <c r="C364" s="23" t="s">
        <v>77</v>
      </c>
      <c r="D364" s="23">
        <v>2260.0700000000002</v>
      </c>
      <c r="E364" s="23">
        <v>904.03</v>
      </c>
    </row>
    <row r="365" spans="1:5" x14ac:dyDescent="0.3">
      <c r="A365" s="24">
        <v>43099</v>
      </c>
      <c r="B365" s="23">
        <v>2017</v>
      </c>
      <c r="C365" s="23" t="s">
        <v>76</v>
      </c>
      <c r="D365" s="23">
        <v>285.04000000000002</v>
      </c>
      <c r="E365" s="23">
        <v>125.42</v>
      </c>
    </row>
    <row r="366" spans="1:5" x14ac:dyDescent="0.3">
      <c r="A366" s="24">
        <v>43039</v>
      </c>
      <c r="B366" s="23">
        <v>2017</v>
      </c>
      <c r="C366" s="23" t="s">
        <v>76</v>
      </c>
      <c r="D366" s="23">
        <v>2277.1</v>
      </c>
      <c r="E366" s="23">
        <v>1229.6300000000001</v>
      </c>
    </row>
    <row r="367" spans="1:5" x14ac:dyDescent="0.3">
      <c r="A367" s="24">
        <v>42419</v>
      </c>
      <c r="B367" s="23">
        <v>2016</v>
      </c>
      <c r="C367" s="23" t="s">
        <v>31</v>
      </c>
      <c r="D367" s="23">
        <v>722.03</v>
      </c>
      <c r="E367" s="23">
        <v>440.44</v>
      </c>
    </row>
    <row r="368" spans="1:5" x14ac:dyDescent="0.3">
      <c r="A368" s="24">
        <v>43290</v>
      </c>
      <c r="B368" s="23">
        <v>2018</v>
      </c>
      <c r="C368" s="23" t="s">
        <v>77</v>
      </c>
      <c r="D368" s="23">
        <v>570.37</v>
      </c>
      <c r="E368" s="23">
        <v>256.67</v>
      </c>
    </row>
    <row r="369" spans="1:5" x14ac:dyDescent="0.3">
      <c r="A369" s="24">
        <v>42783</v>
      </c>
      <c r="B369" s="23">
        <v>2017</v>
      </c>
      <c r="C369" s="23" t="s">
        <v>30</v>
      </c>
      <c r="D369" s="23">
        <v>1358.3</v>
      </c>
      <c r="E369" s="23">
        <v>529.74</v>
      </c>
    </row>
    <row r="370" spans="1:5" x14ac:dyDescent="0.3">
      <c r="A370" s="24">
        <v>42420</v>
      </c>
      <c r="B370" s="23">
        <v>2016</v>
      </c>
      <c r="C370" s="23" t="s">
        <v>77</v>
      </c>
      <c r="D370" s="23">
        <v>1889.12</v>
      </c>
      <c r="E370" s="23">
        <v>1171.25</v>
      </c>
    </row>
    <row r="371" spans="1:5" x14ac:dyDescent="0.3">
      <c r="A371" s="24">
        <v>43418</v>
      </c>
      <c r="B371" s="23">
        <v>2018</v>
      </c>
      <c r="C371" s="23" t="s">
        <v>77</v>
      </c>
      <c r="D371" s="23">
        <v>763.65</v>
      </c>
      <c r="E371" s="23">
        <v>313.10000000000002</v>
      </c>
    </row>
    <row r="372" spans="1:5" x14ac:dyDescent="0.3">
      <c r="A372" s="24">
        <v>42708</v>
      </c>
      <c r="B372" s="23">
        <v>2016</v>
      </c>
      <c r="C372" s="23" t="s">
        <v>76</v>
      </c>
      <c r="D372" s="23">
        <v>1200.6099999999999</v>
      </c>
      <c r="E372" s="23">
        <v>612.30999999999995</v>
      </c>
    </row>
    <row r="373" spans="1:5" x14ac:dyDescent="0.3">
      <c r="A373" s="24">
        <v>42705</v>
      </c>
      <c r="B373" s="23">
        <v>2016</v>
      </c>
      <c r="C373" s="23" t="s">
        <v>77</v>
      </c>
      <c r="D373" s="23">
        <v>1869.12</v>
      </c>
      <c r="E373" s="23">
        <v>1009.32</v>
      </c>
    </row>
    <row r="374" spans="1:5" x14ac:dyDescent="0.3">
      <c r="A374" s="24">
        <v>42724</v>
      </c>
      <c r="B374" s="23">
        <v>2016</v>
      </c>
      <c r="C374" s="23" t="s">
        <v>76</v>
      </c>
      <c r="D374" s="23">
        <v>597.57000000000005</v>
      </c>
      <c r="E374" s="23">
        <v>233.05</v>
      </c>
    </row>
    <row r="375" spans="1:5" x14ac:dyDescent="0.3">
      <c r="A375" s="24">
        <v>43218</v>
      </c>
      <c r="B375" s="23">
        <v>2018</v>
      </c>
      <c r="C375" s="23" t="s">
        <v>77</v>
      </c>
      <c r="D375" s="23">
        <v>837.42</v>
      </c>
      <c r="E375" s="23">
        <v>360.09</v>
      </c>
    </row>
    <row r="376" spans="1:5" x14ac:dyDescent="0.3">
      <c r="A376" s="24">
        <v>43285</v>
      </c>
      <c r="B376" s="23">
        <v>2018</v>
      </c>
      <c r="C376" s="23" t="s">
        <v>30</v>
      </c>
      <c r="D376" s="23">
        <v>226.99</v>
      </c>
      <c r="E376" s="23">
        <v>104.42</v>
      </c>
    </row>
    <row r="377" spans="1:5" x14ac:dyDescent="0.3">
      <c r="A377" s="24">
        <v>43074</v>
      </c>
      <c r="B377" s="23">
        <v>2017</v>
      </c>
      <c r="C377" s="23" t="s">
        <v>76</v>
      </c>
      <c r="D377" s="23">
        <v>1538.27</v>
      </c>
      <c r="E377" s="23">
        <v>815.28</v>
      </c>
    </row>
    <row r="378" spans="1:5" x14ac:dyDescent="0.3">
      <c r="A378" s="24">
        <v>43262</v>
      </c>
      <c r="B378" s="23">
        <v>2018</v>
      </c>
      <c r="C378" s="23" t="s">
        <v>77</v>
      </c>
      <c r="D378" s="23">
        <v>1131.7</v>
      </c>
      <c r="E378" s="23">
        <v>464</v>
      </c>
    </row>
    <row r="379" spans="1:5" x14ac:dyDescent="0.3">
      <c r="A379" s="24">
        <v>43262</v>
      </c>
      <c r="B379" s="23">
        <v>2018</v>
      </c>
      <c r="C379" s="23" t="s">
        <v>76</v>
      </c>
      <c r="D379" s="23">
        <v>530.89</v>
      </c>
      <c r="E379" s="23">
        <v>339.77</v>
      </c>
    </row>
    <row r="380" spans="1:5" x14ac:dyDescent="0.3">
      <c r="A380" s="24">
        <v>43463</v>
      </c>
      <c r="B380" s="23">
        <v>2018</v>
      </c>
      <c r="C380" s="23" t="s">
        <v>30</v>
      </c>
      <c r="D380" s="23">
        <v>1189.8399999999999</v>
      </c>
      <c r="E380" s="23">
        <v>487.83</v>
      </c>
    </row>
    <row r="381" spans="1:5" x14ac:dyDescent="0.3">
      <c r="A381" s="24">
        <v>43005</v>
      </c>
      <c r="B381" s="23">
        <v>2017</v>
      </c>
      <c r="C381" s="23" t="s">
        <v>30</v>
      </c>
      <c r="D381" s="23">
        <v>2145.9899999999998</v>
      </c>
      <c r="E381" s="23">
        <v>1309.05</v>
      </c>
    </row>
    <row r="382" spans="1:5" x14ac:dyDescent="0.3">
      <c r="A382" s="24">
        <v>42871</v>
      </c>
      <c r="B382" s="23">
        <v>2017</v>
      </c>
      <c r="C382" s="23" t="s">
        <v>31</v>
      </c>
      <c r="D382" s="23">
        <v>1189.3800000000001</v>
      </c>
      <c r="E382" s="23">
        <v>642.27</v>
      </c>
    </row>
    <row r="383" spans="1:5" x14ac:dyDescent="0.3">
      <c r="A383" s="24">
        <v>43381</v>
      </c>
      <c r="B383" s="23">
        <v>2018</v>
      </c>
      <c r="C383" s="23" t="s">
        <v>76</v>
      </c>
      <c r="D383" s="23">
        <v>1186.21</v>
      </c>
      <c r="E383" s="23">
        <v>474.48</v>
      </c>
    </row>
    <row r="384" spans="1:5" x14ac:dyDescent="0.3">
      <c r="A384" s="24">
        <v>42711</v>
      </c>
      <c r="B384" s="23">
        <v>2016</v>
      </c>
      <c r="C384" s="23" t="s">
        <v>76</v>
      </c>
      <c r="D384" s="23">
        <v>1675.29</v>
      </c>
      <c r="E384" s="23">
        <v>1105.69</v>
      </c>
    </row>
    <row r="385" spans="1:5" x14ac:dyDescent="0.3">
      <c r="A385" s="24">
        <v>43281</v>
      </c>
      <c r="B385" s="23">
        <v>2018</v>
      </c>
      <c r="C385" s="23" t="s">
        <v>30</v>
      </c>
      <c r="D385" s="23">
        <v>2184.0700000000002</v>
      </c>
      <c r="E385" s="23">
        <v>1266.76</v>
      </c>
    </row>
    <row r="386" spans="1:5" x14ac:dyDescent="0.3">
      <c r="A386" s="24">
        <v>43024</v>
      </c>
      <c r="B386" s="23">
        <v>2017</v>
      </c>
      <c r="C386" s="23" t="s">
        <v>77</v>
      </c>
      <c r="D386" s="23">
        <v>1392.48</v>
      </c>
      <c r="E386" s="23">
        <v>905.11</v>
      </c>
    </row>
    <row r="387" spans="1:5" x14ac:dyDescent="0.3">
      <c r="A387" s="24">
        <v>43202</v>
      </c>
      <c r="B387" s="23">
        <v>2018</v>
      </c>
      <c r="C387" s="23" t="s">
        <v>30</v>
      </c>
      <c r="D387" s="23">
        <v>2158.02</v>
      </c>
      <c r="E387" s="23">
        <v>1445.87</v>
      </c>
    </row>
    <row r="388" spans="1:5" x14ac:dyDescent="0.3">
      <c r="A388" s="24">
        <v>42636</v>
      </c>
      <c r="B388" s="23">
        <v>2016</v>
      </c>
      <c r="C388" s="23" t="s">
        <v>76</v>
      </c>
      <c r="D388" s="23">
        <v>2465</v>
      </c>
      <c r="E388" s="23">
        <v>1552.95</v>
      </c>
    </row>
    <row r="389" spans="1:5" x14ac:dyDescent="0.3">
      <c r="A389" s="24">
        <v>43169</v>
      </c>
      <c r="B389" s="23">
        <v>2018</v>
      </c>
      <c r="C389" s="23" t="s">
        <v>30</v>
      </c>
      <c r="D389" s="23">
        <v>2419.64</v>
      </c>
      <c r="E389" s="23">
        <v>1234.02</v>
      </c>
    </row>
    <row r="390" spans="1:5" x14ac:dyDescent="0.3">
      <c r="A390" s="24">
        <v>43440</v>
      </c>
      <c r="B390" s="23">
        <v>2018</v>
      </c>
      <c r="C390" s="23" t="s">
        <v>77</v>
      </c>
      <c r="D390" s="23">
        <v>638.61</v>
      </c>
      <c r="E390" s="23">
        <v>402.32</v>
      </c>
    </row>
    <row r="391" spans="1:5" x14ac:dyDescent="0.3">
      <c r="A391" s="24">
        <v>42400</v>
      </c>
      <c r="B391" s="23">
        <v>2016</v>
      </c>
      <c r="C391" s="23" t="s">
        <v>77</v>
      </c>
      <c r="D391" s="23">
        <v>1968.43</v>
      </c>
      <c r="E391" s="23">
        <v>1240.1099999999999</v>
      </c>
    </row>
    <row r="392" spans="1:5" x14ac:dyDescent="0.3">
      <c r="A392" s="24">
        <v>42673</v>
      </c>
      <c r="B392" s="23">
        <v>2016</v>
      </c>
      <c r="C392" s="23" t="s">
        <v>31</v>
      </c>
      <c r="D392" s="23">
        <v>2280.9699999999998</v>
      </c>
      <c r="E392" s="23">
        <v>912.39</v>
      </c>
    </row>
    <row r="393" spans="1:5" x14ac:dyDescent="0.3">
      <c r="A393" s="24">
        <v>43089</v>
      </c>
      <c r="B393" s="23">
        <v>2017</v>
      </c>
      <c r="C393" s="23" t="s">
        <v>76</v>
      </c>
      <c r="D393" s="23">
        <v>1657.87</v>
      </c>
      <c r="E393" s="23">
        <v>862.09</v>
      </c>
    </row>
    <row r="394" spans="1:5" x14ac:dyDescent="0.3">
      <c r="A394" s="24">
        <v>42903</v>
      </c>
      <c r="B394" s="23">
        <v>2017</v>
      </c>
      <c r="C394" s="23" t="s">
        <v>77</v>
      </c>
      <c r="D394" s="23">
        <v>1793.59</v>
      </c>
      <c r="E394" s="23">
        <v>753.31</v>
      </c>
    </row>
    <row r="395" spans="1:5" x14ac:dyDescent="0.3">
      <c r="A395" s="24">
        <v>42443</v>
      </c>
      <c r="B395" s="23">
        <v>2016</v>
      </c>
      <c r="C395" s="23" t="s">
        <v>31</v>
      </c>
      <c r="D395" s="23">
        <v>37.409999999999997</v>
      </c>
      <c r="E395" s="23">
        <v>18.71</v>
      </c>
    </row>
    <row r="396" spans="1:5" x14ac:dyDescent="0.3">
      <c r="A396" s="24">
        <v>42806</v>
      </c>
      <c r="B396" s="23">
        <v>2017</v>
      </c>
      <c r="C396" s="23" t="s">
        <v>30</v>
      </c>
      <c r="D396" s="23">
        <v>561.21</v>
      </c>
      <c r="E396" s="23">
        <v>297.44</v>
      </c>
    </row>
    <row r="397" spans="1:5" x14ac:dyDescent="0.3">
      <c r="A397" s="24">
        <v>43092</v>
      </c>
      <c r="B397" s="23">
        <v>2017</v>
      </c>
      <c r="C397" s="23" t="s">
        <v>77</v>
      </c>
      <c r="D397" s="23">
        <v>1826.73</v>
      </c>
      <c r="E397" s="23">
        <v>1096.04</v>
      </c>
    </row>
    <row r="398" spans="1:5" x14ac:dyDescent="0.3">
      <c r="A398" s="24">
        <v>43252</v>
      </c>
      <c r="B398" s="23">
        <v>2018</v>
      </c>
      <c r="C398" s="23" t="s">
        <v>76</v>
      </c>
      <c r="D398" s="23">
        <v>110.19</v>
      </c>
      <c r="E398" s="23">
        <v>55.1</v>
      </c>
    </row>
    <row r="399" spans="1:5" x14ac:dyDescent="0.3">
      <c r="A399" s="24">
        <v>43371</v>
      </c>
      <c r="B399" s="23">
        <v>2018</v>
      </c>
      <c r="C399" s="23" t="s">
        <v>77</v>
      </c>
      <c r="D399" s="23">
        <v>1971.48</v>
      </c>
      <c r="E399" s="23">
        <v>906.88</v>
      </c>
    </row>
    <row r="400" spans="1:5" x14ac:dyDescent="0.3">
      <c r="A400" s="24">
        <v>43064</v>
      </c>
      <c r="B400" s="23">
        <v>2017</v>
      </c>
      <c r="C400" s="23" t="s">
        <v>77</v>
      </c>
      <c r="D400" s="23">
        <v>543.38</v>
      </c>
      <c r="E400" s="23">
        <v>266.26</v>
      </c>
    </row>
    <row r="401" spans="1:5" x14ac:dyDescent="0.3">
      <c r="A401" s="24">
        <v>43005</v>
      </c>
      <c r="B401" s="23">
        <v>2017</v>
      </c>
      <c r="C401" s="23" t="s">
        <v>30</v>
      </c>
      <c r="D401" s="23">
        <v>961.3</v>
      </c>
      <c r="E401" s="23">
        <v>384.52</v>
      </c>
    </row>
    <row r="402" spans="1:5" x14ac:dyDescent="0.3">
      <c r="A402" s="24">
        <v>42798</v>
      </c>
      <c r="B402" s="23">
        <v>2017</v>
      </c>
      <c r="C402" s="23" t="s">
        <v>77</v>
      </c>
      <c r="D402" s="23">
        <v>712.75</v>
      </c>
      <c r="E402" s="23">
        <v>349.25</v>
      </c>
    </row>
    <row r="403" spans="1:5" x14ac:dyDescent="0.3">
      <c r="A403" s="24">
        <v>42754</v>
      </c>
      <c r="B403" s="23">
        <v>2017</v>
      </c>
      <c r="C403" s="23" t="s">
        <v>30</v>
      </c>
      <c r="D403" s="23">
        <v>1086.1199999999999</v>
      </c>
      <c r="E403" s="23">
        <v>727.7</v>
      </c>
    </row>
    <row r="404" spans="1:5" x14ac:dyDescent="0.3">
      <c r="A404" s="24">
        <v>42957</v>
      </c>
      <c r="B404" s="23">
        <v>2017</v>
      </c>
      <c r="C404" s="23" t="s">
        <v>76</v>
      </c>
      <c r="D404" s="23">
        <v>2496.4299999999998</v>
      </c>
      <c r="E404" s="23">
        <v>1373.04</v>
      </c>
    </row>
    <row r="405" spans="1:5" x14ac:dyDescent="0.3">
      <c r="A405" s="24">
        <v>43004</v>
      </c>
      <c r="B405" s="23">
        <v>2017</v>
      </c>
      <c r="C405" s="23" t="s">
        <v>31</v>
      </c>
      <c r="D405" s="23">
        <v>249.02</v>
      </c>
      <c r="E405" s="23">
        <v>109.57</v>
      </c>
    </row>
    <row r="406" spans="1:5" x14ac:dyDescent="0.3">
      <c r="A406" s="24">
        <v>42466</v>
      </c>
      <c r="B406" s="23">
        <v>2016</v>
      </c>
      <c r="C406" s="23" t="s">
        <v>30</v>
      </c>
      <c r="D406" s="23">
        <v>2133.2199999999998</v>
      </c>
      <c r="E406" s="23">
        <v>1130.6099999999999</v>
      </c>
    </row>
    <row r="407" spans="1:5" x14ac:dyDescent="0.3">
      <c r="A407" s="24">
        <v>42383</v>
      </c>
      <c r="B407" s="23">
        <v>2016</v>
      </c>
      <c r="C407" s="23" t="s">
        <v>76</v>
      </c>
      <c r="D407" s="23">
        <v>903.17</v>
      </c>
      <c r="E407" s="23">
        <v>478.68</v>
      </c>
    </row>
    <row r="408" spans="1:5" x14ac:dyDescent="0.3">
      <c r="A408" s="24">
        <v>43087</v>
      </c>
      <c r="B408" s="23">
        <v>2017</v>
      </c>
      <c r="C408" s="23" t="s">
        <v>76</v>
      </c>
      <c r="D408" s="23">
        <v>1472.87</v>
      </c>
      <c r="E408" s="23">
        <v>898.45</v>
      </c>
    </row>
    <row r="409" spans="1:5" x14ac:dyDescent="0.3">
      <c r="A409" s="24">
        <v>42456</v>
      </c>
      <c r="B409" s="23">
        <v>2016</v>
      </c>
      <c r="C409" s="23" t="s">
        <v>31</v>
      </c>
      <c r="D409" s="23">
        <v>2226.17</v>
      </c>
      <c r="E409" s="23">
        <v>1424.75</v>
      </c>
    </row>
    <row r="410" spans="1:5" x14ac:dyDescent="0.3">
      <c r="A410" s="24">
        <v>42401</v>
      </c>
      <c r="B410" s="23">
        <v>2016</v>
      </c>
      <c r="C410" s="23" t="s">
        <v>77</v>
      </c>
      <c r="D410" s="23">
        <v>1859.52</v>
      </c>
      <c r="E410" s="23">
        <v>948.36</v>
      </c>
    </row>
    <row r="411" spans="1:5" x14ac:dyDescent="0.3">
      <c r="A411" s="24">
        <v>43235</v>
      </c>
      <c r="B411" s="23">
        <v>2018</v>
      </c>
      <c r="C411" s="23" t="s">
        <v>31</v>
      </c>
      <c r="D411" s="23">
        <v>2187.08</v>
      </c>
      <c r="E411" s="23">
        <v>852.96</v>
      </c>
    </row>
    <row r="412" spans="1:5" x14ac:dyDescent="0.3">
      <c r="A412" s="24">
        <v>42723</v>
      </c>
      <c r="B412" s="23">
        <v>2016</v>
      </c>
      <c r="C412" s="23" t="s">
        <v>31</v>
      </c>
      <c r="D412" s="23">
        <v>1283.51</v>
      </c>
      <c r="E412" s="23">
        <v>757.27</v>
      </c>
    </row>
    <row r="413" spans="1:5" x14ac:dyDescent="0.3">
      <c r="A413" s="24">
        <v>42517</v>
      </c>
      <c r="B413" s="23">
        <v>2016</v>
      </c>
      <c r="C413" s="23" t="s">
        <v>76</v>
      </c>
      <c r="D413" s="23">
        <v>790.88</v>
      </c>
      <c r="E413" s="23">
        <v>498.25</v>
      </c>
    </row>
    <row r="414" spans="1:5" x14ac:dyDescent="0.3">
      <c r="A414" s="24">
        <v>42441</v>
      </c>
      <c r="B414" s="23">
        <v>2016</v>
      </c>
      <c r="C414" s="23" t="s">
        <v>76</v>
      </c>
      <c r="D414" s="23">
        <v>2249.06</v>
      </c>
      <c r="E414" s="23">
        <v>1079.55</v>
      </c>
    </row>
    <row r="415" spans="1:5" x14ac:dyDescent="0.3">
      <c r="A415" s="24">
        <v>42826</v>
      </c>
      <c r="B415" s="23">
        <v>2017</v>
      </c>
      <c r="C415" s="23" t="s">
        <v>30</v>
      </c>
      <c r="D415" s="23">
        <v>233.71</v>
      </c>
      <c r="E415" s="23">
        <v>102.83</v>
      </c>
    </row>
    <row r="416" spans="1:5" x14ac:dyDescent="0.3">
      <c r="A416" s="24">
        <v>43451</v>
      </c>
      <c r="B416" s="23">
        <v>2018</v>
      </c>
      <c r="C416" s="23" t="s">
        <v>31</v>
      </c>
      <c r="D416" s="23">
        <v>2216.86</v>
      </c>
      <c r="E416" s="23">
        <v>1019.76</v>
      </c>
    </row>
    <row r="417" spans="1:5" x14ac:dyDescent="0.3">
      <c r="A417" s="24">
        <v>43058</v>
      </c>
      <c r="B417" s="23">
        <v>2017</v>
      </c>
      <c r="C417" s="23" t="s">
        <v>30</v>
      </c>
      <c r="D417" s="23">
        <v>2117.14</v>
      </c>
      <c r="E417" s="23">
        <v>1206.77</v>
      </c>
    </row>
    <row r="418" spans="1:5" x14ac:dyDescent="0.3">
      <c r="A418" s="24">
        <v>42663</v>
      </c>
      <c r="B418" s="23">
        <v>2016</v>
      </c>
      <c r="C418" s="23" t="s">
        <v>30</v>
      </c>
      <c r="D418" s="23">
        <v>98.19</v>
      </c>
      <c r="E418" s="23">
        <v>63.82</v>
      </c>
    </row>
    <row r="419" spans="1:5" x14ac:dyDescent="0.3">
      <c r="A419" s="24">
        <v>42426</v>
      </c>
      <c r="B419" s="23">
        <v>2016</v>
      </c>
      <c r="C419" s="23" t="s">
        <v>30</v>
      </c>
      <c r="D419" s="23">
        <v>539.79</v>
      </c>
      <c r="E419" s="23">
        <v>296.88</v>
      </c>
    </row>
    <row r="420" spans="1:5" x14ac:dyDescent="0.3">
      <c r="A420" s="24">
        <v>42591</v>
      </c>
      <c r="B420" s="23">
        <v>2016</v>
      </c>
      <c r="C420" s="23" t="s">
        <v>31</v>
      </c>
      <c r="D420" s="23">
        <v>1740.05</v>
      </c>
      <c r="E420" s="23">
        <v>1113.6300000000001</v>
      </c>
    </row>
    <row r="421" spans="1:5" x14ac:dyDescent="0.3">
      <c r="A421" s="24">
        <v>42853</v>
      </c>
      <c r="B421" s="23">
        <v>2017</v>
      </c>
      <c r="C421" s="23" t="s">
        <v>30</v>
      </c>
      <c r="D421" s="23">
        <v>255.53</v>
      </c>
      <c r="E421" s="23">
        <v>171.21</v>
      </c>
    </row>
    <row r="422" spans="1:5" x14ac:dyDescent="0.3">
      <c r="A422" s="24">
        <v>43302</v>
      </c>
      <c r="B422" s="23">
        <v>2018</v>
      </c>
      <c r="C422" s="23" t="s">
        <v>30</v>
      </c>
      <c r="D422" s="23">
        <v>351.43</v>
      </c>
      <c r="E422" s="23">
        <v>158.13999999999999</v>
      </c>
    </row>
    <row r="423" spans="1:5" x14ac:dyDescent="0.3">
      <c r="A423" s="24">
        <v>42532</v>
      </c>
      <c r="B423" s="23">
        <v>2016</v>
      </c>
      <c r="C423" s="23" t="s">
        <v>31</v>
      </c>
      <c r="D423" s="23">
        <v>360.48</v>
      </c>
      <c r="E423" s="23">
        <v>198.26</v>
      </c>
    </row>
    <row r="424" spans="1:5" x14ac:dyDescent="0.3">
      <c r="A424" s="24">
        <v>43090</v>
      </c>
      <c r="B424" s="23">
        <v>2017</v>
      </c>
      <c r="C424" s="23" t="s">
        <v>30</v>
      </c>
      <c r="D424" s="23">
        <v>607.66</v>
      </c>
      <c r="E424" s="23">
        <v>376.75</v>
      </c>
    </row>
    <row r="425" spans="1:5" x14ac:dyDescent="0.3">
      <c r="A425" s="24">
        <v>43296</v>
      </c>
      <c r="B425" s="23">
        <v>2018</v>
      </c>
      <c r="C425" s="23" t="s">
        <v>76</v>
      </c>
      <c r="D425" s="23">
        <v>2348.0500000000002</v>
      </c>
      <c r="E425" s="23">
        <v>1009.66</v>
      </c>
    </row>
    <row r="426" spans="1:5" x14ac:dyDescent="0.3">
      <c r="A426" s="24">
        <v>42889</v>
      </c>
      <c r="B426" s="23">
        <v>2017</v>
      </c>
      <c r="C426" s="23" t="s">
        <v>30</v>
      </c>
      <c r="D426" s="23">
        <v>2347.36</v>
      </c>
      <c r="E426" s="23">
        <v>938.94</v>
      </c>
    </row>
    <row r="427" spans="1:5" x14ac:dyDescent="0.3">
      <c r="A427" s="24">
        <v>43153</v>
      </c>
      <c r="B427" s="23">
        <v>2018</v>
      </c>
      <c r="C427" s="23" t="s">
        <v>76</v>
      </c>
      <c r="D427" s="23">
        <v>149.54</v>
      </c>
      <c r="E427" s="23">
        <v>71.78</v>
      </c>
    </row>
    <row r="428" spans="1:5" x14ac:dyDescent="0.3">
      <c r="A428" s="24">
        <v>42656</v>
      </c>
      <c r="B428" s="23">
        <v>2016</v>
      </c>
      <c r="C428" s="23" t="s">
        <v>76</v>
      </c>
      <c r="D428" s="23">
        <v>1146.83</v>
      </c>
      <c r="E428" s="23">
        <v>527.54</v>
      </c>
    </row>
    <row r="429" spans="1:5" x14ac:dyDescent="0.3">
      <c r="A429" s="24">
        <v>43436</v>
      </c>
      <c r="B429" s="23">
        <v>2018</v>
      </c>
      <c r="C429" s="23" t="s">
        <v>76</v>
      </c>
      <c r="D429" s="23">
        <v>1611.46</v>
      </c>
      <c r="E429" s="23">
        <v>837.96</v>
      </c>
    </row>
    <row r="430" spans="1:5" x14ac:dyDescent="0.3">
      <c r="A430" s="24">
        <v>42835</v>
      </c>
      <c r="B430" s="23">
        <v>2017</v>
      </c>
      <c r="C430" s="23" t="s">
        <v>31</v>
      </c>
      <c r="D430" s="23">
        <v>312.83</v>
      </c>
      <c r="E430" s="23">
        <v>178.31</v>
      </c>
    </row>
    <row r="431" spans="1:5" x14ac:dyDescent="0.3">
      <c r="A431" s="24">
        <v>42674</v>
      </c>
      <c r="B431" s="23">
        <v>2016</v>
      </c>
      <c r="C431" s="23" t="s">
        <v>30</v>
      </c>
      <c r="D431" s="23">
        <v>1769.08</v>
      </c>
      <c r="E431" s="23">
        <v>1149.9000000000001</v>
      </c>
    </row>
    <row r="432" spans="1:5" x14ac:dyDescent="0.3">
      <c r="A432" s="24">
        <v>42751</v>
      </c>
      <c r="B432" s="23">
        <v>2017</v>
      </c>
      <c r="C432" s="23" t="s">
        <v>31</v>
      </c>
      <c r="D432" s="23">
        <v>1146.08</v>
      </c>
      <c r="E432" s="23">
        <v>641.79999999999995</v>
      </c>
    </row>
    <row r="433" spans="1:5" x14ac:dyDescent="0.3">
      <c r="A433" s="24">
        <v>43071</v>
      </c>
      <c r="B433" s="23">
        <v>2017</v>
      </c>
      <c r="C433" s="23" t="s">
        <v>76</v>
      </c>
      <c r="D433" s="23">
        <v>2109.7399999999998</v>
      </c>
      <c r="E433" s="23">
        <v>822.8</v>
      </c>
    </row>
    <row r="434" spans="1:5" x14ac:dyDescent="0.3">
      <c r="A434" s="24">
        <v>42628</v>
      </c>
      <c r="B434" s="23">
        <v>2016</v>
      </c>
      <c r="C434" s="23" t="s">
        <v>76</v>
      </c>
      <c r="D434" s="23">
        <v>78.819999999999993</v>
      </c>
      <c r="E434" s="23">
        <v>40.200000000000003</v>
      </c>
    </row>
    <row r="435" spans="1:5" x14ac:dyDescent="0.3">
      <c r="A435" s="24">
        <v>42730</v>
      </c>
      <c r="B435" s="23">
        <v>2016</v>
      </c>
      <c r="C435" s="23" t="s">
        <v>31</v>
      </c>
      <c r="D435" s="23">
        <v>1965.78</v>
      </c>
      <c r="E435" s="23">
        <v>786.31</v>
      </c>
    </row>
    <row r="436" spans="1:5" x14ac:dyDescent="0.3">
      <c r="A436" s="24">
        <v>43044</v>
      </c>
      <c r="B436" s="23">
        <v>2017</v>
      </c>
      <c r="C436" s="23" t="s">
        <v>77</v>
      </c>
      <c r="D436" s="23">
        <v>88.26</v>
      </c>
      <c r="E436" s="23">
        <v>41.48</v>
      </c>
    </row>
    <row r="437" spans="1:5" x14ac:dyDescent="0.3">
      <c r="A437" s="24">
        <v>43261</v>
      </c>
      <c r="B437" s="23">
        <v>2018</v>
      </c>
      <c r="C437" s="23" t="s">
        <v>31</v>
      </c>
      <c r="D437" s="23">
        <v>2468.0100000000002</v>
      </c>
      <c r="E437" s="23">
        <v>962.52</v>
      </c>
    </row>
    <row r="438" spans="1:5" x14ac:dyDescent="0.3">
      <c r="A438" s="24">
        <v>43457</v>
      </c>
      <c r="B438" s="23">
        <v>2018</v>
      </c>
      <c r="C438" s="23" t="s">
        <v>76</v>
      </c>
      <c r="D438" s="23">
        <v>1656.82</v>
      </c>
      <c r="E438" s="23">
        <v>1060.3599999999999</v>
      </c>
    </row>
    <row r="439" spans="1:5" x14ac:dyDescent="0.3">
      <c r="A439" s="24">
        <v>42534</v>
      </c>
      <c r="B439" s="23">
        <v>2016</v>
      </c>
      <c r="C439" s="23" t="s">
        <v>30</v>
      </c>
      <c r="D439" s="23">
        <v>1005.73</v>
      </c>
      <c r="E439" s="23">
        <v>553.15</v>
      </c>
    </row>
    <row r="440" spans="1:5" x14ac:dyDescent="0.3">
      <c r="A440" s="24">
        <v>43158</v>
      </c>
      <c r="B440" s="23">
        <v>2018</v>
      </c>
      <c r="C440" s="23" t="s">
        <v>30</v>
      </c>
      <c r="D440" s="23">
        <v>78</v>
      </c>
      <c r="E440" s="23">
        <v>35.880000000000003</v>
      </c>
    </row>
    <row r="441" spans="1:5" x14ac:dyDescent="0.3">
      <c r="A441" s="24">
        <v>43408</v>
      </c>
      <c r="B441" s="23">
        <v>2018</v>
      </c>
      <c r="C441" s="23" t="s">
        <v>30</v>
      </c>
      <c r="D441" s="23">
        <v>577.51</v>
      </c>
      <c r="E441" s="23">
        <v>259.88</v>
      </c>
    </row>
    <row r="442" spans="1:5" x14ac:dyDescent="0.3">
      <c r="A442" s="24">
        <v>42792</v>
      </c>
      <c r="B442" s="23">
        <v>2017</v>
      </c>
      <c r="C442" s="23" t="s">
        <v>76</v>
      </c>
      <c r="D442" s="23">
        <v>538.86</v>
      </c>
      <c r="E442" s="23">
        <v>323.32</v>
      </c>
    </row>
    <row r="443" spans="1:5" x14ac:dyDescent="0.3">
      <c r="A443" s="24">
        <v>42620</v>
      </c>
      <c r="B443" s="23">
        <v>2016</v>
      </c>
      <c r="C443" s="23" t="s">
        <v>30</v>
      </c>
      <c r="D443" s="23">
        <v>1527.05</v>
      </c>
      <c r="E443" s="23">
        <v>748.25</v>
      </c>
    </row>
    <row r="444" spans="1:5" x14ac:dyDescent="0.3">
      <c r="A444" s="24">
        <v>42415</v>
      </c>
      <c r="B444" s="23">
        <v>2016</v>
      </c>
      <c r="C444" s="23" t="s">
        <v>31</v>
      </c>
      <c r="D444" s="23">
        <v>410.71</v>
      </c>
      <c r="E444" s="23">
        <v>221.78</v>
      </c>
    </row>
    <row r="445" spans="1:5" x14ac:dyDescent="0.3">
      <c r="A445" s="24">
        <v>43107</v>
      </c>
      <c r="B445" s="23">
        <v>2018</v>
      </c>
      <c r="C445" s="23" t="s">
        <v>76</v>
      </c>
      <c r="D445" s="23">
        <v>1709.63</v>
      </c>
      <c r="E445" s="23">
        <v>1094.1600000000001</v>
      </c>
    </row>
    <row r="446" spans="1:5" x14ac:dyDescent="0.3">
      <c r="A446" s="24">
        <v>42739</v>
      </c>
      <c r="B446" s="23">
        <v>2017</v>
      </c>
      <c r="C446" s="23" t="s">
        <v>76</v>
      </c>
      <c r="D446" s="23">
        <v>2494.98</v>
      </c>
      <c r="E446" s="23">
        <v>1172.6400000000001</v>
      </c>
    </row>
    <row r="447" spans="1:5" x14ac:dyDescent="0.3">
      <c r="A447" s="24">
        <v>42815</v>
      </c>
      <c r="B447" s="23">
        <v>2017</v>
      </c>
      <c r="C447" s="23" t="s">
        <v>30</v>
      </c>
      <c r="D447" s="23">
        <v>33.229999999999997</v>
      </c>
      <c r="E447" s="23">
        <v>16.28</v>
      </c>
    </row>
    <row r="448" spans="1:5" x14ac:dyDescent="0.3">
      <c r="A448" s="24">
        <v>43341</v>
      </c>
      <c r="B448" s="23">
        <v>2018</v>
      </c>
      <c r="C448" s="23" t="s">
        <v>31</v>
      </c>
      <c r="D448" s="23">
        <v>1123.3699999999999</v>
      </c>
      <c r="E448" s="23">
        <v>505.52</v>
      </c>
    </row>
    <row r="449" spans="1:5" x14ac:dyDescent="0.3">
      <c r="A449" s="24">
        <v>42535</v>
      </c>
      <c r="B449" s="23">
        <v>2016</v>
      </c>
      <c r="C449" s="23" t="s">
        <v>31</v>
      </c>
      <c r="D449" s="23">
        <v>2278.94</v>
      </c>
      <c r="E449" s="23">
        <v>1526.89</v>
      </c>
    </row>
    <row r="450" spans="1:5" x14ac:dyDescent="0.3">
      <c r="A450" s="24">
        <v>43376</v>
      </c>
      <c r="B450" s="23">
        <v>2018</v>
      </c>
      <c r="C450" s="23" t="s">
        <v>30</v>
      </c>
      <c r="D450" s="23">
        <v>540.51</v>
      </c>
      <c r="E450" s="23">
        <v>254.04</v>
      </c>
    </row>
    <row r="451" spans="1:5" x14ac:dyDescent="0.3">
      <c r="A451" s="24">
        <v>43204</v>
      </c>
      <c r="B451" s="23">
        <v>2018</v>
      </c>
      <c r="C451" s="23" t="s">
        <v>30</v>
      </c>
      <c r="D451" s="23">
        <v>1321.13</v>
      </c>
      <c r="E451" s="23">
        <v>594.51</v>
      </c>
    </row>
    <row r="452" spans="1:5" x14ac:dyDescent="0.3">
      <c r="A452" s="24">
        <v>42656</v>
      </c>
      <c r="B452" s="23">
        <v>2016</v>
      </c>
      <c r="C452" s="23" t="s">
        <v>77</v>
      </c>
      <c r="D452" s="23">
        <v>2376.8000000000002</v>
      </c>
      <c r="E452" s="23">
        <v>1544.92</v>
      </c>
    </row>
    <row r="453" spans="1:5" x14ac:dyDescent="0.3">
      <c r="A453" s="24">
        <v>42670</v>
      </c>
      <c r="B453" s="23">
        <v>2016</v>
      </c>
      <c r="C453" s="23" t="s">
        <v>30</v>
      </c>
      <c r="D453" s="23">
        <v>2434.29</v>
      </c>
      <c r="E453" s="23">
        <v>973.72</v>
      </c>
    </row>
    <row r="454" spans="1:5" x14ac:dyDescent="0.3">
      <c r="A454" s="24">
        <v>43263</v>
      </c>
      <c r="B454" s="23">
        <v>2018</v>
      </c>
      <c r="C454" s="23" t="s">
        <v>30</v>
      </c>
      <c r="D454" s="23">
        <v>1397.51</v>
      </c>
      <c r="E454" s="23">
        <v>559</v>
      </c>
    </row>
    <row r="455" spans="1:5" x14ac:dyDescent="0.3">
      <c r="A455" s="24">
        <v>43116</v>
      </c>
      <c r="B455" s="23">
        <v>2018</v>
      </c>
      <c r="C455" s="23" t="s">
        <v>30</v>
      </c>
      <c r="D455" s="23">
        <v>751.96</v>
      </c>
      <c r="E455" s="23">
        <v>360.94</v>
      </c>
    </row>
    <row r="456" spans="1:5" x14ac:dyDescent="0.3">
      <c r="A456" s="24">
        <v>42403</v>
      </c>
      <c r="B456" s="23">
        <v>2016</v>
      </c>
      <c r="C456" s="23" t="s">
        <v>76</v>
      </c>
      <c r="D456" s="23">
        <v>1586.27</v>
      </c>
      <c r="E456" s="23">
        <v>650.37</v>
      </c>
    </row>
    <row r="457" spans="1:5" x14ac:dyDescent="0.3">
      <c r="A457" s="24">
        <v>42650</v>
      </c>
      <c r="B457" s="23">
        <v>2016</v>
      </c>
      <c r="C457" s="23" t="s">
        <v>30</v>
      </c>
      <c r="D457" s="23">
        <v>622.54999999999995</v>
      </c>
      <c r="E457" s="23">
        <v>242.79</v>
      </c>
    </row>
    <row r="458" spans="1:5" x14ac:dyDescent="0.3">
      <c r="A458" s="24">
        <v>42685</v>
      </c>
      <c r="B458" s="23">
        <v>2016</v>
      </c>
      <c r="C458" s="23" t="s">
        <v>30</v>
      </c>
      <c r="D458" s="23">
        <v>1641.29</v>
      </c>
      <c r="E458" s="23">
        <v>804.23</v>
      </c>
    </row>
    <row r="459" spans="1:5" x14ac:dyDescent="0.3">
      <c r="A459" s="24">
        <v>42733</v>
      </c>
      <c r="B459" s="23">
        <v>2016</v>
      </c>
      <c r="C459" s="23" t="s">
        <v>77</v>
      </c>
      <c r="D459" s="23">
        <v>2372.5100000000002</v>
      </c>
      <c r="E459" s="23">
        <v>1162.53</v>
      </c>
    </row>
    <row r="460" spans="1:5" x14ac:dyDescent="0.3">
      <c r="A460" s="24">
        <v>42463</v>
      </c>
      <c r="B460" s="23">
        <v>2016</v>
      </c>
      <c r="C460" s="23" t="s">
        <v>77</v>
      </c>
      <c r="D460" s="23">
        <v>1402.83</v>
      </c>
      <c r="E460" s="23">
        <v>757.53</v>
      </c>
    </row>
    <row r="461" spans="1:5" x14ac:dyDescent="0.3">
      <c r="A461" s="24">
        <v>42730</v>
      </c>
      <c r="B461" s="23">
        <v>2016</v>
      </c>
      <c r="C461" s="23" t="s">
        <v>77</v>
      </c>
      <c r="D461" s="23">
        <v>1457.64</v>
      </c>
      <c r="E461" s="23">
        <v>641.36</v>
      </c>
    </row>
    <row r="462" spans="1:5" x14ac:dyDescent="0.3">
      <c r="A462" s="24">
        <v>42985</v>
      </c>
      <c r="B462" s="23">
        <v>2017</v>
      </c>
      <c r="C462" s="23" t="s">
        <v>31</v>
      </c>
      <c r="D462" s="23">
        <v>364.61</v>
      </c>
      <c r="E462" s="23">
        <v>222.41</v>
      </c>
    </row>
    <row r="463" spans="1:5" x14ac:dyDescent="0.3">
      <c r="A463" s="24">
        <v>42686</v>
      </c>
      <c r="B463" s="23">
        <v>2016</v>
      </c>
      <c r="C463" s="23" t="s">
        <v>31</v>
      </c>
      <c r="D463" s="23">
        <v>736.24</v>
      </c>
      <c r="E463" s="23">
        <v>427.02</v>
      </c>
    </row>
    <row r="464" spans="1:5" x14ac:dyDescent="0.3">
      <c r="A464" s="24">
        <v>43460</v>
      </c>
      <c r="B464" s="23">
        <v>2018</v>
      </c>
      <c r="C464" s="23" t="s">
        <v>76</v>
      </c>
      <c r="D464" s="23">
        <v>923.94</v>
      </c>
      <c r="E464" s="23">
        <v>471.21</v>
      </c>
    </row>
    <row r="465" spans="1:5" x14ac:dyDescent="0.3">
      <c r="A465" s="24">
        <v>42465</v>
      </c>
      <c r="B465" s="23">
        <v>2016</v>
      </c>
      <c r="C465" s="23" t="s">
        <v>77</v>
      </c>
      <c r="D465" s="23">
        <v>295.16000000000003</v>
      </c>
      <c r="E465" s="23">
        <v>168.24</v>
      </c>
    </row>
    <row r="466" spans="1:5" x14ac:dyDescent="0.3">
      <c r="A466" s="24">
        <v>43066</v>
      </c>
      <c r="B466" s="23">
        <v>2017</v>
      </c>
      <c r="C466" s="23" t="s">
        <v>76</v>
      </c>
      <c r="D466" s="23">
        <v>278.19</v>
      </c>
      <c r="E466" s="23">
        <v>136.31</v>
      </c>
    </row>
    <row r="467" spans="1:5" x14ac:dyDescent="0.3">
      <c r="A467" s="24">
        <v>43364</v>
      </c>
      <c r="B467" s="23">
        <v>2018</v>
      </c>
      <c r="C467" s="23" t="s">
        <v>76</v>
      </c>
      <c r="D467" s="23">
        <v>377.95</v>
      </c>
      <c r="E467" s="23">
        <v>226.77</v>
      </c>
    </row>
    <row r="468" spans="1:5" x14ac:dyDescent="0.3">
      <c r="A468" s="24">
        <v>43031</v>
      </c>
      <c r="B468" s="23">
        <v>2017</v>
      </c>
      <c r="C468" s="23" t="s">
        <v>77</v>
      </c>
      <c r="D468" s="23">
        <v>299.07</v>
      </c>
      <c r="E468" s="23">
        <v>134.58000000000001</v>
      </c>
    </row>
    <row r="469" spans="1:5" x14ac:dyDescent="0.3">
      <c r="A469" s="24">
        <v>42385</v>
      </c>
      <c r="B469" s="23">
        <v>2016</v>
      </c>
      <c r="C469" s="23" t="s">
        <v>77</v>
      </c>
      <c r="D469" s="23">
        <v>2462.06</v>
      </c>
      <c r="E469" s="23">
        <v>1058.69</v>
      </c>
    </row>
    <row r="470" spans="1:5" x14ac:dyDescent="0.3">
      <c r="A470" s="24">
        <v>43251</v>
      </c>
      <c r="B470" s="23">
        <v>2018</v>
      </c>
      <c r="C470" s="23" t="s">
        <v>76</v>
      </c>
      <c r="D470" s="23">
        <v>1621.96</v>
      </c>
      <c r="E470" s="23">
        <v>843.42</v>
      </c>
    </row>
    <row r="471" spans="1:5" x14ac:dyDescent="0.3">
      <c r="A471" s="24">
        <v>43313</v>
      </c>
      <c r="B471" s="23">
        <v>2018</v>
      </c>
      <c r="C471" s="23" t="s">
        <v>31</v>
      </c>
      <c r="D471" s="23">
        <v>1708.73</v>
      </c>
      <c r="E471" s="23">
        <v>905.63</v>
      </c>
    </row>
    <row r="472" spans="1:5" x14ac:dyDescent="0.3">
      <c r="A472" s="24">
        <v>43263</v>
      </c>
      <c r="B472" s="23">
        <v>2018</v>
      </c>
      <c r="C472" s="23" t="s">
        <v>30</v>
      </c>
      <c r="D472" s="23">
        <v>254.01</v>
      </c>
      <c r="E472" s="23">
        <v>149.87</v>
      </c>
    </row>
    <row r="473" spans="1:5" x14ac:dyDescent="0.3">
      <c r="A473" s="24">
        <v>42801</v>
      </c>
      <c r="B473" s="23">
        <v>2017</v>
      </c>
      <c r="C473" s="23" t="s">
        <v>77</v>
      </c>
      <c r="D473" s="23">
        <v>2435.94</v>
      </c>
      <c r="E473" s="23">
        <v>1096.17</v>
      </c>
    </row>
    <row r="474" spans="1:5" x14ac:dyDescent="0.3">
      <c r="A474" s="24">
        <v>43386</v>
      </c>
      <c r="B474" s="23">
        <v>2018</v>
      </c>
      <c r="C474" s="23" t="s">
        <v>30</v>
      </c>
      <c r="D474" s="23">
        <v>2342.37</v>
      </c>
      <c r="E474" s="23">
        <v>1218.03</v>
      </c>
    </row>
    <row r="475" spans="1:5" x14ac:dyDescent="0.3">
      <c r="A475" s="24">
        <v>43404</v>
      </c>
      <c r="B475" s="23">
        <v>2018</v>
      </c>
      <c r="C475" s="23" t="s">
        <v>77</v>
      </c>
      <c r="D475" s="23">
        <v>1626.41</v>
      </c>
      <c r="E475" s="23">
        <v>829.47</v>
      </c>
    </row>
    <row r="476" spans="1:5" x14ac:dyDescent="0.3">
      <c r="A476" s="24">
        <v>43336</v>
      </c>
      <c r="B476" s="23">
        <v>2018</v>
      </c>
      <c r="C476" s="23" t="s">
        <v>76</v>
      </c>
      <c r="D476" s="23">
        <v>2228.5500000000002</v>
      </c>
      <c r="E476" s="23">
        <v>891.42</v>
      </c>
    </row>
    <row r="477" spans="1:5" x14ac:dyDescent="0.3">
      <c r="A477" s="24">
        <v>42875</v>
      </c>
      <c r="B477" s="23">
        <v>2017</v>
      </c>
      <c r="C477" s="23" t="s">
        <v>31</v>
      </c>
      <c r="D477" s="23">
        <v>508.97</v>
      </c>
      <c r="E477" s="23">
        <v>213.77</v>
      </c>
    </row>
    <row r="478" spans="1:5" x14ac:dyDescent="0.3">
      <c r="A478" s="24">
        <v>42693</v>
      </c>
      <c r="B478" s="23">
        <v>2016</v>
      </c>
      <c r="C478" s="23" t="s">
        <v>76</v>
      </c>
      <c r="D478" s="23">
        <v>2205.67</v>
      </c>
      <c r="E478" s="23">
        <v>1235.18</v>
      </c>
    </row>
    <row r="479" spans="1:5" x14ac:dyDescent="0.3">
      <c r="A479" s="24">
        <v>42872</v>
      </c>
      <c r="B479" s="23">
        <v>2017</v>
      </c>
      <c r="C479" s="23" t="s">
        <v>31</v>
      </c>
      <c r="D479" s="23">
        <v>1057.56</v>
      </c>
      <c r="E479" s="23">
        <v>412.45</v>
      </c>
    </row>
    <row r="480" spans="1:5" x14ac:dyDescent="0.3">
      <c r="A480" s="24">
        <v>42420</v>
      </c>
      <c r="B480" s="23">
        <v>2016</v>
      </c>
      <c r="C480" s="23" t="s">
        <v>30</v>
      </c>
      <c r="D480" s="23">
        <v>1458.31</v>
      </c>
      <c r="E480" s="23">
        <v>699.99</v>
      </c>
    </row>
    <row r="481" spans="1:5" x14ac:dyDescent="0.3">
      <c r="A481" s="24">
        <v>43179</v>
      </c>
      <c r="B481" s="23">
        <v>2018</v>
      </c>
      <c r="C481" s="23" t="s">
        <v>31</v>
      </c>
      <c r="D481" s="23">
        <v>458.76</v>
      </c>
      <c r="E481" s="23">
        <v>243.14</v>
      </c>
    </row>
    <row r="482" spans="1:5" x14ac:dyDescent="0.3">
      <c r="A482" s="24">
        <v>42964</v>
      </c>
      <c r="B482" s="23">
        <v>2017</v>
      </c>
      <c r="C482" s="23" t="s">
        <v>30</v>
      </c>
      <c r="D482" s="23">
        <v>172.58</v>
      </c>
      <c r="E482" s="23">
        <v>82.84</v>
      </c>
    </row>
    <row r="483" spans="1:5" x14ac:dyDescent="0.3">
      <c r="A483" s="24">
        <v>42959</v>
      </c>
      <c r="B483" s="23">
        <v>2017</v>
      </c>
      <c r="C483" s="23" t="s">
        <v>76</v>
      </c>
      <c r="D483" s="23">
        <v>2375.3200000000002</v>
      </c>
      <c r="E483" s="23">
        <v>1567.71</v>
      </c>
    </row>
    <row r="484" spans="1:5" x14ac:dyDescent="0.3">
      <c r="A484" s="24">
        <v>43176</v>
      </c>
      <c r="B484" s="23">
        <v>2018</v>
      </c>
      <c r="C484" s="23" t="s">
        <v>30</v>
      </c>
      <c r="D484" s="23">
        <v>1542.83</v>
      </c>
      <c r="E484" s="23">
        <v>802.27</v>
      </c>
    </row>
    <row r="485" spans="1:5" x14ac:dyDescent="0.3">
      <c r="A485" s="24">
        <v>42532</v>
      </c>
      <c r="B485" s="23">
        <v>2016</v>
      </c>
      <c r="C485" s="23" t="s">
        <v>31</v>
      </c>
      <c r="D485" s="23">
        <v>660.93</v>
      </c>
      <c r="E485" s="23">
        <v>304.02999999999997</v>
      </c>
    </row>
    <row r="486" spans="1:5" x14ac:dyDescent="0.3">
      <c r="A486" s="24">
        <v>42674</v>
      </c>
      <c r="B486" s="23">
        <v>2016</v>
      </c>
      <c r="C486" s="23" t="s">
        <v>77</v>
      </c>
      <c r="D486" s="23">
        <v>544.23</v>
      </c>
      <c r="E486" s="23">
        <v>212.25</v>
      </c>
    </row>
    <row r="487" spans="1:5" x14ac:dyDescent="0.3">
      <c r="A487" s="24">
        <v>42855</v>
      </c>
      <c r="B487" s="23">
        <v>2017</v>
      </c>
      <c r="C487" s="23" t="s">
        <v>76</v>
      </c>
      <c r="D487" s="23">
        <v>150.19</v>
      </c>
      <c r="E487" s="23">
        <v>82.6</v>
      </c>
    </row>
    <row r="488" spans="1:5" x14ac:dyDescent="0.3">
      <c r="A488" s="24">
        <v>43058</v>
      </c>
      <c r="B488" s="23">
        <v>2017</v>
      </c>
      <c r="C488" s="23" t="s">
        <v>77</v>
      </c>
      <c r="D488" s="23">
        <v>451.19</v>
      </c>
      <c r="E488" s="23">
        <v>284.25</v>
      </c>
    </row>
    <row r="489" spans="1:5" x14ac:dyDescent="0.3">
      <c r="A489" s="24">
        <v>43116</v>
      </c>
      <c r="B489" s="23">
        <v>2018</v>
      </c>
      <c r="C489" s="23" t="s">
        <v>31</v>
      </c>
      <c r="D489" s="23">
        <v>1711.73</v>
      </c>
      <c r="E489" s="23">
        <v>958.57</v>
      </c>
    </row>
    <row r="490" spans="1:5" x14ac:dyDescent="0.3">
      <c r="A490" s="24">
        <v>43250</v>
      </c>
      <c r="B490" s="23">
        <v>2018</v>
      </c>
      <c r="C490" s="23" t="s">
        <v>30</v>
      </c>
      <c r="D490" s="23">
        <v>689.05</v>
      </c>
      <c r="E490" s="23">
        <v>461.66</v>
      </c>
    </row>
    <row r="491" spans="1:5" x14ac:dyDescent="0.3">
      <c r="A491" s="24">
        <v>42493</v>
      </c>
      <c r="B491" s="23">
        <v>2016</v>
      </c>
      <c r="C491" s="23" t="s">
        <v>31</v>
      </c>
      <c r="D491" s="23">
        <v>1463.2</v>
      </c>
      <c r="E491" s="23">
        <v>643.80999999999995</v>
      </c>
    </row>
    <row r="492" spans="1:5" x14ac:dyDescent="0.3">
      <c r="A492" s="24">
        <v>42700</v>
      </c>
      <c r="B492" s="23">
        <v>2016</v>
      </c>
      <c r="C492" s="23" t="s">
        <v>30</v>
      </c>
      <c r="D492" s="23">
        <v>398.06</v>
      </c>
      <c r="E492" s="23">
        <v>250.78</v>
      </c>
    </row>
    <row r="493" spans="1:5" x14ac:dyDescent="0.3">
      <c r="A493" s="24">
        <v>42612</v>
      </c>
      <c r="B493" s="23">
        <v>2016</v>
      </c>
      <c r="C493" s="23" t="s">
        <v>77</v>
      </c>
      <c r="D493" s="23">
        <v>2139.4699999999998</v>
      </c>
      <c r="E493" s="23">
        <v>855.79</v>
      </c>
    </row>
    <row r="494" spans="1:5" x14ac:dyDescent="0.3">
      <c r="A494" s="24">
        <v>42735</v>
      </c>
      <c r="B494" s="23">
        <v>2016</v>
      </c>
      <c r="C494" s="23" t="s">
        <v>77</v>
      </c>
      <c r="D494" s="23">
        <v>990.07</v>
      </c>
      <c r="E494" s="23">
        <v>386.13</v>
      </c>
    </row>
    <row r="495" spans="1:5" x14ac:dyDescent="0.3">
      <c r="A495" s="24">
        <v>43304</v>
      </c>
      <c r="B495" s="23">
        <v>2018</v>
      </c>
      <c r="C495" s="23" t="s">
        <v>30</v>
      </c>
      <c r="D495" s="23">
        <v>983.91</v>
      </c>
      <c r="E495" s="23">
        <v>600.19000000000005</v>
      </c>
    </row>
    <row r="496" spans="1:5" x14ac:dyDescent="0.3">
      <c r="A496" s="24">
        <v>42576</v>
      </c>
      <c r="B496" s="23">
        <v>2016</v>
      </c>
      <c r="C496" s="23" t="s">
        <v>31</v>
      </c>
      <c r="D496" s="23">
        <v>1697.79</v>
      </c>
      <c r="E496" s="23">
        <v>1052.6300000000001</v>
      </c>
    </row>
    <row r="497" spans="1:5" x14ac:dyDescent="0.3">
      <c r="A497" s="24">
        <v>43328</v>
      </c>
      <c r="B497" s="23">
        <v>2018</v>
      </c>
      <c r="C497" s="23" t="s">
        <v>31</v>
      </c>
      <c r="D497" s="23">
        <v>2311.1999999999998</v>
      </c>
      <c r="E497" s="23">
        <v>970.7</v>
      </c>
    </row>
    <row r="498" spans="1:5" x14ac:dyDescent="0.3">
      <c r="A498" s="24">
        <v>43343</v>
      </c>
      <c r="B498" s="23">
        <v>2018</v>
      </c>
      <c r="C498" s="23" t="s">
        <v>76</v>
      </c>
      <c r="D498" s="23">
        <v>2410.44</v>
      </c>
      <c r="E498" s="23">
        <v>1084.7</v>
      </c>
    </row>
    <row r="499" spans="1:5" x14ac:dyDescent="0.3">
      <c r="A499" s="24">
        <v>42863</v>
      </c>
      <c r="B499" s="23">
        <v>2017</v>
      </c>
      <c r="C499" s="23" t="s">
        <v>30</v>
      </c>
      <c r="D499" s="23">
        <v>779.09</v>
      </c>
      <c r="E499" s="23">
        <v>483.04</v>
      </c>
    </row>
    <row r="500" spans="1:5" x14ac:dyDescent="0.3">
      <c r="A500" s="24">
        <v>42992</v>
      </c>
      <c r="B500" s="23">
        <v>2017</v>
      </c>
      <c r="C500" s="23" t="s">
        <v>31</v>
      </c>
      <c r="D500" s="23">
        <v>1383.95</v>
      </c>
      <c r="E500" s="23">
        <v>775.01</v>
      </c>
    </row>
    <row r="501" spans="1:5" x14ac:dyDescent="0.3">
      <c r="A501" s="24">
        <v>42778</v>
      </c>
      <c r="B501" s="23">
        <v>2017</v>
      </c>
      <c r="C501" s="23" t="s">
        <v>77</v>
      </c>
      <c r="D501" s="23">
        <v>2318.2399999999998</v>
      </c>
      <c r="E501" s="23">
        <v>1506.86</v>
      </c>
    </row>
    <row r="502" spans="1:5" x14ac:dyDescent="0.3">
      <c r="A502" s="24">
        <v>42755</v>
      </c>
      <c r="B502" s="23">
        <v>2017</v>
      </c>
      <c r="C502" s="23" t="s">
        <v>30</v>
      </c>
      <c r="D502" s="23">
        <v>169.05</v>
      </c>
      <c r="E502" s="23">
        <v>106.5</v>
      </c>
    </row>
    <row r="503" spans="1:5" x14ac:dyDescent="0.3">
      <c r="A503" s="24">
        <v>43226</v>
      </c>
      <c r="B503" s="23">
        <v>2018</v>
      </c>
      <c r="C503" s="23" t="s">
        <v>30</v>
      </c>
      <c r="D503" s="23">
        <v>2383.7600000000002</v>
      </c>
      <c r="E503" s="23">
        <v>1406.42</v>
      </c>
    </row>
    <row r="504" spans="1:5" x14ac:dyDescent="0.3">
      <c r="A504" s="24">
        <v>42905</v>
      </c>
      <c r="B504" s="23">
        <v>2017</v>
      </c>
      <c r="C504" s="23" t="s">
        <v>77</v>
      </c>
      <c r="D504" s="23">
        <v>1536.25</v>
      </c>
      <c r="E504" s="23">
        <v>814.21</v>
      </c>
    </row>
    <row r="505" spans="1:5" x14ac:dyDescent="0.3">
      <c r="A505" s="24">
        <v>42926</v>
      </c>
      <c r="B505" s="23">
        <v>2017</v>
      </c>
      <c r="C505" s="23" t="s">
        <v>76</v>
      </c>
      <c r="D505" s="23">
        <v>548.89</v>
      </c>
      <c r="E505" s="23">
        <v>351.29</v>
      </c>
    </row>
    <row r="506" spans="1:5" x14ac:dyDescent="0.3">
      <c r="A506" s="24">
        <v>43374</v>
      </c>
      <c r="B506" s="23">
        <v>2018</v>
      </c>
      <c r="C506" s="23" t="s">
        <v>77</v>
      </c>
      <c r="D506" s="23">
        <v>1650.76</v>
      </c>
      <c r="E506" s="23">
        <v>775.86</v>
      </c>
    </row>
    <row r="507" spans="1:5" x14ac:dyDescent="0.3">
      <c r="A507" s="24">
        <v>43405</v>
      </c>
      <c r="B507" s="23">
        <v>2018</v>
      </c>
      <c r="C507" s="23" t="s">
        <v>30</v>
      </c>
      <c r="D507" s="23">
        <v>288.33999999999997</v>
      </c>
      <c r="E507" s="23">
        <v>170.12</v>
      </c>
    </row>
    <row r="508" spans="1:5" x14ac:dyDescent="0.3">
      <c r="A508" s="24">
        <v>43096</v>
      </c>
      <c r="B508" s="23">
        <v>2017</v>
      </c>
      <c r="C508" s="23" t="s">
        <v>30</v>
      </c>
      <c r="D508" s="23">
        <v>1625.12</v>
      </c>
      <c r="E508" s="23">
        <v>731.3</v>
      </c>
    </row>
    <row r="509" spans="1:5" x14ac:dyDescent="0.3">
      <c r="A509" s="24">
        <v>42889</v>
      </c>
      <c r="B509" s="23">
        <v>2017</v>
      </c>
      <c r="C509" s="23" t="s">
        <v>77</v>
      </c>
      <c r="D509" s="23">
        <v>1318.75</v>
      </c>
      <c r="E509" s="23">
        <v>685.75</v>
      </c>
    </row>
    <row r="510" spans="1:5" x14ac:dyDescent="0.3">
      <c r="A510" s="24">
        <v>42504</v>
      </c>
      <c r="B510" s="23">
        <v>2016</v>
      </c>
      <c r="C510" s="23" t="s">
        <v>30</v>
      </c>
      <c r="D510" s="23">
        <v>2247.4499999999998</v>
      </c>
      <c r="E510" s="23">
        <v>898.98</v>
      </c>
    </row>
    <row r="511" spans="1:5" x14ac:dyDescent="0.3">
      <c r="A511" s="24">
        <v>43236</v>
      </c>
      <c r="B511" s="23">
        <v>2018</v>
      </c>
      <c r="C511" s="23" t="s">
        <v>30</v>
      </c>
      <c r="D511" s="23">
        <v>1394.64</v>
      </c>
      <c r="E511" s="23">
        <v>669.43</v>
      </c>
    </row>
    <row r="512" spans="1:5" x14ac:dyDescent="0.3">
      <c r="A512" s="24">
        <v>43103</v>
      </c>
      <c r="B512" s="23">
        <v>2018</v>
      </c>
      <c r="C512" s="23" t="s">
        <v>31</v>
      </c>
      <c r="D512" s="23">
        <v>1567.29</v>
      </c>
      <c r="E512" s="23">
        <v>673.93</v>
      </c>
    </row>
    <row r="513" spans="1:5" x14ac:dyDescent="0.3">
      <c r="A513" s="24">
        <v>42840</v>
      </c>
      <c r="B513" s="23">
        <v>2017</v>
      </c>
      <c r="C513" s="23" t="s">
        <v>77</v>
      </c>
      <c r="D513" s="23">
        <v>993.69</v>
      </c>
      <c r="E513" s="23">
        <v>556.47</v>
      </c>
    </row>
    <row r="514" spans="1:5" x14ac:dyDescent="0.3">
      <c r="A514" s="24">
        <v>42633</v>
      </c>
      <c r="B514" s="23">
        <v>2016</v>
      </c>
      <c r="C514" s="23" t="s">
        <v>76</v>
      </c>
      <c r="D514" s="23">
        <v>1698.45</v>
      </c>
      <c r="E514" s="23">
        <v>1053.04</v>
      </c>
    </row>
    <row r="515" spans="1:5" x14ac:dyDescent="0.3">
      <c r="A515" s="24">
        <v>43248</v>
      </c>
      <c r="B515" s="23">
        <v>2018</v>
      </c>
      <c r="C515" s="23" t="s">
        <v>77</v>
      </c>
      <c r="D515" s="23">
        <v>529.82000000000005</v>
      </c>
      <c r="E515" s="23">
        <v>233.12</v>
      </c>
    </row>
    <row r="516" spans="1:5" x14ac:dyDescent="0.3">
      <c r="A516" s="24">
        <v>43032</v>
      </c>
      <c r="B516" s="23">
        <v>2017</v>
      </c>
      <c r="C516" s="23" t="s">
        <v>31</v>
      </c>
      <c r="D516" s="23">
        <v>898.34</v>
      </c>
      <c r="E516" s="23">
        <v>467.14</v>
      </c>
    </row>
    <row r="517" spans="1:5" x14ac:dyDescent="0.3">
      <c r="A517" s="24">
        <v>43340</v>
      </c>
      <c r="B517" s="23">
        <v>2018</v>
      </c>
      <c r="C517" s="23" t="s">
        <v>77</v>
      </c>
      <c r="D517" s="23">
        <v>2470.64</v>
      </c>
      <c r="E517" s="23">
        <v>1309.44</v>
      </c>
    </row>
    <row r="518" spans="1:5" x14ac:dyDescent="0.3">
      <c r="A518" s="24">
        <v>42704</v>
      </c>
      <c r="B518" s="23">
        <v>2016</v>
      </c>
      <c r="C518" s="23" t="s">
        <v>77</v>
      </c>
      <c r="D518" s="23">
        <v>421.06</v>
      </c>
      <c r="E518" s="23">
        <v>189.48</v>
      </c>
    </row>
    <row r="519" spans="1:5" x14ac:dyDescent="0.3">
      <c r="A519" s="24">
        <v>42406</v>
      </c>
      <c r="B519" s="23">
        <v>2016</v>
      </c>
      <c r="C519" s="23" t="s">
        <v>76</v>
      </c>
      <c r="D519" s="23">
        <v>1437.88</v>
      </c>
      <c r="E519" s="23">
        <v>704.56</v>
      </c>
    </row>
    <row r="520" spans="1:5" x14ac:dyDescent="0.3">
      <c r="A520" s="24">
        <v>42640</v>
      </c>
      <c r="B520" s="23">
        <v>2016</v>
      </c>
      <c r="C520" s="23" t="s">
        <v>31</v>
      </c>
      <c r="D520" s="23">
        <v>2495.48</v>
      </c>
      <c r="E520" s="23">
        <v>1297.6500000000001</v>
      </c>
    </row>
    <row r="521" spans="1:5" x14ac:dyDescent="0.3">
      <c r="A521" s="24">
        <v>42915</v>
      </c>
      <c r="B521" s="23">
        <v>2017</v>
      </c>
      <c r="C521" s="23" t="s">
        <v>76</v>
      </c>
      <c r="D521" s="23">
        <v>2123.1799999999998</v>
      </c>
      <c r="E521" s="23">
        <v>997.89</v>
      </c>
    </row>
    <row r="522" spans="1:5" x14ac:dyDescent="0.3">
      <c r="A522" s="24">
        <v>42704</v>
      </c>
      <c r="B522" s="23">
        <v>2016</v>
      </c>
      <c r="C522" s="23" t="s">
        <v>77</v>
      </c>
      <c r="D522" s="23">
        <v>1955.88</v>
      </c>
      <c r="E522" s="23">
        <v>1114.8499999999999</v>
      </c>
    </row>
    <row r="523" spans="1:5" x14ac:dyDescent="0.3">
      <c r="A523" s="24">
        <v>42780</v>
      </c>
      <c r="B523" s="23">
        <v>2017</v>
      </c>
      <c r="C523" s="23" t="s">
        <v>31</v>
      </c>
      <c r="D523" s="23">
        <v>2138.09</v>
      </c>
      <c r="E523" s="23">
        <v>1197.33</v>
      </c>
    </row>
    <row r="524" spans="1:5" x14ac:dyDescent="0.3">
      <c r="A524" s="24">
        <v>43212</v>
      </c>
      <c r="B524" s="23">
        <v>2018</v>
      </c>
      <c r="C524" s="23" t="s">
        <v>31</v>
      </c>
      <c r="D524" s="23">
        <v>2424.29</v>
      </c>
      <c r="E524" s="23">
        <v>1260.6300000000001</v>
      </c>
    </row>
    <row r="525" spans="1:5" x14ac:dyDescent="0.3">
      <c r="A525" s="24">
        <v>43028</v>
      </c>
      <c r="B525" s="23">
        <v>2017</v>
      </c>
      <c r="C525" s="23" t="s">
        <v>30</v>
      </c>
      <c r="D525" s="23">
        <v>426.29</v>
      </c>
      <c r="E525" s="23">
        <v>170.52</v>
      </c>
    </row>
    <row r="526" spans="1:5" x14ac:dyDescent="0.3">
      <c r="A526" s="24">
        <v>42895</v>
      </c>
      <c r="B526" s="23">
        <v>2017</v>
      </c>
      <c r="C526" s="23" t="s">
        <v>77</v>
      </c>
      <c r="D526" s="23">
        <v>1208.04</v>
      </c>
      <c r="E526" s="23">
        <v>761.07</v>
      </c>
    </row>
    <row r="527" spans="1:5" x14ac:dyDescent="0.3">
      <c r="A527" s="24">
        <v>43149</v>
      </c>
      <c r="B527" s="23">
        <v>2018</v>
      </c>
      <c r="C527" s="23" t="s">
        <v>77</v>
      </c>
      <c r="D527" s="23">
        <v>1623.8</v>
      </c>
      <c r="E527" s="23">
        <v>714.47</v>
      </c>
    </row>
    <row r="528" spans="1:5" x14ac:dyDescent="0.3">
      <c r="A528" s="24">
        <v>42826</v>
      </c>
      <c r="B528" s="23">
        <v>2017</v>
      </c>
      <c r="C528" s="23" t="s">
        <v>77</v>
      </c>
      <c r="D528" s="23">
        <v>1631.95</v>
      </c>
      <c r="E528" s="23">
        <v>1093.4100000000001</v>
      </c>
    </row>
    <row r="529" spans="1:5" x14ac:dyDescent="0.3">
      <c r="A529" s="24">
        <v>42422</v>
      </c>
      <c r="B529" s="23">
        <v>2016</v>
      </c>
      <c r="C529" s="23" t="s">
        <v>77</v>
      </c>
      <c r="D529" s="23">
        <v>120.99</v>
      </c>
      <c r="E529" s="23">
        <v>52.03</v>
      </c>
    </row>
    <row r="530" spans="1:5" x14ac:dyDescent="0.3">
      <c r="A530" s="24">
        <v>42460</v>
      </c>
      <c r="B530" s="23">
        <v>2016</v>
      </c>
      <c r="C530" s="23" t="s">
        <v>76</v>
      </c>
      <c r="D530" s="23">
        <v>1764.88</v>
      </c>
      <c r="E530" s="23">
        <v>882.44</v>
      </c>
    </row>
    <row r="531" spans="1:5" x14ac:dyDescent="0.3">
      <c r="A531" s="24">
        <v>42920</v>
      </c>
      <c r="B531" s="23">
        <v>2017</v>
      </c>
      <c r="C531" s="23" t="s">
        <v>30</v>
      </c>
      <c r="D531" s="23">
        <v>2084.75</v>
      </c>
      <c r="E531" s="23">
        <v>1355.09</v>
      </c>
    </row>
    <row r="532" spans="1:5" x14ac:dyDescent="0.3">
      <c r="A532" s="24">
        <v>43339</v>
      </c>
      <c r="B532" s="23">
        <v>2018</v>
      </c>
      <c r="C532" s="23" t="s">
        <v>76</v>
      </c>
      <c r="D532" s="23">
        <v>713.57</v>
      </c>
      <c r="E532" s="23">
        <v>278.29000000000002</v>
      </c>
    </row>
    <row r="533" spans="1:5" x14ac:dyDescent="0.3">
      <c r="A533" s="24">
        <v>43231</v>
      </c>
      <c r="B533" s="23">
        <v>2018</v>
      </c>
      <c r="C533" s="23" t="s">
        <v>31</v>
      </c>
      <c r="D533" s="23">
        <v>460.82</v>
      </c>
      <c r="E533" s="23">
        <v>276.49</v>
      </c>
    </row>
    <row r="534" spans="1:5" x14ac:dyDescent="0.3">
      <c r="A534" s="24">
        <v>43098</v>
      </c>
      <c r="B534" s="23">
        <v>2017</v>
      </c>
      <c r="C534" s="23" t="s">
        <v>30</v>
      </c>
      <c r="D534" s="23">
        <v>1333.21</v>
      </c>
      <c r="E534" s="23">
        <v>813.26</v>
      </c>
    </row>
    <row r="535" spans="1:5" x14ac:dyDescent="0.3">
      <c r="A535" s="24">
        <v>42393</v>
      </c>
      <c r="B535" s="23">
        <v>2016</v>
      </c>
      <c r="C535" s="23" t="s">
        <v>31</v>
      </c>
      <c r="D535" s="23">
        <v>2282.04</v>
      </c>
      <c r="E535" s="23">
        <v>958.46</v>
      </c>
    </row>
    <row r="536" spans="1:5" x14ac:dyDescent="0.3">
      <c r="A536" s="24">
        <v>43128</v>
      </c>
      <c r="B536" s="23">
        <v>2018</v>
      </c>
      <c r="C536" s="23" t="s">
        <v>77</v>
      </c>
      <c r="D536" s="23">
        <v>1910.03</v>
      </c>
      <c r="E536" s="23">
        <v>974.12</v>
      </c>
    </row>
    <row r="537" spans="1:5" x14ac:dyDescent="0.3">
      <c r="A537" s="24">
        <v>43254</v>
      </c>
      <c r="B537" s="23">
        <v>2018</v>
      </c>
      <c r="C537" s="23" t="s">
        <v>76</v>
      </c>
      <c r="D537" s="23">
        <v>1744.01</v>
      </c>
      <c r="E537" s="23">
        <v>1081.29</v>
      </c>
    </row>
    <row r="538" spans="1:5" x14ac:dyDescent="0.3">
      <c r="A538" s="24">
        <v>43195</v>
      </c>
      <c r="B538" s="23">
        <v>2018</v>
      </c>
      <c r="C538" s="23" t="s">
        <v>76</v>
      </c>
      <c r="D538" s="23">
        <v>1567.95</v>
      </c>
      <c r="E538" s="23">
        <v>627.17999999999995</v>
      </c>
    </row>
    <row r="539" spans="1:5" x14ac:dyDescent="0.3">
      <c r="A539" s="24">
        <v>42609</v>
      </c>
      <c r="B539" s="23">
        <v>2016</v>
      </c>
      <c r="C539" s="23" t="s">
        <v>77</v>
      </c>
      <c r="D539" s="23">
        <v>1490.73</v>
      </c>
      <c r="E539" s="23">
        <v>715.55</v>
      </c>
    </row>
    <row r="540" spans="1:5" x14ac:dyDescent="0.3">
      <c r="A540" s="24">
        <v>42391</v>
      </c>
      <c r="B540" s="23">
        <v>2016</v>
      </c>
      <c r="C540" s="23" t="s">
        <v>30</v>
      </c>
      <c r="D540" s="23">
        <v>549.73</v>
      </c>
      <c r="E540" s="23">
        <v>351.83</v>
      </c>
    </row>
    <row r="541" spans="1:5" x14ac:dyDescent="0.3">
      <c r="A541" s="24">
        <v>43251</v>
      </c>
      <c r="B541" s="23">
        <v>2018</v>
      </c>
      <c r="C541" s="23" t="s">
        <v>77</v>
      </c>
      <c r="D541" s="23">
        <v>2297.85</v>
      </c>
      <c r="E541" s="23">
        <v>1125.95</v>
      </c>
    </row>
    <row r="542" spans="1:5" x14ac:dyDescent="0.3">
      <c r="A542" s="24">
        <v>42775</v>
      </c>
      <c r="B542" s="23">
        <v>2017</v>
      </c>
      <c r="C542" s="23" t="s">
        <v>76</v>
      </c>
      <c r="D542" s="23">
        <v>1573.07</v>
      </c>
      <c r="E542" s="23">
        <v>1022.5</v>
      </c>
    </row>
    <row r="543" spans="1:5" x14ac:dyDescent="0.3">
      <c r="A543" s="24">
        <v>43074</v>
      </c>
      <c r="B543" s="23">
        <v>2017</v>
      </c>
      <c r="C543" s="23" t="s">
        <v>31</v>
      </c>
      <c r="D543" s="23">
        <v>1405.91</v>
      </c>
      <c r="E543" s="23">
        <v>801.37</v>
      </c>
    </row>
    <row r="544" spans="1:5" x14ac:dyDescent="0.3">
      <c r="A544" s="24">
        <v>42805</v>
      </c>
      <c r="B544" s="23">
        <v>2017</v>
      </c>
      <c r="C544" s="23" t="s">
        <v>77</v>
      </c>
      <c r="D544" s="23">
        <v>510.87</v>
      </c>
      <c r="E544" s="23">
        <v>332.07</v>
      </c>
    </row>
    <row r="545" spans="1:5" x14ac:dyDescent="0.3">
      <c r="A545" s="24">
        <v>43244</v>
      </c>
      <c r="B545" s="23">
        <v>2018</v>
      </c>
      <c r="C545" s="23" t="s">
        <v>77</v>
      </c>
      <c r="D545" s="23">
        <v>2431.9</v>
      </c>
      <c r="E545" s="23">
        <v>1386.18</v>
      </c>
    </row>
    <row r="546" spans="1:5" x14ac:dyDescent="0.3">
      <c r="A546" s="24">
        <v>43232</v>
      </c>
      <c r="B546" s="23">
        <v>2018</v>
      </c>
      <c r="C546" s="23" t="s">
        <v>76</v>
      </c>
      <c r="D546" s="23">
        <v>468.49</v>
      </c>
      <c r="E546" s="23">
        <v>267.04000000000002</v>
      </c>
    </row>
    <row r="547" spans="1:5" x14ac:dyDescent="0.3">
      <c r="A547" s="24">
        <v>43160</v>
      </c>
      <c r="B547" s="23">
        <v>2018</v>
      </c>
      <c r="C547" s="23" t="s">
        <v>30</v>
      </c>
      <c r="D547" s="23">
        <v>305.97000000000003</v>
      </c>
      <c r="E547" s="23">
        <v>174.4</v>
      </c>
    </row>
    <row r="548" spans="1:5" x14ac:dyDescent="0.3">
      <c r="A548" s="24">
        <v>43246</v>
      </c>
      <c r="B548" s="23">
        <v>2018</v>
      </c>
      <c r="C548" s="23" t="s">
        <v>31</v>
      </c>
      <c r="D548" s="23">
        <v>1248.3599999999999</v>
      </c>
      <c r="E548" s="23">
        <v>486.86</v>
      </c>
    </row>
    <row r="549" spans="1:5" x14ac:dyDescent="0.3">
      <c r="A549" s="24">
        <v>43068</v>
      </c>
      <c r="B549" s="23">
        <v>2017</v>
      </c>
      <c r="C549" s="23" t="s">
        <v>77</v>
      </c>
      <c r="D549" s="23">
        <v>2419.5100000000002</v>
      </c>
      <c r="E549" s="23">
        <v>1621.07</v>
      </c>
    </row>
    <row r="550" spans="1:5" x14ac:dyDescent="0.3">
      <c r="A550" s="24">
        <v>43250</v>
      </c>
      <c r="B550" s="23">
        <v>2018</v>
      </c>
      <c r="C550" s="23" t="s">
        <v>76</v>
      </c>
      <c r="D550" s="23">
        <v>650.66</v>
      </c>
      <c r="E550" s="23">
        <v>422.93</v>
      </c>
    </row>
    <row r="551" spans="1:5" x14ac:dyDescent="0.3">
      <c r="A551" s="24">
        <v>42570</v>
      </c>
      <c r="B551" s="23">
        <v>2016</v>
      </c>
      <c r="C551" s="23" t="s">
        <v>76</v>
      </c>
      <c r="D551" s="23">
        <v>2143.37</v>
      </c>
      <c r="E551" s="23">
        <v>835.91</v>
      </c>
    </row>
    <row r="552" spans="1:5" x14ac:dyDescent="0.3">
      <c r="A552" s="24">
        <v>42507</v>
      </c>
      <c r="B552" s="23">
        <v>2016</v>
      </c>
      <c r="C552" s="23" t="s">
        <v>77</v>
      </c>
      <c r="D552" s="23">
        <v>1933.21</v>
      </c>
      <c r="E552" s="23">
        <v>1179.26</v>
      </c>
    </row>
    <row r="553" spans="1:5" x14ac:dyDescent="0.3">
      <c r="A553" s="24">
        <v>43205</v>
      </c>
      <c r="B553" s="23">
        <v>2018</v>
      </c>
      <c r="C553" s="23" t="s">
        <v>76</v>
      </c>
      <c r="D553" s="23">
        <v>640.23</v>
      </c>
      <c r="E553" s="23">
        <v>300.91000000000003</v>
      </c>
    </row>
    <row r="554" spans="1:5" x14ac:dyDescent="0.3">
      <c r="A554" s="24">
        <v>42668</v>
      </c>
      <c r="B554" s="23">
        <v>2016</v>
      </c>
      <c r="C554" s="23" t="s">
        <v>30</v>
      </c>
      <c r="D554" s="23">
        <v>212.44</v>
      </c>
      <c r="E554" s="23">
        <v>142.33000000000001</v>
      </c>
    </row>
    <row r="555" spans="1:5" x14ac:dyDescent="0.3">
      <c r="A555" s="24">
        <v>42701</v>
      </c>
      <c r="B555" s="23">
        <v>2016</v>
      </c>
      <c r="C555" s="23" t="s">
        <v>76</v>
      </c>
      <c r="D555" s="23">
        <v>775.76</v>
      </c>
      <c r="E555" s="23">
        <v>403.4</v>
      </c>
    </row>
    <row r="556" spans="1:5" x14ac:dyDescent="0.3">
      <c r="A556" s="24">
        <v>42479</v>
      </c>
      <c r="B556" s="23">
        <v>2016</v>
      </c>
      <c r="C556" s="23" t="s">
        <v>76</v>
      </c>
      <c r="D556" s="23">
        <v>2402.7600000000002</v>
      </c>
      <c r="E556" s="23">
        <v>1489.71</v>
      </c>
    </row>
    <row r="557" spans="1:5" x14ac:dyDescent="0.3">
      <c r="A557" s="24">
        <v>42494</v>
      </c>
      <c r="B557" s="23">
        <v>2016</v>
      </c>
      <c r="C557" s="23" t="s">
        <v>76</v>
      </c>
      <c r="D557" s="23">
        <v>1207.67</v>
      </c>
      <c r="E557" s="23">
        <v>712.53</v>
      </c>
    </row>
    <row r="558" spans="1:5" x14ac:dyDescent="0.3">
      <c r="A558" s="24">
        <v>42558</v>
      </c>
      <c r="B558" s="23">
        <v>2016</v>
      </c>
      <c r="C558" s="23" t="s">
        <v>31</v>
      </c>
      <c r="D558" s="23">
        <v>2420.86</v>
      </c>
      <c r="E558" s="23">
        <v>1525.14</v>
      </c>
    </row>
    <row r="559" spans="1:5" x14ac:dyDescent="0.3">
      <c r="A559" s="24">
        <v>42510</v>
      </c>
      <c r="B559" s="23">
        <v>2016</v>
      </c>
      <c r="C559" s="23" t="s">
        <v>30</v>
      </c>
      <c r="D559" s="23">
        <v>600.99</v>
      </c>
      <c r="E559" s="23">
        <v>354.58</v>
      </c>
    </row>
    <row r="560" spans="1:5" x14ac:dyDescent="0.3">
      <c r="A560" s="24">
        <v>43177</v>
      </c>
      <c r="B560" s="23">
        <v>2018</v>
      </c>
      <c r="C560" s="23" t="s">
        <v>30</v>
      </c>
      <c r="D560" s="23">
        <v>1382.05</v>
      </c>
      <c r="E560" s="23">
        <v>539</v>
      </c>
    </row>
    <row r="561" spans="1:5" x14ac:dyDescent="0.3">
      <c r="A561" s="24">
        <v>43010</v>
      </c>
      <c r="B561" s="23">
        <v>2017</v>
      </c>
      <c r="C561" s="23" t="s">
        <v>30</v>
      </c>
      <c r="D561" s="23">
        <v>1733.11</v>
      </c>
      <c r="E561" s="23">
        <v>1126.52</v>
      </c>
    </row>
    <row r="562" spans="1:5" x14ac:dyDescent="0.3">
      <c r="A562" s="24">
        <v>42539</v>
      </c>
      <c r="B562" s="23">
        <v>2016</v>
      </c>
      <c r="C562" s="23" t="s">
        <v>30</v>
      </c>
      <c r="D562" s="23">
        <v>158.13999999999999</v>
      </c>
      <c r="E562" s="23">
        <v>85.4</v>
      </c>
    </row>
    <row r="563" spans="1:5" x14ac:dyDescent="0.3">
      <c r="A563" s="24">
        <v>42668</v>
      </c>
      <c r="B563" s="23">
        <v>2016</v>
      </c>
      <c r="C563" s="23" t="s">
        <v>30</v>
      </c>
      <c r="D563" s="23">
        <v>902.42</v>
      </c>
      <c r="E563" s="23">
        <v>424.14</v>
      </c>
    </row>
    <row r="564" spans="1:5" x14ac:dyDescent="0.3">
      <c r="A564" s="24">
        <v>42495</v>
      </c>
      <c r="B564" s="23">
        <v>2016</v>
      </c>
      <c r="C564" s="23" t="s">
        <v>31</v>
      </c>
      <c r="D564" s="23">
        <v>1200.49</v>
      </c>
      <c r="E564" s="23">
        <v>684.28</v>
      </c>
    </row>
    <row r="565" spans="1:5" x14ac:dyDescent="0.3">
      <c r="A565" s="24">
        <v>43132</v>
      </c>
      <c r="B565" s="23">
        <v>2018</v>
      </c>
      <c r="C565" s="23" t="s">
        <v>30</v>
      </c>
      <c r="D565" s="23">
        <v>1899.36</v>
      </c>
      <c r="E565" s="23">
        <v>835.72</v>
      </c>
    </row>
    <row r="566" spans="1:5" x14ac:dyDescent="0.3">
      <c r="A566" s="24">
        <v>42737</v>
      </c>
      <c r="B566" s="23">
        <v>2017</v>
      </c>
      <c r="C566" s="23" t="s">
        <v>76</v>
      </c>
      <c r="D566" s="23">
        <v>790.56</v>
      </c>
      <c r="E566" s="23">
        <v>482.24</v>
      </c>
    </row>
    <row r="567" spans="1:5" x14ac:dyDescent="0.3">
      <c r="A567" s="24">
        <v>42943</v>
      </c>
      <c r="B567" s="23">
        <v>2017</v>
      </c>
      <c r="C567" s="23" t="s">
        <v>77</v>
      </c>
      <c r="D567" s="23">
        <v>599.09</v>
      </c>
      <c r="E567" s="23">
        <v>233.65</v>
      </c>
    </row>
    <row r="568" spans="1:5" x14ac:dyDescent="0.3">
      <c r="A568" s="24">
        <v>42979</v>
      </c>
      <c r="B568" s="23">
        <v>2017</v>
      </c>
      <c r="C568" s="23" t="s">
        <v>30</v>
      </c>
      <c r="D568" s="23">
        <v>1698.72</v>
      </c>
      <c r="E568" s="23">
        <v>1002.24</v>
      </c>
    </row>
    <row r="569" spans="1:5" x14ac:dyDescent="0.3">
      <c r="A569" s="24">
        <v>42630</v>
      </c>
      <c r="B569" s="23">
        <v>2016</v>
      </c>
      <c r="C569" s="23" t="s">
        <v>30</v>
      </c>
      <c r="D569" s="23">
        <v>2220.2399999999998</v>
      </c>
      <c r="E569" s="23">
        <v>888.1</v>
      </c>
    </row>
    <row r="570" spans="1:5" x14ac:dyDescent="0.3">
      <c r="A570" s="24">
        <v>43152</v>
      </c>
      <c r="B570" s="23">
        <v>2018</v>
      </c>
      <c r="C570" s="23" t="s">
        <v>76</v>
      </c>
      <c r="D570" s="23">
        <v>574.17999999999995</v>
      </c>
      <c r="E570" s="23">
        <v>292.83</v>
      </c>
    </row>
    <row r="571" spans="1:5" x14ac:dyDescent="0.3">
      <c r="A571" s="24">
        <v>42845</v>
      </c>
      <c r="B571" s="23">
        <v>2017</v>
      </c>
      <c r="C571" s="23" t="s">
        <v>76</v>
      </c>
      <c r="D571" s="23">
        <v>803.78</v>
      </c>
      <c r="E571" s="23">
        <v>377.78</v>
      </c>
    </row>
    <row r="572" spans="1:5" x14ac:dyDescent="0.3">
      <c r="A572" s="24">
        <v>42473</v>
      </c>
      <c r="B572" s="23">
        <v>2016</v>
      </c>
      <c r="C572" s="23" t="s">
        <v>76</v>
      </c>
      <c r="D572" s="23">
        <v>1006.45</v>
      </c>
      <c r="E572" s="23">
        <v>432.77</v>
      </c>
    </row>
    <row r="573" spans="1:5" x14ac:dyDescent="0.3">
      <c r="A573" s="24">
        <v>43008</v>
      </c>
      <c r="B573" s="23">
        <v>2017</v>
      </c>
      <c r="C573" s="23" t="s">
        <v>31</v>
      </c>
      <c r="D573" s="23">
        <v>1624.14</v>
      </c>
      <c r="E573" s="23">
        <v>779.59</v>
      </c>
    </row>
    <row r="574" spans="1:5" x14ac:dyDescent="0.3">
      <c r="A574" s="24">
        <v>42758</v>
      </c>
      <c r="B574" s="23">
        <v>2017</v>
      </c>
      <c r="C574" s="23" t="s">
        <v>30</v>
      </c>
      <c r="D574" s="23">
        <v>566.62</v>
      </c>
      <c r="E574" s="23">
        <v>317.31</v>
      </c>
    </row>
    <row r="575" spans="1:5" x14ac:dyDescent="0.3">
      <c r="A575" s="24">
        <v>42599</v>
      </c>
      <c r="B575" s="23">
        <v>2016</v>
      </c>
      <c r="C575" s="23" t="s">
        <v>77</v>
      </c>
      <c r="D575" s="23">
        <v>249.4</v>
      </c>
      <c r="E575" s="23">
        <v>154.63</v>
      </c>
    </row>
    <row r="576" spans="1:5" x14ac:dyDescent="0.3">
      <c r="A576" s="24">
        <v>43065</v>
      </c>
      <c r="B576" s="23">
        <v>2017</v>
      </c>
      <c r="C576" s="23" t="s">
        <v>31</v>
      </c>
      <c r="D576" s="23">
        <v>45.11</v>
      </c>
      <c r="E576" s="23">
        <v>18.95</v>
      </c>
    </row>
    <row r="577" spans="1:5" x14ac:dyDescent="0.3">
      <c r="A577" s="24">
        <v>43352</v>
      </c>
      <c r="B577" s="23">
        <v>2018</v>
      </c>
      <c r="C577" s="23" t="s">
        <v>30</v>
      </c>
      <c r="D577" s="23">
        <v>787.64</v>
      </c>
      <c r="E577" s="23">
        <v>393.82</v>
      </c>
    </row>
    <row r="578" spans="1:5" x14ac:dyDescent="0.3">
      <c r="A578" s="24">
        <v>42945</v>
      </c>
      <c r="B578" s="23">
        <v>2017</v>
      </c>
      <c r="C578" s="23" t="s">
        <v>30</v>
      </c>
      <c r="D578" s="23">
        <v>1248.92</v>
      </c>
      <c r="E578" s="23">
        <v>487.08</v>
      </c>
    </row>
    <row r="579" spans="1:5" x14ac:dyDescent="0.3">
      <c r="A579" s="24">
        <v>43397</v>
      </c>
      <c r="B579" s="23">
        <v>2018</v>
      </c>
      <c r="C579" s="23" t="s">
        <v>30</v>
      </c>
      <c r="D579" s="23">
        <v>719.72</v>
      </c>
      <c r="E579" s="23">
        <v>388.65</v>
      </c>
    </row>
    <row r="580" spans="1:5" x14ac:dyDescent="0.3">
      <c r="A580" s="24">
        <v>42624</v>
      </c>
      <c r="B580" s="23">
        <v>2016</v>
      </c>
      <c r="C580" s="23" t="s">
        <v>30</v>
      </c>
      <c r="D580" s="23">
        <v>1631.44</v>
      </c>
      <c r="E580" s="23">
        <v>1027.81</v>
      </c>
    </row>
    <row r="581" spans="1:5" x14ac:dyDescent="0.3">
      <c r="A581" s="24">
        <v>43100</v>
      </c>
      <c r="B581" s="23">
        <v>2017</v>
      </c>
      <c r="C581" s="23" t="s">
        <v>31</v>
      </c>
      <c r="D581" s="23">
        <v>1959.78</v>
      </c>
      <c r="E581" s="23">
        <v>1195.47</v>
      </c>
    </row>
    <row r="582" spans="1:5" x14ac:dyDescent="0.3">
      <c r="A582" s="24">
        <v>42646</v>
      </c>
      <c r="B582" s="23">
        <v>2016</v>
      </c>
      <c r="C582" s="23" t="s">
        <v>30</v>
      </c>
      <c r="D582" s="23">
        <v>513.19000000000005</v>
      </c>
      <c r="E582" s="23">
        <v>318.18</v>
      </c>
    </row>
    <row r="583" spans="1:5" x14ac:dyDescent="0.3">
      <c r="A583" s="24">
        <v>43421</v>
      </c>
      <c r="B583" s="23">
        <v>2018</v>
      </c>
      <c r="C583" s="23" t="s">
        <v>31</v>
      </c>
      <c r="D583" s="23">
        <v>2164.25</v>
      </c>
      <c r="E583" s="23">
        <v>1406.76</v>
      </c>
    </row>
    <row r="584" spans="1:5" x14ac:dyDescent="0.3">
      <c r="A584" s="24">
        <v>42372</v>
      </c>
      <c r="B584" s="23">
        <v>2016</v>
      </c>
      <c r="C584" s="23" t="s">
        <v>30</v>
      </c>
      <c r="D584" s="23">
        <v>440.32</v>
      </c>
      <c r="E584" s="23">
        <v>171.72</v>
      </c>
    </row>
    <row r="585" spans="1:5" x14ac:dyDescent="0.3">
      <c r="A585" s="24">
        <v>43417</v>
      </c>
      <c r="B585" s="23">
        <v>2018</v>
      </c>
      <c r="C585" s="23" t="s">
        <v>30</v>
      </c>
      <c r="D585" s="23">
        <v>292.45</v>
      </c>
      <c r="E585" s="23">
        <v>116.98</v>
      </c>
    </row>
    <row r="586" spans="1:5" x14ac:dyDescent="0.3">
      <c r="A586" s="24">
        <v>43458</v>
      </c>
      <c r="B586" s="23">
        <v>2018</v>
      </c>
      <c r="C586" s="23" t="s">
        <v>76</v>
      </c>
      <c r="D586" s="23">
        <v>2295.48</v>
      </c>
      <c r="E586" s="23">
        <v>1377.29</v>
      </c>
    </row>
    <row r="587" spans="1:5" x14ac:dyDescent="0.3">
      <c r="A587" s="24">
        <v>43370</v>
      </c>
      <c r="B587" s="23">
        <v>2018</v>
      </c>
      <c r="C587" s="23" t="s">
        <v>77</v>
      </c>
      <c r="D587" s="23">
        <v>1429.82</v>
      </c>
      <c r="E587" s="23">
        <v>743.51</v>
      </c>
    </row>
    <row r="588" spans="1:5" x14ac:dyDescent="0.3">
      <c r="A588" s="24">
        <v>42788</v>
      </c>
      <c r="B588" s="23">
        <v>2017</v>
      </c>
      <c r="C588" s="23" t="s">
        <v>77</v>
      </c>
      <c r="D588" s="23">
        <v>1468.2</v>
      </c>
      <c r="E588" s="23">
        <v>572.6</v>
      </c>
    </row>
    <row r="589" spans="1:5" x14ac:dyDescent="0.3">
      <c r="A589" s="24">
        <v>43362</v>
      </c>
      <c r="B589" s="23">
        <v>2018</v>
      </c>
      <c r="C589" s="23" t="s">
        <v>76</v>
      </c>
      <c r="D589" s="23">
        <v>2373.85</v>
      </c>
      <c r="E589" s="23">
        <v>1091.97</v>
      </c>
    </row>
    <row r="590" spans="1:5" x14ac:dyDescent="0.3">
      <c r="A590" s="24">
        <v>42384</v>
      </c>
      <c r="B590" s="23">
        <v>2016</v>
      </c>
      <c r="C590" s="23" t="s">
        <v>76</v>
      </c>
      <c r="D590" s="23">
        <v>2263.96</v>
      </c>
      <c r="E590" s="23">
        <v>1041.42</v>
      </c>
    </row>
    <row r="591" spans="1:5" x14ac:dyDescent="0.3">
      <c r="A591" s="24">
        <v>42835</v>
      </c>
      <c r="B591" s="23">
        <v>2017</v>
      </c>
      <c r="C591" s="23" t="s">
        <v>77</v>
      </c>
      <c r="D591" s="23">
        <v>96.28</v>
      </c>
      <c r="E591" s="23">
        <v>44.29</v>
      </c>
    </row>
    <row r="592" spans="1:5" x14ac:dyDescent="0.3">
      <c r="A592" s="24">
        <v>43150</v>
      </c>
      <c r="B592" s="23">
        <v>2018</v>
      </c>
      <c r="C592" s="23" t="s">
        <v>77</v>
      </c>
      <c r="D592" s="23">
        <v>2059.19</v>
      </c>
      <c r="E592" s="23">
        <v>1009</v>
      </c>
    </row>
    <row r="593" spans="1:5" x14ac:dyDescent="0.3">
      <c r="A593" s="24">
        <v>43078</v>
      </c>
      <c r="B593" s="23">
        <v>2017</v>
      </c>
      <c r="C593" s="23" t="s">
        <v>76</v>
      </c>
      <c r="D593" s="23">
        <v>1750.49</v>
      </c>
      <c r="E593" s="23">
        <v>717.7</v>
      </c>
    </row>
    <row r="594" spans="1:5" x14ac:dyDescent="0.3">
      <c r="A594" s="24">
        <v>42811</v>
      </c>
      <c r="B594" s="23">
        <v>2017</v>
      </c>
      <c r="C594" s="23" t="s">
        <v>31</v>
      </c>
      <c r="D594" s="23">
        <v>2485.4899999999998</v>
      </c>
      <c r="E594" s="23">
        <v>1019.05</v>
      </c>
    </row>
    <row r="595" spans="1:5" x14ac:dyDescent="0.3">
      <c r="A595" s="24">
        <v>42845</v>
      </c>
      <c r="B595" s="23">
        <v>2017</v>
      </c>
      <c r="C595" s="23" t="s">
        <v>31</v>
      </c>
      <c r="D595" s="23">
        <v>1274</v>
      </c>
      <c r="E595" s="23">
        <v>560.55999999999995</v>
      </c>
    </row>
    <row r="596" spans="1:5" x14ac:dyDescent="0.3">
      <c r="A596" s="24">
        <v>42639</v>
      </c>
      <c r="B596" s="23">
        <v>2016</v>
      </c>
      <c r="C596" s="23" t="s">
        <v>30</v>
      </c>
      <c r="D596" s="23">
        <v>820.24</v>
      </c>
      <c r="E596" s="23">
        <v>541.36</v>
      </c>
    </row>
    <row r="597" spans="1:5" x14ac:dyDescent="0.3">
      <c r="A597" s="24">
        <v>42661</v>
      </c>
      <c r="B597" s="23">
        <v>2016</v>
      </c>
      <c r="C597" s="23" t="s">
        <v>77</v>
      </c>
      <c r="D597" s="23">
        <v>1430.73</v>
      </c>
      <c r="E597" s="23">
        <v>844.13</v>
      </c>
    </row>
    <row r="598" spans="1:5" x14ac:dyDescent="0.3">
      <c r="A598" s="24">
        <v>42794</v>
      </c>
      <c r="B598" s="23">
        <v>2017</v>
      </c>
      <c r="C598" s="23" t="s">
        <v>30</v>
      </c>
      <c r="D598" s="23">
        <v>349.09</v>
      </c>
      <c r="E598" s="23">
        <v>212.94</v>
      </c>
    </row>
    <row r="599" spans="1:5" x14ac:dyDescent="0.3">
      <c r="A599" s="24">
        <v>42374</v>
      </c>
      <c r="B599" s="23">
        <v>2016</v>
      </c>
      <c r="C599" s="23" t="s">
        <v>77</v>
      </c>
      <c r="D599" s="23">
        <v>1771.18</v>
      </c>
      <c r="E599" s="23">
        <v>885.59</v>
      </c>
    </row>
    <row r="600" spans="1:5" x14ac:dyDescent="0.3">
      <c r="A600" s="24">
        <v>42707</v>
      </c>
      <c r="B600" s="23">
        <v>2016</v>
      </c>
      <c r="C600" s="23" t="s">
        <v>76</v>
      </c>
      <c r="D600" s="23">
        <v>2478.27</v>
      </c>
      <c r="E600" s="23">
        <v>1164.79</v>
      </c>
    </row>
    <row r="601" spans="1:5" x14ac:dyDescent="0.3">
      <c r="A601" s="24">
        <v>43274</v>
      </c>
      <c r="B601" s="23">
        <v>2018</v>
      </c>
      <c r="C601" s="23" t="s">
        <v>31</v>
      </c>
      <c r="D601" s="23">
        <v>1236.55</v>
      </c>
      <c r="E601" s="23">
        <v>581.17999999999995</v>
      </c>
    </row>
    <row r="602" spans="1:5" x14ac:dyDescent="0.3">
      <c r="A602" s="24">
        <v>43375</v>
      </c>
      <c r="B602" s="23">
        <v>2018</v>
      </c>
      <c r="C602" s="23" t="s">
        <v>77</v>
      </c>
      <c r="D602" s="23">
        <v>1816.07</v>
      </c>
      <c r="E602" s="23">
        <v>1017</v>
      </c>
    </row>
    <row r="603" spans="1:5" x14ac:dyDescent="0.3">
      <c r="A603" s="24">
        <v>42484</v>
      </c>
      <c r="B603" s="23">
        <v>2016</v>
      </c>
      <c r="C603" s="23" t="s">
        <v>31</v>
      </c>
      <c r="D603" s="23">
        <v>180.14</v>
      </c>
      <c r="E603" s="23">
        <v>82.86</v>
      </c>
    </row>
    <row r="604" spans="1:5" x14ac:dyDescent="0.3">
      <c r="A604" s="24">
        <v>42803</v>
      </c>
      <c r="B604" s="23">
        <v>2017</v>
      </c>
      <c r="C604" s="23" t="s">
        <v>77</v>
      </c>
      <c r="D604" s="23">
        <v>2433.5100000000002</v>
      </c>
      <c r="E604" s="23">
        <v>1314.1</v>
      </c>
    </row>
    <row r="605" spans="1:5" x14ac:dyDescent="0.3">
      <c r="A605" s="24">
        <v>42819</v>
      </c>
      <c r="B605" s="23">
        <v>2017</v>
      </c>
      <c r="C605" s="23" t="s">
        <v>77</v>
      </c>
      <c r="D605" s="23">
        <v>2145.1</v>
      </c>
      <c r="E605" s="23">
        <v>1158.3499999999999</v>
      </c>
    </row>
    <row r="606" spans="1:5" x14ac:dyDescent="0.3">
      <c r="A606" s="24">
        <v>42570</v>
      </c>
      <c r="B606" s="23">
        <v>2016</v>
      </c>
      <c r="C606" s="23" t="s">
        <v>30</v>
      </c>
      <c r="D606" s="23">
        <v>1331.71</v>
      </c>
      <c r="E606" s="23">
        <v>639.22</v>
      </c>
    </row>
    <row r="607" spans="1:5" x14ac:dyDescent="0.3">
      <c r="A607" s="24">
        <v>42523</v>
      </c>
      <c r="B607" s="23">
        <v>2016</v>
      </c>
      <c r="C607" s="23" t="s">
        <v>77</v>
      </c>
      <c r="D607" s="23">
        <v>2026.51</v>
      </c>
      <c r="E607" s="23">
        <v>1033.52</v>
      </c>
    </row>
    <row r="608" spans="1:5" x14ac:dyDescent="0.3">
      <c r="A608" s="24">
        <v>42413</v>
      </c>
      <c r="B608" s="23">
        <v>2016</v>
      </c>
      <c r="C608" s="23" t="s">
        <v>77</v>
      </c>
      <c r="D608" s="23">
        <v>2157.7600000000002</v>
      </c>
      <c r="E608" s="23">
        <v>1273.08</v>
      </c>
    </row>
    <row r="609" spans="1:5" x14ac:dyDescent="0.3">
      <c r="A609" s="24">
        <v>42858</v>
      </c>
      <c r="B609" s="23">
        <v>2017</v>
      </c>
      <c r="C609" s="23" t="s">
        <v>31</v>
      </c>
      <c r="D609" s="23">
        <v>2231.34</v>
      </c>
      <c r="E609" s="23">
        <v>1271.8599999999999</v>
      </c>
    </row>
    <row r="610" spans="1:5" x14ac:dyDescent="0.3">
      <c r="A610" s="24">
        <v>42449</v>
      </c>
      <c r="B610" s="23">
        <v>2016</v>
      </c>
      <c r="C610" s="23" t="s">
        <v>31</v>
      </c>
      <c r="D610" s="23">
        <v>734.63</v>
      </c>
      <c r="E610" s="23">
        <v>359.97</v>
      </c>
    </row>
    <row r="611" spans="1:5" x14ac:dyDescent="0.3">
      <c r="A611" s="24">
        <v>42649</v>
      </c>
      <c r="B611" s="23">
        <v>2016</v>
      </c>
      <c r="C611" s="23" t="s">
        <v>30</v>
      </c>
      <c r="D611" s="23">
        <v>1839.47</v>
      </c>
      <c r="E611" s="23">
        <v>956.52</v>
      </c>
    </row>
    <row r="612" spans="1:5" x14ac:dyDescent="0.3">
      <c r="A612" s="24">
        <v>43065</v>
      </c>
      <c r="B612" s="23">
        <v>2017</v>
      </c>
      <c r="C612" s="23" t="s">
        <v>76</v>
      </c>
      <c r="D612" s="23">
        <v>422.71</v>
      </c>
      <c r="E612" s="23">
        <v>169.08</v>
      </c>
    </row>
    <row r="613" spans="1:5" x14ac:dyDescent="0.3">
      <c r="A613" s="24">
        <v>42901</v>
      </c>
      <c r="B613" s="23">
        <v>2017</v>
      </c>
      <c r="C613" s="23" t="s">
        <v>77</v>
      </c>
      <c r="D613" s="23">
        <v>2438.39</v>
      </c>
      <c r="E613" s="23">
        <v>1341.11</v>
      </c>
    </row>
    <row r="614" spans="1:5" x14ac:dyDescent="0.3">
      <c r="A614" s="24">
        <v>43426</v>
      </c>
      <c r="B614" s="23">
        <v>2018</v>
      </c>
      <c r="C614" s="23" t="s">
        <v>77</v>
      </c>
      <c r="D614" s="23">
        <v>120.54</v>
      </c>
      <c r="E614" s="23">
        <v>55.45</v>
      </c>
    </row>
    <row r="615" spans="1:5" x14ac:dyDescent="0.3">
      <c r="A615" s="24">
        <v>43084</v>
      </c>
      <c r="B615" s="23">
        <v>2017</v>
      </c>
      <c r="C615" s="23" t="s">
        <v>77</v>
      </c>
      <c r="D615" s="23">
        <v>410.47</v>
      </c>
      <c r="E615" s="23">
        <v>238.07</v>
      </c>
    </row>
    <row r="616" spans="1:5" x14ac:dyDescent="0.3">
      <c r="A616" s="24">
        <v>43242</v>
      </c>
      <c r="B616" s="23">
        <v>2018</v>
      </c>
      <c r="C616" s="23" t="s">
        <v>76</v>
      </c>
      <c r="D616" s="23">
        <v>1300.3599999999999</v>
      </c>
      <c r="E616" s="23">
        <v>728.2</v>
      </c>
    </row>
    <row r="617" spans="1:5" x14ac:dyDescent="0.3">
      <c r="A617" s="24">
        <v>42930</v>
      </c>
      <c r="B617" s="23">
        <v>2017</v>
      </c>
      <c r="C617" s="23" t="s">
        <v>31</v>
      </c>
      <c r="D617" s="23">
        <v>2256.06</v>
      </c>
      <c r="E617" s="23">
        <v>1308.51</v>
      </c>
    </row>
    <row r="618" spans="1:5" x14ac:dyDescent="0.3">
      <c r="A618" s="24">
        <v>43448</v>
      </c>
      <c r="B618" s="23">
        <v>2018</v>
      </c>
      <c r="C618" s="23" t="s">
        <v>31</v>
      </c>
      <c r="D618" s="23">
        <v>553.39</v>
      </c>
      <c r="E618" s="23">
        <v>309.89999999999998</v>
      </c>
    </row>
    <row r="619" spans="1:5" x14ac:dyDescent="0.3">
      <c r="A619" s="24">
        <v>42697</v>
      </c>
      <c r="B619" s="23">
        <v>2016</v>
      </c>
      <c r="C619" s="23" t="s">
        <v>77</v>
      </c>
      <c r="D619" s="23">
        <v>2390.21</v>
      </c>
      <c r="E619" s="23">
        <v>1505.83</v>
      </c>
    </row>
    <row r="620" spans="1:5" x14ac:dyDescent="0.3">
      <c r="A620" s="24">
        <v>43402</v>
      </c>
      <c r="B620" s="23">
        <v>2018</v>
      </c>
      <c r="C620" s="23" t="s">
        <v>76</v>
      </c>
      <c r="D620" s="23">
        <v>1127.4100000000001</v>
      </c>
      <c r="E620" s="23">
        <v>642.62</v>
      </c>
    </row>
    <row r="621" spans="1:5" x14ac:dyDescent="0.3">
      <c r="A621" s="24">
        <v>43366</v>
      </c>
      <c r="B621" s="23">
        <v>2018</v>
      </c>
      <c r="C621" s="23" t="s">
        <v>77</v>
      </c>
      <c r="D621" s="23">
        <v>1275.43</v>
      </c>
      <c r="E621" s="23">
        <v>624.96</v>
      </c>
    </row>
    <row r="622" spans="1:5" x14ac:dyDescent="0.3">
      <c r="A622" s="24">
        <v>42580</v>
      </c>
      <c r="B622" s="23">
        <v>2016</v>
      </c>
      <c r="C622" s="23" t="s">
        <v>31</v>
      </c>
      <c r="D622" s="23">
        <v>1355.51</v>
      </c>
      <c r="E622" s="23">
        <v>691.31</v>
      </c>
    </row>
    <row r="623" spans="1:5" x14ac:dyDescent="0.3">
      <c r="A623" s="24">
        <v>42653</v>
      </c>
      <c r="B623" s="23">
        <v>2016</v>
      </c>
      <c r="C623" s="23" t="s">
        <v>77</v>
      </c>
      <c r="D623" s="23">
        <v>510.72</v>
      </c>
      <c r="E623" s="23">
        <v>209.4</v>
      </c>
    </row>
    <row r="624" spans="1:5" x14ac:dyDescent="0.3">
      <c r="A624" s="24">
        <v>43065</v>
      </c>
      <c r="B624" s="23">
        <v>2017</v>
      </c>
      <c r="C624" s="23" t="s">
        <v>76</v>
      </c>
      <c r="D624" s="23">
        <v>166</v>
      </c>
      <c r="E624" s="23">
        <v>94.62</v>
      </c>
    </row>
    <row r="625" spans="1:5" x14ac:dyDescent="0.3">
      <c r="A625" s="24">
        <v>43448</v>
      </c>
      <c r="B625" s="23">
        <v>2018</v>
      </c>
      <c r="C625" s="23" t="s">
        <v>31</v>
      </c>
      <c r="D625" s="23">
        <v>915.38</v>
      </c>
      <c r="E625" s="23">
        <v>485.15</v>
      </c>
    </row>
    <row r="626" spans="1:5" x14ac:dyDescent="0.3">
      <c r="A626" s="24">
        <v>42676</v>
      </c>
      <c r="B626" s="23">
        <v>2016</v>
      </c>
      <c r="C626" s="23" t="s">
        <v>31</v>
      </c>
      <c r="D626" s="23">
        <v>617.54</v>
      </c>
      <c r="E626" s="23">
        <v>240.84</v>
      </c>
    </row>
    <row r="627" spans="1:5" x14ac:dyDescent="0.3">
      <c r="A627" s="24">
        <v>42982</v>
      </c>
      <c r="B627" s="23">
        <v>2017</v>
      </c>
      <c r="C627" s="23" t="s">
        <v>77</v>
      </c>
      <c r="D627" s="23">
        <v>2497.58</v>
      </c>
      <c r="E627" s="23">
        <v>1523.52</v>
      </c>
    </row>
    <row r="628" spans="1:5" x14ac:dyDescent="0.3">
      <c r="A628" s="24">
        <v>43060</v>
      </c>
      <c r="B628" s="23">
        <v>2017</v>
      </c>
      <c r="C628" s="23" t="s">
        <v>31</v>
      </c>
      <c r="D628" s="23">
        <v>2154.19</v>
      </c>
      <c r="E628" s="23">
        <v>1034.01</v>
      </c>
    </row>
    <row r="629" spans="1:5" x14ac:dyDescent="0.3">
      <c r="A629" s="24">
        <v>42985</v>
      </c>
      <c r="B629" s="23">
        <v>2017</v>
      </c>
      <c r="C629" s="23" t="s">
        <v>30</v>
      </c>
      <c r="D629" s="23">
        <v>1062.3699999999999</v>
      </c>
      <c r="E629" s="23">
        <v>446.2</v>
      </c>
    </row>
    <row r="630" spans="1:5" x14ac:dyDescent="0.3">
      <c r="A630" s="24">
        <v>43315</v>
      </c>
      <c r="B630" s="23">
        <v>2018</v>
      </c>
      <c r="C630" s="23" t="s">
        <v>30</v>
      </c>
      <c r="D630" s="23">
        <v>726.73</v>
      </c>
      <c r="E630" s="23">
        <v>334.3</v>
      </c>
    </row>
    <row r="631" spans="1:5" x14ac:dyDescent="0.3">
      <c r="A631" s="24">
        <v>42552</v>
      </c>
      <c r="B631" s="23">
        <v>2016</v>
      </c>
      <c r="C631" s="23" t="s">
        <v>77</v>
      </c>
      <c r="D631" s="23">
        <v>1883.29</v>
      </c>
      <c r="E631" s="23">
        <v>1148.81</v>
      </c>
    </row>
    <row r="632" spans="1:5" x14ac:dyDescent="0.3">
      <c r="A632" s="24">
        <v>43072</v>
      </c>
      <c r="B632" s="23">
        <v>2017</v>
      </c>
      <c r="C632" s="23" t="s">
        <v>31</v>
      </c>
      <c r="D632" s="23">
        <v>850.93</v>
      </c>
      <c r="E632" s="23">
        <v>442.48</v>
      </c>
    </row>
    <row r="633" spans="1:5" x14ac:dyDescent="0.3">
      <c r="A633" s="24">
        <v>42709</v>
      </c>
      <c r="B633" s="23">
        <v>2016</v>
      </c>
      <c r="C633" s="23" t="s">
        <v>31</v>
      </c>
      <c r="D633" s="23">
        <v>2376.0100000000002</v>
      </c>
      <c r="E633" s="23">
        <v>1188.01</v>
      </c>
    </row>
    <row r="634" spans="1:5" x14ac:dyDescent="0.3">
      <c r="A634" s="24">
        <v>42860</v>
      </c>
      <c r="B634" s="23">
        <v>2017</v>
      </c>
      <c r="C634" s="23" t="s">
        <v>31</v>
      </c>
      <c r="D634" s="23">
        <v>183.9</v>
      </c>
      <c r="E634" s="23">
        <v>75.400000000000006</v>
      </c>
    </row>
    <row r="635" spans="1:5" x14ac:dyDescent="0.3">
      <c r="A635" s="24">
        <v>43135</v>
      </c>
      <c r="B635" s="23">
        <v>2018</v>
      </c>
      <c r="C635" s="23" t="s">
        <v>30</v>
      </c>
      <c r="D635" s="23">
        <v>2031.22</v>
      </c>
      <c r="E635" s="23">
        <v>1259.3599999999999</v>
      </c>
    </row>
    <row r="636" spans="1:5" x14ac:dyDescent="0.3">
      <c r="A636" s="24">
        <v>43317</v>
      </c>
      <c r="B636" s="23">
        <v>2018</v>
      </c>
      <c r="C636" s="23" t="s">
        <v>76</v>
      </c>
      <c r="D636" s="23">
        <v>1876.79</v>
      </c>
      <c r="E636" s="23">
        <v>1032.23</v>
      </c>
    </row>
    <row r="637" spans="1:5" x14ac:dyDescent="0.3">
      <c r="A637" s="24">
        <v>42879</v>
      </c>
      <c r="B637" s="23">
        <v>2017</v>
      </c>
      <c r="C637" s="23" t="s">
        <v>77</v>
      </c>
      <c r="D637" s="23">
        <v>89.32</v>
      </c>
      <c r="E637" s="23">
        <v>47.34</v>
      </c>
    </row>
    <row r="638" spans="1:5" x14ac:dyDescent="0.3">
      <c r="A638" s="24">
        <v>42870</v>
      </c>
      <c r="B638" s="23">
        <v>2017</v>
      </c>
      <c r="C638" s="23" t="s">
        <v>76</v>
      </c>
      <c r="D638" s="23">
        <v>56.93</v>
      </c>
      <c r="E638" s="23">
        <v>35.299999999999997</v>
      </c>
    </row>
    <row r="639" spans="1:5" x14ac:dyDescent="0.3">
      <c r="A639" s="24">
        <v>43186</v>
      </c>
      <c r="B639" s="23">
        <v>2018</v>
      </c>
      <c r="C639" s="23" t="s">
        <v>30</v>
      </c>
      <c r="D639" s="23">
        <v>312.88</v>
      </c>
      <c r="E639" s="23">
        <v>206.5</v>
      </c>
    </row>
    <row r="640" spans="1:5" x14ac:dyDescent="0.3">
      <c r="A640" s="24">
        <v>42876</v>
      </c>
      <c r="B640" s="23">
        <v>2017</v>
      </c>
      <c r="C640" s="23" t="s">
        <v>76</v>
      </c>
      <c r="D640" s="23">
        <v>215.25</v>
      </c>
      <c r="E640" s="23">
        <v>116.24</v>
      </c>
    </row>
    <row r="641" spans="1:5" x14ac:dyDescent="0.3">
      <c r="A641" s="24">
        <v>42725</v>
      </c>
      <c r="B641" s="23">
        <v>2016</v>
      </c>
      <c r="C641" s="23" t="s">
        <v>77</v>
      </c>
      <c r="D641" s="23">
        <v>1828.73</v>
      </c>
      <c r="E641" s="23">
        <v>987.51</v>
      </c>
    </row>
    <row r="642" spans="1:5" x14ac:dyDescent="0.3">
      <c r="A642" s="24">
        <v>42539</v>
      </c>
      <c r="B642" s="23">
        <v>2016</v>
      </c>
      <c r="C642" s="23" t="s">
        <v>31</v>
      </c>
      <c r="D642" s="23">
        <v>2246.1999999999998</v>
      </c>
      <c r="E642" s="23">
        <v>920.94</v>
      </c>
    </row>
    <row r="643" spans="1:5" x14ac:dyDescent="0.3">
      <c r="A643" s="24">
        <v>43425</v>
      </c>
      <c r="B643" s="23">
        <v>2018</v>
      </c>
      <c r="C643" s="23" t="s">
        <v>76</v>
      </c>
      <c r="D643" s="23">
        <v>1920.01</v>
      </c>
      <c r="E643" s="23">
        <v>864</v>
      </c>
    </row>
    <row r="644" spans="1:5" x14ac:dyDescent="0.3">
      <c r="A644" s="24">
        <v>42494</v>
      </c>
      <c r="B644" s="23">
        <v>2016</v>
      </c>
      <c r="C644" s="23" t="s">
        <v>30</v>
      </c>
      <c r="D644" s="23">
        <v>45.31</v>
      </c>
      <c r="E644" s="23">
        <v>29</v>
      </c>
    </row>
    <row r="645" spans="1:5" x14ac:dyDescent="0.3">
      <c r="A645" s="24">
        <v>42683</v>
      </c>
      <c r="B645" s="23">
        <v>2016</v>
      </c>
      <c r="C645" s="23" t="s">
        <v>31</v>
      </c>
      <c r="D645" s="23">
        <v>1753.84</v>
      </c>
      <c r="E645" s="23">
        <v>1175.07</v>
      </c>
    </row>
    <row r="646" spans="1:5" x14ac:dyDescent="0.3">
      <c r="A646" s="24">
        <v>43160</v>
      </c>
      <c r="B646" s="23">
        <v>2018</v>
      </c>
      <c r="C646" s="23" t="s">
        <v>77</v>
      </c>
      <c r="D646" s="23">
        <v>958.21</v>
      </c>
      <c r="E646" s="23">
        <v>622.84</v>
      </c>
    </row>
    <row r="647" spans="1:5" x14ac:dyDescent="0.3">
      <c r="A647" s="24">
        <v>43281</v>
      </c>
      <c r="B647" s="23">
        <v>2018</v>
      </c>
      <c r="C647" s="23" t="s">
        <v>77</v>
      </c>
      <c r="D647" s="23">
        <v>1866.89</v>
      </c>
      <c r="E647" s="23">
        <v>1232.1500000000001</v>
      </c>
    </row>
    <row r="648" spans="1:5" x14ac:dyDescent="0.3">
      <c r="A648" s="24">
        <v>42396</v>
      </c>
      <c r="B648" s="23">
        <v>2016</v>
      </c>
      <c r="C648" s="23" t="s">
        <v>76</v>
      </c>
      <c r="D648" s="23">
        <v>102.45</v>
      </c>
      <c r="E648" s="23">
        <v>52.25</v>
      </c>
    </row>
    <row r="649" spans="1:5" x14ac:dyDescent="0.3">
      <c r="A649" s="24">
        <v>42490</v>
      </c>
      <c r="B649" s="23">
        <v>2016</v>
      </c>
      <c r="C649" s="23" t="s">
        <v>31</v>
      </c>
      <c r="D649" s="23">
        <v>269.88</v>
      </c>
      <c r="E649" s="23">
        <v>107.95</v>
      </c>
    </row>
    <row r="650" spans="1:5" x14ac:dyDescent="0.3">
      <c r="A650" s="24">
        <v>43331</v>
      </c>
      <c r="B650" s="23">
        <v>2018</v>
      </c>
      <c r="C650" s="23" t="s">
        <v>77</v>
      </c>
      <c r="D650" s="23">
        <v>1622.11</v>
      </c>
      <c r="E650" s="23">
        <v>778.61</v>
      </c>
    </row>
    <row r="651" spans="1:5" x14ac:dyDescent="0.3">
      <c r="A651" s="24">
        <v>42937</v>
      </c>
      <c r="B651" s="23">
        <v>2017</v>
      </c>
      <c r="C651" s="23" t="s">
        <v>31</v>
      </c>
      <c r="D651" s="23">
        <v>98.09</v>
      </c>
      <c r="E651" s="23">
        <v>38.26</v>
      </c>
    </row>
    <row r="652" spans="1:5" x14ac:dyDescent="0.3">
      <c r="A652" s="24">
        <v>42989</v>
      </c>
      <c r="B652" s="23">
        <v>2017</v>
      </c>
      <c r="C652" s="23" t="s">
        <v>30</v>
      </c>
      <c r="D652" s="23">
        <v>2121.16</v>
      </c>
      <c r="E652" s="23">
        <v>1103</v>
      </c>
    </row>
    <row r="653" spans="1:5" x14ac:dyDescent="0.3">
      <c r="A653" s="24">
        <v>42809</v>
      </c>
      <c r="B653" s="23">
        <v>2017</v>
      </c>
      <c r="C653" s="23" t="s">
        <v>77</v>
      </c>
      <c r="D653" s="23">
        <v>1324.71</v>
      </c>
      <c r="E653" s="23">
        <v>794.83</v>
      </c>
    </row>
    <row r="654" spans="1:5" x14ac:dyDescent="0.3">
      <c r="A654" s="24">
        <v>43283</v>
      </c>
      <c r="B654" s="23">
        <v>2018</v>
      </c>
      <c r="C654" s="23" t="s">
        <v>31</v>
      </c>
      <c r="D654" s="23">
        <v>2115.63</v>
      </c>
      <c r="E654" s="23">
        <v>1015.5</v>
      </c>
    </row>
    <row r="655" spans="1:5" x14ac:dyDescent="0.3">
      <c r="A655" s="24">
        <v>42567</v>
      </c>
      <c r="B655" s="23">
        <v>2016</v>
      </c>
      <c r="C655" s="23" t="s">
        <v>76</v>
      </c>
      <c r="D655" s="23">
        <v>2350.71</v>
      </c>
      <c r="E655" s="23">
        <v>1551.47</v>
      </c>
    </row>
    <row r="656" spans="1:5" x14ac:dyDescent="0.3">
      <c r="A656" s="24">
        <v>42435</v>
      </c>
      <c r="B656" s="23">
        <v>2016</v>
      </c>
      <c r="C656" s="23" t="s">
        <v>31</v>
      </c>
      <c r="D656" s="23">
        <v>357.19</v>
      </c>
      <c r="E656" s="23">
        <v>157.16</v>
      </c>
    </row>
    <row r="657" spans="1:5" x14ac:dyDescent="0.3">
      <c r="A657" s="24">
        <v>43068</v>
      </c>
      <c r="B657" s="23">
        <v>2017</v>
      </c>
      <c r="C657" s="23" t="s">
        <v>31</v>
      </c>
      <c r="D657" s="23">
        <v>2313.92</v>
      </c>
      <c r="E657" s="23">
        <v>1226.3800000000001</v>
      </c>
    </row>
    <row r="658" spans="1:5" x14ac:dyDescent="0.3">
      <c r="A658" s="24">
        <v>43307</v>
      </c>
      <c r="B658" s="23">
        <v>2018</v>
      </c>
      <c r="C658" s="23" t="s">
        <v>77</v>
      </c>
      <c r="D658" s="23">
        <v>1059.7</v>
      </c>
      <c r="E658" s="23">
        <v>710</v>
      </c>
    </row>
    <row r="659" spans="1:5" x14ac:dyDescent="0.3">
      <c r="A659" s="24">
        <v>43043</v>
      </c>
      <c r="B659" s="23">
        <v>2017</v>
      </c>
      <c r="C659" s="23" t="s">
        <v>76</v>
      </c>
      <c r="D659" s="23">
        <v>353.06</v>
      </c>
      <c r="E659" s="23">
        <v>222.43</v>
      </c>
    </row>
    <row r="660" spans="1:5" x14ac:dyDescent="0.3">
      <c r="A660" s="24">
        <v>42749</v>
      </c>
      <c r="B660" s="23">
        <v>2017</v>
      </c>
      <c r="C660" s="23" t="s">
        <v>30</v>
      </c>
      <c r="D660" s="23">
        <v>1504.56</v>
      </c>
      <c r="E660" s="23">
        <v>857.6</v>
      </c>
    </row>
    <row r="661" spans="1:5" x14ac:dyDescent="0.3">
      <c r="A661" s="24">
        <v>42864</v>
      </c>
      <c r="B661" s="23">
        <v>2017</v>
      </c>
      <c r="C661" s="23" t="s">
        <v>30</v>
      </c>
      <c r="D661" s="23">
        <v>593.80999999999995</v>
      </c>
      <c r="E661" s="23">
        <v>385.98</v>
      </c>
    </row>
    <row r="662" spans="1:5" x14ac:dyDescent="0.3">
      <c r="A662" s="24">
        <v>43087</v>
      </c>
      <c r="B662" s="23">
        <v>2017</v>
      </c>
      <c r="C662" s="23" t="s">
        <v>30</v>
      </c>
      <c r="D662" s="23">
        <v>1254.81</v>
      </c>
      <c r="E662" s="23">
        <v>639.95000000000005</v>
      </c>
    </row>
    <row r="663" spans="1:5" x14ac:dyDescent="0.3">
      <c r="A663" s="24">
        <v>42489</v>
      </c>
      <c r="B663" s="23">
        <v>2016</v>
      </c>
      <c r="C663" s="23" t="s">
        <v>30</v>
      </c>
      <c r="D663" s="23">
        <v>1753.17</v>
      </c>
      <c r="E663" s="23">
        <v>876.59</v>
      </c>
    </row>
    <row r="664" spans="1:5" x14ac:dyDescent="0.3">
      <c r="A664" s="24">
        <v>43133</v>
      </c>
      <c r="B664" s="23">
        <v>2018</v>
      </c>
      <c r="C664" s="23" t="s">
        <v>30</v>
      </c>
      <c r="D664" s="23">
        <v>1441.19</v>
      </c>
      <c r="E664" s="23">
        <v>864.71</v>
      </c>
    </row>
    <row r="665" spans="1:5" x14ac:dyDescent="0.3">
      <c r="A665" s="24">
        <v>42380</v>
      </c>
      <c r="B665" s="23">
        <v>2016</v>
      </c>
      <c r="C665" s="23" t="s">
        <v>77</v>
      </c>
      <c r="D665" s="23">
        <v>691.6</v>
      </c>
      <c r="E665" s="23">
        <v>290.47000000000003</v>
      </c>
    </row>
  </sheetData>
  <conditionalFormatting sqref="A2:E665">
    <cfRule type="expression" dxfId="23" priority="1">
      <formula>AND($C2=$G$11,$B2=$H$11)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A685A-1168-44CB-92B5-9AB3CAF5F2C3}">
  <sheetPr>
    <tabColor rgb="FF0000FF"/>
  </sheetPr>
  <dimension ref="A1:V665"/>
  <sheetViews>
    <sheetView zoomScale="160" zoomScaleNormal="160" workbookViewId="0">
      <selection activeCell="H11" sqref="H11"/>
    </sheetView>
  </sheetViews>
  <sheetFormatPr defaultRowHeight="14.4" x14ac:dyDescent="0.3"/>
  <cols>
    <col min="1" max="1" width="13.5546875" customWidth="1"/>
    <col min="2" max="2" width="7.5546875" customWidth="1"/>
    <col min="3" max="3" width="12" customWidth="1"/>
    <col min="4" max="4" width="9.33203125" customWidth="1"/>
    <col min="5" max="5" width="8" customWidth="1"/>
    <col min="6" max="6" width="2.109375" customWidth="1"/>
    <col min="7" max="8" width="12" customWidth="1"/>
    <col min="9" max="9" width="2.44140625" customWidth="1"/>
    <col min="10" max="12" width="11.109375" customWidth="1"/>
    <col min="13" max="13" width="19.6640625" customWidth="1"/>
    <col min="14" max="15" width="11.109375" customWidth="1"/>
    <col min="16" max="22" width="12.109375" customWidth="1"/>
  </cols>
  <sheetData>
    <row r="1" spans="1:22" x14ac:dyDescent="0.3">
      <c r="A1" s="56" t="s">
        <v>1</v>
      </c>
      <c r="B1" s="56" t="s">
        <v>52</v>
      </c>
      <c r="C1" s="56" t="s">
        <v>29</v>
      </c>
      <c r="D1" s="56" t="s">
        <v>2</v>
      </c>
      <c r="E1" s="56" t="s">
        <v>75</v>
      </c>
      <c r="G1" s="27" t="str">
        <f>"Goal: Add Total "&amp;D1&amp;" for each "&amp;G13&amp;" in the Year "&amp;H10&amp;"."</f>
        <v>Goal: Add Total Sales for each Product in the Year 2018.</v>
      </c>
      <c r="H1" s="27"/>
      <c r="I1" s="27"/>
      <c r="J1" s="27"/>
      <c r="K1" s="27"/>
      <c r="L1" s="27"/>
      <c r="M1" s="27"/>
      <c r="N1" s="27"/>
      <c r="O1" s="27" t="s">
        <v>33</v>
      </c>
      <c r="P1" s="27"/>
      <c r="Q1" s="27"/>
      <c r="R1" s="27"/>
      <c r="S1" s="27"/>
    </row>
    <row r="2" spans="1:22" x14ac:dyDescent="0.3">
      <c r="A2" s="24">
        <v>43296</v>
      </c>
      <c r="B2" s="23">
        <v>2018</v>
      </c>
      <c r="C2" s="23" t="s">
        <v>30</v>
      </c>
      <c r="D2" s="23">
        <v>2453.52</v>
      </c>
      <c r="E2" s="23">
        <v>1128.6199999999999</v>
      </c>
      <c r="G2" s="70" t="s">
        <v>88</v>
      </c>
      <c r="O2" s="44" t="s">
        <v>34</v>
      </c>
      <c r="P2" s="45" t="s">
        <v>35</v>
      </c>
      <c r="Q2" s="34"/>
      <c r="R2" s="34"/>
      <c r="S2" s="34"/>
      <c r="T2" s="34"/>
      <c r="U2" s="34"/>
      <c r="V2" s="35"/>
    </row>
    <row r="3" spans="1:22" x14ac:dyDescent="0.3">
      <c r="A3" s="24">
        <v>42415</v>
      </c>
      <c r="B3" s="23">
        <v>2016</v>
      </c>
      <c r="C3" s="23" t="s">
        <v>31</v>
      </c>
      <c r="D3" s="23">
        <v>2391.92</v>
      </c>
      <c r="E3" s="23">
        <v>980.69</v>
      </c>
      <c r="O3" s="46" t="s">
        <v>36</v>
      </c>
      <c r="P3" s="47" t="s">
        <v>37</v>
      </c>
      <c r="Q3" s="36"/>
      <c r="R3" s="36"/>
      <c r="S3" s="36"/>
      <c r="T3" s="36"/>
      <c r="U3" s="36"/>
      <c r="V3" s="37"/>
    </row>
    <row r="4" spans="1:22" x14ac:dyDescent="0.3">
      <c r="A4" s="24">
        <v>43054</v>
      </c>
      <c r="B4" s="23">
        <v>2017</v>
      </c>
      <c r="C4" s="23" t="s">
        <v>77</v>
      </c>
      <c r="D4" s="23">
        <v>53.23</v>
      </c>
      <c r="E4" s="23">
        <v>22.89</v>
      </c>
      <c r="G4" s="72" t="str">
        <f>"The AND Logical Test is: "</f>
        <v xml:space="preserve">The AND Logical Test is: </v>
      </c>
      <c r="H4" s="57"/>
      <c r="I4" s="57"/>
      <c r="J4" s="57"/>
      <c r="K4" s="57"/>
      <c r="L4" s="58"/>
      <c r="O4" s="46" t="s">
        <v>38</v>
      </c>
      <c r="P4" s="47" t="s">
        <v>39</v>
      </c>
      <c r="Q4" s="36"/>
      <c r="R4" s="36"/>
      <c r="S4" s="36"/>
      <c r="T4" s="36"/>
      <c r="U4" s="36"/>
      <c r="V4" s="37"/>
    </row>
    <row r="5" spans="1:22" x14ac:dyDescent="0.3">
      <c r="A5" s="24">
        <v>43343</v>
      </c>
      <c r="B5" s="23">
        <v>2018</v>
      </c>
      <c r="C5" s="23" t="s">
        <v>77</v>
      </c>
      <c r="D5" s="23">
        <v>1558.76</v>
      </c>
      <c r="E5" s="23">
        <v>888.49</v>
      </c>
      <c r="G5" s="59" t="str">
        <f>"the "&amp;G10&amp;" Field must contain "&amp;H10&amp;" "</f>
        <v xml:space="preserve">the Year Field must contain 2018 </v>
      </c>
      <c r="H5" s="60"/>
      <c r="I5" s="60"/>
      <c r="J5" s="60"/>
      <c r="K5" s="60"/>
      <c r="L5" s="61"/>
      <c r="O5" s="46" t="s">
        <v>40</v>
      </c>
      <c r="P5" s="47" t="s">
        <v>41</v>
      </c>
      <c r="Q5" s="36"/>
      <c r="R5" s="36"/>
      <c r="S5" s="36"/>
      <c r="T5" s="36"/>
      <c r="U5" s="36"/>
      <c r="V5" s="37"/>
    </row>
    <row r="6" spans="1:22" x14ac:dyDescent="0.3">
      <c r="A6" s="24">
        <v>43450</v>
      </c>
      <c r="B6" s="23">
        <v>2018</v>
      </c>
      <c r="C6" s="23" t="s">
        <v>31</v>
      </c>
      <c r="D6" s="23">
        <v>917.72</v>
      </c>
      <c r="E6" s="23">
        <v>568.99</v>
      </c>
      <c r="G6" s="59" t="s">
        <v>73</v>
      </c>
      <c r="H6" s="60"/>
      <c r="I6" s="60"/>
      <c r="J6" s="60"/>
      <c r="K6" s="60"/>
      <c r="L6" s="61"/>
      <c r="O6" s="46" t="s">
        <v>42</v>
      </c>
      <c r="P6" s="47" t="s">
        <v>43</v>
      </c>
      <c r="Q6" s="36"/>
      <c r="R6" s="36"/>
      <c r="S6" s="36"/>
      <c r="T6" s="36"/>
      <c r="U6" s="36"/>
      <c r="V6" s="37"/>
    </row>
    <row r="7" spans="1:22" x14ac:dyDescent="0.3">
      <c r="A7" s="24">
        <v>43236</v>
      </c>
      <c r="B7" s="23">
        <v>2018</v>
      </c>
      <c r="C7" s="23" t="s">
        <v>31</v>
      </c>
      <c r="D7" s="23">
        <v>1876.27</v>
      </c>
      <c r="E7" s="23">
        <v>731.75</v>
      </c>
      <c r="G7" s="62" t="str">
        <f>"the "&amp;G13&amp;" Field must contain the given Product Name."</f>
        <v>the Product Field must contain the given Product Name.</v>
      </c>
      <c r="H7" s="63"/>
      <c r="I7" s="63"/>
      <c r="J7" s="63"/>
      <c r="K7" s="63"/>
      <c r="L7" s="64"/>
      <c r="O7" s="48" t="s">
        <v>44</v>
      </c>
      <c r="P7" s="49" t="s">
        <v>45</v>
      </c>
      <c r="Q7" s="38"/>
      <c r="R7" s="38"/>
      <c r="S7" s="38"/>
      <c r="T7" s="38"/>
      <c r="U7" s="38"/>
      <c r="V7" s="39"/>
    </row>
    <row r="8" spans="1:22" x14ac:dyDescent="0.3">
      <c r="A8" s="24">
        <v>42731</v>
      </c>
      <c r="B8" s="23">
        <v>2016</v>
      </c>
      <c r="C8" s="23" t="s">
        <v>76</v>
      </c>
      <c r="D8" s="23">
        <v>1487.82</v>
      </c>
      <c r="E8" s="23">
        <v>684.4</v>
      </c>
    </row>
    <row r="9" spans="1:22" x14ac:dyDescent="0.3">
      <c r="A9" s="24">
        <v>42996</v>
      </c>
      <c r="B9" s="23">
        <v>2017</v>
      </c>
      <c r="C9" s="23" t="s">
        <v>30</v>
      </c>
      <c r="D9" s="23">
        <v>2017.73</v>
      </c>
      <c r="E9" s="23">
        <v>807.09</v>
      </c>
    </row>
    <row r="10" spans="1:22" x14ac:dyDescent="0.3">
      <c r="A10" s="24">
        <v>43255</v>
      </c>
      <c r="B10" s="23">
        <v>2018</v>
      </c>
      <c r="C10" s="23" t="s">
        <v>76</v>
      </c>
      <c r="D10" s="23">
        <v>1459.48</v>
      </c>
      <c r="E10" s="23">
        <v>569.20000000000005</v>
      </c>
      <c r="G10" s="55" t="str">
        <f>B1</f>
        <v>Year</v>
      </c>
      <c r="H10" s="23">
        <v>2018</v>
      </c>
    </row>
    <row r="11" spans="1:22" x14ac:dyDescent="0.3">
      <c r="A11" s="24">
        <v>43229</v>
      </c>
      <c r="B11" s="23">
        <v>2018</v>
      </c>
      <c r="C11" s="23" t="s">
        <v>77</v>
      </c>
      <c r="D11" s="23">
        <v>1020.18</v>
      </c>
      <c r="E11" s="23">
        <v>591.70000000000005</v>
      </c>
    </row>
    <row r="12" spans="1:22" x14ac:dyDescent="0.3">
      <c r="A12" s="24">
        <v>42557</v>
      </c>
      <c r="B12" s="23">
        <v>2016</v>
      </c>
      <c r="C12" s="23" t="s">
        <v>77</v>
      </c>
      <c r="D12" s="23">
        <v>653.87</v>
      </c>
      <c r="E12" s="23">
        <v>274.63</v>
      </c>
    </row>
    <row r="13" spans="1:22" x14ac:dyDescent="0.3">
      <c r="A13" s="24">
        <v>43048</v>
      </c>
      <c r="B13" s="23">
        <v>2017</v>
      </c>
      <c r="C13" s="23" t="s">
        <v>76</v>
      </c>
      <c r="D13" s="23">
        <v>1044.3699999999999</v>
      </c>
      <c r="E13" s="23">
        <v>616.17999999999995</v>
      </c>
      <c r="G13" s="30" t="str">
        <f>C1</f>
        <v>Product</v>
      </c>
      <c r="H13" s="30" t="s">
        <v>23</v>
      </c>
    </row>
    <row r="14" spans="1:22" x14ac:dyDescent="0.3">
      <c r="A14" s="24">
        <v>42985</v>
      </c>
      <c r="B14" s="23">
        <v>2017</v>
      </c>
      <c r="C14" s="23" t="s">
        <v>77</v>
      </c>
      <c r="D14" s="23">
        <v>1900.47</v>
      </c>
      <c r="E14" s="23">
        <v>988.24</v>
      </c>
      <c r="G14" s="23" t="s">
        <v>30</v>
      </c>
      <c r="H14" s="52">
        <f>SUMIFS($D$2:$D$665,$B$2:$B$665,$H$10,$C$2:$C$665,G14)</f>
        <v>76460.240000000034</v>
      </c>
      <c r="J14" t="str">
        <f ca="1">IF(_xlfn.ISFORMULA(H14),_xlfn.FORMULATEXT(H14),"")</f>
        <v>=SUMIFS($D$2:$D$665,$B$2:$B$665,$H$10,$C$2:$C$665,G14)</v>
      </c>
    </row>
    <row r="15" spans="1:22" x14ac:dyDescent="0.3">
      <c r="A15" s="24">
        <v>42838</v>
      </c>
      <c r="B15" s="23">
        <v>2017</v>
      </c>
      <c r="C15" s="23" t="s">
        <v>77</v>
      </c>
      <c r="D15" s="23">
        <v>1129.45</v>
      </c>
      <c r="E15" s="23">
        <v>463.07</v>
      </c>
      <c r="G15" s="23" t="s">
        <v>31</v>
      </c>
      <c r="H15" s="52">
        <f t="shared" ref="H15:H17" si="0">SUMIFS($D$2:$D$665,$B$2:$B$665,$H$10,$C$2:$C$665,G15)</f>
        <v>63183.930000000015</v>
      </c>
      <c r="J15" s="54" t="s">
        <v>114</v>
      </c>
      <c r="K15" s="54"/>
      <c r="L15" s="54"/>
      <c r="M15" s="54"/>
    </row>
    <row r="16" spans="1:22" x14ac:dyDescent="0.3">
      <c r="A16" s="24">
        <v>42906</v>
      </c>
      <c r="B16" s="23">
        <v>2017</v>
      </c>
      <c r="C16" s="23" t="s">
        <v>77</v>
      </c>
      <c r="D16" s="23">
        <v>328.7</v>
      </c>
      <c r="E16" s="23">
        <v>128.19</v>
      </c>
      <c r="G16" s="23" t="s">
        <v>76</v>
      </c>
      <c r="H16" s="52">
        <f t="shared" si="0"/>
        <v>81524.959999999977</v>
      </c>
    </row>
    <row r="17" spans="1:8" x14ac:dyDescent="0.3">
      <c r="A17" s="24">
        <v>42881</v>
      </c>
      <c r="B17" s="23">
        <v>2017</v>
      </c>
      <c r="C17" s="23" t="s">
        <v>31</v>
      </c>
      <c r="D17" s="23">
        <v>58</v>
      </c>
      <c r="E17" s="23">
        <v>36.54</v>
      </c>
      <c r="G17" s="23" t="s">
        <v>77</v>
      </c>
      <c r="H17" s="52">
        <f t="shared" si="0"/>
        <v>64136.97</v>
      </c>
    </row>
    <row r="18" spans="1:8" x14ac:dyDescent="0.3">
      <c r="A18" s="24">
        <v>43162</v>
      </c>
      <c r="B18" s="23">
        <v>2018</v>
      </c>
      <c r="C18" s="23" t="s">
        <v>31</v>
      </c>
      <c r="D18" s="23">
        <v>1646.76</v>
      </c>
      <c r="E18" s="23">
        <v>1037.46</v>
      </c>
    </row>
    <row r="19" spans="1:8" x14ac:dyDescent="0.3">
      <c r="A19" s="24">
        <v>43049</v>
      </c>
      <c r="B19" s="23">
        <v>2017</v>
      </c>
      <c r="C19" s="23" t="s">
        <v>77</v>
      </c>
      <c r="D19" s="23">
        <v>1865.2</v>
      </c>
      <c r="E19" s="23">
        <v>895.3</v>
      </c>
      <c r="G19" t="s">
        <v>120</v>
      </c>
    </row>
    <row r="20" spans="1:8" x14ac:dyDescent="0.3">
      <c r="A20" s="24">
        <v>42753</v>
      </c>
      <c r="B20" s="23">
        <v>2017</v>
      </c>
      <c r="C20" s="23" t="s">
        <v>30</v>
      </c>
      <c r="D20" s="23">
        <v>884.17</v>
      </c>
      <c r="E20" s="23">
        <v>512.82000000000005</v>
      </c>
      <c r="G20" s="70" t="s">
        <v>121</v>
      </c>
    </row>
    <row r="21" spans="1:8" x14ac:dyDescent="0.3">
      <c r="A21" s="24">
        <v>42898</v>
      </c>
      <c r="B21" s="23">
        <v>2017</v>
      </c>
      <c r="C21" s="23" t="s">
        <v>30</v>
      </c>
      <c r="D21" s="23">
        <v>1891.74</v>
      </c>
      <c r="E21" s="23">
        <v>908.04</v>
      </c>
    </row>
    <row r="22" spans="1:8" x14ac:dyDescent="0.3">
      <c r="A22" s="24">
        <v>43016</v>
      </c>
      <c r="B22" s="23">
        <v>2017</v>
      </c>
      <c r="C22" s="23" t="s">
        <v>31</v>
      </c>
      <c r="D22" s="23">
        <v>561.61</v>
      </c>
      <c r="E22" s="23">
        <v>219.03</v>
      </c>
    </row>
    <row r="23" spans="1:8" x14ac:dyDescent="0.3">
      <c r="A23" s="24">
        <v>42974</v>
      </c>
      <c r="B23" s="23">
        <v>2017</v>
      </c>
      <c r="C23" s="23" t="s">
        <v>30</v>
      </c>
      <c r="D23" s="23">
        <v>713.19</v>
      </c>
      <c r="E23" s="23">
        <v>392.25</v>
      </c>
    </row>
    <row r="24" spans="1:8" x14ac:dyDescent="0.3">
      <c r="A24" s="24">
        <v>42445</v>
      </c>
      <c r="B24" s="23">
        <v>2016</v>
      </c>
      <c r="C24" s="23" t="s">
        <v>31</v>
      </c>
      <c r="D24" s="23">
        <v>148.6</v>
      </c>
      <c r="E24" s="23">
        <v>69.84</v>
      </c>
    </row>
    <row r="25" spans="1:8" x14ac:dyDescent="0.3">
      <c r="A25" s="24">
        <v>42963</v>
      </c>
      <c r="B25" s="23">
        <v>2017</v>
      </c>
      <c r="C25" s="23" t="s">
        <v>76</v>
      </c>
      <c r="D25" s="23">
        <v>2436.08</v>
      </c>
      <c r="E25" s="23">
        <v>1315.48</v>
      </c>
    </row>
    <row r="26" spans="1:8" x14ac:dyDescent="0.3">
      <c r="A26" s="24">
        <v>43129</v>
      </c>
      <c r="B26" s="23">
        <v>2018</v>
      </c>
      <c r="C26" s="23" t="s">
        <v>31</v>
      </c>
      <c r="D26" s="23">
        <v>353.67</v>
      </c>
      <c r="E26" s="23">
        <v>169.76</v>
      </c>
    </row>
    <row r="27" spans="1:8" x14ac:dyDescent="0.3">
      <c r="A27" s="24">
        <v>43046</v>
      </c>
      <c r="B27" s="23">
        <v>2017</v>
      </c>
      <c r="C27" s="23" t="s">
        <v>31</v>
      </c>
      <c r="D27" s="23">
        <v>1993.91</v>
      </c>
      <c r="E27" s="23">
        <v>996.96</v>
      </c>
    </row>
    <row r="28" spans="1:8" x14ac:dyDescent="0.3">
      <c r="A28" s="24">
        <v>43217</v>
      </c>
      <c r="B28" s="23">
        <v>2018</v>
      </c>
      <c r="C28" s="23" t="s">
        <v>76</v>
      </c>
      <c r="D28" s="23">
        <v>1535.67</v>
      </c>
      <c r="E28" s="23">
        <v>982.83</v>
      </c>
    </row>
    <row r="29" spans="1:8" x14ac:dyDescent="0.3">
      <c r="A29" s="24">
        <v>42858</v>
      </c>
      <c r="B29" s="23">
        <v>2017</v>
      </c>
      <c r="C29" s="23" t="s">
        <v>76</v>
      </c>
      <c r="D29" s="23">
        <v>1058.98</v>
      </c>
      <c r="E29" s="23">
        <v>645.98</v>
      </c>
    </row>
    <row r="30" spans="1:8" x14ac:dyDescent="0.3">
      <c r="A30" s="24">
        <v>43026</v>
      </c>
      <c r="B30" s="23">
        <v>2017</v>
      </c>
      <c r="C30" s="23" t="s">
        <v>77</v>
      </c>
      <c r="D30" s="23">
        <v>725.21</v>
      </c>
      <c r="E30" s="23">
        <v>362.61</v>
      </c>
    </row>
    <row r="31" spans="1:8" x14ac:dyDescent="0.3">
      <c r="A31" s="24">
        <v>43043</v>
      </c>
      <c r="B31" s="23">
        <v>2017</v>
      </c>
      <c r="C31" s="23" t="s">
        <v>77</v>
      </c>
      <c r="D31" s="23">
        <v>1332.83</v>
      </c>
      <c r="E31" s="23">
        <v>879.67</v>
      </c>
    </row>
    <row r="32" spans="1:8" x14ac:dyDescent="0.3">
      <c r="A32" s="24">
        <v>42556</v>
      </c>
      <c r="B32" s="23">
        <v>2016</v>
      </c>
      <c r="C32" s="23" t="s">
        <v>30</v>
      </c>
      <c r="D32" s="23">
        <v>1955.26</v>
      </c>
      <c r="E32" s="23">
        <v>860.31</v>
      </c>
    </row>
    <row r="33" spans="1:5" x14ac:dyDescent="0.3">
      <c r="A33" s="24">
        <v>42646</v>
      </c>
      <c r="B33" s="23">
        <v>2016</v>
      </c>
      <c r="C33" s="23" t="s">
        <v>77</v>
      </c>
      <c r="D33" s="23">
        <v>1003.54</v>
      </c>
      <c r="E33" s="23">
        <v>662.34</v>
      </c>
    </row>
    <row r="34" spans="1:5" x14ac:dyDescent="0.3">
      <c r="A34" s="24">
        <v>42806</v>
      </c>
      <c r="B34" s="23">
        <v>2017</v>
      </c>
      <c r="C34" s="23" t="s">
        <v>31</v>
      </c>
      <c r="D34" s="23">
        <v>368.46</v>
      </c>
      <c r="E34" s="23">
        <v>184.23</v>
      </c>
    </row>
    <row r="35" spans="1:5" x14ac:dyDescent="0.3">
      <c r="A35" s="24">
        <v>43019</v>
      </c>
      <c r="B35" s="23">
        <v>2017</v>
      </c>
      <c r="C35" s="23" t="s">
        <v>30</v>
      </c>
      <c r="D35" s="23">
        <v>1473.86</v>
      </c>
      <c r="E35" s="23">
        <v>795.88</v>
      </c>
    </row>
    <row r="36" spans="1:5" x14ac:dyDescent="0.3">
      <c r="A36" s="24">
        <v>43032</v>
      </c>
      <c r="B36" s="23">
        <v>2017</v>
      </c>
      <c r="C36" s="23" t="s">
        <v>76</v>
      </c>
      <c r="D36" s="23">
        <v>539.23</v>
      </c>
      <c r="E36" s="23">
        <v>285.79000000000002</v>
      </c>
    </row>
    <row r="37" spans="1:5" x14ac:dyDescent="0.3">
      <c r="A37" s="24">
        <v>42377</v>
      </c>
      <c r="B37" s="23">
        <v>2016</v>
      </c>
      <c r="C37" s="23" t="s">
        <v>76</v>
      </c>
      <c r="D37" s="23">
        <v>1974.49</v>
      </c>
      <c r="E37" s="23">
        <v>908.27</v>
      </c>
    </row>
    <row r="38" spans="1:5" x14ac:dyDescent="0.3">
      <c r="A38" s="24">
        <v>42964</v>
      </c>
      <c r="B38" s="23">
        <v>2017</v>
      </c>
      <c r="C38" s="23" t="s">
        <v>76</v>
      </c>
      <c r="D38" s="23">
        <v>1931.47</v>
      </c>
      <c r="E38" s="23">
        <v>1081.6199999999999</v>
      </c>
    </row>
    <row r="39" spans="1:5" x14ac:dyDescent="0.3">
      <c r="A39" s="24">
        <v>42688</v>
      </c>
      <c r="B39" s="23">
        <v>2016</v>
      </c>
      <c r="C39" s="23" t="s">
        <v>76</v>
      </c>
      <c r="D39" s="23">
        <v>1449.29</v>
      </c>
      <c r="E39" s="23">
        <v>884.07</v>
      </c>
    </row>
    <row r="40" spans="1:5" x14ac:dyDescent="0.3">
      <c r="A40" s="24">
        <v>42904</v>
      </c>
      <c r="B40" s="23">
        <v>2017</v>
      </c>
      <c r="C40" s="23" t="s">
        <v>77</v>
      </c>
      <c r="D40" s="23">
        <v>2307.69</v>
      </c>
      <c r="E40" s="23">
        <v>1038.46</v>
      </c>
    </row>
    <row r="41" spans="1:5" x14ac:dyDescent="0.3">
      <c r="A41" s="24">
        <v>43193</v>
      </c>
      <c r="B41" s="23">
        <v>2018</v>
      </c>
      <c r="C41" s="23" t="s">
        <v>30</v>
      </c>
      <c r="D41" s="23">
        <v>1115.1300000000001</v>
      </c>
      <c r="E41" s="23">
        <v>490.66</v>
      </c>
    </row>
    <row r="42" spans="1:5" x14ac:dyDescent="0.3">
      <c r="A42" s="24">
        <v>42384</v>
      </c>
      <c r="B42" s="23">
        <v>2016</v>
      </c>
      <c r="C42" s="23" t="s">
        <v>31</v>
      </c>
      <c r="D42" s="23">
        <v>29.88</v>
      </c>
      <c r="E42" s="23">
        <v>16.14</v>
      </c>
    </row>
    <row r="43" spans="1:5" x14ac:dyDescent="0.3">
      <c r="A43" s="24">
        <v>42794</v>
      </c>
      <c r="B43" s="23">
        <v>2017</v>
      </c>
      <c r="C43" s="23" t="s">
        <v>77</v>
      </c>
      <c r="D43" s="23">
        <v>2154.9499999999998</v>
      </c>
      <c r="E43" s="23">
        <v>1077.48</v>
      </c>
    </row>
    <row r="44" spans="1:5" x14ac:dyDescent="0.3">
      <c r="A44" s="24">
        <v>42433</v>
      </c>
      <c r="B44" s="23">
        <v>2016</v>
      </c>
      <c r="C44" s="23" t="s">
        <v>30</v>
      </c>
      <c r="D44" s="23">
        <v>1234.8599999999999</v>
      </c>
      <c r="E44" s="23">
        <v>815.01</v>
      </c>
    </row>
    <row r="45" spans="1:5" x14ac:dyDescent="0.3">
      <c r="A45" s="24">
        <v>43000</v>
      </c>
      <c r="B45" s="23">
        <v>2017</v>
      </c>
      <c r="C45" s="23" t="s">
        <v>76</v>
      </c>
      <c r="D45" s="23">
        <v>2154.1799999999998</v>
      </c>
      <c r="E45" s="23">
        <v>1206.3399999999999</v>
      </c>
    </row>
    <row r="46" spans="1:5" x14ac:dyDescent="0.3">
      <c r="A46" s="24">
        <v>42939</v>
      </c>
      <c r="B46" s="23">
        <v>2017</v>
      </c>
      <c r="C46" s="23" t="s">
        <v>30</v>
      </c>
      <c r="D46" s="23">
        <v>1744.62</v>
      </c>
      <c r="E46" s="23">
        <v>872.31</v>
      </c>
    </row>
    <row r="47" spans="1:5" x14ac:dyDescent="0.3">
      <c r="A47" s="24">
        <v>43269</v>
      </c>
      <c r="B47" s="23">
        <v>2018</v>
      </c>
      <c r="C47" s="23" t="s">
        <v>76</v>
      </c>
      <c r="D47" s="23">
        <v>2298.4499999999998</v>
      </c>
      <c r="E47" s="23">
        <v>1126.24</v>
      </c>
    </row>
    <row r="48" spans="1:5" x14ac:dyDescent="0.3">
      <c r="A48" s="24">
        <v>42596</v>
      </c>
      <c r="B48" s="23">
        <v>2016</v>
      </c>
      <c r="C48" s="23" t="s">
        <v>30</v>
      </c>
      <c r="D48" s="23">
        <v>494.28</v>
      </c>
      <c r="E48" s="23">
        <v>271.85000000000002</v>
      </c>
    </row>
    <row r="49" spans="1:5" x14ac:dyDescent="0.3">
      <c r="A49" s="24">
        <v>42438</v>
      </c>
      <c r="B49" s="23">
        <v>2016</v>
      </c>
      <c r="C49" s="23" t="s">
        <v>31</v>
      </c>
      <c r="D49" s="23">
        <v>2253.0300000000002</v>
      </c>
      <c r="E49" s="23">
        <v>1149.05</v>
      </c>
    </row>
    <row r="50" spans="1:5" x14ac:dyDescent="0.3">
      <c r="A50" s="24">
        <v>42795</v>
      </c>
      <c r="B50" s="23">
        <v>2017</v>
      </c>
      <c r="C50" s="23" t="s">
        <v>31</v>
      </c>
      <c r="D50" s="23">
        <v>1478.09</v>
      </c>
      <c r="E50" s="23">
        <v>768.61</v>
      </c>
    </row>
    <row r="51" spans="1:5" x14ac:dyDescent="0.3">
      <c r="A51" s="24">
        <v>43406</v>
      </c>
      <c r="B51" s="23">
        <v>2018</v>
      </c>
      <c r="C51" s="23" t="s">
        <v>77</v>
      </c>
      <c r="D51" s="23">
        <v>678.92</v>
      </c>
      <c r="E51" s="23">
        <v>325.88</v>
      </c>
    </row>
    <row r="52" spans="1:5" x14ac:dyDescent="0.3">
      <c r="A52" s="24">
        <v>43201</v>
      </c>
      <c r="B52" s="23">
        <v>2018</v>
      </c>
      <c r="C52" s="23" t="s">
        <v>31</v>
      </c>
      <c r="D52" s="23">
        <v>143.51</v>
      </c>
      <c r="E52" s="23">
        <v>71.760000000000005</v>
      </c>
    </row>
    <row r="53" spans="1:5" x14ac:dyDescent="0.3">
      <c r="A53" s="24">
        <v>42425</v>
      </c>
      <c r="B53" s="23">
        <v>2016</v>
      </c>
      <c r="C53" s="23" t="s">
        <v>77</v>
      </c>
      <c r="D53" s="23">
        <v>1868.96</v>
      </c>
      <c r="E53" s="23">
        <v>747.58</v>
      </c>
    </row>
    <row r="54" spans="1:5" x14ac:dyDescent="0.3">
      <c r="A54" s="24">
        <v>42899</v>
      </c>
      <c r="B54" s="23">
        <v>2017</v>
      </c>
      <c r="C54" s="23" t="s">
        <v>77</v>
      </c>
      <c r="D54" s="23">
        <v>1549.63</v>
      </c>
      <c r="E54" s="23">
        <v>604.36</v>
      </c>
    </row>
    <row r="55" spans="1:5" x14ac:dyDescent="0.3">
      <c r="A55" s="24">
        <v>42682</v>
      </c>
      <c r="B55" s="23">
        <v>2016</v>
      </c>
      <c r="C55" s="23" t="s">
        <v>31</v>
      </c>
      <c r="D55" s="23">
        <v>937.24</v>
      </c>
      <c r="E55" s="23">
        <v>459.25</v>
      </c>
    </row>
    <row r="56" spans="1:5" x14ac:dyDescent="0.3">
      <c r="A56" s="24">
        <v>43227</v>
      </c>
      <c r="B56" s="23">
        <v>2018</v>
      </c>
      <c r="C56" s="23" t="s">
        <v>31</v>
      </c>
      <c r="D56" s="23">
        <v>109.84</v>
      </c>
      <c r="E56" s="23">
        <v>54.92</v>
      </c>
    </row>
    <row r="57" spans="1:5" x14ac:dyDescent="0.3">
      <c r="A57" s="24">
        <v>42782</v>
      </c>
      <c r="B57" s="23">
        <v>2017</v>
      </c>
      <c r="C57" s="23" t="s">
        <v>77</v>
      </c>
      <c r="D57" s="23">
        <v>747.68</v>
      </c>
      <c r="E57" s="23">
        <v>500.95</v>
      </c>
    </row>
    <row r="58" spans="1:5" x14ac:dyDescent="0.3">
      <c r="A58" s="24">
        <v>42886</v>
      </c>
      <c r="B58" s="23">
        <v>2017</v>
      </c>
      <c r="C58" s="23" t="s">
        <v>77</v>
      </c>
      <c r="D58" s="23">
        <v>443.35</v>
      </c>
      <c r="E58" s="23">
        <v>252.71</v>
      </c>
    </row>
    <row r="59" spans="1:5" x14ac:dyDescent="0.3">
      <c r="A59" s="24">
        <v>42396</v>
      </c>
      <c r="B59" s="23">
        <v>2016</v>
      </c>
      <c r="C59" s="23" t="s">
        <v>77</v>
      </c>
      <c r="D59" s="23">
        <v>1129.8499999999999</v>
      </c>
      <c r="E59" s="23">
        <v>723.1</v>
      </c>
    </row>
    <row r="60" spans="1:5" x14ac:dyDescent="0.3">
      <c r="A60" s="24">
        <v>42632</v>
      </c>
      <c r="B60" s="23">
        <v>2016</v>
      </c>
      <c r="C60" s="23" t="s">
        <v>76</v>
      </c>
      <c r="D60" s="23">
        <v>2202.75</v>
      </c>
      <c r="E60" s="23">
        <v>947.18</v>
      </c>
    </row>
    <row r="61" spans="1:5" x14ac:dyDescent="0.3">
      <c r="A61" s="24">
        <v>42405</v>
      </c>
      <c r="B61" s="23">
        <v>2016</v>
      </c>
      <c r="C61" s="23" t="s">
        <v>30</v>
      </c>
      <c r="D61" s="23">
        <v>29.56</v>
      </c>
      <c r="E61" s="23">
        <v>11.82</v>
      </c>
    </row>
    <row r="62" spans="1:5" x14ac:dyDescent="0.3">
      <c r="A62" s="24">
        <v>42473</v>
      </c>
      <c r="B62" s="23">
        <v>2016</v>
      </c>
      <c r="C62" s="23" t="s">
        <v>30</v>
      </c>
      <c r="D62" s="23">
        <v>2088.42</v>
      </c>
      <c r="E62" s="23">
        <v>1294.82</v>
      </c>
    </row>
    <row r="63" spans="1:5" x14ac:dyDescent="0.3">
      <c r="A63" s="24">
        <v>42817</v>
      </c>
      <c r="B63" s="23">
        <v>2017</v>
      </c>
      <c r="C63" s="23" t="s">
        <v>31</v>
      </c>
      <c r="D63" s="23">
        <v>708.14</v>
      </c>
      <c r="E63" s="23">
        <v>446.13</v>
      </c>
    </row>
    <row r="64" spans="1:5" x14ac:dyDescent="0.3">
      <c r="A64" s="24">
        <v>43442</v>
      </c>
      <c r="B64" s="23">
        <v>2018</v>
      </c>
      <c r="C64" s="23" t="s">
        <v>77</v>
      </c>
      <c r="D64" s="23">
        <v>44.86</v>
      </c>
      <c r="E64" s="23">
        <v>26.47</v>
      </c>
    </row>
    <row r="65" spans="1:5" x14ac:dyDescent="0.3">
      <c r="A65" s="24">
        <v>42997</v>
      </c>
      <c r="B65" s="23">
        <v>2017</v>
      </c>
      <c r="C65" s="23" t="s">
        <v>76</v>
      </c>
      <c r="D65" s="23">
        <v>1665.87</v>
      </c>
      <c r="E65" s="23">
        <v>866.25</v>
      </c>
    </row>
    <row r="66" spans="1:5" x14ac:dyDescent="0.3">
      <c r="A66" s="24">
        <v>43108</v>
      </c>
      <c r="B66" s="23">
        <v>2018</v>
      </c>
      <c r="C66" s="23" t="s">
        <v>30</v>
      </c>
      <c r="D66" s="23">
        <v>1657.26</v>
      </c>
      <c r="E66" s="23">
        <v>977.78</v>
      </c>
    </row>
    <row r="67" spans="1:5" x14ac:dyDescent="0.3">
      <c r="A67" s="24">
        <v>42763</v>
      </c>
      <c r="B67" s="23">
        <v>2017</v>
      </c>
      <c r="C67" s="23" t="s">
        <v>31</v>
      </c>
      <c r="D67" s="23">
        <v>1543.94</v>
      </c>
      <c r="E67" s="23">
        <v>679.33</v>
      </c>
    </row>
    <row r="68" spans="1:5" x14ac:dyDescent="0.3">
      <c r="A68" s="24">
        <v>42571</v>
      </c>
      <c r="B68" s="23">
        <v>2016</v>
      </c>
      <c r="C68" s="23" t="s">
        <v>30</v>
      </c>
      <c r="D68" s="23">
        <v>1362.96</v>
      </c>
      <c r="E68" s="23">
        <v>708.74</v>
      </c>
    </row>
    <row r="69" spans="1:5" x14ac:dyDescent="0.3">
      <c r="A69" s="24">
        <v>42903</v>
      </c>
      <c r="B69" s="23">
        <v>2017</v>
      </c>
      <c r="C69" s="23" t="s">
        <v>30</v>
      </c>
      <c r="D69" s="23">
        <v>308.39999999999998</v>
      </c>
      <c r="E69" s="23">
        <v>141.86000000000001</v>
      </c>
    </row>
    <row r="70" spans="1:5" x14ac:dyDescent="0.3">
      <c r="A70" s="24">
        <v>42804</v>
      </c>
      <c r="B70" s="23">
        <v>2017</v>
      </c>
      <c r="C70" s="23" t="s">
        <v>77</v>
      </c>
      <c r="D70" s="23">
        <v>2495.48</v>
      </c>
      <c r="E70" s="23">
        <v>1098.01</v>
      </c>
    </row>
    <row r="71" spans="1:5" x14ac:dyDescent="0.3">
      <c r="A71" s="24">
        <v>42865</v>
      </c>
      <c r="B71" s="23">
        <v>2017</v>
      </c>
      <c r="C71" s="23" t="s">
        <v>76</v>
      </c>
      <c r="D71" s="23">
        <v>402.76</v>
      </c>
      <c r="E71" s="23">
        <v>189.3</v>
      </c>
    </row>
    <row r="72" spans="1:5" x14ac:dyDescent="0.3">
      <c r="A72" s="24">
        <v>43228</v>
      </c>
      <c r="B72" s="23">
        <v>2018</v>
      </c>
      <c r="C72" s="23" t="s">
        <v>77</v>
      </c>
      <c r="D72" s="23">
        <v>1421.93</v>
      </c>
      <c r="E72" s="23">
        <v>639.87</v>
      </c>
    </row>
    <row r="73" spans="1:5" x14ac:dyDescent="0.3">
      <c r="A73" s="24">
        <v>42374</v>
      </c>
      <c r="B73" s="23">
        <v>2016</v>
      </c>
      <c r="C73" s="23" t="s">
        <v>31</v>
      </c>
      <c r="D73" s="23">
        <v>1172.31</v>
      </c>
      <c r="E73" s="23">
        <v>644.77</v>
      </c>
    </row>
    <row r="74" spans="1:5" x14ac:dyDescent="0.3">
      <c r="A74" s="24">
        <v>42834</v>
      </c>
      <c r="B74" s="23">
        <v>2017</v>
      </c>
      <c r="C74" s="23" t="s">
        <v>31</v>
      </c>
      <c r="D74" s="23">
        <v>2070.4899999999998</v>
      </c>
      <c r="E74" s="23">
        <v>1345.82</v>
      </c>
    </row>
    <row r="75" spans="1:5" x14ac:dyDescent="0.3">
      <c r="A75" s="24">
        <v>43463</v>
      </c>
      <c r="B75" s="23">
        <v>2018</v>
      </c>
      <c r="C75" s="23" t="s">
        <v>30</v>
      </c>
      <c r="D75" s="23">
        <v>1965.34</v>
      </c>
      <c r="E75" s="23">
        <v>786.14</v>
      </c>
    </row>
    <row r="76" spans="1:5" x14ac:dyDescent="0.3">
      <c r="A76" s="24">
        <v>42542</v>
      </c>
      <c r="B76" s="23">
        <v>2016</v>
      </c>
      <c r="C76" s="23" t="s">
        <v>76</v>
      </c>
      <c r="D76" s="23">
        <v>1833</v>
      </c>
      <c r="E76" s="23">
        <v>879.84</v>
      </c>
    </row>
    <row r="77" spans="1:5" x14ac:dyDescent="0.3">
      <c r="A77" s="24">
        <v>43197</v>
      </c>
      <c r="B77" s="23">
        <v>2018</v>
      </c>
      <c r="C77" s="23" t="s">
        <v>76</v>
      </c>
      <c r="D77" s="23">
        <v>2151.4499999999998</v>
      </c>
      <c r="E77" s="23">
        <v>1312.38</v>
      </c>
    </row>
    <row r="78" spans="1:5" x14ac:dyDescent="0.3">
      <c r="A78" s="24">
        <v>42860</v>
      </c>
      <c r="B78" s="23">
        <v>2017</v>
      </c>
      <c r="C78" s="23" t="s">
        <v>76</v>
      </c>
      <c r="D78" s="23">
        <v>673.95</v>
      </c>
      <c r="E78" s="23">
        <v>384.15</v>
      </c>
    </row>
    <row r="79" spans="1:5" x14ac:dyDescent="0.3">
      <c r="A79" s="24">
        <v>43117</v>
      </c>
      <c r="B79" s="23">
        <v>2018</v>
      </c>
      <c r="C79" s="23" t="s">
        <v>30</v>
      </c>
      <c r="D79" s="23">
        <v>561.58000000000004</v>
      </c>
      <c r="E79" s="23">
        <v>247.1</v>
      </c>
    </row>
    <row r="80" spans="1:5" x14ac:dyDescent="0.3">
      <c r="A80" s="24">
        <v>42957</v>
      </c>
      <c r="B80" s="23">
        <v>2017</v>
      </c>
      <c r="C80" s="23" t="s">
        <v>77</v>
      </c>
      <c r="D80" s="23">
        <v>1342.24</v>
      </c>
      <c r="E80" s="23">
        <v>711.39</v>
      </c>
    </row>
    <row r="81" spans="1:5" x14ac:dyDescent="0.3">
      <c r="A81" s="24">
        <v>43286</v>
      </c>
      <c r="B81" s="23">
        <v>2018</v>
      </c>
      <c r="C81" s="23" t="s">
        <v>31</v>
      </c>
      <c r="D81" s="23">
        <v>1754.6</v>
      </c>
      <c r="E81" s="23">
        <v>789.57</v>
      </c>
    </row>
    <row r="82" spans="1:5" x14ac:dyDescent="0.3">
      <c r="A82" s="24">
        <v>43129</v>
      </c>
      <c r="B82" s="23">
        <v>2018</v>
      </c>
      <c r="C82" s="23" t="s">
        <v>31</v>
      </c>
      <c r="D82" s="23">
        <v>214.29</v>
      </c>
      <c r="E82" s="23">
        <v>109.29</v>
      </c>
    </row>
    <row r="83" spans="1:5" x14ac:dyDescent="0.3">
      <c r="A83" s="24">
        <v>42793</v>
      </c>
      <c r="B83" s="23">
        <v>2017</v>
      </c>
      <c r="C83" s="23" t="s">
        <v>77</v>
      </c>
      <c r="D83" s="23">
        <v>1561.54</v>
      </c>
      <c r="E83" s="23">
        <v>952.54</v>
      </c>
    </row>
    <row r="84" spans="1:5" x14ac:dyDescent="0.3">
      <c r="A84" s="24">
        <v>43165</v>
      </c>
      <c r="B84" s="23">
        <v>2018</v>
      </c>
      <c r="C84" s="23" t="s">
        <v>30</v>
      </c>
      <c r="D84" s="23">
        <v>1673.37</v>
      </c>
      <c r="E84" s="23">
        <v>870.15</v>
      </c>
    </row>
    <row r="85" spans="1:5" x14ac:dyDescent="0.3">
      <c r="A85" s="24">
        <v>43414</v>
      </c>
      <c r="B85" s="23">
        <v>2018</v>
      </c>
      <c r="C85" s="23" t="s">
        <v>30</v>
      </c>
      <c r="D85" s="23">
        <v>773.05</v>
      </c>
      <c r="E85" s="23">
        <v>440.64</v>
      </c>
    </row>
    <row r="86" spans="1:5" x14ac:dyDescent="0.3">
      <c r="A86" s="24">
        <v>43385</v>
      </c>
      <c r="B86" s="23">
        <v>2018</v>
      </c>
      <c r="C86" s="23" t="s">
        <v>30</v>
      </c>
      <c r="D86" s="23">
        <v>418.72</v>
      </c>
      <c r="E86" s="23">
        <v>230.3</v>
      </c>
    </row>
    <row r="87" spans="1:5" x14ac:dyDescent="0.3">
      <c r="A87" s="24">
        <v>43033</v>
      </c>
      <c r="B87" s="23">
        <v>2017</v>
      </c>
      <c r="C87" s="23" t="s">
        <v>76</v>
      </c>
      <c r="D87" s="23">
        <v>1946.44</v>
      </c>
      <c r="E87" s="23">
        <v>1051.08</v>
      </c>
    </row>
    <row r="88" spans="1:5" x14ac:dyDescent="0.3">
      <c r="A88" s="24">
        <v>42791</v>
      </c>
      <c r="B88" s="23">
        <v>2017</v>
      </c>
      <c r="C88" s="23" t="s">
        <v>77</v>
      </c>
      <c r="D88" s="23">
        <v>770.94</v>
      </c>
      <c r="E88" s="23">
        <v>339.21</v>
      </c>
    </row>
    <row r="89" spans="1:5" x14ac:dyDescent="0.3">
      <c r="A89" s="24">
        <v>43332</v>
      </c>
      <c r="B89" s="23">
        <v>2018</v>
      </c>
      <c r="C89" s="23" t="s">
        <v>31</v>
      </c>
      <c r="D89" s="23">
        <v>1222.49</v>
      </c>
      <c r="E89" s="23">
        <v>770.17</v>
      </c>
    </row>
    <row r="90" spans="1:5" x14ac:dyDescent="0.3">
      <c r="A90" s="24">
        <v>43184</v>
      </c>
      <c r="B90" s="23">
        <v>2018</v>
      </c>
      <c r="C90" s="23" t="s">
        <v>30</v>
      </c>
      <c r="D90" s="23">
        <v>1395.46</v>
      </c>
      <c r="E90" s="23">
        <v>851.23</v>
      </c>
    </row>
    <row r="91" spans="1:5" x14ac:dyDescent="0.3">
      <c r="A91" s="24">
        <v>42896</v>
      </c>
      <c r="B91" s="23">
        <v>2017</v>
      </c>
      <c r="C91" s="23" t="s">
        <v>30</v>
      </c>
      <c r="D91" s="23">
        <v>1520.63</v>
      </c>
      <c r="E91" s="23">
        <v>851.55</v>
      </c>
    </row>
    <row r="92" spans="1:5" x14ac:dyDescent="0.3">
      <c r="A92" s="24">
        <v>42635</v>
      </c>
      <c r="B92" s="23">
        <v>2016</v>
      </c>
      <c r="C92" s="23" t="s">
        <v>77</v>
      </c>
      <c r="D92" s="23">
        <v>1094.5</v>
      </c>
      <c r="E92" s="23">
        <v>689.54</v>
      </c>
    </row>
    <row r="93" spans="1:5" x14ac:dyDescent="0.3">
      <c r="A93" s="24">
        <v>42808</v>
      </c>
      <c r="B93" s="23">
        <v>2017</v>
      </c>
      <c r="C93" s="23" t="s">
        <v>31</v>
      </c>
      <c r="D93" s="23">
        <v>76.959999999999994</v>
      </c>
      <c r="E93" s="23">
        <v>33.86</v>
      </c>
    </row>
    <row r="94" spans="1:5" x14ac:dyDescent="0.3">
      <c r="A94" s="24">
        <v>43016</v>
      </c>
      <c r="B94" s="23">
        <v>2017</v>
      </c>
      <c r="C94" s="23" t="s">
        <v>31</v>
      </c>
      <c r="D94" s="23">
        <v>234.72</v>
      </c>
      <c r="E94" s="23">
        <v>152.57</v>
      </c>
    </row>
    <row r="95" spans="1:5" x14ac:dyDescent="0.3">
      <c r="A95" s="24">
        <v>42793</v>
      </c>
      <c r="B95" s="23">
        <v>2017</v>
      </c>
      <c r="C95" s="23" t="s">
        <v>30</v>
      </c>
      <c r="D95" s="23">
        <v>2003.25</v>
      </c>
      <c r="E95" s="23">
        <v>1041.69</v>
      </c>
    </row>
    <row r="96" spans="1:5" x14ac:dyDescent="0.3">
      <c r="A96" s="24">
        <v>42879</v>
      </c>
      <c r="B96" s="23">
        <v>2017</v>
      </c>
      <c r="C96" s="23" t="s">
        <v>31</v>
      </c>
      <c r="D96" s="23">
        <v>1688.01</v>
      </c>
      <c r="E96" s="23">
        <v>1063.45</v>
      </c>
    </row>
    <row r="97" spans="1:5" x14ac:dyDescent="0.3">
      <c r="A97" s="24">
        <v>42733</v>
      </c>
      <c r="B97" s="23">
        <v>2016</v>
      </c>
      <c r="C97" s="23" t="s">
        <v>77</v>
      </c>
      <c r="D97" s="23">
        <v>1538.35</v>
      </c>
      <c r="E97" s="23">
        <v>815.33</v>
      </c>
    </row>
    <row r="98" spans="1:5" x14ac:dyDescent="0.3">
      <c r="A98" s="24">
        <v>42856</v>
      </c>
      <c r="B98" s="23">
        <v>2017</v>
      </c>
      <c r="C98" s="23" t="s">
        <v>76</v>
      </c>
      <c r="D98" s="23">
        <v>147.04</v>
      </c>
      <c r="E98" s="23">
        <v>97.05</v>
      </c>
    </row>
    <row r="99" spans="1:5" x14ac:dyDescent="0.3">
      <c r="A99" s="24">
        <v>42937</v>
      </c>
      <c r="B99" s="23">
        <v>2017</v>
      </c>
      <c r="C99" s="23" t="s">
        <v>76</v>
      </c>
      <c r="D99" s="23">
        <v>1908.31</v>
      </c>
      <c r="E99" s="23">
        <v>954.16</v>
      </c>
    </row>
    <row r="100" spans="1:5" x14ac:dyDescent="0.3">
      <c r="A100" s="24">
        <v>42745</v>
      </c>
      <c r="B100" s="23">
        <v>2017</v>
      </c>
      <c r="C100" s="23" t="s">
        <v>31</v>
      </c>
      <c r="D100" s="23">
        <v>490.77</v>
      </c>
      <c r="E100" s="23">
        <v>319</v>
      </c>
    </row>
    <row r="101" spans="1:5" x14ac:dyDescent="0.3">
      <c r="A101" s="24">
        <v>42920</v>
      </c>
      <c r="B101" s="23">
        <v>2017</v>
      </c>
      <c r="C101" s="23" t="s">
        <v>30</v>
      </c>
      <c r="D101" s="23">
        <v>671.76</v>
      </c>
      <c r="E101" s="23">
        <v>409.77</v>
      </c>
    </row>
    <row r="102" spans="1:5" x14ac:dyDescent="0.3">
      <c r="A102" s="24">
        <v>42556</v>
      </c>
      <c r="B102" s="23">
        <v>2016</v>
      </c>
      <c r="C102" s="23" t="s">
        <v>30</v>
      </c>
      <c r="D102" s="23">
        <v>2301.62</v>
      </c>
      <c r="E102" s="23">
        <v>920.65</v>
      </c>
    </row>
    <row r="103" spans="1:5" x14ac:dyDescent="0.3">
      <c r="A103" s="24">
        <v>42746</v>
      </c>
      <c r="B103" s="23">
        <v>2017</v>
      </c>
      <c r="C103" s="23" t="s">
        <v>77</v>
      </c>
      <c r="D103" s="23">
        <v>502.61</v>
      </c>
      <c r="E103" s="23">
        <v>206.07</v>
      </c>
    </row>
    <row r="104" spans="1:5" x14ac:dyDescent="0.3">
      <c r="A104" s="24">
        <v>43381</v>
      </c>
      <c r="B104" s="23">
        <v>2018</v>
      </c>
      <c r="C104" s="23" t="s">
        <v>30</v>
      </c>
      <c r="D104" s="23">
        <v>1047.6300000000001</v>
      </c>
      <c r="E104" s="23">
        <v>408.58</v>
      </c>
    </row>
    <row r="105" spans="1:5" x14ac:dyDescent="0.3">
      <c r="A105" s="24">
        <v>43227</v>
      </c>
      <c r="B105" s="23">
        <v>2018</v>
      </c>
      <c r="C105" s="23" t="s">
        <v>76</v>
      </c>
      <c r="D105" s="23">
        <v>1647.46</v>
      </c>
      <c r="E105" s="23">
        <v>741.36</v>
      </c>
    </row>
    <row r="106" spans="1:5" x14ac:dyDescent="0.3">
      <c r="A106" s="24">
        <v>43137</v>
      </c>
      <c r="B106" s="23">
        <v>2018</v>
      </c>
      <c r="C106" s="23" t="s">
        <v>31</v>
      </c>
      <c r="D106" s="23">
        <v>609.32000000000005</v>
      </c>
      <c r="E106" s="23">
        <v>280.29000000000002</v>
      </c>
    </row>
    <row r="107" spans="1:5" x14ac:dyDescent="0.3">
      <c r="A107" s="24">
        <v>43141</v>
      </c>
      <c r="B107" s="23">
        <v>2018</v>
      </c>
      <c r="C107" s="23" t="s">
        <v>76</v>
      </c>
      <c r="D107" s="23">
        <v>489.95</v>
      </c>
      <c r="E107" s="23">
        <v>279.27</v>
      </c>
    </row>
    <row r="108" spans="1:5" x14ac:dyDescent="0.3">
      <c r="A108" s="24">
        <v>43200</v>
      </c>
      <c r="B108" s="23">
        <v>2018</v>
      </c>
      <c r="C108" s="23" t="s">
        <v>77</v>
      </c>
      <c r="D108" s="23">
        <v>234.43</v>
      </c>
      <c r="E108" s="23">
        <v>126.59</v>
      </c>
    </row>
    <row r="109" spans="1:5" x14ac:dyDescent="0.3">
      <c r="A109" s="24">
        <v>43119</v>
      </c>
      <c r="B109" s="23">
        <v>2018</v>
      </c>
      <c r="C109" s="23" t="s">
        <v>77</v>
      </c>
      <c r="D109" s="23">
        <v>1988.25</v>
      </c>
      <c r="E109" s="23">
        <v>1113.42</v>
      </c>
    </row>
    <row r="110" spans="1:5" x14ac:dyDescent="0.3">
      <c r="A110" s="24">
        <v>43116</v>
      </c>
      <c r="B110" s="23">
        <v>2018</v>
      </c>
      <c r="C110" s="23" t="s">
        <v>31</v>
      </c>
      <c r="D110" s="23">
        <v>62.18</v>
      </c>
      <c r="E110" s="23">
        <v>24.25</v>
      </c>
    </row>
    <row r="111" spans="1:5" x14ac:dyDescent="0.3">
      <c r="A111" s="24">
        <v>42406</v>
      </c>
      <c r="B111" s="23">
        <v>2016</v>
      </c>
      <c r="C111" s="23" t="s">
        <v>76</v>
      </c>
      <c r="D111" s="23">
        <v>598.85</v>
      </c>
      <c r="E111" s="23">
        <v>269.48</v>
      </c>
    </row>
    <row r="112" spans="1:5" x14ac:dyDescent="0.3">
      <c r="A112" s="24">
        <v>42567</v>
      </c>
      <c r="B112" s="23">
        <v>2016</v>
      </c>
      <c r="C112" s="23" t="s">
        <v>77</v>
      </c>
      <c r="D112" s="23">
        <v>2177.11</v>
      </c>
      <c r="E112" s="23">
        <v>936.16</v>
      </c>
    </row>
    <row r="113" spans="1:5" x14ac:dyDescent="0.3">
      <c r="A113" s="24">
        <v>42801</v>
      </c>
      <c r="B113" s="23">
        <v>2017</v>
      </c>
      <c r="C113" s="23" t="s">
        <v>30</v>
      </c>
      <c r="D113" s="23">
        <v>2417.35</v>
      </c>
      <c r="E113" s="23">
        <v>1281.2</v>
      </c>
    </row>
    <row r="114" spans="1:5" x14ac:dyDescent="0.3">
      <c r="A114" s="24">
        <v>42797</v>
      </c>
      <c r="B114" s="23">
        <v>2017</v>
      </c>
      <c r="C114" s="23" t="s">
        <v>77</v>
      </c>
      <c r="D114" s="23">
        <v>498.52</v>
      </c>
      <c r="E114" s="23">
        <v>259.23</v>
      </c>
    </row>
    <row r="115" spans="1:5" x14ac:dyDescent="0.3">
      <c r="A115" s="24">
        <v>43091</v>
      </c>
      <c r="B115" s="23">
        <v>2017</v>
      </c>
      <c r="C115" s="23" t="s">
        <v>31</v>
      </c>
      <c r="D115" s="23">
        <v>22.8</v>
      </c>
      <c r="E115" s="23">
        <v>13.91</v>
      </c>
    </row>
    <row r="116" spans="1:5" x14ac:dyDescent="0.3">
      <c r="A116" s="24">
        <v>43274</v>
      </c>
      <c r="B116" s="23">
        <v>2018</v>
      </c>
      <c r="C116" s="23" t="s">
        <v>30</v>
      </c>
      <c r="D116" s="23">
        <v>536.25</v>
      </c>
      <c r="E116" s="23">
        <v>294.94</v>
      </c>
    </row>
    <row r="117" spans="1:5" x14ac:dyDescent="0.3">
      <c r="A117" s="24">
        <v>42413</v>
      </c>
      <c r="B117" s="23">
        <v>2016</v>
      </c>
      <c r="C117" s="23" t="s">
        <v>30</v>
      </c>
      <c r="D117" s="23">
        <v>1871.36</v>
      </c>
      <c r="E117" s="23">
        <v>1160.24</v>
      </c>
    </row>
    <row r="118" spans="1:5" x14ac:dyDescent="0.3">
      <c r="A118" s="24">
        <v>42622</v>
      </c>
      <c r="B118" s="23">
        <v>2016</v>
      </c>
      <c r="C118" s="23" t="s">
        <v>31</v>
      </c>
      <c r="D118" s="23">
        <v>880.15</v>
      </c>
      <c r="E118" s="23">
        <v>536.89</v>
      </c>
    </row>
    <row r="119" spans="1:5" x14ac:dyDescent="0.3">
      <c r="A119" s="24">
        <v>42503</v>
      </c>
      <c r="B119" s="23">
        <v>2016</v>
      </c>
      <c r="C119" s="23" t="s">
        <v>77</v>
      </c>
      <c r="D119" s="23">
        <v>2115.44</v>
      </c>
      <c r="E119" s="23">
        <v>1184.6500000000001</v>
      </c>
    </row>
    <row r="120" spans="1:5" x14ac:dyDescent="0.3">
      <c r="A120" s="24">
        <v>42612</v>
      </c>
      <c r="B120" s="23">
        <v>2016</v>
      </c>
      <c r="C120" s="23" t="s">
        <v>31</v>
      </c>
      <c r="D120" s="23">
        <v>2268.16</v>
      </c>
      <c r="E120" s="23">
        <v>975.31</v>
      </c>
    </row>
    <row r="121" spans="1:5" x14ac:dyDescent="0.3">
      <c r="A121" s="24">
        <v>43424</v>
      </c>
      <c r="B121" s="23">
        <v>2018</v>
      </c>
      <c r="C121" s="23" t="s">
        <v>77</v>
      </c>
      <c r="D121" s="23">
        <v>1800.62</v>
      </c>
      <c r="E121" s="23">
        <v>954.33</v>
      </c>
    </row>
    <row r="122" spans="1:5" x14ac:dyDescent="0.3">
      <c r="A122" s="24">
        <v>43410</v>
      </c>
      <c r="B122" s="23">
        <v>2018</v>
      </c>
      <c r="C122" s="23" t="s">
        <v>30</v>
      </c>
      <c r="D122" s="23">
        <v>1860.09</v>
      </c>
      <c r="E122" s="23">
        <v>781.24</v>
      </c>
    </row>
    <row r="123" spans="1:5" x14ac:dyDescent="0.3">
      <c r="A123" s="24">
        <v>43154</v>
      </c>
      <c r="B123" s="23">
        <v>2018</v>
      </c>
      <c r="C123" s="23" t="s">
        <v>76</v>
      </c>
      <c r="D123" s="23">
        <v>667.55</v>
      </c>
      <c r="E123" s="23">
        <v>267.02</v>
      </c>
    </row>
    <row r="124" spans="1:5" x14ac:dyDescent="0.3">
      <c r="A124" s="24">
        <v>42678</v>
      </c>
      <c r="B124" s="23">
        <v>2016</v>
      </c>
      <c r="C124" s="23" t="s">
        <v>30</v>
      </c>
      <c r="D124" s="23">
        <v>989.63</v>
      </c>
      <c r="E124" s="23">
        <v>653.16</v>
      </c>
    </row>
    <row r="125" spans="1:5" x14ac:dyDescent="0.3">
      <c r="A125" s="24">
        <v>42528</v>
      </c>
      <c r="B125" s="23">
        <v>2016</v>
      </c>
      <c r="C125" s="23" t="s">
        <v>76</v>
      </c>
      <c r="D125" s="23">
        <v>1907.49</v>
      </c>
      <c r="E125" s="23">
        <v>820.22</v>
      </c>
    </row>
    <row r="126" spans="1:5" x14ac:dyDescent="0.3">
      <c r="A126" s="24">
        <v>42468</v>
      </c>
      <c r="B126" s="23">
        <v>2016</v>
      </c>
      <c r="C126" s="23" t="s">
        <v>30</v>
      </c>
      <c r="D126" s="23">
        <v>693.75</v>
      </c>
      <c r="E126" s="23">
        <v>291.38</v>
      </c>
    </row>
    <row r="127" spans="1:5" x14ac:dyDescent="0.3">
      <c r="A127" s="24">
        <v>43044</v>
      </c>
      <c r="B127" s="23">
        <v>2017</v>
      </c>
      <c r="C127" s="23" t="s">
        <v>77</v>
      </c>
      <c r="D127" s="23">
        <v>699.22</v>
      </c>
      <c r="E127" s="23">
        <v>391.56</v>
      </c>
    </row>
    <row r="128" spans="1:5" x14ac:dyDescent="0.3">
      <c r="A128" s="24">
        <v>42938</v>
      </c>
      <c r="B128" s="23">
        <v>2017</v>
      </c>
      <c r="C128" s="23" t="s">
        <v>77</v>
      </c>
      <c r="D128" s="23">
        <v>1489.21</v>
      </c>
      <c r="E128" s="23">
        <v>982.88</v>
      </c>
    </row>
    <row r="129" spans="1:5" x14ac:dyDescent="0.3">
      <c r="A129" s="24">
        <v>42760</v>
      </c>
      <c r="B129" s="23">
        <v>2017</v>
      </c>
      <c r="C129" s="23" t="s">
        <v>76</v>
      </c>
      <c r="D129" s="23">
        <v>987.63</v>
      </c>
      <c r="E129" s="23">
        <v>414.8</v>
      </c>
    </row>
    <row r="130" spans="1:5" x14ac:dyDescent="0.3">
      <c r="A130" s="24">
        <v>43272</v>
      </c>
      <c r="B130" s="23">
        <v>2018</v>
      </c>
      <c r="C130" s="23" t="s">
        <v>30</v>
      </c>
      <c r="D130" s="23">
        <v>2037.45</v>
      </c>
      <c r="E130" s="23">
        <v>1161.3499999999999</v>
      </c>
    </row>
    <row r="131" spans="1:5" x14ac:dyDescent="0.3">
      <c r="A131" s="24">
        <v>42411</v>
      </c>
      <c r="B131" s="23">
        <v>2016</v>
      </c>
      <c r="C131" s="23" t="s">
        <v>30</v>
      </c>
      <c r="D131" s="23">
        <v>2345</v>
      </c>
      <c r="E131" s="23">
        <v>1430.45</v>
      </c>
    </row>
    <row r="132" spans="1:5" x14ac:dyDescent="0.3">
      <c r="A132" s="24">
        <v>43119</v>
      </c>
      <c r="B132" s="23">
        <v>2018</v>
      </c>
      <c r="C132" s="23" t="s">
        <v>30</v>
      </c>
      <c r="D132" s="23">
        <v>1496.14</v>
      </c>
      <c r="E132" s="23">
        <v>703.19</v>
      </c>
    </row>
    <row r="133" spans="1:5" x14ac:dyDescent="0.3">
      <c r="A133" s="24">
        <v>43121</v>
      </c>
      <c r="B133" s="23">
        <v>2018</v>
      </c>
      <c r="C133" s="23" t="s">
        <v>77</v>
      </c>
      <c r="D133" s="23">
        <v>836.37</v>
      </c>
      <c r="E133" s="23">
        <v>368</v>
      </c>
    </row>
    <row r="134" spans="1:5" x14ac:dyDescent="0.3">
      <c r="A134" s="24">
        <v>43264</v>
      </c>
      <c r="B134" s="23">
        <v>2018</v>
      </c>
      <c r="C134" s="23" t="s">
        <v>77</v>
      </c>
      <c r="D134" s="23">
        <v>1023.91</v>
      </c>
      <c r="E134" s="23">
        <v>573.39</v>
      </c>
    </row>
    <row r="135" spans="1:5" x14ac:dyDescent="0.3">
      <c r="A135" s="24">
        <v>42760</v>
      </c>
      <c r="B135" s="23">
        <v>2017</v>
      </c>
      <c r="C135" s="23" t="s">
        <v>31</v>
      </c>
      <c r="D135" s="23">
        <v>1553.78</v>
      </c>
      <c r="E135" s="23">
        <v>776.89</v>
      </c>
    </row>
    <row r="136" spans="1:5" x14ac:dyDescent="0.3">
      <c r="A136" s="24">
        <v>43088</v>
      </c>
      <c r="B136" s="23">
        <v>2017</v>
      </c>
      <c r="C136" s="23" t="s">
        <v>76</v>
      </c>
      <c r="D136" s="23">
        <v>946.52</v>
      </c>
      <c r="E136" s="23">
        <v>388.07</v>
      </c>
    </row>
    <row r="137" spans="1:5" x14ac:dyDescent="0.3">
      <c r="A137" s="24">
        <v>42539</v>
      </c>
      <c r="B137" s="23">
        <v>2016</v>
      </c>
      <c r="C137" s="23" t="s">
        <v>76</v>
      </c>
      <c r="D137" s="23">
        <v>891.64</v>
      </c>
      <c r="E137" s="23">
        <v>552.82000000000005</v>
      </c>
    </row>
    <row r="138" spans="1:5" x14ac:dyDescent="0.3">
      <c r="A138" s="24">
        <v>42431</v>
      </c>
      <c r="B138" s="23">
        <v>2016</v>
      </c>
      <c r="C138" s="23" t="s">
        <v>31</v>
      </c>
      <c r="D138" s="23">
        <v>1042.6099999999999</v>
      </c>
      <c r="E138" s="23">
        <v>552.58000000000004</v>
      </c>
    </row>
    <row r="139" spans="1:5" x14ac:dyDescent="0.3">
      <c r="A139" s="24">
        <v>43189</v>
      </c>
      <c r="B139" s="23">
        <v>2018</v>
      </c>
      <c r="C139" s="23" t="s">
        <v>76</v>
      </c>
      <c r="D139" s="23">
        <v>692.89</v>
      </c>
      <c r="E139" s="23">
        <v>291.01</v>
      </c>
    </row>
    <row r="140" spans="1:5" x14ac:dyDescent="0.3">
      <c r="A140" s="24">
        <v>42497</v>
      </c>
      <c r="B140" s="23">
        <v>2016</v>
      </c>
      <c r="C140" s="23" t="s">
        <v>30</v>
      </c>
      <c r="D140" s="23">
        <v>2421.14</v>
      </c>
      <c r="E140" s="23">
        <v>1234.78</v>
      </c>
    </row>
    <row r="141" spans="1:5" x14ac:dyDescent="0.3">
      <c r="A141" s="24">
        <v>43016</v>
      </c>
      <c r="B141" s="23">
        <v>2017</v>
      </c>
      <c r="C141" s="23" t="s">
        <v>77</v>
      </c>
      <c r="D141" s="23">
        <v>2459.69</v>
      </c>
      <c r="E141" s="23">
        <v>1008.47</v>
      </c>
    </row>
    <row r="142" spans="1:5" x14ac:dyDescent="0.3">
      <c r="A142" s="24">
        <v>42527</v>
      </c>
      <c r="B142" s="23">
        <v>2016</v>
      </c>
      <c r="C142" s="23" t="s">
        <v>76</v>
      </c>
      <c r="D142" s="23">
        <v>505.37</v>
      </c>
      <c r="E142" s="23">
        <v>293.11</v>
      </c>
    </row>
    <row r="143" spans="1:5" x14ac:dyDescent="0.3">
      <c r="A143" s="24">
        <v>43163</v>
      </c>
      <c r="B143" s="23">
        <v>2018</v>
      </c>
      <c r="C143" s="23" t="s">
        <v>31</v>
      </c>
      <c r="D143" s="23">
        <v>1349.89</v>
      </c>
      <c r="E143" s="23">
        <v>566.95000000000005</v>
      </c>
    </row>
    <row r="144" spans="1:5" x14ac:dyDescent="0.3">
      <c r="A144" s="24">
        <v>43207</v>
      </c>
      <c r="B144" s="23">
        <v>2018</v>
      </c>
      <c r="C144" s="23" t="s">
        <v>76</v>
      </c>
      <c r="D144" s="23">
        <v>2256.65</v>
      </c>
      <c r="E144" s="23">
        <v>1196.02</v>
      </c>
    </row>
    <row r="145" spans="1:5" x14ac:dyDescent="0.3">
      <c r="A145" s="24">
        <v>43071</v>
      </c>
      <c r="B145" s="23">
        <v>2017</v>
      </c>
      <c r="C145" s="23" t="s">
        <v>30</v>
      </c>
      <c r="D145" s="23">
        <v>1068.1500000000001</v>
      </c>
      <c r="E145" s="23">
        <v>480.67</v>
      </c>
    </row>
    <row r="146" spans="1:5" x14ac:dyDescent="0.3">
      <c r="A146" s="24">
        <v>42832</v>
      </c>
      <c r="B146" s="23">
        <v>2017</v>
      </c>
      <c r="C146" s="23" t="s">
        <v>31</v>
      </c>
      <c r="D146" s="23">
        <v>488.82</v>
      </c>
      <c r="E146" s="23">
        <v>303.07</v>
      </c>
    </row>
    <row r="147" spans="1:5" x14ac:dyDescent="0.3">
      <c r="A147" s="24">
        <v>42589</v>
      </c>
      <c r="B147" s="23">
        <v>2016</v>
      </c>
      <c r="C147" s="23" t="s">
        <v>30</v>
      </c>
      <c r="D147" s="23">
        <v>1549.1</v>
      </c>
      <c r="E147" s="23">
        <v>805.53</v>
      </c>
    </row>
    <row r="148" spans="1:5" x14ac:dyDescent="0.3">
      <c r="A148" s="24">
        <v>43093</v>
      </c>
      <c r="B148" s="23">
        <v>2017</v>
      </c>
      <c r="C148" s="23" t="s">
        <v>77</v>
      </c>
      <c r="D148" s="23">
        <v>984.61</v>
      </c>
      <c r="E148" s="23">
        <v>384</v>
      </c>
    </row>
    <row r="149" spans="1:5" x14ac:dyDescent="0.3">
      <c r="A149" s="24">
        <v>42963</v>
      </c>
      <c r="B149" s="23">
        <v>2017</v>
      </c>
      <c r="C149" s="23" t="s">
        <v>31</v>
      </c>
      <c r="D149" s="23">
        <v>2445.1799999999998</v>
      </c>
      <c r="E149" s="23">
        <v>1295.95</v>
      </c>
    </row>
    <row r="150" spans="1:5" x14ac:dyDescent="0.3">
      <c r="A150" s="24">
        <v>43013</v>
      </c>
      <c r="B150" s="23">
        <v>2017</v>
      </c>
      <c r="C150" s="23" t="s">
        <v>30</v>
      </c>
      <c r="D150" s="23">
        <v>45.18</v>
      </c>
      <c r="E150" s="23">
        <v>21.69</v>
      </c>
    </row>
    <row r="151" spans="1:5" x14ac:dyDescent="0.3">
      <c r="A151" s="24">
        <v>42768</v>
      </c>
      <c r="B151" s="23">
        <v>2017</v>
      </c>
      <c r="C151" s="23" t="s">
        <v>76</v>
      </c>
      <c r="D151" s="23">
        <v>2162.3200000000002</v>
      </c>
      <c r="E151" s="23">
        <v>1037.9100000000001</v>
      </c>
    </row>
    <row r="152" spans="1:5" x14ac:dyDescent="0.3">
      <c r="A152" s="24">
        <v>42631</v>
      </c>
      <c r="B152" s="23">
        <v>2016</v>
      </c>
      <c r="C152" s="23" t="s">
        <v>31</v>
      </c>
      <c r="D152" s="23">
        <v>2345.4299999999998</v>
      </c>
      <c r="E152" s="23">
        <v>1336.9</v>
      </c>
    </row>
    <row r="153" spans="1:5" x14ac:dyDescent="0.3">
      <c r="A153" s="24">
        <v>42392</v>
      </c>
      <c r="B153" s="23">
        <v>2016</v>
      </c>
      <c r="C153" s="23" t="s">
        <v>30</v>
      </c>
      <c r="D153" s="23">
        <v>968.43</v>
      </c>
      <c r="E153" s="23">
        <v>571.37</v>
      </c>
    </row>
    <row r="154" spans="1:5" x14ac:dyDescent="0.3">
      <c r="A154" s="24">
        <v>43354</v>
      </c>
      <c r="B154" s="23">
        <v>2018</v>
      </c>
      <c r="C154" s="23" t="s">
        <v>76</v>
      </c>
      <c r="D154" s="23">
        <v>573.76</v>
      </c>
      <c r="E154" s="23">
        <v>355.73</v>
      </c>
    </row>
    <row r="155" spans="1:5" x14ac:dyDescent="0.3">
      <c r="A155" s="24">
        <v>42839</v>
      </c>
      <c r="B155" s="23">
        <v>2017</v>
      </c>
      <c r="C155" s="23" t="s">
        <v>31</v>
      </c>
      <c r="D155" s="23">
        <v>2222.89</v>
      </c>
      <c r="E155" s="23">
        <v>911.38</v>
      </c>
    </row>
    <row r="156" spans="1:5" x14ac:dyDescent="0.3">
      <c r="A156" s="24">
        <v>42560</v>
      </c>
      <c r="B156" s="23">
        <v>2016</v>
      </c>
      <c r="C156" s="23" t="s">
        <v>76</v>
      </c>
      <c r="D156" s="23">
        <v>1452.43</v>
      </c>
      <c r="E156" s="23">
        <v>813.36</v>
      </c>
    </row>
    <row r="157" spans="1:5" x14ac:dyDescent="0.3">
      <c r="A157" s="24">
        <v>43153</v>
      </c>
      <c r="B157" s="23">
        <v>2018</v>
      </c>
      <c r="C157" s="23" t="s">
        <v>77</v>
      </c>
      <c r="D157" s="23">
        <v>454.62</v>
      </c>
      <c r="E157" s="23">
        <v>222.76</v>
      </c>
    </row>
    <row r="158" spans="1:5" x14ac:dyDescent="0.3">
      <c r="A158" s="24">
        <v>43105</v>
      </c>
      <c r="B158" s="23">
        <v>2018</v>
      </c>
      <c r="C158" s="23" t="s">
        <v>77</v>
      </c>
      <c r="D158" s="23">
        <v>1753.68</v>
      </c>
      <c r="E158" s="23">
        <v>789.16</v>
      </c>
    </row>
    <row r="159" spans="1:5" x14ac:dyDescent="0.3">
      <c r="A159" s="24">
        <v>43312</v>
      </c>
      <c r="B159" s="23">
        <v>2018</v>
      </c>
      <c r="C159" s="23" t="s">
        <v>31</v>
      </c>
      <c r="D159" s="23">
        <v>1623.32</v>
      </c>
      <c r="E159" s="23">
        <v>795.43</v>
      </c>
    </row>
    <row r="160" spans="1:5" x14ac:dyDescent="0.3">
      <c r="A160" s="24">
        <v>43430</v>
      </c>
      <c r="B160" s="23">
        <v>2018</v>
      </c>
      <c r="C160" s="23" t="s">
        <v>30</v>
      </c>
      <c r="D160" s="23">
        <v>531.32000000000005</v>
      </c>
      <c r="E160" s="23">
        <v>355.98</v>
      </c>
    </row>
    <row r="161" spans="1:5" x14ac:dyDescent="0.3">
      <c r="A161" s="24">
        <v>43123</v>
      </c>
      <c r="B161" s="23">
        <v>2018</v>
      </c>
      <c r="C161" s="23" t="s">
        <v>76</v>
      </c>
      <c r="D161" s="23">
        <v>2144.9499999999998</v>
      </c>
      <c r="E161" s="23">
        <v>1394.22</v>
      </c>
    </row>
    <row r="162" spans="1:5" x14ac:dyDescent="0.3">
      <c r="A162" s="24">
        <v>42883</v>
      </c>
      <c r="B162" s="23">
        <v>2017</v>
      </c>
      <c r="C162" s="23" t="s">
        <v>31</v>
      </c>
      <c r="D162" s="23">
        <v>517.14</v>
      </c>
      <c r="E162" s="23">
        <v>336.14</v>
      </c>
    </row>
    <row r="163" spans="1:5" x14ac:dyDescent="0.3">
      <c r="A163" s="24">
        <v>43129</v>
      </c>
      <c r="B163" s="23">
        <v>2018</v>
      </c>
      <c r="C163" s="23" t="s">
        <v>30</v>
      </c>
      <c r="D163" s="23">
        <v>852.54</v>
      </c>
      <c r="E163" s="23">
        <v>562.67999999999995</v>
      </c>
    </row>
    <row r="164" spans="1:5" x14ac:dyDescent="0.3">
      <c r="A164" s="24">
        <v>42928</v>
      </c>
      <c r="B164" s="23">
        <v>2017</v>
      </c>
      <c r="C164" s="23" t="s">
        <v>31</v>
      </c>
      <c r="D164" s="23">
        <v>438.5</v>
      </c>
      <c r="E164" s="23">
        <v>223.64</v>
      </c>
    </row>
    <row r="165" spans="1:5" x14ac:dyDescent="0.3">
      <c r="A165" s="24">
        <v>42807</v>
      </c>
      <c r="B165" s="23">
        <v>2017</v>
      </c>
      <c r="C165" s="23" t="s">
        <v>77</v>
      </c>
      <c r="D165" s="23">
        <v>1958.55</v>
      </c>
      <c r="E165" s="23">
        <v>998.86</v>
      </c>
    </row>
    <row r="166" spans="1:5" x14ac:dyDescent="0.3">
      <c r="A166" s="24">
        <v>42747</v>
      </c>
      <c r="B166" s="23">
        <v>2017</v>
      </c>
      <c r="C166" s="23" t="s">
        <v>30</v>
      </c>
      <c r="D166" s="23">
        <v>245.23</v>
      </c>
      <c r="E166" s="23">
        <v>122.62</v>
      </c>
    </row>
    <row r="167" spans="1:5" x14ac:dyDescent="0.3">
      <c r="A167" s="24">
        <v>42628</v>
      </c>
      <c r="B167" s="23">
        <v>2016</v>
      </c>
      <c r="C167" s="23" t="s">
        <v>31</v>
      </c>
      <c r="D167" s="23">
        <v>315.60000000000002</v>
      </c>
      <c r="E167" s="23">
        <v>201.98</v>
      </c>
    </row>
    <row r="168" spans="1:5" x14ac:dyDescent="0.3">
      <c r="A168" s="24">
        <v>42448</v>
      </c>
      <c r="B168" s="23">
        <v>2016</v>
      </c>
      <c r="C168" s="23" t="s">
        <v>76</v>
      </c>
      <c r="D168" s="23">
        <v>269.58</v>
      </c>
      <c r="E168" s="23">
        <v>126.7</v>
      </c>
    </row>
    <row r="169" spans="1:5" x14ac:dyDescent="0.3">
      <c r="A169" s="24">
        <v>43380</v>
      </c>
      <c r="B169" s="23">
        <v>2018</v>
      </c>
      <c r="C169" s="23" t="s">
        <v>31</v>
      </c>
      <c r="D169" s="23">
        <v>2106.0700000000002</v>
      </c>
      <c r="E169" s="23">
        <v>1263.6400000000001</v>
      </c>
    </row>
    <row r="170" spans="1:5" x14ac:dyDescent="0.3">
      <c r="A170" s="24">
        <v>42853</v>
      </c>
      <c r="B170" s="23">
        <v>2017</v>
      </c>
      <c r="C170" s="23" t="s">
        <v>31</v>
      </c>
      <c r="D170" s="23">
        <v>562.73</v>
      </c>
      <c r="E170" s="23">
        <v>236.35</v>
      </c>
    </row>
    <row r="171" spans="1:5" x14ac:dyDescent="0.3">
      <c r="A171" s="24">
        <v>43249</v>
      </c>
      <c r="B171" s="23">
        <v>2018</v>
      </c>
      <c r="C171" s="23" t="s">
        <v>76</v>
      </c>
      <c r="D171" s="23">
        <v>2347.6</v>
      </c>
      <c r="E171" s="23">
        <v>962.52</v>
      </c>
    </row>
    <row r="172" spans="1:5" x14ac:dyDescent="0.3">
      <c r="A172" s="24">
        <v>43261</v>
      </c>
      <c r="B172" s="23">
        <v>2018</v>
      </c>
      <c r="C172" s="23" t="s">
        <v>30</v>
      </c>
      <c r="D172" s="23">
        <v>1197.77</v>
      </c>
      <c r="E172" s="23">
        <v>598.89</v>
      </c>
    </row>
    <row r="173" spans="1:5" x14ac:dyDescent="0.3">
      <c r="A173" s="24">
        <v>42612</v>
      </c>
      <c r="B173" s="23">
        <v>2016</v>
      </c>
      <c r="C173" s="23" t="s">
        <v>76</v>
      </c>
      <c r="D173" s="23">
        <v>1411.59</v>
      </c>
      <c r="E173" s="23">
        <v>762.26</v>
      </c>
    </row>
    <row r="174" spans="1:5" x14ac:dyDescent="0.3">
      <c r="A174" s="24">
        <v>42943</v>
      </c>
      <c r="B174" s="23">
        <v>2017</v>
      </c>
      <c r="C174" s="23" t="s">
        <v>30</v>
      </c>
      <c r="D174" s="23">
        <v>2030.49</v>
      </c>
      <c r="E174" s="23">
        <v>1258.9000000000001</v>
      </c>
    </row>
    <row r="175" spans="1:5" x14ac:dyDescent="0.3">
      <c r="A175" s="24">
        <v>43370</v>
      </c>
      <c r="B175" s="23">
        <v>2018</v>
      </c>
      <c r="C175" s="23" t="s">
        <v>76</v>
      </c>
      <c r="D175" s="23">
        <v>1665.95</v>
      </c>
      <c r="E175" s="23">
        <v>766.34</v>
      </c>
    </row>
    <row r="176" spans="1:5" x14ac:dyDescent="0.3">
      <c r="A176" s="24">
        <v>43450</v>
      </c>
      <c r="B176" s="23">
        <v>2018</v>
      </c>
      <c r="C176" s="23" t="s">
        <v>31</v>
      </c>
      <c r="D176" s="23">
        <v>305.45999999999998</v>
      </c>
      <c r="E176" s="23">
        <v>192.44</v>
      </c>
    </row>
    <row r="177" spans="1:5" x14ac:dyDescent="0.3">
      <c r="A177" s="24">
        <v>43464</v>
      </c>
      <c r="B177" s="23">
        <v>2018</v>
      </c>
      <c r="C177" s="23" t="s">
        <v>77</v>
      </c>
      <c r="D177" s="23">
        <v>1913.15</v>
      </c>
      <c r="E177" s="23">
        <v>1033.0999999999999</v>
      </c>
    </row>
    <row r="178" spans="1:5" x14ac:dyDescent="0.3">
      <c r="A178" s="24">
        <v>42836</v>
      </c>
      <c r="B178" s="23">
        <v>2017</v>
      </c>
      <c r="C178" s="23" t="s">
        <v>76</v>
      </c>
      <c r="D178" s="23">
        <v>1838.42</v>
      </c>
      <c r="E178" s="23">
        <v>772.14</v>
      </c>
    </row>
    <row r="179" spans="1:5" x14ac:dyDescent="0.3">
      <c r="A179" s="24">
        <v>42400</v>
      </c>
      <c r="B179" s="23">
        <v>2016</v>
      </c>
      <c r="C179" s="23" t="s">
        <v>30</v>
      </c>
      <c r="D179" s="23">
        <v>2043.55</v>
      </c>
      <c r="E179" s="23">
        <v>1226.1300000000001</v>
      </c>
    </row>
    <row r="180" spans="1:5" x14ac:dyDescent="0.3">
      <c r="A180" s="24">
        <v>42674</v>
      </c>
      <c r="B180" s="23">
        <v>2016</v>
      </c>
      <c r="C180" s="23" t="s">
        <v>31</v>
      </c>
      <c r="D180" s="23">
        <v>1426.9</v>
      </c>
      <c r="E180" s="23">
        <v>684.91</v>
      </c>
    </row>
    <row r="181" spans="1:5" x14ac:dyDescent="0.3">
      <c r="A181" s="24">
        <v>42442</v>
      </c>
      <c r="B181" s="23">
        <v>2016</v>
      </c>
      <c r="C181" s="23" t="s">
        <v>31</v>
      </c>
      <c r="D181" s="23">
        <v>1997.29</v>
      </c>
      <c r="E181" s="23">
        <v>778.94</v>
      </c>
    </row>
    <row r="182" spans="1:5" x14ac:dyDescent="0.3">
      <c r="A182" s="24">
        <v>43046</v>
      </c>
      <c r="B182" s="23">
        <v>2017</v>
      </c>
      <c r="C182" s="23" t="s">
        <v>30</v>
      </c>
      <c r="D182" s="23">
        <v>823.75</v>
      </c>
      <c r="E182" s="23">
        <v>420.11</v>
      </c>
    </row>
    <row r="183" spans="1:5" x14ac:dyDescent="0.3">
      <c r="A183" s="24">
        <v>43265</v>
      </c>
      <c r="B183" s="23">
        <v>2018</v>
      </c>
      <c r="C183" s="23" t="s">
        <v>76</v>
      </c>
      <c r="D183" s="23">
        <v>1927.75</v>
      </c>
      <c r="E183" s="23">
        <v>1079.54</v>
      </c>
    </row>
    <row r="184" spans="1:5" x14ac:dyDescent="0.3">
      <c r="A184" s="24">
        <v>42535</v>
      </c>
      <c r="B184" s="23">
        <v>2016</v>
      </c>
      <c r="C184" s="23" t="s">
        <v>77</v>
      </c>
      <c r="D184" s="23">
        <v>52.38</v>
      </c>
      <c r="E184" s="23">
        <v>25.14</v>
      </c>
    </row>
    <row r="185" spans="1:5" x14ac:dyDescent="0.3">
      <c r="A185" s="24">
        <v>43398</v>
      </c>
      <c r="B185" s="23">
        <v>2018</v>
      </c>
      <c r="C185" s="23" t="s">
        <v>30</v>
      </c>
      <c r="D185" s="23">
        <v>865.26</v>
      </c>
      <c r="E185" s="23">
        <v>449.94</v>
      </c>
    </row>
    <row r="186" spans="1:5" x14ac:dyDescent="0.3">
      <c r="A186" s="24">
        <v>43410</v>
      </c>
      <c r="B186" s="23">
        <v>2018</v>
      </c>
      <c r="C186" s="23" t="s">
        <v>31</v>
      </c>
      <c r="D186" s="23">
        <v>1539.72</v>
      </c>
      <c r="E186" s="23">
        <v>1016.22</v>
      </c>
    </row>
    <row r="187" spans="1:5" x14ac:dyDescent="0.3">
      <c r="A187" s="24">
        <v>42713</v>
      </c>
      <c r="B187" s="23">
        <v>2016</v>
      </c>
      <c r="C187" s="23" t="s">
        <v>76</v>
      </c>
      <c r="D187" s="23">
        <v>698.67</v>
      </c>
      <c r="E187" s="23">
        <v>461.12</v>
      </c>
    </row>
    <row r="188" spans="1:5" x14ac:dyDescent="0.3">
      <c r="A188" s="24">
        <v>42443</v>
      </c>
      <c r="B188" s="23">
        <v>2016</v>
      </c>
      <c r="C188" s="23" t="s">
        <v>76</v>
      </c>
      <c r="D188" s="23">
        <v>33.119999999999997</v>
      </c>
      <c r="E188" s="23">
        <v>18.88</v>
      </c>
    </row>
    <row r="189" spans="1:5" x14ac:dyDescent="0.3">
      <c r="A189" s="24">
        <v>43419</v>
      </c>
      <c r="B189" s="23">
        <v>2018</v>
      </c>
      <c r="C189" s="23" t="s">
        <v>76</v>
      </c>
      <c r="D189" s="23">
        <v>1017.6</v>
      </c>
      <c r="E189" s="23">
        <v>590.21</v>
      </c>
    </row>
    <row r="190" spans="1:5" x14ac:dyDescent="0.3">
      <c r="A190" s="24">
        <v>43086</v>
      </c>
      <c r="B190" s="23">
        <v>2017</v>
      </c>
      <c r="C190" s="23" t="s">
        <v>31</v>
      </c>
      <c r="D190" s="23">
        <v>1042</v>
      </c>
      <c r="E190" s="23">
        <v>666.88</v>
      </c>
    </row>
    <row r="191" spans="1:5" x14ac:dyDescent="0.3">
      <c r="A191" s="24">
        <v>42774</v>
      </c>
      <c r="B191" s="23">
        <v>2017</v>
      </c>
      <c r="C191" s="23" t="s">
        <v>31</v>
      </c>
      <c r="D191" s="23">
        <v>1520.64</v>
      </c>
      <c r="E191" s="23">
        <v>669.08</v>
      </c>
    </row>
    <row r="192" spans="1:5" x14ac:dyDescent="0.3">
      <c r="A192" s="24">
        <v>43351</v>
      </c>
      <c r="B192" s="23">
        <v>2018</v>
      </c>
      <c r="C192" s="23" t="s">
        <v>76</v>
      </c>
      <c r="D192" s="23">
        <v>1780.84</v>
      </c>
      <c r="E192" s="23">
        <v>979.46</v>
      </c>
    </row>
    <row r="193" spans="1:5" x14ac:dyDescent="0.3">
      <c r="A193" s="24">
        <v>43102</v>
      </c>
      <c r="B193" s="23">
        <v>2018</v>
      </c>
      <c r="C193" s="23" t="s">
        <v>76</v>
      </c>
      <c r="D193" s="23">
        <v>1474.72</v>
      </c>
      <c r="E193" s="23">
        <v>722.61</v>
      </c>
    </row>
    <row r="194" spans="1:5" x14ac:dyDescent="0.3">
      <c r="A194" s="24">
        <v>42882</v>
      </c>
      <c r="B194" s="23">
        <v>2017</v>
      </c>
      <c r="C194" s="23" t="s">
        <v>30</v>
      </c>
      <c r="D194" s="23">
        <v>953.44</v>
      </c>
      <c r="E194" s="23">
        <v>457.65</v>
      </c>
    </row>
    <row r="195" spans="1:5" x14ac:dyDescent="0.3">
      <c r="A195" s="24">
        <v>42628</v>
      </c>
      <c r="B195" s="23">
        <v>2016</v>
      </c>
      <c r="C195" s="23" t="s">
        <v>30</v>
      </c>
      <c r="D195" s="23">
        <v>1769.66</v>
      </c>
      <c r="E195" s="23">
        <v>867.13</v>
      </c>
    </row>
    <row r="196" spans="1:5" x14ac:dyDescent="0.3">
      <c r="A196" s="24">
        <v>42800</v>
      </c>
      <c r="B196" s="23">
        <v>2017</v>
      </c>
      <c r="C196" s="23" t="s">
        <v>77</v>
      </c>
      <c r="D196" s="23">
        <v>1275.3499999999999</v>
      </c>
      <c r="E196" s="23">
        <v>790.72</v>
      </c>
    </row>
    <row r="197" spans="1:5" x14ac:dyDescent="0.3">
      <c r="A197" s="24">
        <v>42640</v>
      </c>
      <c r="B197" s="23">
        <v>2016</v>
      </c>
      <c r="C197" s="23" t="s">
        <v>31</v>
      </c>
      <c r="D197" s="23">
        <v>46.74</v>
      </c>
      <c r="E197" s="23">
        <v>20.57</v>
      </c>
    </row>
    <row r="198" spans="1:5" x14ac:dyDescent="0.3">
      <c r="A198" s="24">
        <v>43088</v>
      </c>
      <c r="B198" s="23">
        <v>2017</v>
      </c>
      <c r="C198" s="23" t="s">
        <v>77</v>
      </c>
      <c r="D198" s="23">
        <v>1351.89</v>
      </c>
      <c r="E198" s="23">
        <v>851.69</v>
      </c>
    </row>
    <row r="199" spans="1:5" x14ac:dyDescent="0.3">
      <c r="A199" s="24">
        <v>42459</v>
      </c>
      <c r="B199" s="23">
        <v>2016</v>
      </c>
      <c r="C199" s="23" t="s">
        <v>76</v>
      </c>
      <c r="D199" s="23">
        <v>674.89</v>
      </c>
      <c r="E199" s="23">
        <v>364.44</v>
      </c>
    </row>
    <row r="200" spans="1:5" x14ac:dyDescent="0.3">
      <c r="A200" s="24">
        <v>43096</v>
      </c>
      <c r="B200" s="23">
        <v>2017</v>
      </c>
      <c r="C200" s="23" t="s">
        <v>31</v>
      </c>
      <c r="D200" s="23">
        <v>2362.0500000000002</v>
      </c>
      <c r="E200" s="23">
        <v>1251.8900000000001</v>
      </c>
    </row>
    <row r="201" spans="1:5" x14ac:dyDescent="0.3">
      <c r="A201" s="24">
        <v>42648</v>
      </c>
      <c r="B201" s="23">
        <v>2016</v>
      </c>
      <c r="C201" s="23" t="s">
        <v>31</v>
      </c>
      <c r="D201" s="23">
        <v>405.09</v>
      </c>
      <c r="E201" s="23">
        <v>182.29</v>
      </c>
    </row>
    <row r="202" spans="1:5" x14ac:dyDescent="0.3">
      <c r="A202" s="24">
        <v>42583</v>
      </c>
      <c r="B202" s="23">
        <v>2016</v>
      </c>
      <c r="C202" s="23" t="s">
        <v>31</v>
      </c>
      <c r="D202" s="23">
        <v>699.56</v>
      </c>
      <c r="E202" s="23">
        <v>391.75</v>
      </c>
    </row>
    <row r="203" spans="1:5" x14ac:dyDescent="0.3">
      <c r="A203" s="24">
        <v>43138</v>
      </c>
      <c r="B203" s="23">
        <v>2018</v>
      </c>
      <c r="C203" s="23" t="s">
        <v>30</v>
      </c>
      <c r="D203" s="23">
        <v>1447.24</v>
      </c>
      <c r="E203" s="23">
        <v>781.51</v>
      </c>
    </row>
    <row r="204" spans="1:5" x14ac:dyDescent="0.3">
      <c r="A204" s="24">
        <v>43103</v>
      </c>
      <c r="B204" s="23">
        <v>2018</v>
      </c>
      <c r="C204" s="23" t="s">
        <v>77</v>
      </c>
      <c r="D204" s="23">
        <v>1811.1</v>
      </c>
      <c r="E204" s="23">
        <v>1213.44</v>
      </c>
    </row>
    <row r="205" spans="1:5" x14ac:dyDescent="0.3">
      <c r="A205" s="24">
        <v>43028</v>
      </c>
      <c r="B205" s="23">
        <v>2017</v>
      </c>
      <c r="C205" s="23" t="s">
        <v>77</v>
      </c>
      <c r="D205" s="23">
        <v>1826.26</v>
      </c>
      <c r="E205" s="23">
        <v>949.66</v>
      </c>
    </row>
    <row r="206" spans="1:5" x14ac:dyDescent="0.3">
      <c r="A206" s="24">
        <v>42579</v>
      </c>
      <c r="B206" s="23">
        <v>2016</v>
      </c>
      <c r="C206" s="23" t="s">
        <v>77</v>
      </c>
      <c r="D206" s="23">
        <v>62.06</v>
      </c>
      <c r="E206" s="23">
        <v>25.44</v>
      </c>
    </row>
    <row r="207" spans="1:5" x14ac:dyDescent="0.3">
      <c r="A207" s="24">
        <v>42487</v>
      </c>
      <c r="B207" s="23">
        <v>2016</v>
      </c>
      <c r="C207" s="23" t="s">
        <v>77</v>
      </c>
      <c r="D207" s="23">
        <v>177.72</v>
      </c>
      <c r="E207" s="23">
        <v>81.75</v>
      </c>
    </row>
    <row r="208" spans="1:5" x14ac:dyDescent="0.3">
      <c r="A208" s="24">
        <v>43353</v>
      </c>
      <c r="B208" s="23">
        <v>2018</v>
      </c>
      <c r="C208" s="23" t="s">
        <v>31</v>
      </c>
      <c r="D208" s="23">
        <v>299.68</v>
      </c>
      <c r="E208" s="23">
        <v>128.86000000000001</v>
      </c>
    </row>
    <row r="209" spans="1:5" x14ac:dyDescent="0.3">
      <c r="A209" s="24">
        <v>42436</v>
      </c>
      <c r="B209" s="23">
        <v>2016</v>
      </c>
      <c r="C209" s="23" t="s">
        <v>77</v>
      </c>
      <c r="D209" s="23">
        <v>653.23</v>
      </c>
      <c r="E209" s="23">
        <v>313.55</v>
      </c>
    </row>
    <row r="210" spans="1:5" x14ac:dyDescent="0.3">
      <c r="A210" s="24">
        <v>42868</v>
      </c>
      <c r="B210" s="23">
        <v>2017</v>
      </c>
      <c r="C210" s="23" t="s">
        <v>77</v>
      </c>
      <c r="D210" s="23">
        <v>1056.07</v>
      </c>
      <c r="E210" s="23">
        <v>538.6</v>
      </c>
    </row>
    <row r="211" spans="1:5" x14ac:dyDescent="0.3">
      <c r="A211" s="24">
        <v>42806</v>
      </c>
      <c r="B211" s="23">
        <v>2017</v>
      </c>
      <c r="C211" s="23" t="s">
        <v>30</v>
      </c>
      <c r="D211" s="23">
        <v>1794.17</v>
      </c>
      <c r="E211" s="23">
        <v>1202.0899999999999</v>
      </c>
    </row>
    <row r="212" spans="1:5" x14ac:dyDescent="0.3">
      <c r="A212" s="24">
        <v>43158</v>
      </c>
      <c r="B212" s="23">
        <v>2018</v>
      </c>
      <c r="C212" s="23" t="s">
        <v>31</v>
      </c>
      <c r="D212" s="23">
        <v>345.44</v>
      </c>
      <c r="E212" s="23">
        <v>179.63</v>
      </c>
    </row>
    <row r="213" spans="1:5" x14ac:dyDescent="0.3">
      <c r="A213" s="24">
        <v>43296</v>
      </c>
      <c r="B213" s="23">
        <v>2018</v>
      </c>
      <c r="C213" s="23" t="s">
        <v>77</v>
      </c>
      <c r="D213" s="23">
        <v>1988.63</v>
      </c>
      <c r="E213" s="23">
        <v>1272.72</v>
      </c>
    </row>
    <row r="214" spans="1:5" x14ac:dyDescent="0.3">
      <c r="A214" s="24">
        <v>43090</v>
      </c>
      <c r="B214" s="23">
        <v>2017</v>
      </c>
      <c r="C214" s="23" t="s">
        <v>77</v>
      </c>
      <c r="D214" s="23">
        <v>233.24</v>
      </c>
      <c r="E214" s="23">
        <v>104.96</v>
      </c>
    </row>
    <row r="215" spans="1:5" x14ac:dyDescent="0.3">
      <c r="A215" s="24">
        <v>43217</v>
      </c>
      <c r="B215" s="23">
        <v>2018</v>
      </c>
      <c r="C215" s="23" t="s">
        <v>77</v>
      </c>
      <c r="D215" s="23">
        <v>1991.82</v>
      </c>
      <c r="E215" s="23">
        <v>896.32</v>
      </c>
    </row>
    <row r="216" spans="1:5" x14ac:dyDescent="0.3">
      <c r="A216" s="24">
        <v>43412</v>
      </c>
      <c r="B216" s="23">
        <v>2018</v>
      </c>
      <c r="C216" s="23" t="s">
        <v>31</v>
      </c>
      <c r="D216" s="23">
        <v>2045.57</v>
      </c>
      <c r="E216" s="23">
        <v>797.77</v>
      </c>
    </row>
    <row r="217" spans="1:5" x14ac:dyDescent="0.3">
      <c r="A217" s="24">
        <v>43310</v>
      </c>
      <c r="B217" s="23">
        <v>2018</v>
      </c>
      <c r="C217" s="23" t="s">
        <v>30</v>
      </c>
      <c r="D217" s="23">
        <v>2094.96</v>
      </c>
      <c r="E217" s="23">
        <v>817.03</v>
      </c>
    </row>
    <row r="218" spans="1:5" x14ac:dyDescent="0.3">
      <c r="A218" s="24">
        <v>42873</v>
      </c>
      <c r="B218" s="23">
        <v>2017</v>
      </c>
      <c r="C218" s="23" t="s">
        <v>77</v>
      </c>
      <c r="D218" s="23">
        <v>1978.7</v>
      </c>
      <c r="E218" s="23">
        <v>811.27</v>
      </c>
    </row>
    <row r="219" spans="1:5" x14ac:dyDescent="0.3">
      <c r="A219" s="24">
        <v>42652</v>
      </c>
      <c r="B219" s="23">
        <v>2016</v>
      </c>
      <c r="C219" s="23" t="s">
        <v>30</v>
      </c>
      <c r="D219" s="23">
        <v>30.38</v>
      </c>
      <c r="E219" s="23">
        <v>17.62</v>
      </c>
    </row>
    <row r="220" spans="1:5" x14ac:dyDescent="0.3">
      <c r="A220" s="24">
        <v>43421</v>
      </c>
      <c r="B220" s="23">
        <v>2018</v>
      </c>
      <c r="C220" s="23" t="s">
        <v>76</v>
      </c>
      <c r="D220" s="23">
        <v>1313.35</v>
      </c>
      <c r="E220" s="23">
        <v>669.81</v>
      </c>
    </row>
    <row r="221" spans="1:5" x14ac:dyDescent="0.3">
      <c r="A221" s="24">
        <v>42628</v>
      </c>
      <c r="B221" s="23">
        <v>2016</v>
      </c>
      <c r="C221" s="23" t="s">
        <v>76</v>
      </c>
      <c r="D221" s="23">
        <v>1532.81</v>
      </c>
      <c r="E221" s="23">
        <v>812.39</v>
      </c>
    </row>
    <row r="222" spans="1:5" x14ac:dyDescent="0.3">
      <c r="A222" s="24">
        <v>43335</v>
      </c>
      <c r="B222" s="23">
        <v>2018</v>
      </c>
      <c r="C222" s="23" t="s">
        <v>76</v>
      </c>
      <c r="D222" s="23">
        <v>2195.7800000000002</v>
      </c>
      <c r="E222" s="23">
        <v>1097.8900000000001</v>
      </c>
    </row>
    <row r="223" spans="1:5" x14ac:dyDescent="0.3">
      <c r="A223" s="24">
        <v>42817</v>
      </c>
      <c r="B223" s="23">
        <v>2017</v>
      </c>
      <c r="C223" s="23" t="s">
        <v>76</v>
      </c>
      <c r="D223" s="23">
        <v>80.08</v>
      </c>
      <c r="E223" s="23">
        <v>31.23</v>
      </c>
    </row>
    <row r="224" spans="1:5" x14ac:dyDescent="0.3">
      <c r="A224" s="24">
        <v>42560</v>
      </c>
      <c r="B224" s="23">
        <v>2016</v>
      </c>
      <c r="C224" s="23" t="s">
        <v>31</v>
      </c>
      <c r="D224" s="23">
        <v>45.19</v>
      </c>
      <c r="E224" s="23">
        <v>24.85</v>
      </c>
    </row>
    <row r="225" spans="1:5" x14ac:dyDescent="0.3">
      <c r="A225" s="24">
        <v>42791</v>
      </c>
      <c r="B225" s="23">
        <v>2017</v>
      </c>
      <c r="C225" s="23" t="s">
        <v>30</v>
      </c>
      <c r="D225" s="23">
        <v>732.64</v>
      </c>
      <c r="E225" s="23">
        <v>388.3</v>
      </c>
    </row>
    <row r="226" spans="1:5" x14ac:dyDescent="0.3">
      <c r="A226" s="24">
        <v>42446</v>
      </c>
      <c r="B226" s="23">
        <v>2016</v>
      </c>
      <c r="C226" s="23" t="s">
        <v>77</v>
      </c>
      <c r="D226" s="23">
        <v>1049.3599999999999</v>
      </c>
      <c r="E226" s="23">
        <v>671.59</v>
      </c>
    </row>
    <row r="227" spans="1:5" x14ac:dyDescent="0.3">
      <c r="A227" s="24">
        <v>42897</v>
      </c>
      <c r="B227" s="23">
        <v>2017</v>
      </c>
      <c r="C227" s="23" t="s">
        <v>30</v>
      </c>
      <c r="D227" s="23">
        <v>222.93</v>
      </c>
      <c r="E227" s="23">
        <v>86.94</v>
      </c>
    </row>
    <row r="228" spans="1:5" x14ac:dyDescent="0.3">
      <c r="A228" s="24">
        <v>43281</v>
      </c>
      <c r="B228" s="23">
        <v>2018</v>
      </c>
      <c r="C228" s="23" t="s">
        <v>31</v>
      </c>
      <c r="D228" s="23">
        <v>682.26</v>
      </c>
      <c r="E228" s="23">
        <v>416.18</v>
      </c>
    </row>
    <row r="229" spans="1:5" x14ac:dyDescent="0.3">
      <c r="A229" s="24">
        <v>42785</v>
      </c>
      <c r="B229" s="23">
        <v>2017</v>
      </c>
      <c r="C229" s="23" t="s">
        <v>76</v>
      </c>
      <c r="D229" s="23">
        <v>1248.8599999999999</v>
      </c>
      <c r="E229" s="23">
        <v>487.06</v>
      </c>
    </row>
    <row r="230" spans="1:5" x14ac:dyDescent="0.3">
      <c r="A230" s="24">
        <v>42950</v>
      </c>
      <c r="B230" s="23">
        <v>2017</v>
      </c>
      <c r="C230" s="23" t="s">
        <v>30</v>
      </c>
      <c r="D230" s="23">
        <v>1678.55</v>
      </c>
      <c r="E230" s="23">
        <v>772.13</v>
      </c>
    </row>
    <row r="231" spans="1:5" x14ac:dyDescent="0.3">
      <c r="A231" s="24">
        <v>43401</v>
      </c>
      <c r="B231" s="23">
        <v>2018</v>
      </c>
      <c r="C231" s="23" t="s">
        <v>76</v>
      </c>
      <c r="D231" s="23">
        <v>2184.1999999999998</v>
      </c>
      <c r="E231" s="23">
        <v>1092.0999999999999</v>
      </c>
    </row>
    <row r="232" spans="1:5" x14ac:dyDescent="0.3">
      <c r="A232" s="24">
        <v>43310</v>
      </c>
      <c r="B232" s="23">
        <v>2018</v>
      </c>
      <c r="C232" s="23" t="s">
        <v>31</v>
      </c>
      <c r="D232" s="23">
        <v>460.34</v>
      </c>
      <c r="E232" s="23">
        <v>188.74</v>
      </c>
    </row>
    <row r="233" spans="1:5" x14ac:dyDescent="0.3">
      <c r="A233" s="24">
        <v>42916</v>
      </c>
      <c r="B233" s="23">
        <v>2017</v>
      </c>
      <c r="C233" s="23" t="s">
        <v>30</v>
      </c>
      <c r="D233" s="23">
        <v>371.62</v>
      </c>
      <c r="E233" s="23">
        <v>156.08000000000001</v>
      </c>
    </row>
    <row r="234" spans="1:5" x14ac:dyDescent="0.3">
      <c r="A234" s="24">
        <v>42563</v>
      </c>
      <c r="B234" s="23">
        <v>2016</v>
      </c>
      <c r="C234" s="23" t="s">
        <v>30</v>
      </c>
      <c r="D234" s="23">
        <v>584.32000000000005</v>
      </c>
      <c r="E234" s="23">
        <v>286.32</v>
      </c>
    </row>
    <row r="235" spans="1:5" x14ac:dyDescent="0.3">
      <c r="A235" s="24">
        <v>43172</v>
      </c>
      <c r="B235" s="23">
        <v>2018</v>
      </c>
      <c r="C235" s="23" t="s">
        <v>30</v>
      </c>
      <c r="D235" s="23">
        <v>2365.67</v>
      </c>
      <c r="E235" s="23">
        <v>1490.37</v>
      </c>
    </row>
    <row r="236" spans="1:5" x14ac:dyDescent="0.3">
      <c r="A236" s="24">
        <v>43369</v>
      </c>
      <c r="B236" s="23">
        <v>2018</v>
      </c>
      <c r="C236" s="23" t="s">
        <v>31</v>
      </c>
      <c r="D236" s="23">
        <v>1545.48</v>
      </c>
      <c r="E236" s="23">
        <v>649.1</v>
      </c>
    </row>
    <row r="237" spans="1:5" x14ac:dyDescent="0.3">
      <c r="A237" s="24">
        <v>43279</v>
      </c>
      <c r="B237" s="23">
        <v>2018</v>
      </c>
      <c r="C237" s="23" t="s">
        <v>77</v>
      </c>
      <c r="D237" s="23">
        <v>514.36</v>
      </c>
      <c r="E237" s="23">
        <v>334.33</v>
      </c>
    </row>
    <row r="238" spans="1:5" x14ac:dyDescent="0.3">
      <c r="A238" s="24">
        <v>43419</v>
      </c>
      <c r="B238" s="23">
        <v>2018</v>
      </c>
      <c r="C238" s="23" t="s">
        <v>30</v>
      </c>
      <c r="D238" s="23">
        <v>1569.02</v>
      </c>
      <c r="E238" s="23">
        <v>894.34</v>
      </c>
    </row>
    <row r="239" spans="1:5" x14ac:dyDescent="0.3">
      <c r="A239" s="24">
        <v>43059</v>
      </c>
      <c r="B239" s="23">
        <v>2017</v>
      </c>
      <c r="C239" s="23" t="s">
        <v>31</v>
      </c>
      <c r="D239" s="23">
        <v>722.85</v>
      </c>
      <c r="E239" s="23">
        <v>404.8</v>
      </c>
    </row>
    <row r="240" spans="1:5" x14ac:dyDescent="0.3">
      <c r="A240" s="24">
        <v>43396</v>
      </c>
      <c r="B240" s="23">
        <v>2018</v>
      </c>
      <c r="C240" s="23" t="s">
        <v>30</v>
      </c>
      <c r="D240" s="23">
        <v>318.07</v>
      </c>
      <c r="E240" s="23">
        <v>152.66999999999999</v>
      </c>
    </row>
    <row r="241" spans="1:5" x14ac:dyDescent="0.3">
      <c r="A241" s="24">
        <v>43194</v>
      </c>
      <c r="B241" s="23">
        <v>2018</v>
      </c>
      <c r="C241" s="23" t="s">
        <v>76</v>
      </c>
      <c r="D241" s="23">
        <v>857.2</v>
      </c>
      <c r="E241" s="23">
        <v>548.61</v>
      </c>
    </row>
    <row r="242" spans="1:5" x14ac:dyDescent="0.3">
      <c r="A242" s="24">
        <v>43010</v>
      </c>
      <c r="B242" s="23">
        <v>2017</v>
      </c>
      <c r="C242" s="23" t="s">
        <v>77</v>
      </c>
      <c r="D242" s="23">
        <v>1931.66</v>
      </c>
      <c r="E242" s="23">
        <v>1062.4100000000001</v>
      </c>
    </row>
    <row r="243" spans="1:5" x14ac:dyDescent="0.3">
      <c r="A243" s="24">
        <v>42382</v>
      </c>
      <c r="B243" s="23">
        <v>2016</v>
      </c>
      <c r="C243" s="23" t="s">
        <v>31</v>
      </c>
      <c r="D243" s="23">
        <v>1826.83</v>
      </c>
      <c r="E243" s="23">
        <v>822.07</v>
      </c>
    </row>
    <row r="244" spans="1:5" x14ac:dyDescent="0.3">
      <c r="A244" s="24">
        <v>43164</v>
      </c>
      <c r="B244" s="23">
        <v>2018</v>
      </c>
      <c r="C244" s="23" t="s">
        <v>76</v>
      </c>
      <c r="D244" s="23">
        <v>1809.23</v>
      </c>
      <c r="E244" s="23">
        <v>958.89</v>
      </c>
    </row>
    <row r="245" spans="1:5" x14ac:dyDescent="0.3">
      <c r="A245" s="24">
        <v>43458</v>
      </c>
      <c r="B245" s="23">
        <v>2018</v>
      </c>
      <c r="C245" s="23" t="s">
        <v>76</v>
      </c>
      <c r="D245" s="23">
        <v>763.13</v>
      </c>
      <c r="E245" s="23">
        <v>503.67</v>
      </c>
    </row>
    <row r="246" spans="1:5" x14ac:dyDescent="0.3">
      <c r="A246" s="24">
        <v>43012</v>
      </c>
      <c r="B246" s="23">
        <v>2017</v>
      </c>
      <c r="C246" s="23" t="s">
        <v>77</v>
      </c>
      <c r="D246" s="23">
        <v>668.28</v>
      </c>
      <c r="E246" s="23">
        <v>300.73</v>
      </c>
    </row>
    <row r="247" spans="1:5" x14ac:dyDescent="0.3">
      <c r="A247" s="24">
        <v>43369</v>
      </c>
      <c r="B247" s="23">
        <v>2018</v>
      </c>
      <c r="C247" s="23" t="s">
        <v>31</v>
      </c>
      <c r="D247" s="23">
        <v>1712.38</v>
      </c>
      <c r="E247" s="23">
        <v>1095.92</v>
      </c>
    </row>
    <row r="248" spans="1:5" x14ac:dyDescent="0.3">
      <c r="A248" s="24">
        <v>42838</v>
      </c>
      <c r="B248" s="23">
        <v>2017</v>
      </c>
      <c r="C248" s="23" t="s">
        <v>77</v>
      </c>
      <c r="D248" s="23">
        <v>2066.17</v>
      </c>
      <c r="E248" s="23">
        <v>1136.3900000000001</v>
      </c>
    </row>
    <row r="249" spans="1:5" x14ac:dyDescent="0.3">
      <c r="A249" s="24">
        <v>42942</v>
      </c>
      <c r="B249" s="23">
        <v>2017</v>
      </c>
      <c r="C249" s="23" t="s">
        <v>30</v>
      </c>
      <c r="D249" s="23">
        <v>1469.55</v>
      </c>
      <c r="E249" s="23">
        <v>720.08</v>
      </c>
    </row>
    <row r="250" spans="1:5" x14ac:dyDescent="0.3">
      <c r="A250" s="24">
        <v>42420</v>
      </c>
      <c r="B250" s="23">
        <v>2016</v>
      </c>
      <c r="C250" s="23" t="s">
        <v>30</v>
      </c>
      <c r="D250" s="23">
        <v>2040.88</v>
      </c>
      <c r="E250" s="23">
        <v>795.94</v>
      </c>
    </row>
    <row r="251" spans="1:5" x14ac:dyDescent="0.3">
      <c r="A251" s="24">
        <v>43047</v>
      </c>
      <c r="B251" s="23">
        <v>2017</v>
      </c>
      <c r="C251" s="23" t="s">
        <v>31</v>
      </c>
      <c r="D251" s="23">
        <v>2035.16</v>
      </c>
      <c r="E251" s="23">
        <v>875.12</v>
      </c>
    </row>
    <row r="252" spans="1:5" x14ac:dyDescent="0.3">
      <c r="A252" s="24">
        <v>42991</v>
      </c>
      <c r="B252" s="23">
        <v>2017</v>
      </c>
      <c r="C252" s="23" t="s">
        <v>31</v>
      </c>
      <c r="D252" s="23">
        <v>2181.6</v>
      </c>
      <c r="E252" s="23">
        <v>981.72</v>
      </c>
    </row>
    <row r="253" spans="1:5" x14ac:dyDescent="0.3">
      <c r="A253" s="24">
        <v>42983</v>
      </c>
      <c r="B253" s="23">
        <v>2017</v>
      </c>
      <c r="C253" s="23" t="s">
        <v>76</v>
      </c>
      <c r="D253" s="23">
        <v>1032.75</v>
      </c>
      <c r="E253" s="23">
        <v>640.30999999999995</v>
      </c>
    </row>
    <row r="254" spans="1:5" x14ac:dyDescent="0.3">
      <c r="A254" s="24">
        <v>43369</v>
      </c>
      <c r="B254" s="23">
        <v>2018</v>
      </c>
      <c r="C254" s="23" t="s">
        <v>76</v>
      </c>
      <c r="D254" s="23">
        <v>532.4</v>
      </c>
      <c r="E254" s="23">
        <v>340.74</v>
      </c>
    </row>
    <row r="255" spans="1:5" x14ac:dyDescent="0.3">
      <c r="A255" s="24">
        <v>43281</v>
      </c>
      <c r="B255" s="23">
        <v>2018</v>
      </c>
      <c r="C255" s="23" t="s">
        <v>31</v>
      </c>
      <c r="D255" s="23">
        <v>2343.34</v>
      </c>
      <c r="E255" s="23">
        <v>1288.8399999999999</v>
      </c>
    </row>
    <row r="256" spans="1:5" x14ac:dyDescent="0.3">
      <c r="A256" s="24">
        <v>43358</v>
      </c>
      <c r="B256" s="23">
        <v>2018</v>
      </c>
      <c r="C256" s="23" t="s">
        <v>31</v>
      </c>
      <c r="D256" s="23">
        <v>1320.41</v>
      </c>
      <c r="E256" s="23">
        <v>818.65</v>
      </c>
    </row>
    <row r="257" spans="1:5" x14ac:dyDescent="0.3">
      <c r="A257" s="24">
        <v>42806</v>
      </c>
      <c r="B257" s="23">
        <v>2017</v>
      </c>
      <c r="C257" s="23" t="s">
        <v>76</v>
      </c>
      <c r="D257" s="23">
        <v>1595.86</v>
      </c>
      <c r="E257" s="23">
        <v>654.29999999999995</v>
      </c>
    </row>
    <row r="258" spans="1:5" x14ac:dyDescent="0.3">
      <c r="A258" s="24">
        <v>43327</v>
      </c>
      <c r="B258" s="23">
        <v>2018</v>
      </c>
      <c r="C258" s="23" t="s">
        <v>31</v>
      </c>
      <c r="D258" s="23">
        <v>755.86</v>
      </c>
      <c r="E258" s="23">
        <v>423.28</v>
      </c>
    </row>
    <row r="259" spans="1:5" x14ac:dyDescent="0.3">
      <c r="A259" s="24">
        <v>42719</v>
      </c>
      <c r="B259" s="23">
        <v>2016</v>
      </c>
      <c r="C259" s="23" t="s">
        <v>31</v>
      </c>
      <c r="D259" s="23">
        <v>821.07</v>
      </c>
      <c r="E259" s="23">
        <v>541.91</v>
      </c>
    </row>
    <row r="260" spans="1:5" x14ac:dyDescent="0.3">
      <c r="A260" s="24">
        <v>42620</v>
      </c>
      <c r="B260" s="23">
        <v>2016</v>
      </c>
      <c r="C260" s="23" t="s">
        <v>31</v>
      </c>
      <c r="D260" s="23">
        <v>1038.6300000000001</v>
      </c>
      <c r="E260" s="23">
        <v>612.79</v>
      </c>
    </row>
    <row r="261" spans="1:5" x14ac:dyDescent="0.3">
      <c r="A261" s="24">
        <v>43415</v>
      </c>
      <c r="B261" s="23">
        <v>2018</v>
      </c>
      <c r="C261" s="23" t="s">
        <v>31</v>
      </c>
      <c r="D261" s="23">
        <v>374.65</v>
      </c>
      <c r="E261" s="23">
        <v>243.52</v>
      </c>
    </row>
    <row r="262" spans="1:5" x14ac:dyDescent="0.3">
      <c r="A262" s="24">
        <v>43131</v>
      </c>
      <c r="B262" s="23">
        <v>2018</v>
      </c>
      <c r="C262" s="23" t="s">
        <v>76</v>
      </c>
      <c r="D262" s="23">
        <v>617.79</v>
      </c>
      <c r="E262" s="23">
        <v>240.94</v>
      </c>
    </row>
    <row r="263" spans="1:5" x14ac:dyDescent="0.3">
      <c r="A263" s="24">
        <v>42403</v>
      </c>
      <c r="B263" s="23">
        <v>2016</v>
      </c>
      <c r="C263" s="23" t="s">
        <v>30</v>
      </c>
      <c r="D263" s="23">
        <v>2432.56</v>
      </c>
      <c r="E263" s="23">
        <v>1070.33</v>
      </c>
    </row>
    <row r="264" spans="1:5" x14ac:dyDescent="0.3">
      <c r="A264" s="24">
        <v>43194</v>
      </c>
      <c r="B264" s="23">
        <v>2018</v>
      </c>
      <c r="C264" s="23" t="s">
        <v>76</v>
      </c>
      <c r="D264" s="23">
        <v>1525.92</v>
      </c>
      <c r="E264" s="23">
        <v>793.48</v>
      </c>
    </row>
    <row r="265" spans="1:5" x14ac:dyDescent="0.3">
      <c r="A265" s="24">
        <v>42606</v>
      </c>
      <c r="B265" s="23">
        <v>2016</v>
      </c>
      <c r="C265" s="23" t="s">
        <v>31</v>
      </c>
      <c r="D265" s="23">
        <v>2183.81</v>
      </c>
      <c r="E265" s="23">
        <v>1135.58</v>
      </c>
    </row>
    <row r="266" spans="1:5" x14ac:dyDescent="0.3">
      <c r="A266" s="24">
        <v>42795</v>
      </c>
      <c r="B266" s="23">
        <v>2017</v>
      </c>
      <c r="C266" s="23" t="s">
        <v>76</v>
      </c>
      <c r="D266" s="23">
        <v>1269.81</v>
      </c>
      <c r="E266" s="23">
        <v>647.6</v>
      </c>
    </row>
    <row r="267" spans="1:5" x14ac:dyDescent="0.3">
      <c r="A267" s="24">
        <v>43045</v>
      </c>
      <c r="B267" s="23">
        <v>2017</v>
      </c>
      <c r="C267" s="23" t="s">
        <v>30</v>
      </c>
      <c r="D267" s="23">
        <v>1687.91</v>
      </c>
      <c r="E267" s="23">
        <v>1046.5</v>
      </c>
    </row>
    <row r="268" spans="1:5" x14ac:dyDescent="0.3">
      <c r="A268" s="24">
        <v>42812</v>
      </c>
      <c r="B268" s="23">
        <v>2017</v>
      </c>
      <c r="C268" s="23" t="s">
        <v>76</v>
      </c>
      <c r="D268" s="23">
        <v>1768.43</v>
      </c>
      <c r="E268" s="23">
        <v>813.48</v>
      </c>
    </row>
    <row r="269" spans="1:5" x14ac:dyDescent="0.3">
      <c r="A269" s="24">
        <v>42690</v>
      </c>
      <c r="B269" s="23">
        <v>2016</v>
      </c>
      <c r="C269" s="23" t="s">
        <v>31</v>
      </c>
      <c r="D269" s="23">
        <v>2318.52</v>
      </c>
      <c r="E269" s="23">
        <v>904.22</v>
      </c>
    </row>
    <row r="270" spans="1:5" x14ac:dyDescent="0.3">
      <c r="A270" s="24">
        <v>43438</v>
      </c>
      <c r="B270" s="23">
        <v>2018</v>
      </c>
      <c r="C270" s="23" t="s">
        <v>77</v>
      </c>
      <c r="D270" s="23">
        <v>1196.2</v>
      </c>
      <c r="E270" s="23">
        <v>514.37</v>
      </c>
    </row>
    <row r="271" spans="1:5" x14ac:dyDescent="0.3">
      <c r="A271" s="24">
        <v>42717</v>
      </c>
      <c r="B271" s="23">
        <v>2016</v>
      </c>
      <c r="C271" s="23" t="s">
        <v>76</v>
      </c>
      <c r="D271" s="23">
        <v>960.34</v>
      </c>
      <c r="E271" s="23">
        <v>374.53</v>
      </c>
    </row>
    <row r="272" spans="1:5" x14ac:dyDescent="0.3">
      <c r="A272" s="24">
        <v>42702</v>
      </c>
      <c r="B272" s="23">
        <v>2016</v>
      </c>
      <c r="C272" s="23" t="s">
        <v>76</v>
      </c>
      <c r="D272" s="23">
        <v>530.88</v>
      </c>
      <c r="E272" s="23">
        <v>323.83999999999997</v>
      </c>
    </row>
    <row r="273" spans="1:5" x14ac:dyDescent="0.3">
      <c r="A273" s="24">
        <v>42462</v>
      </c>
      <c r="B273" s="23">
        <v>2016</v>
      </c>
      <c r="C273" s="23" t="s">
        <v>30</v>
      </c>
      <c r="D273" s="23">
        <v>984.47</v>
      </c>
      <c r="E273" s="23">
        <v>433.17</v>
      </c>
    </row>
    <row r="274" spans="1:5" x14ac:dyDescent="0.3">
      <c r="A274" s="24">
        <v>42412</v>
      </c>
      <c r="B274" s="23">
        <v>2016</v>
      </c>
      <c r="C274" s="23" t="s">
        <v>76</v>
      </c>
      <c r="D274" s="23">
        <v>1748.51</v>
      </c>
      <c r="E274" s="23">
        <v>891.74</v>
      </c>
    </row>
    <row r="275" spans="1:5" x14ac:dyDescent="0.3">
      <c r="A275" s="24">
        <v>42619</v>
      </c>
      <c r="B275" s="23">
        <v>2016</v>
      </c>
      <c r="C275" s="23" t="s">
        <v>76</v>
      </c>
      <c r="D275" s="23">
        <v>1349.5</v>
      </c>
      <c r="E275" s="23">
        <v>647.76</v>
      </c>
    </row>
    <row r="276" spans="1:5" x14ac:dyDescent="0.3">
      <c r="A276" s="24">
        <v>43454</v>
      </c>
      <c r="B276" s="23">
        <v>2018</v>
      </c>
      <c r="C276" s="23" t="s">
        <v>31</v>
      </c>
      <c r="D276" s="23">
        <v>202.11</v>
      </c>
      <c r="E276" s="23">
        <v>131.37</v>
      </c>
    </row>
    <row r="277" spans="1:5" x14ac:dyDescent="0.3">
      <c r="A277" s="24">
        <v>42589</v>
      </c>
      <c r="B277" s="23">
        <v>2016</v>
      </c>
      <c r="C277" s="23" t="s">
        <v>31</v>
      </c>
      <c r="D277" s="23">
        <v>1315.22</v>
      </c>
      <c r="E277" s="23">
        <v>670.76</v>
      </c>
    </row>
    <row r="278" spans="1:5" x14ac:dyDescent="0.3">
      <c r="A278" s="24">
        <v>42838</v>
      </c>
      <c r="B278" s="23">
        <v>2017</v>
      </c>
      <c r="C278" s="23" t="s">
        <v>76</v>
      </c>
      <c r="D278" s="23">
        <v>1443.33</v>
      </c>
      <c r="E278" s="23">
        <v>837.13</v>
      </c>
    </row>
    <row r="279" spans="1:5" x14ac:dyDescent="0.3">
      <c r="A279" s="24">
        <v>42613</v>
      </c>
      <c r="B279" s="23">
        <v>2016</v>
      </c>
      <c r="C279" s="23" t="s">
        <v>30</v>
      </c>
      <c r="D279" s="23">
        <v>405.95</v>
      </c>
      <c r="E279" s="23">
        <v>215.15</v>
      </c>
    </row>
    <row r="280" spans="1:5" x14ac:dyDescent="0.3">
      <c r="A280" s="24">
        <v>42956</v>
      </c>
      <c r="B280" s="23">
        <v>2017</v>
      </c>
      <c r="C280" s="23" t="s">
        <v>76</v>
      </c>
      <c r="D280" s="23">
        <v>454.09</v>
      </c>
      <c r="E280" s="23">
        <v>249.75</v>
      </c>
    </row>
    <row r="281" spans="1:5" x14ac:dyDescent="0.3">
      <c r="A281" s="24">
        <v>42885</v>
      </c>
      <c r="B281" s="23">
        <v>2017</v>
      </c>
      <c r="C281" s="23" t="s">
        <v>76</v>
      </c>
      <c r="D281" s="23">
        <v>846.97</v>
      </c>
      <c r="E281" s="23">
        <v>559</v>
      </c>
    </row>
    <row r="282" spans="1:5" x14ac:dyDescent="0.3">
      <c r="A282" s="24">
        <v>42405</v>
      </c>
      <c r="B282" s="23">
        <v>2016</v>
      </c>
      <c r="C282" s="23" t="s">
        <v>77</v>
      </c>
      <c r="D282" s="23">
        <v>849.02</v>
      </c>
      <c r="E282" s="23">
        <v>416.02</v>
      </c>
    </row>
    <row r="283" spans="1:5" x14ac:dyDescent="0.3">
      <c r="A283" s="24">
        <v>42629</v>
      </c>
      <c r="B283" s="23">
        <v>2016</v>
      </c>
      <c r="C283" s="23" t="s">
        <v>77</v>
      </c>
      <c r="D283" s="23">
        <v>641.51</v>
      </c>
      <c r="E283" s="23">
        <v>307.92</v>
      </c>
    </row>
    <row r="284" spans="1:5" x14ac:dyDescent="0.3">
      <c r="A284" s="24">
        <v>42642</v>
      </c>
      <c r="B284" s="23">
        <v>2016</v>
      </c>
      <c r="C284" s="23" t="s">
        <v>31</v>
      </c>
      <c r="D284" s="23">
        <v>2403.98</v>
      </c>
      <c r="E284" s="23">
        <v>1466.43</v>
      </c>
    </row>
    <row r="285" spans="1:5" x14ac:dyDescent="0.3">
      <c r="A285" s="24">
        <v>43281</v>
      </c>
      <c r="B285" s="23">
        <v>2018</v>
      </c>
      <c r="C285" s="23" t="s">
        <v>31</v>
      </c>
      <c r="D285" s="23">
        <v>404.17</v>
      </c>
      <c r="E285" s="23">
        <v>242.5</v>
      </c>
    </row>
    <row r="286" spans="1:5" x14ac:dyDescent="0.3">
      <c r="A286" s="24">
        <v>43092</v>
      </c>
      <c r="B286" s="23">
        <v>2017</v>
      </c>
      <c r="C286" s="23" t="s">
        <v>77</v>
      </c>
      <c r="D286" s="23">
        <v>767.42</v>
      </c>
      <c r="E286" s="23">
        <v>429.76</v>
      </c>
    </row>
    <row r="287" spans="1:5" x14ac:dyDescent="0.3">
      <c r="A287" s="24">
        <v>42556</v>
      </c>
      <c r="B287" s="23">
        <v>2016</v>
      </c>
      <c r="C287" s="23" t="s">
        <v>31</v>
      </c>
      <c r="D287" s="23">
        <v>1417.56</v>
      </c>
      <c r="E287" s="23">
        <v>765.48</v>
      </c>
    </row>
    <row r="288" spans="1:5" x14ac:dyDescent="0.3">
      <c r="A288" s="24">
        <v>43222</v>
      </c>
      <c r="B288" s="23">
        <v>2018</v>
      </c>
      <c r="C288" s="23" t="s">
        <v>77</v>
      </c>
      <c r="D288" s="23">
        <v>2460.3000000000002</v>
      </c>
      <c r="E288" s="23">
        <v>1008.72</v>
      </c>
    </row>
    <row r="289" spans="1:5" x14ac:dyDescent="0.3">
      <c r="A289" s="24">
        <v>42738</v>
      </c>
      <c r="B289" s="23">
        <v>2017</v>
      </c>
      <c r="C289" s="23" t="s">
        <v>77</v>
      </c>
      <c r="D289" s="23">
        <v>2372.9899999999998</v>
      </c>
      <c r="E289" s="23">
        <v>1210.22</v>
      </c>
    </row>
    <row r="290" spans="1:5" x14ac:dyDescent="0.3">
      <c r="A290" s="24">
        <v>42581</v>
      </c>
      <c r="B290" s="23">
        <v>2016</v>
      </c>
      <c r="C290" s="23" t="s">
        <v>77</v>
      </c>
      <c r="D290" s="23">
        <v>881.25</v>
      </c>
      <c r="E290" s="23">
        <v>387.75</v>
      </c>
    </row>
    <row r="291" spans="1:5" x14ac:dyDescent="0.3">
      <c r="A291" s="24">
        <v>42625</v>
      </c>
      <c r="B291" s="23">
        <v>2016</v>
      </c>
      <c r="C291" s="23" t="s">
        <v>31</v>
      </c>
      <c r="D291" s="23">
        <v>608.55999999999995</v>
      </c>
      <c r="E291" s="23">
        <v>292.11</v>
      </c>
    </row>
    <row r="292" spans="1:5" x14ac:dyDescent="0.3">
      <c r="A292" s="24">
        <v>43220</v>
      </c>
      <c r="B292" s="23">
        <v>2018</v>
      </c>
      <c r="C292" s="23" t="s">
        <v>30</v>
      </c>
      <c r="D292" s="23">
        <v>1183.79</v>
      </c>
      <c r="E292" s="23">
        <v>710.27</v>
      </c>
    </row>
    <row r="293" spans="1:5" x14ac:dyDescent="0.3">
      <c r="A293" s="24">
        <v>42843</v>
      </c>
      <c r="B293" s="23">
        <v>2017</v>
      </c>
      <c r="C293" s="23" t="s">
        <v>77</v>
      </c>
      <c r="D293" s="23">
        <v>147.9</v>
      </c>
      <c r="E293" s="23">
        <v>73.95</v>
      </c>
    </row>
    <row r="294" spans="1:5" x14ac:dyDescent="0.3">
      <c r="A294" s="24">
        <v>42955</v>
      </c>
      <c r="B294" s="23">
        <v>2017</v>
      </c>
      <c r="C294" s="23" t="s">
        <v>31</v>
      </c>
      <c r="D294" s="23">
        <v>95.34</v>
      </c>
      <c r="E294" s="23">
        <v>52.44</v>
      </c>
    </row>
    <row r="295" spans="1:5" x14ac:dyDescent="0.3">
      <c r="A295" s="24">
        <v>42584</v>
      </c>
      <c r="B295" s="23">
        <v>2016</v>
      </c>
      <c r="C295" s="23" t="s">
        <v>76</v>
      </c>
      <c r="D295" s="23">
        <v>435.6</v>
      </c>
      <c r="E295" s="23">
        <v>257</v>
      </c>
    </row>
    <row r="296" spans="1:5" x14ac:dyDescent="0.3">
      <c r="A296" s="24">
        <v>42628</v>
      </c>
      <c r="B296" s="23">
        <v>2016</v>
      </c>
      <c r="C296" s="23" t="s">
        <v>76</v>
      </c>
      <c r="D296" s="23">
        <v>1021.67</v>
      </c>
      <c r="E296" s="23">
        <v>429.1</v>
      </c>
    </row>
    <row r="297" spans="1:5" x14ac:dyDescent="0.3">
      <c r="A297" s="24">
        <v>42670</v>
      </c>
      <c r="B297" s="23">
        <v>2016</v>
      </c>
      <c r="C297" s="23" t="s">
        <v>30</v>
      </c>
      <c r="D297" s="23">
        <v>1195.02</v>
      </c>
      <c r="E297" s="23">
        <v>657.26</v>
      </c>
    </row>
    <row r="298" spans="1:5" x14ac:dyDescent="0.3">
      <c r="A298" s="24">
        <v>43116</v>
      </c>
      <c r="B298" s="23">
        <v>2018</v>
      </c>
      <c r="C298" s="23" t="s">
        <v>30</v>
      </c>
      <c r="D298" s="23">
        <v>2167.89</v>
      </c>
      <c r="E298" s="23">
        <v>975.55</v>
      </c>
    </row>
    <row r="299" spans="1:5" x14ac:dyDescent="0.3">
      <c r="A299" s="24">
        <v>43387</v>
      </c>
      <c r="B299" s="23">
        <v>2018</v>
      </c>
      <c r="C299" s="23" t="s">
        <v>77</v>
      </c>
      <c r="D299" s="23">
        <v>2498.69</v>
      </c>
      <c r="E299" s="23">
        <v>1224.3599999999999</v>
      </c>
    </row>
    <row r="300" spans="1:5" x14ac:dyDescent="0.3">
      <c r="A300" s="24">
        <v>42972</v>
      </c>
      <c r="B300" s="23">
        <v>2017</v>
      </c>
      <c r="C300" s="23" t="s">
        <v>30</v>
      </c>
      <c r="D300" s="23">
        <v>849.45</v>
      </c>
      <c r="E300" s="23">
        <v>526.66</v>
      </c>
    </row>
    <row r="301" spans="1:5" x14ac:dyDescent="0.3">
      <c r="A301" s="24">
        <v>42439</v>
      </c>
      <c r="B301" s="23">
        <v>2016</v>
      </c>
      <c r="C301" s="23" t="s">
        <v>31</v>
      </c>
      <c r="D301" s="23">
        <v>1138.8499999999999</v>
      </c>
      <c r="E301" s="23">
        <v>671.92</v>
      </c>
    </row>
    <row r="302" spans="1:5" x14ac:dyDescent="0.3">
      <c r="A302" s="24">
        <v>42572</v>
      </c>
      <c r="B302" s="23">
        <v>2016</v>
      </c>
      <c r="C302" s="23" t="s">
        <v>31</v>
      </c>
      <c r="D302" s="23">
        <v>1363.56</v>
      </c>
      <c r="E302" s="23">
        <v>749.96</v>
      </c>
    </row>
    <row r="303" spans="1:5" x14ac:dyDescent="0.3">
      <c r="A303" s="24">
        <v>42370</v>
      </c>
      <c r="B303" s="23">
        <v>2016</v>
      </c>
      <c r="C303" s="23" t="s">
        <v>30</v>
      </c>
      <c r="D303" s="23">
        <v>548.85</v>
      </c>
      <c r="E303" s="23">
        <v>236.01</v>
      </c>
    </row>
    <row r="304" spans="1:5" x14ac:dyDescent="0.3">
      <c r="A304" s="24">
        <v>43334</v>
      </c>
      <c r="B304" s="23">
        <v>2018</v>
      </c>
      <c r="C304" s="23" t="s">
        <v>76</v>
      </c>
      <c r="D304" s="23">
        <v>1581.57</v>
      </c>
      <c r="E304" s="23">
        <v>711.71</v>
      </c>
    </row>
    <row r="305" spans="1:5" x14ac:dyDescent="0.3">
      <c r="A305" s="24">
        <v>42478</v>
      </c>
      <c r="B305" s="23">
        <v>2016</v>
      </c>
      <c r="C305" s="23" t="s">
        <v>30</v>
      </c>
      <c r="D305" s="23">
        <v>1287.98</v>
      </c>
      <c r="E305" s="23">
        <v>643.99</v>
      </c>
    </row>
    <row r="306" spans="1:5" x14ac:dyDescent="0.3">
      <c r="A306" s="24">
        <v>42943</v>
      </c>
      <c r="B306" s="23">
        <v>2017</v>
      </c>
      <c r="C306" s="23" t="s">
        <v>31</v>
      </c>
      <c r="D306" s="23">
        <v>388.07</v>
      </c>
      <c r="E306" s="23">
        <v>194.04</v>
      </c>
    </row>
    <row r="307" spans="1:5" x14ac:dyDescent="0.3">
      <c r="A307" s="24">
        <v>42861</v>
      </c>
      <c r="B307" s="23">
        <v>2017</v>
      </c>
      <c r="C307" s="23" t="s">
        <v>77</v>
      </c>
      <c r="D307" s="23">
        <v>198.57</v>
      </c>
      <c r="E307" s="23">
        <v>133.04</v>
      </c>
    </row>
    <row r="308" spans="1:5" x14ac:dyDescent="0.3">
      <c r="A308" s="24">
        <v>43038</v>
      </c>
      <c r="B308" s="23">
        <v>2017</v>
      </c>
      <c r="C308" s="23" t="s">
        <v>76</v>
      </c>
      <c r="D308" s="23">
        <v>2054.5300000000002</v>
      </c>
      <c r="E308" s="23">
        <v>1129.99</v>
      </c>
    </row>
    <row r="309" spans="1:5" x14ac:dyDescent="0.3">
      <c r="A309" s="24">
        <v>43273</v>
      </c>
      <c r="B309" s="23">
        <v>2018</v>
      </c>
      <c r="C309" s="23" t="s">
        <v>76</v>
      </c>
      <c r="D309" s="23">
        <v>1996.95</v>
      </c>
      <c r="E309" s="23">
        <v>1158.23</v>
      </c>
    </row>
    <row r="310" spans="1:5" x14ac:dyDescent="0.3">
      <c r="A310" s="24">
        <v>42403</v>
      </c>
      <c r="B310" s="23">
        <v>2016</v>
      </c>
      <c r="C310" s="23" t="s">
        <v>31</v>
      </c>
      <c r="D310" s="23">
        <v>1581.49</v>
      </c>
      <c r="E310" s="23">
        <v>948.89</v>
      </c>
    </row>
    <row r="311" spans="1:5" x14ac:dyDescent="0.3">
      <c r="A311" s="24">
        <v>42415</v>
      </c>
      <c r="B311" s="23">
        <v>2016</v>
      </c>
      <c r="C311" s="23" t="s">
        <v>77</v>
      </c>
      <c r="D311" s="23">
        <v>1406.37</v>
      </c>
      <c r="E311" s="23">
        <v>548.48</v>
      </c>
    </row>
    <row r="312" spans="1:5" x14ac:dyDescent="0.3">
      <c r="A312" s="24">
        <v>43440</v>
      </c>
      <c r="B312" s="23">
        <v>2018</v>
      </c>
      <c r="C312" s="23" t="s">
        <v>77</v>
      </c>
      <c r="D312" s="23">
        <v>973.62</v>
      </c>
      <c r="E312" s="23">
        <v>652.33000000000004</v>
      </c>
    </row>
    <row r="313" spans="1:5" x14ac:dyDescent="0.3">
      <c r="A313" s="24">
        <v>42385</v>
      </c>
      <c r="B313" s="23">
        <v>2016</v>
      </c>
      <c r="C313" s="23" t="s">
        <v>77</v>
      </c>
      <c r="D313" s="23">
        <v>1435.97</v>
      </c>
      <c r="E313" s="23">
        <v>761.06</v>
      </c>
    </row>
    <row r="314" spans="1:5" x14ac:dyDescent="0.3">
      <c r="A314" s="24">
        <v>42557</v>
      </c>
      <c r="B314" s="23">
        <v>2016</v>
      </c>
      <c r="C314" s="23" t="s">
        <v>30</v>
      </c>
      <c r="D314" s="23">
        <v>1135.44</v>
      </c>
      <c r="E314" s="23">
        <v>567.72</v>
      </c>
    </row>
    <row r="315" spans="1:5" x14ac:dyDescent="0.3">
      <c r="A315" s="24">
        <v>42848</v>
      </c>
      <c r="B315" s="23">
        <v>2017</v>
      </c>
      <c r="C315" s="23" t="s">
        <v>30</v>
      </c>
      <c r="D315" s="23">
        <v>1649.82</v>
      </c>
      <c r="E315" s="23">
        <v>824.91</v>
      </c>
    </row>
    <row r="316" spans="1:5" x14ac:dyDescent="0.3">
      <c r="A316" s="24">
        <v>42495</v>
      </c>
      <c r="B316" s="23">
        <v>2016</v>
      </c>
      <c r="C316" s="23" t="s">
        <v>76</v>
      </c>
      <c r="D316" s="23">
        <v>871.99</v>
      </c>
      <c r="E316" s="23">
        <v>566.79</v>
      </c>
    </row>
    <row r="317" spans="1:5" x14ac:dyDescent="0.3">
      <c r="A317" s="24">
        <v>42894</v>
      </c>
      <c r="B317" s="23">
        <v>2017</v>
      </c>
      <c r="C317" s="23" t="s">
        <v>76</v>
      </c>
      <c r="D317" s="23">
        <v>2466.89</v>
      </c>
      <c r="E317" s="23">
        <v>1455.47</v>
      </c>
    </row>
    <row r="318" spans="1:5" x14ac:dyDescent="0.3">
      <c r="A318" s="24">
        <v>42931</v>
      </c>
      <c r="B318" s="23">
        <v>2017</v>
      </c>
      <c r="C318" s="23" t="s">
        <v>77</v>
      </c>
      <c r="D318" s="23">
        <v>948.56</v>
      </c>
      <c r="E318" s="23">
        <v>502.74</v>
      </c>
    </row>
    <row r="319" spans="1:5" x14ac:dyDescent="0.3">
      <c r="A319" s="24">
        <v>42994</v>
      </c>
      <c r="B319" s="23">
        <v>2017</v>
      </c>
      <c r="C319" s="23" t="s">
        <v>30</v>
      </c>
      <c r="D319" s="23">
        <v>2050.66</v>
      </c>
      <c r="E319" s="23">
        <v>1209.8900000000001</v>
      </c>
    </row>
    <row r="320" spans="1:5" x14ac:dyDescent="0.3">
      <c r="A320" s="24">
        <v>43196</v>
      </c>
      <c r="B320" s="23">
        <v>2018</v>
      </c>
      <c r="C320" s="23" t="s">
        <v>77</v>
      </c>
      <c r="D320" s="23">
        <v>1074.01</v>
      </c>
      <c r="E320" s="23">
        <v>590.71</v>
      </c>
    </row>
    <row r="321" spans="1:5" x14ac:dyDescent="0.3">
      <c r="A321" s="24">
        <v>43129</v>
      </c>
      <c r="B321" s="23">
        <v>2018</v>
      </c>
      <c r="C321" s="23" t="s">
        <v>76</v>
      </c>
      <c r="D321" s="23">
        <v>1533.56</v>
      </c>
      <c r="E321" s="23">
        <v>828.12</v>
      </c>
    </row>
    <row r="322" spans="1:5" x14ac:dyDescent="0.3">
      <c r="A322" s="24">
        <v>42450</v>
      </c>
      <c r="B322" s="23">
        <v>2016</v>
      </c>
      <c r="C322" s="23" t="s">
        <v>31</v>
      </c>
      <c r="D322" s="23">
        <v>1569.66</v>
      </c>
      <c r="E322" s="23">
        <v>706.35</v>
      </c>
    </row>
    <row r="323" spans="1:5" x14ac:dyDescent="0.3">
      <c r="A323" s="24">
        <v>43234</v>
      </c>
      <c r="B323" s="23">
        <v>2018</v>
      </c>
      <c r="C323" s="23" t="s">
        <v>31</v>
      </c>
      <c r="D323" s="23">
        <v>1511.8</v>
      </c>
      <c r="E323" s="23">
        <v>604.72</v>
      </c>
    </row>
    <row r="324" spans="1:5" x14ac:dyDescent="0.3">
      <c r="A324" s="24">
        <v>43368</v>
      </c>
      <c r="B324" s="23">
        <v>2018</v>
      </c>
      <c r="C324" s="23" t="s">
        <v>30</v>
      </c>
      <c r="D324" s="23">
        <v>1291.5</v>
      </c>
      <c r="E324" s="23">
        <v>710.33</v>
      </c>
    </row>
    <row r="325" spans="1:5" x14ac:dyDescent="0.3">
      <c r="A325" s="24">
        <v>43081</v>
      </c>
      <c r="B325" s="23">
        <v>2017</v>
      </c>
      <c r="C325" s="23" t="s">
        <v>77</v>
      </c>
      <c r="D325" s="23">
        <v>186.26</v>
      </c>
      <c r="E325" s="23">
        <v>104.31</v>
      </c>
    </row>
    <row r="326" spans="1:5" x14ac:dyDescent="0.3">
      <c r="A326" s="24">
        <v>43295</v>
      </c>
      <c r="B326" s="23">
        <v>2018</v>
      </c>
      <c r="C326" s="23" t="s">
        <v>76</v>
      </c>
      <c r="D326" s="23">
        <v>1511.95</v>
      </c>
      <c r="E326" s="23">
        <v>861.81</v>
      </c>
    </row>
    <row r="327" spans="1:5" x14ac:dyDescent="0.3">
      <c r="A327" s="24">
        <v>43353</v>
      </c>
      <c r="B327" s="23">
        <v>2018</v>
      </c>
      <c r="C327" s="23" t="s">
        <v>30</v>
      </c>
      <c r="D327" s="23">
        <v>1746.94</v>
      </c>
      <c r="E327" s="23">
        <v>943.35</v>
      </c>
    </row>
    <row r="328" spans="1:5" x14ac:dyDescent="0.3">
      <c r="A328" s="24">
        <v>42447</v>
      </c>
      <c r="B328" s="23">
        <v>2016</v>
      </c>
      <c r="C328" s="23" t="s">
        <v>30</v>
      </c>
      <c r="D328" s="23">
        <v>293.45</v>
      </c>
      <c r="E328" s="23">
        <v>140.86000000000001</v>
      </c>
    </row>
    <row r="329" spans="1:5" x14ac:dyDescent="0.3">
      <c r="A329" s="24">
        <v>43314</v>
      </c>
      <c r="B329" s="23">
        <v>2018</v>
      </c>
      <c r="C329" s="23" t="s">
        <v>30</v>
      </c>
      <c r="D329" s="23">
        <v>1963.48</v>
      </c>
      <c r="E329" s="23">
        <v>883.57</v>
      </c>
    </row>
    <row r="330" spans="1:5" x14ac:dyDescent="0.3">
      <c r="A330" s="24">
        <v>43248</v>
      </c>
      <c r="B330" s="23">
        <v>2018</v>
      </c>
      <c r="C330" s="23" t="s">
        <v>76</v>
      </c>
      <c r="D330" s="23">
        <v>488.7</v>
      </c>
      <c r="E330" s="23">
        <v>219.92</v>
      </c>
    </row>
    <row r="331" spans="1:5" x14ac:dyDescent="0.3">
      <c r="A331" s="24">
        <v>43193</v>
      </c>
      <c r="B331" s="23">
        <v>2018</v>
      </c>
      <c r="C331" s="23" t="s">
        <v>31</v>
      </c>
      <c r="D331" s="23">
        <v>503.68</v>
      </c>
      <c r="E331" s="23">
        <v>231.69</v>
      </c>
    </row>
    <row r="332" spans="1:5" x14ac:dyDescent="0.3">
      <c r="A332" s="24">
        <v>42629</v>
      </c>
      <c r="B332" s="23">
        <v>2016</v>
      </c>
      <c r="C332" s="23" t="s">
        <v>30</v>
      </c>
      <c r="D332" s="23">
        <v>2181.39</v>
      </c>
      <c r="E332" s="23">
        <v>1330.65</v>
      </c>
    </row>
    <row r="333" spans="1:5" x14ac:dyDescent="0.3">
      <c r="A333" s="24">
        <v>42941</v>
      </c>
      <c r="B333" s="23">
        <v>2017</v>
      </c>
      <c r="C333" s="23" t="s">
        <v>76</v>
      </c>
      <c r="D333" s="23">
        <v>1578.57</v>
      </c>
      <c r="E333" s="23">
        <v>805.07</v>
      </c>
    </row>
    <row r="334" spans="1:5" x14ac:dyDescent="0.3">
      <c r="A334" s="24">
        <v>43160</v>
      </c>
      <c r="B334" s="23">
        <v>2018</v>
      </c>
      <c r="C334" s="23" t="s">
        <v>77</v>
      </c>
      <c r="D334" s="23">
        <v>996.86</v>
      </c>
      <c r="E334" s="23">
        <v>598.12</v>
      </c>
    </row>
    <row r="335" spans="1:5" x14ac:dyDescent="0.3">
      <c r="A335" s="24">
        <v>43318</v>
      </c>
      <c r="B335" s="23">
        <v>2018</v>
      </c>
      <c r="C335" s="23" t="s">
        <v>31</v>
      </c>
      <c r="D335" s="23">
        <v>1707.1</v>
      </c>
      <c r="E335" s="23">
        <v>665.77</v>
      </c>
    </row>
    <row r="336" spans="1:5" x14ac:dyDescent="0.3">
      <c r="A336" s="24">
        <v>43066</v>
      </c>
      <c r="B336" s="23">
        <v>2017</v>
      </c>
      <c r="C336" s="23" t="s">
        <v>77</v>
      </c>
      <c r="D336" s="23">
        <v>1613.91</v>
      </c>
      <c r="E336" s="23">
        <v>984.49</v>
      </c>
    </row>
    <row r="337" spans="1:5" x14ac:dyDescent="0.3">
      <c r="A337" s="24">
        <v>42956</v>
      </c>
      <c r="B337" s="23">
        <v>2017</v>
      </c>
      <c r="C337" s="23" t="s">
        <v>77</v>
      </c>
      <c r="D337" s="23">
        <v>864.91</v>
      </c>
      <c r="E337" s="23">
        <v>397.86</v>
      </c>
    </row>
    <row r="338" spans="1:5" x14ac:dyDescent="0.3">
      <c r="A338" s="24">
        <v>43026</v>
      </c>
      <c r="B338" s="23">
        <v>2017</v>
      </c>
      <c r="C338" s="23" t="s">
        <v>31</v>
      </c>
      <c r="D338" s="23">
        <v>1389.02</v>
      </c>
      <c r="E338" s="23">
        <v>541.72</v>
      </c>
    </row>
    <row r="339" spans="1:5" x14ac:dyDescent="0.3">
      <c r="A339" s="24">
        <v>42619</v>
      </c>
      <c r="B339" s="23">
        <v>2016</v>
      </c>
      <c r="C339" s="23" t="s">
        <v>77</v>
      </c>
      <c r="D339" s="23">
        <v>1307.08</v>
      </c>
      <c r="E339" s="23">
        <v>509.76</v>
      </c>
    </row>
    <row r="340" spans="1:5" x14ac:dyDescent="0.3">
      <c r="A340" s="24">
        <v>43465</v>
      </c>
      <c r="B340" s="23">
        <v>2018</v>
      </c>
      <c r="C340" s="23" t="s">
        <v>31</v>
      </c>
      <c r="D340" s="23">
        <v>18.68</v>
      </c>
      <c r="E340" s="23">
        <v>10.46</v>
      </c>
    </row>
    <row r="341" spans="1:5" x14ac:dyDescent="0.3">
      <c r="A341" s="24">
        <v>42854</v>
      </c>
      <c r="B341" s="23">
        <v>2017</v>
      </c>
      <c r="C341" s="23" t="s">
        <v>76</v>
      </c>
      <c r="D341" s="23">
        <v>1794.84</v>
      </c>
      <c r="E341" s="23">
        <v>915.37</v>
      </c>
    </row>
    <row r="342" spans="1:5" x14ac:dyDescent="0.3">
      <c r="A342" s="24">
        <v>43458</v>
      </c>
      <c r="B342" s="23">
        <v>2018</v>
      </c>
      <c r="C342" s="23" t="s">
        <v>77</v>
      </c>
      <c r="D342" s="23">
        <v>106.76</v>
      </c>
      <c r="E342" s="23">
        <v>62.99</v>
      </c>
    </row>
    <row r="343" spans="1:5" x14ac:dyDescent="0.3">
      <c r="A343" s="24">
        <v>43384</v>
      </c>
      <c r="B343" s="23">
        <v>2018</v>
      </c>
      <c r="C343" s="23" t="s">
        <v>76</v>
      </c>
      <c r="D343" s="23">
        <v>2361.89</v>
      </c>
      <c r="E343" s="23">
        <v>921.14</v>
      </c>
    </row>
    <row r="344" spans="1:5" x14ac:dyDescent="0.3">
      <c r="A344" s="24">
        <v>43298</v>
      </c>
      <c r="B344" s="23">
        <v>2018</v>
      </c>
      <c r="C344" s="23" t="s">
        <v>30</v>
      </c>
      <c r="D344" s="23">
        <v>2270.87</v>
      </c>
      <c r="E344" s="23">
        <v>1226.27</v>
      </c>
    </row>
    <row r="345" spans="1:5" x14ac:dyDescent="0.3">
      <c r="A345" s="24">
        <v>43047</v>
      </c>
      <c r="B345" s="23">
        <v>2017</v>
      </c>
      <c r="C345" s="23" t="s">
        <v>76</v>
      </c>
      <c r="D345" s="23">
        <v>777.74</v>
      </c>
      <c r="E345" s="23">
        <v>505.53</v>
      </c>
    </row>
    <row r="346" spans="1:5" x14ac:dyDescent="0.3">
      <c r="A346" s="24">
        <v>43131</v>
      </c>
      <c r="B346" s="23">
        <v>2018</v>
      </c>
      <c r="C346" s="23" t="s">
        <v>30</v>
      </c>
      <c r="D346" s="23">
        <v>178.39</v>
      </c>
      <c r="E346" s="23">
        <v>87.41</v>
      </c>
    </row>
    <row r="347" spans="1:5" x14ac:dyDescent="0.3">
      <c r="A347" s="24">
        <v>42972</v>
      </c>
      <c r="B347" s="23">
        <v>2017</v>
      </c>
      <c r="C347" s="23" t="s">
        <v>31</v>
      </c>
      <c r="D347" s="23">
        <v>860.12</v>
      </c>
      <c r="E347" s="23">
        <v>559.08000000000004</v>
      </c>
    </row>
    <row r="348" spans="1:5" x14ac:dyDescent="0.3">
      <c r="A348" s="24">
        <v>42747</v>
      </c>
      <c r="B348" s="23">
        <v>2017</v>
      </c>
      <c r="C348" s="23" t="s">
        <v>76</v>
      </c>
      <c r="D348" s="23">
        <v>2194.62</v>
      </c>
      <c r="E348" s="23">
        <v>921.74</v>
      </c>
    </row>
    <row r="349" spans="1:5" x14ac:dyDescent="0.3">
      <c r="A349" s="24">
        <v>42832</v>
      </c>
      <c r="B349" s="23">
        <v>2017</v>
      </c>
      <c r="C349" s="23" t="s">
        <v>76</v>
      </c>
      <c r="D349" s="23">
        <v>2184.34</v>
      </c>
      <c r="E349" s="23">
        <v>851.89</v>
      </c>
    </row>
    <row r="350" spans="1:5" x14ac:dyDescent="0.3">
      <c r="A350" s="24">
        <v>42392</v>
      </c>
      <c r="B350" s="23">
        <v>2016</v>
      </c>
      <c r="C350" s="23" t="s">
        <v>76</v>
      </c>
      <c r="D350" s="23">
        <v>1605.37</v>
      </c>
      <c r="E350" s="23">
        <v>802.69</v>
      </c>
    </row>
    <row r="351" spans="1:5" x14ac:dyDescent="0.3">
      <c r="A351" s="24">
        <v>42622</v>
      </c>
      <c r="B351" s="23">
        <v>2016</v>
      </c>
      <c r="C351" s="23" t="s">
        <v>30</v>
      </c>
      <c r="D351" s="23">
        <v>504.41</v>
      </c>
      <c r="E351" s="23">
        <v>272.38</v>
      </c>
    </row>
    <row r="352" spans="1:5" x14ac:dyDescent="0.3">
      <c r="A352" s="24">
        <v>42773</v>
      </c>
      <c r="B352" s="23">
        <v>2017</v>
      </c>
      <c r="C352" s="23" t="s">
        <v>30</v>
      </c>
      <c r="D352" s="23">
        <v>2176.23</v>
      </c>
      <c r="E352" s="23">
        <v>1218.69</v>
      </c>
    </row>
    <row r="353" spans="1:5" x14ac:dyDescent="0.3">
      <c r="A353" s="24">
        <v>43449</v>
      </c>
      <c r="B353" s="23">
        <v>2018</v>
      </c>
      <c r="C353" s="23" t="s">
        <v>30</v>
      </c>
      <c r="D353" s="23">
        <v>508.23</v>
      </c>
      <c r="E353" s="23">
        <v>289.69</v>
      </c>
    </row>
    <row r="354" spans="1:5" x14ac:dyDescent="0.3">
      <c r="A354" s="24">
        <v>43270</v>
      </c>
      <c r="B354" s="23">
        <v>2018</v>
      </c>
      <c r="C354" s="23" t="s">
        <v>77</v>
      </c>
      <c r="D354" s="23">
        <v>1132.54</v>
      </c>
      <c r="E354" s="23">
        <v>577.6</v>
      </c>
    </row>
    <row r="355" spans="1:5" x14ac:dyDescent="0.3">
      <c r="A355" s="24">
        <v>43194</v>
      </c>
      <c r="B355" s="23">
        <v>2018</v>
      </c>
      <c r="C355" s="23" t="s">
        <v>30</v>
      </c>
      <c r="D355" s="23">
        <v>1163.97</v>
      </c>
      <c r="E355" s="23">
        <v>535.42999999999995</v>
      </c>
    </row>
    <row r="356" spans="1:5" x14ac:dyDescent="0.3">
      <c r="A356" s="24">
        <v>42608</v>
      </c>
      <c r="B356" s="23">
        <v>2016</v>
      </c>
      <c r="C356" s="23" t="s">
        <v>30</v>
      </c>
      <c r="D356" s="23">
        <v>2366.56</v>
      </c>
      <c r="E356" s="23">
        <v>1277.94</v>
      </c>
    </row>
    <row r="357" spans="1:5" x14ac:dyDescent="0.3">
      <c r="A357" s="24">
        <v>42798</v>
      </c>
      <c r="B357" s="23">
        <v>2017</v>
      </c>
      <c r="C357" s="23" t="s">
        <v>77</v>
      </c>
      <c r="D357" s="23">
        <v>1543.95</v>
      </c>
      <c r="E357" s="23">
        <v>880.05</v>
      </c>
    </row>
    <row r="358" spans="1:5" x14ac:dyDescent="0.3">
      <c r="A358" s="24">
        <v>43464</v>
      </c>
      <c r="B358" s="23">
        <v>2018</v>
      </c>
      <c r="C358" s="23" t="s">
        <v>31</v>
      </c>
      <c r="D358" s="23">
        <v>2245.69</v>
      </c>
      <c r="E358" s="23">
        <v>988.1</v>
      </c>
    </row>
    <row r="359" spans="1:5" x14ac:dyDescent="0.3">
      <c r="A359" s="24">
        <v>42718</v>
      </c>
      <c r="B359" s="23">
        <v>2016</v>
      </c>
      <c r="C359" s="23" t="s">
        <v>77</v>
      </c>
      <c r="D359" s="23">
        <v>850.25</v>
      </c>
      <c r="E359" s="23">
        <v>408.12</v>
      </c>
    </row>
    <row r="360" spans="1:5" x14ac:dyDescent="0.3">
      <c r="A360" s="24">
        <v>42395</v>
      </c>
      <c r="B360" s="23">
        <v>2016</v>
      </c>
      <c r="C360" s="23" t="s">
        <v>31</v>
      </c>
      <c r="D360" s="23">
        <v>1215.71</v>
      </c>
      <c r="E360" s="23">
        <v>522.76</v>
      </c>
    </row>
    <row r="361" spans="1:5" x14ac:dyDescent="0.3">
      <c r="A361" s="24">
        <v>43126</v>
      </c>
      <c r="B361" s="23">
        <v>2018</v>
      </c>
      <c r="C361" s="23" t="s">
        <v>31</v>
      </c>
      <c r="D361" s="23">
        <v>1998.48</v>
      </c>
      <c r="E361" s="23">
        <v>959.27</v>
      </c>
    </row>
    <row r="362" spans="1:5" x14ac:dyDescent="0.3">
      <c r="A362" s="24">
        <v>42800</v>
      </c>
      <c r="B362" s="23">
        <v>2017</v>
      </c>
      <c r="C362" s="23" t="s">
        <v>76</v>
      </c>
      <c r="D362" s="23">
        <v>2020.3</v>
      </c>
      <c r="E362" s="23">
        <v>787.92</v>
      </c>
    </row>
    <row r="363" spans="1:5" x14ac:dyDescent="0.3">
      <c r="A363" s="24">
        <v>43308</v>
      </c>
      <c r="B363" s="23">
        <v>2018</v>
      </c>
      <c r="C363" s="23" t="s">
        <v>30</v>
      </c>
      <c r="D363" s="23">
        <v>777.61</v>
      </c>
      <c r="E363" s="23">
        <v>357.7</v>
      </c>
    </row>
    <row r="364" spans="1:5" x14ac:dyDescent="0.3">
      <c r="A364" s="24">
        <v>42818</v>
      </c>
      <c r="B364" s="23">
        <v>2017</v>
      </c>
      <c r="C364" s="23" t="s">
        <v>77</v>
      </c>
      <c r="D364" s="23">
        <v>2260.0700000000002</v>
      </c>
      <c r="E364" s="23">
        <v>904.03</v>
      </c>
    </row>
    <row r="365" spans="1:5" x14ac:dyDescent="0.3">
      <c r="A365" s="24">
        <v>43099</v>
      </c>
      <c r="B365" s="23">
        <v>2017</v>
      </c>
      <c r="C365" s="23" t="s">
        <v>76</v>
      </c>
      <c r="D365" s="23">
        <v>285.04000000000002</v>
      </c>
      <c r="E365" s="23">
        <v>125.42</v>
      </c>
    </row>
    <row r="366" spans="1:5" x14ac:dyDescent="0.3">
      <c r="A366" s="24">
        <v>43039</v>
      </c>
      <c r="B366" s="23">
        <v>2017</v>
      </c>
      <c r="C366" s="23" t="s">
        <v>76</v>
      </c>
      <c r="D366" s="23">
        <v>2277.1</v>
      </c>
      <c r="E366" s="23">
        <v>1229.6300000000001</v>
      </c>
    </row>
    <row r="367" spans="1:5" x14ac:dyDescent="0.3">
      <c r="A367" s="24">
        <v>42419</v>
      </c>
      <c r="B367" s="23">
        <v>2016</v>
      </c>
      <c r="C367" s="23" t="s">
        <v>31</v>
      </c>
      <c r="D367" s="23">
        <v>722.03</v>
      </c>
      <c r="E367" s="23">
        <v>440.44</v>
      </c>
    </row>
    <row r="368" spans="1:5" x14ac:dyDescent="0.3">
      <c r="A368" s="24">
        <v>43290</v>
      </c>
      <c r="B368" s="23">
        <v>2018</v>
      </c>
      <c r="C368" s="23" t="s">
        <v>77</v>
      </c>
      <c r="D368" s="23">
        <v>570.37</v>
      </c>
      <c r="E368" s="23">
        <v>256.67</v>
      </c>
    </row>
    <row r="369" spans="1:5" x14ac:dyDescent="0.3">
      <c r="A369" s="24">
        <v>42783</v>
      </c>
      <c r="B369" s="23">
        <v>2017</v>
      </c>
      <c r="C369" s="23" t="s">
        <v>30</v>
      </c>
      <c r="D369" s="23">
        <v>1358.3</v>
      </c>
      <c r="E369" s="23">
        <v>529.74</v>
      </c>
    </row>
    <row r="370" spans="1:5" x14ac:dyDescent="0.3">
      <c r="A370" s="24">
        <v>42420</v>
      </c>
      <c r="B370" s="23">
        <v>2016</v>
      </c>
      <c r="C370" s="23" t="s">
        <v>77</v>
      </c>
      <c r="D370" s="23">
        <v>1889.12</v>
      </c>
      <c r="E370" s="23">
        <v>1171.25</v>
      </c>
    </row>
    <row r="371" spans="1:5" x14ac:dyDescent="0.3">
      <c r="A371" s="24">
        <v>43418</v>
      </c>
      <c r="B371" s="23">
        <v>2018</v>
      </c>
      <c r="C371" s="23" t="s">
        <v>77</v>
      </c>
      <c r="D371" s="23">
        <v>763.65</v>
      </c>
      <c r="E371" s="23">
        <v>313.10000000000002</v>
      </c>
    </row>
    <row r="372" spans="1:5" x14ac:dyDescent="0.3">
      <c r="A372" s="24">
        <v>42708</v>
      </c>
      <c r="B372" s="23">
        <v>2016</v>
      </c>
      <c r="C372" s="23" t="s">
        <v>76</v>
      </c>
      <c r="D372" s="23">
        <v>1200.6099999999999</v>
      </c>
      <c r="E372" s="23">
        <v>612.30999999999995</v>
      </c>
    </row>
    <row r="373" spans="1:5" x14ac:dyDescent="0.3">
      <c r="A373" s="24">
        <v>42705</v>
      </c>
      <c r="B373" s="23">
        <v>2016</v>
      </c>
      <c r="C373" s="23" t="s">
        <v>77</v>
      </c>
      <c r="D373" s="23">
        <v>1869.12</v>
      </c>
      <c r="E373" s="23">
        <v>1009.32</v>
      </c>
    </row>
    <row r="374" spans="1:5" x14ac:dyDescent="0.3">
      <c r="A374" s="24">
        <v>42724</v>
      </c>
      <c r="B374" s="23">
        <v>2016</v>
      </c>
      <c r="C374" s="23" t="s">
        <v>76</v>
      </c>
      <c r="D374" s="23">
        <v>597.57000000000005</v>
      </c>
      <c r="E374" s="23">
        <v>233.05</v>
      </c>
    </row>
    <row r="375" spans="1:5" x14ac:dyDescent="0.3">
      <c r="A375" s="24">
        <v>43218</v>
      </c>
      <c r="B375" s="23">
        <v>2018</v>
      </c>
      <c r="C375" s="23" t="s">
        <v>77</v>
      </c>
      <c r="D375" s="23">
        <v>837.42</v>
      </c>
      <c r="E375" s="23">
        <v>360.09</v>
      </c>
    </row>
    <row r="376" spans="1:5" x14ac:dyDescent="0.3">
      <c r="A376" s="24">
        <v>43285</v>
      </c>
      <c r="B376" s="23">
        <v>2018</v>
      </c>
      <c r="C376" s="23" t="s">
        <v>30</v>
      </c>
      <c r="D376" s="23">
        <v>226.99</v>
      </c>
      <c r="E376" s="23">
        <v>104.42</v>
      </c>
    </row>
    <row r="377" spans="1:5" x14ac:dyDescent="0.3">
      <c r="A377" s="24">
        <v>43074</v>
      </c>
      <c r="B377" s="23">
        <v>2017</v>
      </c>
      <c r="C377" s="23" t="s">
        <v>76</v>
      </c>
      <c r="D377" s="23">
        <v>1538.27</v>
      </c>
      <c r="E377" s="23">
        <v>815.28</v>
      </c>
    </row>
    <row r="378" spans="1:5" x14ac:dyDescent="0.3">
      <c r="A378" s="24">
        <v>43262</v>
      </c>
      <c r="B378" s="23">
        <v>2018</v>
      </c>
      <c r="C378" s="23" t="s">
        <v>77</v>
      </c>
      <c r="D378" s="23">
        <v>1131.7</v>
      </c>
      <c r="E378" s="23">
        <v>464</v>
      </c>
    </row>
    <row r="379" spans="1:5" x14ac:dyDescent="0.3">
      <c r="A379" s="24">
        <v>43262</v>
      </c>
      <c r="B379" s="23">
        <v>2018</v>
      </c>
      <c r="C379" s="23" t="s">
        <v>76</v>
      </c>
      <c r="D379" s="23">
        <v>530.89</v>
      </c>
      <c r="E379" s="23">
        <v>339.77</v>
      </c>
    </row>
    <row r="380" spans="1:5" x14ac:dyDescent="0.3">
      <c r="A380" s="24">
        <v>43463</v>
      </c>
      <c r="B380" s="23">
        <v>2018</v>
      </c>
      <c r="C380" s="23" t="s">
        <v>30</v>
      </c>
      <c r="D380" s="23">
        <v>1189.8399999999999</v>
      </c>
      <c r="E380" s="23">
        <v>487.83</v>
      </c>
    </row>
    <row r="381" spans="1:5" x14ac:dyDescent="0.3">
      <c r="A381" s="24">
        <v>43005</v>
      </c>
      <c r="B381" s="23">
        <v>2017</v>
      </c>
      <c r="C381" s="23" t="s">
        <v>30</v>
      </c>
      <c r="D381" s="23">
        <v>2145.9899999999998</v>
      </c>
      <c r="E381" s="23">
        <v>1309.05</v>
      </c>
    </row>
    <row r="382" spans="1:5" x14ac:dyDescent="0.3">
      <c r="A382" s="24">
        <v>42871</v>
      </c>
      <c r="B382" s="23">
        <v>2017</v>
      </c>
      <c r="C382" s="23" t="s">
        <v>31</v>
      </c>
      <c r="D382" s="23">
        <v>1189.3800000000001</v>
      </c>
      <c r="E382" s="23">
        <v>642.27</v>
      </c>
    </row>
    <row r="383" spans="1:5" x14ac:dyDescent="0.3">
      <c r="A383" s="24">
        <v>43381</v>
      </c>
      <c r="B383" s="23">
        <v>2018</v>
      </c>
      <c r="C383" s="23" t="s">
        <v>76</v>
      </c>
      <c r="D383" s="23">
        <v>1186.21</v>
      </c>
      <c r="E383" s="23">
        <v>474.48</v>
      </c>
    </row>
    <row r="384" spans="1:5" x14ac:dyDescent="0.3">
      <c r="A384" s="24">
        <v>42711</v>
      </c>
      <c r="B384" s="23">
        <v>2016</v>
      </c>
      <c r="C384" s="23" t="s">
        <v>76</v>
      </c>
      <c r="D384" s="23">
        <v>1675.29</v>
      </c>
      <c r="E384" s="23">
        <v>1105.69</v>
      </c>
    </row>
    <row r="385" spans="1:5" x14ac:dyDescent="0.3">
      <c r="A385" s="24">
        <v>43281</v>
      </c>
      <c r="B385" s="23">
        <v>2018</v>
      </c>
      <c r="C385" s="23" t="s">
        <v>30</v>
      </c>
      <c r="D385" s="23">
        <v>2184.0700000000002</v>
      </c>
      <c r="E385" s="23">
        <v>1266.76</v>
      </c>
    </row>
    <row r="386" spans="1:5" x14ac:dyDescent="0.3">
      <c r="A386" s="24">
        <v>43024</v>
      </c>
      <c r="B386" s="23">
        <v>2017</v>
      </c>
      <c r="C386" s="23" t="s">
        <v>77</v>
      </c>
      <c r="D386" s="23">
        <v>1392.48</v>
      </c>
      <c r="E386" s="23">
        <v>905.11</v>
      </c>
    </row>
    <row r="387" spans="1:5" x14ac:dyDescent="0.3">
      <c r="A387" s="24">
        <v>43202</v>
      </c>
      <c r="B387" s="23">
        <v>2018</v>
      </c>
      <c r="C387" s="23" t="s">
        <v>30</v>
      </c>
      <c r="D387" s="23">
        <v>2158.02</v>
      </c>
      <c r="E387" s="23">
        <v>1445.87</v>
      </c>
    </row>
    <row r="388" spans="1:5" x14ac:dyDescent="0.3">
      <c r="A388" s="24">
        <v>42636</v>
      </c>
      <c r="B388" s="23">
        <v>2016</v>
      </c>
      <c r="C388" s="23" t="s">
        <v>76</v>
      </c>
      <c r="D388" s="23">
        <v>2465</v>
      </c>
      <c r="E388" s="23">
        <v>1552.95</v>
      </c>
    </row>
    <row r="389" spans="1:5" x14ac:dyDescent="0.3">
      <c r="A389" s="24">
        <v>43169</v>
      </c>
      <c r="B389" s="23">
        <v>2018</v>
      </c>
      <c r="C389" s="23" t="s">
        <v>30</v>
      </c>
      <c r="D389" s="23">
        <v>2419.64</v>
      </c>
      <c r="E389" s="23">
        <v>1234.02</v>
      </c>
    </row>
    <row r="390" spans="1:5" x14ac:dyDescent="0.3">
      <c r="A390" s="24">
        <v>43440</v>
      </c>
      <c r="B390" s="23">
        <v>2018</v>
      </c>
      <c r="C390" s="23" t="s">
        <v>77</v>
      </c>
      <c r="D390" s="23">
        <v>638.61</v>
      </c>
      <c r="E390" s="23">
        <v>402.32</v>
      </c>
    </row>
    <row r="391" spans="1:5" x14ac:dyDescent="0.3">
      <c r="A391" s="24">
        <v>42400</v>
      </c>
      <c r="B391" s="23">
        <v>2016</v>
      </c>
      <c r="C391" s="23" t="s">
        <v>77</v>
      </c>
      <c r="D391" s="23">
        <v>1968.43</v>
      </c>
      <c r="E391" s="23">
        <v>1240.1099999999999</v>
      </c>
    </row>
    <row r="392" spans="1:5" x14ac:dyDescent="0.3">
      <c r="A392" s="24">
        <v>42673</v>
      </c>
      <c r="B392" s="23">
        <v>2016</v>
      </c>
      <c r="C392" s="23" t="s">
        <v>31</v>
      </c>
      <c r="D392" s="23">
        <v>2280.9699999999998</v>
      </c>
      <c r="E392" s="23">
        <v>912.39</v>
      </c>
    </row>
    <row r="393" spans="1:5" x14ac:dyDescent="0.3">
      <c r="A393" s="24">
        <v>43089</v>
      </c>
      <c r="B393" s="23">
        <v>2017</v>
      </c>
      <c r="C393" s="23" t="s">
        <v>76</v>
      </c>
      <c r="D393" s="23">
        <v>1657.87</v>
      </c>
      <c r="E393" s="23">
        <v>862.09</v>
      </c>
    </row>
    <row r="394" spans="1:5" x14ac:dyDescent="0.3">
      <c r="A394" s="24">
        <v>42903</v>
      </c>
      <c r="B394" s="23">
        <v>2017</v>
      </c>
      <c r="C394" s="23" t="s">
        <v>77</v>
      </c>
      <c r="D394" s="23">
        <v>1793.59</v>
      </c>
      <c r="E394" s="23">
        <v>753.31</v>
      </c>
    </row>
    <row r="395" spans="1:5" x14ac:dyDescent="0.3">
      <c r="A395" s="24">
        <v>42443</v>
      </c>
      <c r="B395" s="23">
        <v>2016</v>
      </c>
      <c r="C395" s="23" t="s">
        <v>31</v>
      </c>
      <c r="D395" s="23">
        <v>37.409999999999997</v>
      </c>
      <c r="E395" s="23">
        <v>18.71</v>
      </c>
    </row>
    <row r="396" spans="1:5" x14ac:dyDescent="0.3">
      <c r="A396" s="24">
        <v>42806</v>
      </c>
      <c r="B396" s="23">
        <v>2017</v>
      </c>
      <c r="C396" s="23" t="s">
        <v>30</v>
      </c>
      <c r="D396" s="23">
        <v>561.21</v>
      </c>
      <c r="E396" s="23">
        <v>297.44</v>
      </c>
    </row>
    <row r="397" spans="1:5" x14ac:dyDescent="0.3">
      <c r="A397" s="24">
        <v>43092</v>
      </c>
      <c r="B397" s="23">
        <v>2017</v>
      </c>
      <c r="C397" s="23" t="s">
        <v>77</v>
      </c>
      <c r="D397" s="23">
        <v>1826.73</v>
      </c>
      <c r="E397" s="23">
        <v>1096.04</v>
      </c>
    </row>
    <row r="398" spans="1:5" x14ac:dyDescent="0.3">
      <c r="A398" s="24">
        <v>43252</v>
      </c>
      <c r="B398" s="23">
        <v>2018</v>
      </c>
      <c r="C398" s="23" t="s">
        <v>76</v>
      </c>
      <c r="D398" s="23">
        <v>110.19</v>
      </c>
      <c r="E398" s="23">
        <v>55.1</v>
      </c>
    </row>
    <row r="399" spans="1:5" x14ac:dyDescent="0.3">
      <c r="A399" s="24">
        <v>43371</v>
      </c>
      <c r="B399" s="23">
        <v>2018</v>
      </c>
      <c r="C399" s="23" t="s">
        <v>77</v>
      </c>
      <c r="D399" s="23">
        <v>1971.48</v>
      </c>
      <c r="E399" s="23">
        <v>906.88</v>
      </c>
    </row>
    <row r="400" spans="1:5" x14ac:dyDescent="0.3">
      <c r="A400" s="24">
        <v>43064</v>
      </c>
      <c r="B400" s="23">
        <v>2017</v>
      </c>
      <c r="C400" s="23" t="s">
        <v>77</v>
      </c>
      <c r="D400" s="23">
        <v>543.38</v>
      </c>
      <c r="E400" s="23">
        <v>266.26</v>
      </c>
    </row>
    <row r="401" spans="1:5" x14ac:dyDescent="0.3">
      <c r="A401" s="24">
        <v>43005</v>
      </c>
      <c r="B401" s="23">
        <v>2017</v>
      </c>
      <c r="C401" s="23" t="s">
        <v>30</v>
      </c>
      <c r="D401" s="23">
        <v>961.3</v>
      </c>
      <c r="E401" s="23">
        <v>384.52</v>
      </c>
    </row>
    <row r="402" spans="1:5" x14ac:dyDescent="0.3">
      <c r="A402" s="24">
        <v>42798</v>
      </c>
      <c r="B402" s="23">
        <v>2017</v>
      </c>
      <c r="C402" s="23" t="s">
        <v>77</v>
      </c>
      <c r="D402" s="23">
        <v>712.75</v>
      </c>
      <c r="E402" s="23">
        <v>349.25</v>
      </c>
    </row>
    <row r="403" spans="1:5" x14ac:dyDescent="0.3">
      <c r="A403" s="24">
        <v>42754</v>
      </c>
      <c r="B403" s="23">
        <v>2017</v>
      </c>
      <c r="C403" s="23" t="s">
        <v>30</v>
      </c>
      <c r="D403" s="23">
        <v>1086.1199999999999</v>
      </c>
      <c r="E403" s="23">
        <v>727.7</v>
      </c>
    </row>
    <row r="404" spans="1:5" x14ac:dyDescent="0.3">
      <c r="A404" s="24">
        <v>42957</v>
      </c>
      <c r="B404" s="23">
        <v>2017</v>
      </c>
      <c r="C404" s="23" t="s">
        <v>76</v>
      </c>
      <c r="D404" s="23">
        <v>2496.4299999999998</v>
      </c>
      <c r="E404" s="23">
        <v>1373.04</v>
      </c>
    </row>
    <row r="405" spans="1:5" x14ac:dyDescent="0.3">
      <c r="A405" s="24">
        <v>43004</v>
      </c>
      <c r="B405" s="23">
        <v>2017</v>
      </c>
      <c r="C405" s="23" t="s">
        <v>31</v>
      </c>
      <c r="D405" s="23">
        <v>249.02</v>
      </c>
      <c r="E405" s="23">
        <v>109.57</v>
      </c>
    </row>
    <row r="406" spans="1:5" x14ac:dyDescent="0.3">
      <c r="A406" s="24">
        <v>42466</v>
      </c>
      <c r="B406" s="23">
        <v>2016</v>
      </c>
      <c r="C406" s="23" t="s">
        <v>30</v>
      </c>
      <c r="D406" s="23">
        <v>2133.2199999999998</v>
      </c>
      <c r="E406" s="23">
        <v>1130.6099999999999</v>
      </c>
    </row>
    <row r="407" spans="1:5" x14ac:dyDescent="0.3">
      <c r="A407" s="24">
        <v>42383</v>
      </c>
      <c r="B407" s="23">
        <v>2016</v>
      </c>
      <c r="C407" s="23" t="s">
        <v>76</v>
      </c>
      <c r="D407" s="23">
        <v>903.17</v>
      </c>
      <c r="E407" s="23">
        <v>478.68</v>
      </c>
    </row>
    <row r="408" spans="1:5" x14ac:dyDescent="0.3">
      <c r="A408" s="24">
        <v>43087</v>
      </c>
      <c r="B408" s="23">
        <v>2017</v>
      </c>
      <c r="C408" s="23" t="s">
        <v>76</v>
      </c>
      <c r="D408" s="23">
        <v>1472.87</v>
      </c>
      <c r="E408" s="23">
        <v>898.45</v>
      </c>
    </row>
    <row r="409" spans="1:5" x14ac:dyDescent="0.3">
      <c r="A409" s="24">
        <v>42456</v>
      </c>
      <c r="B409" s="23">
        <v>2016</v>
      </c>
      <c r="C409" s="23" t="s">
        <v>31</v>
      </c>
      <c r="D409" s="23">
        <v>2226.17</v>
      </c>
      <c r="E409" s="23">
        <v>1424.75</v>
      </c>
    </row>
    <row r="410" spans="1:5" x14ac:dyDescent="0.3">
      <c r="A410" s="24">
        <v>42401</v>
      </c>
      <c r="B410" s="23">
        <v>2016</v>
      </c>
      <c r="C410" s="23" t="s">
        <v>77</v>
      </c>
      <c r="D410" s="23">
        <v>1859.52</v>
      </c>
      <c r="E410" s="23">
        <v>948.36</v>
      </c>
    </row>
    <row r="411" spans="1:5" x14ac:dyDescent="0.3">
      <c r="A411" s="24">
        <v>43235</v>
      </c>
      <c r="B411" s="23">
        <v>2018</v>
      </c>
      <c r="C411" s="23" t="s">
        <v>31</v>
      </c>
      <c r="D411" s="23">
        <v>2187.08</v>
      </c>
      <c r="E411" s="23">
        <v>852.96</v>
      </c>
    </row>
    <row r="412" spans="1:5" x14ac:dyDescent="0.3">
      <c r="A412" s="24">
        <v>42723</v>
      </c>
      <c r="B412" s="23">
        <v>2016</v>
      </c>
      <c r="C412" s="23" t="s">
        <v>31</v>
      </c>
      <c r="D412" s="23">
        <v>1283.51</v>
      </c>
      <c r="E412" s="23">
        <v>757.27</v>
      </c>
    </row>
    <row r="413" spans="1:5" x14ac:dyDescent="0.3">
      <c r="A413" s="24">
        <v>42517</v>
      </c>
      <c r="B413" s="23">
        <v>2016</v>
      </c>
      <c r="C413" s="23" t="s">
        <v>76</v>
      </c>
      <c r="D413" s="23">
        <v>790.88</v>
      </c>
      <c r="E413" s="23">
        <v>498.25</v>
      </c>
    </row>
    <row r="414" spans="1:5" x14ac:dyDescent="0.3">
      <c r="A414" s="24">
        <v>42441</v>
      </c>
      <c r="B414" s="23">
        <v>2016</v>
      </c>
      <c r="C414" s="23" t="s">
        <v>76</v>
      </c>
      <c r="D414" s="23">
        <v>2249.06</v>
      </c>
      <c r="E414" s="23">
        <v>1079.55</v>
      </c>
    </row>
    <row r="415" spans="1:5" x14ac:dyDescent="0.3">
      <c r="A415" s="24">
        <v>42826</v>
      </c>
      <c r="B415" s="23">
        <v>2017</v>
      </c>
      <c r="C415" s="23" t="s">
        <v>30</v>
      </c>
      <c r="D415" s="23">
        <v>233.71</v>
      </c>
      <c r="E415" s="23">
        <v>102.83</v>
      </c>
    </row>
    <row r="416" spans="1:5" x14ac:dyDescent="0.3">
      <c r="A416" s="24">
        <v>43451</v>
      </c>
      <c r="B416" s="23">
        <v>2018</v>
      </c>
      <c r="C416" s="23" t="s">
        <v>31</v>
      </c>
      <c r="D416" s="23">
        <v>2216.86</v>
      </c>
      <c r="E416" s="23">
        <v>1019.76</v>
      </c>
    </row>
    <row r="417" spans="1:5" x14ac:dyDescent="0.3">
      <c r="A417" s="24">
        <v>43058</v>
      </c>
      <c r="B417" s="23">
        <v>2017</v>
      </c>
      <c r="C417" s="23" t="s">
        <v>30</v>
      </c>
      <c r="D417" s="23">
        <v>2117.14</v>
      </c>
      <c r="E417" s="23">
        <v>1206.77</v>
      </c>
    </row>
    <row r="418" spans="1:5" x14ac:dyDescent="0.3">
      <c r="A418" s="24">
        <v>42663</v>
      </c>
      <c r="B418" s="23">
        <v>2016</v>
      </c>
      <c r="C418" s="23" t="s">
        <v>30</v>
      </c>
      <c r="D418" s="23">
        <v>98.19</v>
      </c>
      <c r="E418" s="23">
        <v>63.82</v>
      </c>
    </row>
    <row r="419" spans="1:5" x14ac:dyDescent="0.3">
      <c r="A419" s="24">
        <v>42426</v>
      </c>
      <c r="B419" s="23">
        <v>2016</v>
      </c>
      <c r="C419" s="23" t="s">
        <v>30</v>
      </c>
      <c r="D419" s="23">
        <v>539.79</v>
      </c>
      <c r="E419" s="23">
        <v>296.88</v>
      </c>
    </row>
    <row r="420" spans="1:5" x14ac:dyDescent="0.3">
      <c r="A420" s="24">
        <v>42591</v>
      </c>
      <c r="B420" s="23">
        <v>2016</v>
      </c>
      <c r="C420" s="23" t="s">
        <v>31</v>
      </c>
      <c r="D420" s="23">
        <v>1740.05</v>
      </c>
      <c r="E420" s="23">
        <v>1113.6300000000001</v>
      </c>
    </row>
    <row r="421" spans="1:5" x14ac:dyDescent="0.3">
      <c r="A421" s="24">
        <v>42853</v>
      </c>
      <c r="B421" s="23">
        <v>2017</v>
      </c>
      <c r="C421" s="23" t="s">
        <v>30</v>
      </c>
      <c r="D421" s="23">
        <v>255.53</v>
      </c>
      <c r="E421" s="23">
        <v>171.21</v>
      </c>
    </row>
    <row r="422" spans="1:5" x14ac:dyDescent="0.3">
      <c r="A422" s="24">
        <v>43302</v>
      </c>
      <c r="B422" s="23">
        <v>2018</v>
      </c>
      <c r="C422" s="23" t="s">
        <v>30</v>
      </c>
      <c r="D422" s="23">
        <v>351.43</v>
      </c>
      <c r="E422" s="23">
        <v>158.13999999999999</v>
      </c>
    </row>
    <row r="423" spans="1:5" x14ac:dyDescent="0.3">
      <c r="A423" s="24">
        <v>42532</v>
      </c>
      <c r="B423" s="23">
        <v>2016</v>
      </c>
      <c r="C423" s="23" t="s">
        <v>31</v>
      </c>
      <c r="D423" s="23">
        <v>360.48</v>
      </c>
      <c r="E423" s="23">
        <v>198.26</v>
      </c>
    </row>
    <row r="424" spans="1:5" x14ac:dyDescent="0.3">
      <c r="A424" s="24">
        <v>43090</v>
      </c>
      <c r="B424" s="23">
        <v>2017</v>
      </c>
      <c r="C424" s="23" t="s">
        <v>30</v>
      </c>
      <c r="D424" s="23">
        <v>607.66</v>
      </c>
      <c r="E424" s="23">
        <v>376.75</v>
      </c>
    </row>
    <row r="425" spans="1:5" x14ac:dyDescent="0.3">
      <c r="A425" s="24">
        <v>43296</v>
      </c>
      <c r="B425" s="23">
        <v>2018</v>
      </c>
      <c r="C425" s="23" t="s">
        <v>76</v>
      </c>
      <c r="D425" s="23">
        <v>2348.0500000000002</v>
      </c>
      <c r="E425" s="23">
        <v>1009.66</v>
      </c>
    </row>
    <row r="426" spans="1:5" x14ac:dyDescent="0.3">
      <c r="A426" s="24">
        <v>42889</v>
      </c>
      <c r="B426" s="23">
        <v>2017</v>
      </c>
      <c r="C426" s="23" t="s">
        <v>30</v>
      </c>
      <c r="D426" s="23">
        <v>2347.36</v>
      </c>
      <c r="E426" s="23">
        <v>938.94</v>
      </c>
    </row>
    <row r="427" spans="1:5" x14ac:dyDescent="0.3">
      <c r="A427" s="24">
        <v>43153</v>
      </c>
      <c r="B427" s="23">
        <v>2018</v>
      </c>
      <c r="C427" s="23" t="s">
        <v>76</v>
      </c>
      <c r="D427" s="23">
        <v>149.54</v>
      </c>
      <c r="E427" s="23">
        <v>71.78</v>
      </c>
    </row>
    <row r="428" spans="1:5" x14ac:dyDescent="0.3">
      <c r="A428" s="24">
        <v>42656</v>
      </c>
      <c r="B428" s="23">
        <v>2016</v>
      </c>
      <c r="C428" s="23" t="s">
        <v>76</v>
      </c>
      <c r="D428" s="23">
        <v>1146.83</v>
      </c>
      <c r="E428" s="23">
        <v>527.54</v>
      </c>
    </row>
    <row r="429" spans="1:5" x14ac:dyDescent="0.3">
      <c r="A429" s="24">
        <v>43436</v>
      </c>
      <c r="B429" s="23">
        <v>2018</v>
      </c>
      <c r="C429" s="23" t="s">
        <v>76</v>
      </c>
      <c r="D429" s="23">
        <v>1611.46</v>
      </c>
      <c r="E429" s="23">
        <v>837.96</v>
      </c>
    </row>
    <row r="430" spans="1:5" x14ac:dyDescent="0.3">
      <c r="A430" s="24">
        <v>42835</v>
      </c>
      <c r="B430" s="23">
        <v>2017</v>
      </c>
      <c r="C430" s="23" t="s">
        <v>31</v>
      </c>
      <c r="D430" s="23">
        <v>312.83</v>
      </c>
      <c r="E430" s="23">
        <v>178.31</v>
      </c>
    </row>
    <row r="431" spans="1:5" x14ac:dyDescent="0.3">
      <c r="A431" s="24">
        <v>42674</v>
      </c>
      <c r="B431" s="23">
        <v>2016</v>
      </c>
      <c r="C431" s="23" t="s">
        <v>30</v>
      </c>
      <c r="D431" s="23">
        <v>1769.08</v>
      </c>
      <c r="E431" s="23">
        <v>1149.9000000000001</v>
      </c>
    </row>
    <row r="432" spans="1:5" x14ac:dyDescent="0.3">
      <c r="A432" s="24">
        <v>42751</v>
      </c>
      <c r="B432" s="23">
        <v>2017</v>
      </c>
      <c r="C432" s="23" t="s">
        <v>31</v>
      </c>
      <c r="D432" s="23">
        <v>1146.08</v>
      </c>
      <c r="E432" s="23">
        <v>641.79999999999995</v>
      </c>
    </row>
    <row r="433" spans="1:5" x14ac:dyDescent="0.3">
      <c r="A433" s="24">
        <v>43071</v>
      </c>
      <c r="B433" s="23">
        <v>2017</v>
      </c>
      <c r="C433" s="23" t="s">
        <v>76</v>
      </c>
      <c r="D433" s="23">
        <v>2109.7399999999998</v>
      </c>
      <c r="E433" s="23">
        <v>822.8</v>
      </c>
    </row>
    <row r="434" spans="1:5" x14ac:dyDescent="0.3">
      <c r="A434" s="24">
        <v>42628</v>
      </c>
      <c r="B434" s="23">
        <v>2016</v>
      </c>
      <c r="C434" s="23" t="s">
        <v>76</v>
      </c>
      <c r="D434" s="23">
        <v>78.819999999999993</v>
      </c>
      <c r="E434" s="23">
        <v>40.200000000000003</v>
      </c>
    </row>
    <row r="435" spans="1:5" x14ac:dyDescent="0.3">
      <c r="A435" s="24">
        <v>42730</v>
      </c>
      <c r="B435" s="23">
        <v>2016</v>
      </c>
      <c r="C435" s="23" t="s">
        <v>31</v>
      </c>
      <c r="D435" s="23">
        <v>1965.78</v>
      </c>
      <c r="E435" s="23">
        <v>786.31</v>
      </c>
    </row>
    <row r="436" spans="1:5" x14ac:dyDescent="0.3">
      <c r="A436" s="24">
        <v>43044</v>
      </c>
      <c r="B436" s="23">
        <v>2017</v>
      </c>
      <c r="C436" s="23" t="s">
        <v>77</v>
      </c>
      <c r="D436" s="23">
        <v>88.26</v>
      </c>
      <c r="E436" s="23">
        <v>41.48</v>
      </c>
    </row>
    <row r="437" spans="1:5" x14ac:dyDescent="0.3">
      <c r="A437" s="24">
        <v>43261</v>
      </c>
      <c r="B437" s="23">
        <v>2018</v>
      </c>
      <c r="C437" s="23" t="s">
        <v>31</v>
      </c>
      <c r="D437" s="23">
        <v>2468.0100000000002</v>
      </c>
      <c r="E437" s="23">
        <v>962.52</v>
      </c>
    </row>
    <row r="438" spans="1:5" x14ac:dyDescent="0.3">
      <c r="A438" s="24">
        <v>43457</v>
      </c>
      <c r="B438" s="23">
        <v>2018</v>
      </c>
      <c r="C438" s="23" t="s">
        <v>76</v>
      </c>
      <c r="D438" s="23">
        <v>1656.82</v>
      </c>
      <c r="E438" s="23">
        <v>1060.3599999999999</v>
      </c>
    </row>
    <row r="439" spans="1:5" x14ac:dyDescent="0.3">
      <c r="A439" s="24">
        <v>42534</v>
      </c>
      <c r="B439" s="23">
        <v>2016</v>
      </c>
      <c r="C439" s="23" t="s">
        <v>30</v>
      </c>
      <c r="D439" s="23">
        <v>1005.73</v>
      </c>
      <c r="E439" s="23">
        <v>553.15</v>
      </c>
    </row>
    <row r="440" spans="1:5" x14ac:dyDescent="0.3">
      <c r="A440" s="24">
        <v>43158</v>
      </c>
      <c r="B440" s="23">
        <v>2018</v>
      </c>
      <c r="C440" s="23" t="s">
        <v>30</v>
      </c>
      <c r="D440" s="23">
        <v>78</v>
      </c>
      <c r="E440" s="23">
        <v>35.880000000000003</v>
      </c>
    </row>
    <row r="441" spans="1:5" x14ac:dyDescent="0.3">
      <c r="A441" s="24">
        <v>43408</v>
      </c>
      <c r="B441" s="23">
        <v>2018</v>
      </c>
      <c r="C441" s="23" t="s">
        <v>30</v>
      </c>
      <c r="D441" s="23">
        <v>577.51</v>
      </c>
      <c r="E441" s="23">
        <v>259.88</v>
      </c>
    </row>
    <row r="442" spans="1:5" x14ac:dyDescent="0.3">
      <c r="A442" s="24">
        <v>42792</v>
      </c>
      <c r="B442" s="23">
        <v>2017</v>
      </c>
      <c r="C442" s="23" t="s">
        <v>76</v>
      </c>
      <c r="D442" s="23">
        <v>538.86</v>
      </c>
      <c r="E442" s="23">
        <v>323.32</v>
      </c>
    </row>
    <row r="443" spans="1:5" x14ac:dyDescent="0.3">
      <c r="A443" s="24">
        <v>42620</v>
      </c>
      <c r="B443" s="23">
        <v>2016</v>
      </c>
      <c r="C443" s="23" t="s">
        <v>30</v>
      </c>
      <c r="D443" s="23">
        <v>1527.05</v>
      </c>
      <c r="E443" s="23">
        <v>748.25</v>
      </c>
    </row>
    <row r="444" spans="1:5" x14ac:dyDescent="0.3">
      <c r="A444" s="24">
        <v>42415</v>
      </c>
      <c r="B444" s="23">
        <v>2016</v>
      </c>
      <c r="C444" s="23" t="s">
        <v>31</v>
      </c>
      <c r="D444" s="23">
        <v>410.71</v>
      </c>
      <c r="E444" s="23">
        <v>221.78</v>
      </c>
    </row>
    <row r="445" spans="1:5" x14ac:dyDescent="0.3">
      <c r="A445" s="24">
        <v>43107</v>
      </c>
      <c r="B445" s="23">
        <v>2018</v>
      </c>
      <c r="C445" s="23" t="s">
        <v>76</v>
      </c>
      <c r="D445" s="23">
        <v>1709.63</v>
      </c>
      <c r="E445" s="23">
        <v>1094.1600000000001</v>
      </c>
    </row>
    <row r="446" spans="1:5" x14ac:dyDescent="0.3">
      <c r="A446" s="24">
        <v>42739</v>
      </c>
      <c r="B446" s="23">
        <v>2017</v>
      </c>
      <c r="C446" s="23" t="s">
        <v>76</v>
      </c>
      <c r="D446" s="23">
        <v>2494.98</v>
      </c>
      <c r="E446" s="23">
        <v>1172.6400000000001</v>
      </c>
    </row>
    <row r="447" spans="1:5" x14ac:dyDescent="0.3">
      <c r="A447" s="24">
        <v>42815</v>
      </c>
      <c r="B447" s="23">
        <v>2017</v>
      </c>
      <c r="C447" s="23" t="s">
        <v>30</v>
      </c>
      <c r="D447" s="23">
        <v>33.229999999999997</v>
      </c>
      <c r="E447" s="23">
        <v>16.28</v>
      </c>
    </row>
    <row r="448" spans="1:5" x14ac:dyDescent="0.3">
      <c r="A448" s="24">
        <v>43341</v>
      </c>
      <c r="B448" s="23">
        <v>2018</v>
      </c>
      <c r="C448" s="23" t="s">
        <v>31</v>
      </c>
      <c r="D448" s="23">
        <v>1123.3699999999999</v>
      </c>
      <c r="E448" s="23">
        <v>505.52</v>
      </c>
    </row>
    <row r="449" spans="1:5" x14ac:dyDescent="0.3">
      <c r="A449" s="24">
        <v>42535</v>
      </c>
      <c r="B449" s="23">
        <v>2016</v>
      </c>
      <c r="C449" s="23" t="s">
        <v>31</v>
      </c>
      <c r="D449" s="23">
        <v>2278.94</v>
      </c>
      <c r="E449" s="23">
        <v>1526.89</v>
      </c>
    </row>
    <row r="450" spans="1:5" x14ac:dyDescent="0.3">
      <c r="A450" s="24">
        <v>43376</v>
      </c>
      <c r="B450" s="23">
        <v>2018</v>
      </c>
      <c r="C450" s="23" t="s">
        <v>30</v>
      </c>
      <c r="D450" s="23">
        <v>540.51</v>
      </c>
      <c r="E450" s="23">
        <v>254.04</v>
      </c>
    </row>
    <row r="451" spans="1:5" x14ac:dyDescent="0.3">
      <c r="A451" s="24">
        <v>43204</v>
      </c>
      <c r="B451" s="23">
        <v>2018</v>
      </c>
      <c r="C451" s="23" t="s">
        <v>30</v>
      </c>
      <c r="D451" s="23">
        <v>1321.13</v>
      </c>
      <c r="E451" s="23">
        <v>594.51</v>
      </c>
    </row>
    <row r="452" spans="1:5" x14ac:dyDescent="0.3">
      <c r="A452" s="24">
        <v>42656</v>
      </c>
      <c r="B452" s="23">
        <v>2016</v>
      </c>
      <c r="C452" s="23" t="s">
        <v>77</v>
      </c>
      <c r="D452" s="23">
        <v>2376.8000000000002</v>
      </c>
      <c r="E452" s="23">
        <v>1544.92</v>
      </c>
    </row>
    <row r="453" spans="1:5" x14ac:dyDescent="0.3">
      <c r="A453" s="24">
        <v>42670</v>
      </c>
      <c r="B453" s="23">
        <v>2016</v>
      </c>
      <c r="C453" s="23" t="s">
        <v>30</v>
      </c>
      <c r="D453" s="23">
        <v>2434.29</v>
      </c>
      <c r="E453" s="23">
        <v>973.72</v>
      </c>
    </row>
    <row r="454" spans="1:5" x14ac:dyDescent="0.3">
      <c r="A454" s="24">
        <v>43263</v>
      </c>
      <c r="B454" s="23">
        <v>2018</v>
      </c>
      <c r="C454" s="23" t="s">
        <v>30</v>
      </c>
      <c r="D454" s="23">
        <v>1397.51</v>
      </c>
      <c r="E454" s="23">
        <v>559</v>
      </c>
    </row>
    <row r="455" spans="1:5" x14ac:dyDescent="0.3">
      <c r="A455" s="24">
        <v>43116</v>
      </c>
      <c r="B455" s="23">
        <v>2018</v>
      </c>
      <c r="C455" s="23" t="s">
        <v>30</v>
      </c>
      <c r="D455" s="23">
        <v>751.96</v>
      </c>
      <c r="E455" s="23">
        <v>360.94</v>
      </c>
    </row>
    <row r="456" spans="1:5" x14ac:dyDescent="0.3">
      <c r="A456" s="24">
        <v>42403</v>
      </c>
      <c r="B456" s="23">
        <v>2016</v>
      </c>
      <c r="C456" s="23" t="s">
        <v>76</v>
      </c>
      <c r="D456" s="23">
        <v>1586.27</v>
      </c>
      <c r="E456" s="23">
        <v>650.37</v>
      </c>
    </row>
    <row r="457" spans="1:5" x14ac:dyDescent="0.3">
      <c r="A457" s="24">
        <v>42650</v>
      </c>
      <c r="B457" s="23">
        <v>2016</v>
      </c>
      <c r="C457" s="23" t="s">
        <v>30</v>
      </c>
      <c r="D457" s="23">
        <v>622.54999999999995</v>
      </c>
      <c r="E457" s="23">
        <v>242.79</v>
      </c>
    </row>
    <row r="458" spans="1:5" x14ac:dyDescent="0.3">
      <c r="A458" s="24">
        <v>42685</v>
      </c>
      <c r="B458" s="23">
        <v>2016</v>
      </c>
      <c r="C458" s="23" t="s">
        <v>30</v>
      </c>
      <c r="D458" s="23">
        <v>1641.29</v>
      </c>
      <c r="E458" s="23">
        <v>804.23</v>
      </c>
    </row>
    <row r="459" spans="1:5" x14ac:dyDescent="0.3">
      <c r="A459" s="24">
        <v>42733</v>
      </c>
      <c r="B459" s="23">
        <v>2016</v>
      </c>
      <c r="C459" s="23" t="s">
        <v>77</v>
      </c>
      <c r="D459" s="23">
        <v>2372.5100000000002</v>
      </c>
      <c r="E459" s="23">
        <v>1162.53</v>
      </c>
    </row>
    <row r="460" spans="1:5" x14ac:dyDescent="0.3">
      <c r="A460" s="24">
        <v>42463</v>
      </c>
      <c r="B460" s="23">
        <v>2016</v>
      </c>
      <c r="C460" s="23" t="s">
        <v>77</v>
      </c>
      <c r="D460" s="23">
        <v>1402.83</v>
      </c>
      <c r="E460" s="23">
        <v>757.53</v>
      </c>
    </row>
    <row r="461" spans="1:5" x14ac:dyDescent="0.3">
      <c r="A461" s="24">
        <v>42730</v>
      </c>
      <c r="B461" s="23">
        <v>2016</v>
      </c>
      <c r="C461" s="23" t="s">
        <v>77</v>
      </c>
      <c r="D461" s="23">
        <v>1457.64</v>
      </c>
      <c r="E461" s="23">
        <v>641.36</v>
      </c>
    </row>
    <row r="462" spans="1:5" x14ac:dyDescent="0.3">
      <c r="A462" s="24">
        <v>42985</v>
      </c>
      <c r="B462" s="23">
        <v>2017</v>
      </c>
      <c r="C462" s="23" t="s">
        <v>31</v>
      </c>
      <c r="D462" s="23">
        <v>364.61</v>
      </c>
      <c r="E462" s="23">
        <v>222.41</v>
      </c>
    </row>
    <row r="463" spans="1:5" x14ac:dyDescent="0.3">
      <c r="A463" s="24">
        <v>42686</v>
      </c>
      <c r="B463" s="23">
        <v>2016</v>
      </c>
      <c r="C463" s="23" t="s">
        <v>31</v>
      </c>
      <c r="D463" s="23">
        <v>736.24</v>
      </c>
      <c r="E463" s="23">
        <v>427.02</v>
      </c>
    </row>
    <row r="464" spans="1:5" x14ac:dyDescent="0.3">
      <c r="A464" s="24">
        <v>43460</v>
      </c>
      <c r="B464" s="23">
        <v>2018</v>
      </c>
      <c r="C464" s="23" t="s">
        <v>76</v>
      </c>
      <c r="D464" s="23">
        <v>923.94</v>
      </c>
      <c r="E464" s="23">
        <v>471.21</v>
      </c>
    </row>
    <row r="465" spans="1:5" x14ac:dyDescent="0.3">
      <c r="A465" s="24">
        <v>42465</v>
      </c>
      <c r="B465" s="23">
        <v>2016</v>
      </c>
      <c r="C465" s="23" t="s">
        <v>77</v>
      </c>
      <c r="D465" s="23">
        <v>295.16000000000003</v>
      </c>
      <c r="E465" s="23">
        <v>168.24</v>
      </c>
    </row>
    <row r="466" spans="1:5" x14ac:dyDescent="0.3">
      <c r="A466" s="24">
        <v>43066</v>
      </c>
      <c r="B466" s="23">
        <v>2017</v>
      </c>
      <c r="C466" s="23" t="s">
        <v>76</v>
      </c>
      <c r="D466" s="23">
        <v>278.19</v>
      </c>
      <c r="E466" s="23">
        <v>136.31</v>
      </c>
    </row>
    <row r="467" spans="1:5" x14ac:dyDescent="0.3">
      <c r="A467" s="24">
        <v>43364</v>
      </c>
      <c r="B467" s="23">
        <v>2018</v>
      </c>
      <c r="C467" s="23" t="s">
        <v>76</v>
      </c>
      <c r="D467" s="23">
        <v>377.95</v>
      </c>
      <c r="E467" s="23">
        <v>226.77</v>
      </c>
    </row>
    <row r="468" spans="1:5" x14ac:dyDescent="0.3">
      <c r="A468" s="24">
        <v>43031</v>
      </c>
      <c r="B468" s="23">
        <v>2017</v>
      </c>
      <c r="C468" s="23" t="s">
        <v>77</v>
      </c>
      <c r="D468" s="23">
        <v>299.07</v>
      </c>
      <c r="E468" s="23">
        <v>134.58000000000001</v>
      </c>
    </row>
    <row r="469" spans="1:5" x14ac:dyDescent="0.3">
      <c r="A469" s="24">
        <v>42385</v>
      </c>
      <c r="B469" s="23">
        <v>2016</v>
      </c>
      <c r="C469" s="23" t="s">
        <v>77</v>
      </c>
      <c r="D469" s="23">
        <v>2462.06</v>
      </c>
      <c r="E469" s="23">
        <v>1058.69</v>
      </c>
    </row>
    <row r="470" spans="1:5" x14ac:dyDescent="0.3">
      <c r="A470" s="24">
        <v>43251</v>
      </c>
      <c r="B470" s="23">
        <v>2018</v>
      </c>
      <c r="C470" s="23" t="s">
        <v>76</v>
      </c>
      <c r="D470" s="23">
        <v>1621.96</v>
      </c>
      <c r="E470" s="23">
        <v>843.42</v>
      </c>
    </row>
    <row r="471" spans="1:5" x14ac:dyDescent="0.3">
      <c r="A471" s="24">
        <v>43313</v>
      </c>
      <c r="B471" s="23">
        <v>2018</v>
      </c>
      <c r="C471" s="23" t="s">
        <v>31</v>
      </c>
      <c r="D471" s="23">
        <v>1708.73</v>
      </c>
      <c r="E471" s="23">
        <v>905.63</v>
      </c>
    </row>
    <row r="472" spans="1:5" x14ac:dyDescent="0.3">
      <c r="A472" s="24">
        <v>43263</v>
      </c>
      <c r="B472" s="23">
        <v>2018</v>
      </c>
      <c r="C472" s="23" t="s">
        <v>30</v>
      </c>
      <c r="D472" s="23">
        <v>254.01</v>
      </c>
      <c r="E472" s="23">
        <v>149.87</v>
      </c>
    </row>
    <row r="473" spans="1:5" x14ac:dyDescent="0.3">
      <c r="A473" s="24">
        <v>42801</v>
      </c>
      <c r="B473" s="23">
        <v>2017</v>
      </c>
      <c r="C473" s="23" t="s">
        <v>77</v>
      </c>
      <c r="D473" s="23">
        <v>2435.94</v>
      </c>
      <c r="E473" s="23">
        <v>1096.17</v>
      </c>
    </row>
    <row r="474" spans="1:5" x14ac:dyDescent="0.3">
      <c r="A474" s="24">
        <v>43386</v>
      </c>
      <c r="B474" s="23">
        <v>2018</v>
      </c>
      <c r="C474" s="23" t="s">
        <v>30</v>
      </c>
      <c r="D474" s="23">
        <v>2342.37</v>
      </c>
      <c r="E474" s="23">
        <v>1218.03</v>
      </c>
    </row>
    <row r="475" spans="1:5" x14ac:dyDescent="0.3">
      <c r="A475" s="24">
        <v>43404</v>
      </c>
      <c r="B475" s="23">
        <v>2018</v>
      </c>
      <c r="C475" s="23" t="s">
        <v>77</v>
      </c>
      <c r="D475" s="23">
        <v>1626.41</v>
      </c>
      <c r="E475" s="23">
        <v>829.47</v>
      </c>
    </row>
    <row r="476" spans="1:5" x14ac:dyDescent="0.3">
      <c r="A476" s="24">
        <v>43336</v>
      </c>
      <c r="B476" s="23">
        <v>2018</v>
      </c>
      <c r="C476" s="23" t="s">
        <v>76</v>
      </c>
      <c r="D476" s="23">
        <v>2228.5500000000002</v>
      </c>
      <c r="E476" s="23">
        <v>891.42</v>
      </c>
    </row>
    <row r="477" spans="1:5" x14ac:dyDescent="0.3">
      <c r="A477" s="24">
        <v>42875</v>
      </c>
      <c r="B477" s="23">
        <v>2017</v>
      </c>
      <c r="C477" s="23" t="s">
        <v>31</v>
      </c>
      <c r="D477" s="23">
        <v>508.97</v>
      </c>
      <c r="E477" s="23">
        <v>213.77</v>
      </c>
    </row>
    <row r="478" spans="1:5" x14ac:dyDescent="0.3">
      <c r="A478" s="24">
        <v>42693</v>
      </c>
      <c r="B478" s="23">
        <v>2016</v>
      </c>
      <c r="C478" s="23" t="s">
        <v>76</v>
      </c>
      <c r="D478" s="23">
        <v>2205.67</v>
      </c>
      <c r="E478" s="23">
        <v>1235.18</v>
      </c>
    </row>
    <row r="479" spans="1:5" x14ac:dyDescent="0.3">
      <c r="A479" s="24">
        <v>42872</v>
      </c>
      <c r="B479" s="23">
        <v>2017</v>
      </c>
      <c r="C479" s="23" t="s">
        <v>31</v>
      </c>
      <c r="D479" s="23">
        <v>1057.56</v>
      </c>
      <c r="E479" s="23">
        <v>412.45</v>
      </c>
    </row>
    <row r="480" spans="1:5" x14ac:dyDescent="0.3">
      <c r="A480" s="24">
        <v>42420</v>
      </c>
      <c r="B480" s="23">
        <v>2016</v>
      </c>
      <c r="C480" s="23" t="s">
        <v>30</v>
      </c>
      <c r="D480" s="23">
        <v>1458.31</v>
      </c>
      <c r="E480" s="23">
        <v>699.99</v>
      </c>
    </row>
    <row r="481" spans="1:5" x14ac:dyDescent="0.3">
      <c r="A481" s="24">
        <v>43179</v>
      </c>
      <c r="B481" s="23">
        <v>2018</v>
      </c>
      <c r="C481" s="23" t="s">
        <v>31</v>
      </c>
      <c r="D481" s="23">
        <v>458.76</v>
      </c>
      <c r="E481" s="23">
        <v>243.14</v>
      </c>
    </row>
    <row r="482" spans="1:5" x14ac:dyDescent="0.3">
      <c r="A482" s="24">
        <v>42964</v>
      </c>
      <c r="B482" s="23">
        <v>2017</v>
      </c>
      <c r="C482" s="23" t="s">
        <v>30</v>
      </c>
      <c r="D482" s="23">
        <v>172.58</v>
      </c>
      <c r="E482" s="23">
        <v>82.84</v>
      </c>
    </row>
    <row r="483" spans="1:5" x14ac:dyDescent="0.3">
      <c r="A483" s="24">
        <v>42959</v>
      </c>
      <c r="B483" s="23">
        <v>2017</v>
      </c>
      <c r="C483" s="23" t="s">
        <v>76</v>
      </c>
      <c r="D483" s="23">
        <v>2375.3200000000002</v>
      </c>
      <c r="E483" s="23">
        <v>1567.71</v>
      </c>
    </row>
    <row r="484" spans="1:5" x14ac:dyDescent="0.3">
      <c r="A484" s="24">
        <v>43176</v>
      </c>
      <c r="B484" s="23">
        <v>2018</v>
      </c>
      <c r="C484" s="23" t="s">
        <v>30</v>
      </c>
      <c r="D484" s="23">
        <v>1542.83</v>
      </c>
      <c r="E484" s="23">
        <v>802.27</v>
      </c>
    </row>
    <row r="485" spans="1:5" x14ac:dyDescent="0.3">
      <c r="A485" s="24">
        <v>42532</v>
      </c>
      <c r="B485" s="23">
        <v>2016</v>
      </c>
      <c r="C485" s="23" t="s">
        <v>31</v>
      </c>
      <c r="D485" s="23">
        <v>660.93</v>
      </c>
      <c r="E485" s="23">
        <v>304.02999999999997</v>
      </c>
    </row>
    <row r="486" spans="1:5" x14ac:dyDescent="0.3">
      <c r="A486" s="24">
        <v>42674</v>
      </c>
      <c r="B486" s="23">
        <v>2016</v>
      </c>
      <c r="C486" s="23" t="s">
        <v>77</v>
      </c>
      <c r="D486" s="23">
        <v>544.23</v>
      </c>
      <c r="E486" s="23">
        <v>212.25</v>
      </c>
    </row>
    <row r="487" spans="1:5" x14ac:dyDescent="0.3">
      <c r="A487" s="24">
        <v>42855</v>
      </c>
      <c r="B487" s="23">
        <v>2017</v>
      </c>
      <c r="C487" s="23" t="s">
        <v>76</v>
      </c>
      <c r="D487" s="23">
        <v>150.19</v>
      </c>
      <c r="E487" s="23">
        <v>82.6</v>
      </c>
    </row>
    <row r="488" spans="1:5" x14ac:dyDescent="0.3">
      <c r="A488" s="24">
        <v>43058</v>
      </c>
      <c r="B488" s="23">
        <v>2017</v>
      </c>
      <c r="C488" s="23" t="s">
        <v>77</v>
      </c>
      <c r="D488" s="23">
        <v>451.19</v>
      </c>
      <c r="E488" s="23">
        <v>284.25</v>
      </c>
    </row>
    <row r="489" spans="1:5" x14ac:dyDescent="0.3">
      <c r="A489" s="24">
        <v>43116</v>
      </c>
      <c r="B489" s="23">
        <v>2018</v>
      </c>
      <c r="C489" s="23" t="s">
        <v>31</v>
      </c>
      <c r="D489" s="23">
        <v>1711.73</v>
      </c>
      <c r="E489" s="23">
        <v>958.57</v>
      </c>
    </row>
    <row r="490" spans="1:5" x14ac:dyDescent="0.3">
      <c r="A490" s="24">
        <v>43250</v>
      </c>
      <c r="B490" s="23">
        <v>2018</v>
      </c>
      <c r="C490" s="23" t="s">
        <v>30</v>
      </c>
      <c r="D490" s="23">
        <v>689.05</v>
      </c>
      <c r="E490" s="23">
        <v>461.66</v>
      </c>
    </row>
    <row r="491" spans="1:5" x14ac:dyDescent="0.3">
      <c r="A491" s="24">
        <v>42493</v>
      </c>
      <c r="B491" s="23">
        <v>2016</v>
      </c>
      <c r="C491" s="23" t="s">
        <v>31</v>
      </c>
      <c r="D491" s="23">
        <v>1463.2</v>
      </c>
      <c r="E491" s="23">
        <v>643.80999999999995</v>
      </c>
    </row>
    <row r="492" spans="1:5" x14ac:dyDescent="0.3">
      <c r="A492" s="24">
        <v>42700</v>
      </c>
      <c r="B492" s="23">
        <v>2016</v>
      </c>
      <c r="C492" s="23" t="s">
        <v>30</v>
      </c>
      <c r="D492" s="23">
        <v>398.06</v>
      </c>
      <c r="E492" s="23">
        <v>250.78</v>
      </c>
    </row>
    <row r="493" spans="1:5" x14ac:dyDescent="0.3">
      <c r="A493" s="24">
        <v>42612</v>
      </c>
      <c r="B493" s="23">
        <v>2016</v>
      </c>
      <c r="C493" s="23" t="s">
        <v>77</v>
      </c>
      <c r="D493" s="23">
        <v>2139.4699999999998</v>
      </c>
      <c r="E493" s="23">
        <v>855.79</v>
      </c>
    </row>
    <row r="494" spans="1:5" x14ac:dyDescent="0.3">
      <c r="A494" s="24">
        <v>42735</v>
      </c>
      <c r="B494" s="23">
        <v>2016</v>
      </c>
      <c r="C494" s="23" t="s">
        <v>77</v>
      </c>
      <c r="D494" s="23">
        <v>990.07</v>
      </c>
      <c r="E494" s="23">
        <v>386.13</v>
      </c>
    </row>
    <row r="495" spans="1:5" x14ac:dyDescent="0.3">
      <c r="A495" s="24">
        <v>43304</v>
      </c>
      <c r="B495" s="23">
        <v>2018</v>
      </c>
      <c r="C495" s="23" t="s">
        <v>30</v>
      </c>
      <c r="D495" s="23">
        <v>983.91</v>
      </c>
      <c r="E495" s="23">
        <v>600.19000000000005</v>
      </c>
    </row>
    <row r="496" spans="1:5" x14ac:dyDescent="0.3">
      <c r="A496" s="24">
        <v>42576</v>
      </c>
      <c r="B496" s="23">
        <v>2016</v>
      </c>
      <c r="C496" s="23" t="s">
        <v>31</v>
      </c>
      <c r="D496" s="23">
        <v>1697.79</v>
      </c>
      <c r="E496" s="23">
        <v>1052.6300000000001</v>
      </c>
    </row>
    <row r="497" spans="1:5" x14ac:dyDescent="0.3">
      <c r="A497" s="24">
        <v>43328</v>
      </c>
      <c r="B497" s="23">
        <v>2018</v>
      </c>
      <c r="C497" s="23" t="s">
        <v>31</v>
      </c>
      <c r="D497" s="23">
        <v>2311.1999999999998</v>
      </c>
      <c r="E497" s="23">
        <v>970.7</v>
      </c>
    </row>
    <row r="498" spans="1:5" x14ac:dyDescent="0.3">
      <c r="A498" s="24">
        <v>43343</v>
      </c>
      <c r="B498" s="23">
        <v>2018</v>
      </c>
      <c r="C498" s="23" t="s">
        <v>76</v>
      </c>
      <c r="D498" s="23">
        <v>2410.44</v>
      </c>
      <c r="E498" s="23">
        <v>1084.7</v>
      </c>
    </row>
    <row r="499" spans="1:5" x14ac:dyDescent="0.3">
      <c r="A499" s="24">
        <v>42863</v>
      </c>
      <c r="B499" s="23">
        <v>2017</v>
      </c>
      <c r="C499" s="23" t="s">
        <v>30</v>
      </c>
      <c r="D499" s="23">
        <v>779.09</v>
      </c>
      <c r="E499" s="23">
        <v>483.04</v>
      </c>
    </row>
    <row r="500" spans="1:5" x14ac:dyDescent="0.3">
      <c r="A500" s="24">
        <v>42992</v>
      </c>
      <c r="B500" s="23">
        <v>2017</v>
      </c>
      <c r="C500" s="23" t="s">
        <v>31</v>
      </c>
      <c r="D500" s="23">
        <v>1383.95</v>
      </c>
      <c r="E500" s="23">
        <v>775.01</v>
      </c>
    </row>
    <row r="501" spans="1:5" x14ac:dyDescent="0.3">
      <c r="A501" s="24">
        <v>42778</v>
      </c>
      <c r="B501" s="23">
        <v>2017</v>
      </c>
      <c r="C501" s="23" t="s">
        <v>77</v>
      </c>
      <c r="D501" s="23">
        <v>2318.2399999999998</v>
      </c>
      <c r="E501" s="23">
        <v>1506.86</v>
      </c>
    </row>
    <row r="502" spans="1:5" x14ac:dyDescent="0.3">
      <c r="A502" s="24">
        <v>42755</v>
      </c>
      <c r="B502" s="23">
        <v>2017</v>
      </c>
      <c r="C502" s="23" t="s">
        <v>30</v>
      </c>
      <c r="D502" s="23">
        <v>169.05</v>
      </c>
      <c r="E502" s="23">
        <v>106.5</v>
      </c>
    </row>
    <row r="503" spans="1:5" x14ac:dyDescent="0.3">
      <c r="A503" s="24">
        <v>43226</v>
      </c>
      <c r="B503" s="23">
        <v>2018</v>
      </c>
      <c r="C503" s="23" t="s">
        <v>30</v>
      </c>
      <c r="D503" s="23">
        <v>2383.7600000000002</v>
      </c>
      <c r="E503" s="23">
        <v>1406.42</v>
      </c>
    </row>
    <row r="504" spans="1:5" x14ac:dyDescent="0.3">
      <c r="A504" s="24">
        <v>42905</v>
      </c>
      <c r="B504" s="23">
        <v>2017</v>
      </c>
      <c r="C504" s="23" t="s">
        <v>77</v>
      </c>
      <c r="D504" s="23">
        <v>1536.25</v>
      </c>
      <c r="E504" s="23">
        <v>814.21</v>
      </c>
    </row>
    <row r="505" spans="1:5" x14ac:dyDescent="0.3">
      <c r="A505" s="24">
        <v>42926</v>
      </c>
      <c r="B505" s="23">
        <v>2017</v>
      </c>
      <c r="C505" s="23" t="s">
        <v>76</v>
      </c>
      <c r="D505" s="23">
        <v>548.89</v>
      </c>
      <c r="E505" s="23">
        <v>351.29</v>
      </c>
    </row>
    <row r="506" spans="1:5" x14ac:dyDescent="0.3">
      <c r="A506" s="24">
        <v>43374</v>
      </c>
      <c r="B506" s="23">
        <v>2018</v>
      </c>
      <c r="C506" s="23" t="s">
        <v>77</v>
      </c>
      <c r="D506" s="23">
        <v>1650.76</v>
      </c>
      <c r="E506" s="23">
        <v>775.86</v>
      </c>
    </row>
    <row r="507" spans="1:5" x14ac:dyDescent="0.3">
      <c r="A507" s="24">
        <v>43405</v>
      </c>
      <c r="B507" s="23">
        <v>2018</v>
      </c>
      <c r="C507" s="23" t="s">
        <v>30</v>
      </c>
      <c r="D507" s="23">
        <v>288.33999999999997</v>
      </c>
      <c r="E507" s="23">
        <v>170.12</v>
      </c>
    </row>
    <row r="508" spans="1:5" x14ac:dyDescent="0.3">
      <c r="A508" s="24">
        <v>43096</v>
      </c>
      <c r="B508" s="23">
        <v>2017</v>
      </c>
      <c r="C508" s="23" t="s">
        <v>30</v>
      </c>
      <c r="D508" s="23">
        <v>1625.12</v>
      </c>
      <c r="E508" s="23">
        <v>731.3</v>
      </c>
    </row>
    <row r="509" spans="1:5" x14ac:dyDescent="0.3">
      <c r="A509" s="24">
        <v>42889</v>
      </c>
      <c r="B509" s="23">
        <v>2017</v>
      </c>
      <c r="C509" s="23" t="s">
        <v>77</v>
      </c>
      <c r="D509" s="23">
        <v>1318.75</v>
      </c>
      <c r="E509" s="23">
        <v>685.75</v>
      </c>
    </row>
    <row r="510" spans="1:5" x14ac:dyDescent="0.3">
      <c r="A510" s="24">
        <v>42504</v>
      </c>
      <c r="B510" s="23">
        <v>2016</v>
      </c>
      <c r="C510" s="23" t="s">
        <v>30</v>
      </c>
      <c r="D510" s="23">
        <v>2247.4499999999998</v>
      </c>
      <c r="E510" s="23">
        <v>898.98</v>
      </c>
    </row>
    <row r="511" spans="1:5" x14ac:dyDescent="0.3">
      <c r="A511" s="24">
        <v>43236</v>
      </c>
      <c r="B511" s="23">
        <v>2018</v>
      </c>
      <c r="C511" s="23" t="s">
        <v>30</v>
      </c>
      <c r="D511" s="23">
        <v>1394.64</v>
      </c>
      <c r="E511" s="23">
        <v>669.43</v>
      </c>
    </row>
    <row r="512" spans="1:5" x14ac:dyDescent="0.3">
      <c r="A512" s="24">
        <v>43103</v>
      </c>
      <c r="B512" s="23">
        <v>2018</v>
      </c>
      <c r="C512" s="23" t="s">
        <v>31</v>
      </c>
      <c r="D512" s="23">
        <v>1567.29</v>
      </c>
      <c r="E512" s="23">
        <v>673.93</v>
      </c>
    </row>
    <row r="513" spans="1:5" x14ac:dyDescent="0.3">
      <c r="A513" s="24">
        <v>42840</v>
      </c>
      <c r="B513" s="23">
        <v>2017</v>
      </c>
      <c r="C513" s="23" t="s">
        <v>77</v>
      </c>
      <c r="D513" s="23">
        <v>993.69</v>
      </c>
      <c r="E513" s="23">
        <v>556.47</v>
      </c>
    </row>
    <row r="514" spans="1:5" x14ac:dyDescent="0.3">
      <c r="A514" s="24">
        <v>42633</v>
      </c>
      <c r="B514" s="23">
        <v>2016</v>
      </c>
      <c r="C514" s="23" t="s">
        <v>76</v>
      </c>
      <c r="D514" s="23">
        <v>1698.45</v>
      </c>
      <c r="E514" s="23">
        <v>1053.04</v>
      </c>
    </row>
    <row r="515" spans="1:5" x14ac:dyDescent="0.3">
      <c r="A515" s="24">
        <v>43248</v>
      </c>
      <c r="B515" s="23">
        <v>2018</v>
      </c>
      <c r="C515" s="23" t="s">
        <v>77</v>
      </c>
      <c r="D515" s="23">
        <v>529.82000000000005</v>
      </c>
      <c r="E515" s="23">
        <v>233.12</v>
      </c>
    </row>
    <row r="516" spans="1:5" x14ac:dyDescent="0.3">
      <c r="A516" s="24">
        <v>43032</v>
      </c>
      <c r="B516" s="23">
        <v>2017</v>
      </c>
      <c r="C516" s="23" t="s">
        <v>31</v>
      </c>
      <c r="D516" s="23">
        <v>898.34</v>
      </c>
      <c r="E516" s="23">
        <v>467.14</v>
      </c>
    </row>
    <row r="517" spans="1:5" x14ac:dyDescent="0.3">
      <c r="A517" s="24">
        <v>43340</v>
      </c>
      <c r="B517" s="23">
        <v>2018</v>
      </c>
      <c r="C517" s="23" t="s">
        <v>77</v>
      </c>
      <c r="D517" s="23">
        <v>2470.64</v>
      </c>
      <c r="E517" s="23">
        <v>1309.44</v>
      </c>
    </row>
    <row r="518" spans="1:5" x14ac:dyDescent="0.3">
      <c r="A518" s="24">
        <v>42704</v>
      </c>
      <c r="B518" s="23">
        <v>2016</v>
      </c>
      <c r="C518" s="23" t="s">
        <v>77</v>
      </c>
      <c r="D518" s="23">
        <v>421.06</v>
      </c>
      <c r="E518" s="23">
        <v>189.48</v>
      </c>
    </row>
    <row r="519" spans="1:5" x14ac:dyDescent="0.3">
      <c r="A519" s="24">
        <v>42406</v>
      </c>
      <c r="B519" s="23">
        <v>2016</v>
      </c>
      <c r="C519" s="23" t="s">
        <v>76</v>
      </c>
      <c r="D519" s="23">
        <v>1437.88</v>
      </c>
      <c r="E519" s="23">
        <v>704.56</v>
      </c>
    </row>
    <row r="520" spans="1:5" x14ac:dyDescent="0.3">
      <c r="A520" s="24">
        <v>42640</v>
      </c>
      <c r="B520" s="23">
        <v>2016</v>
      </c>
      <c r="C520" s="23" t="s">
        <v>31</v>
      </c>
      <c r="D520" s="23">
        <v>2495.48</v>
      </c>
      <c r="E520" s="23">
        <v>1297.6500000000001</v>
      </c>
    </row>
    <row r="521" spans="1:5" x14ac:dyDescent="0.3">
      <c r="A521" s="24">
        <v>42915</v>
      </c>
      <c r="B521" s="23">
        <v>2017</v>
      </c>
      <c r="C521" s="23" t="s">
        <v>76</v>
      </c>
      <c r="D521" s="23">
        <v>2123.1799999999998</v>
      </c>
      <c r="E521" s="23">
        <v>997.89</v>
      </c>
    </row>
    <row r="522" spans="1:5" x14ac:dyDescent="0.3">
      <c r="A522" s="24">
        <v>42704</v>
      </c>
      <c r="B522" s="23">
        <v>2016</v>
      </c>
      <c r="C522" s="23" t="s">
        <v>77</v>
      </c>
      <c r="D522" s="23">
        <v>1955.88</v>
      </c>
      <c r="E522" s="23">
        <v>1114.8499999999999</v>
      </c>
    </row>
    <row r="523" spans="1:5" x14ac:dyDescent="0.3">
      <c r="A523" s="24">
        <v>42780</v>
      </c>
      <c r="B523" s="23">
        <v>2017</v>
      </c>
      <c r="C523" s="23" t="s">
        <v>31</v>
      </c>
      <c r="D523" s="23">
        <v>2138.09</v>
      </c>
      <c r="E523" s="23">
        <v>1197.33</v>
      </c>
    </row>
    <row r="524" spans="1:5" x14ac:dyDescent="0.3">
      <c r="A524" s="24">
        <v>43212</v>
      </c>
      <c r="B524" s="23">
        <v>2018</v>
      </c>
      <c r="C524" s="23" t="s">
        <v>31</v>
      </c>
      <c r="D524" s="23">
        <v>2424.29</v>
      </c>
      <c r="E524" s="23">
        <v>1260.6300000000001</v>
      </c>
    </row>
    <row r="525" spans="1:5" x14ac:dyDescent="0.3">
      <c r="A525" s="24">
        <v>43028</v>
      </c>
      <c r="B525" s="23">
        <v>2017</v>
      </c>
      <c r="C525" s="23" t="s">
        <v>30</v>
      </c>
      <c r="D525" s="23">
        <v>426.29</v>
      </c>
      <c r="E525" s="23">
        <v>170.52</v>
      </c>
    </row>
    <row r="526" spans="1:5" x14ac:dyDescent="0.3">
      <c r="A526" s="24">
        <v>42895</v>
      </c>
      <c r="B526" s="23">
        <v>2017</v>
      </c>
      <c r="C526" s="23" t="s">
        <v>77</v>
      </c>
      <c r="D526" s="23">
        <v>1208.04</v>
      </c>
      <c r="E526" s="23">
        <v>761.07</v>
      </c>
    </row>
    <row r="527" spans="1:5" x14ac:dyDescent="0.3">
      <c r="A527" s="24">
        <v>43149</v>
      </c>
      <c r="B527" s="23">
        <v>2018</v>
      </c>
      <c r="C527" s="23" t="s">
        <v>77</v>
      </c>
      <c r="D527" s="23">
        <v>1623.8</v>
      </c>
      <c r="E527" s="23">
        <v>714.47</v>
      </c>
    </row>
    <row r="528" spans="1:5" x14ac:dyDescent="0.3">
      <c r="A528" s="24">
        <v>42826</v>
      </c>
      <c r="B528" s="23">
        <v>2017</v>
      </c>
      <c r="C528" s="23" t="s">
        <v>77</v>
      </c>
      <c r="D528" s="23">
        <v>1631.95</v>
      </c>
      <c r="E528" s="23">
        <v>1093.4100000000001</v>
      </c>
    </row>
    <row r="529" spans="1:5" x14ac:dyDescent="0.3">
      <c r="A529" s="24">
        <v>42422</v>
      </c>
      <c r="B529" s="23">
        <v>2016</v>
      </c>
      <c r="C529" s="23" t="s">
        <v>77</v>
      </c>
      <c r="D529" s="23">
        <v>120.99</v>
      </c>
      <c r="E529" s="23">
        <v>52.03</v>
      </c>
    </row>
    <row r="530" spans="1:5" x14ac:dyDescent="0.3">
      <c r="A530" s="24">
        <v>42460</v>
      </c>
      <c r="B530" s="23">
        <v>2016</v>
      </c>
      <c r="C530" s="23" t="s">
        <v>76</v>
      </c>
      <c r="D530" s="23">
        <v>1764.88</v>
      </c>
      <c r="E530" s="23">
        <v>882.44</v>
      </c>
    </row>
    <row r="531" spans="1:5" x14ac:dyDescent="0.3">
      <c r="A531" s="24">
        <v>42920</v>
      </c>
      <c r="B531" s="23">
        <v>2017</v>
      </c>
      <c r="C531" s="23" t="s">
        <v>30</v>
      </c>
      <c r="D531" s="23">
        <v>2084.75</v>
      </c>
      <c r="E531" s="23">
        <v>1355.09</v>
      </c>
    </row>
    <row r="532" spans="1:5" x14ac:dyDescent="0.3">
      <c r="A532" s="24">
        <v>43339</v>
      </c>
      <c r="B532" s="23">
        <v>2018</v>
      </c>
      <c r="C532" s="23" t="s">
        <v>76</v>
      </c>
      <c r="D532" s="23">
        <v>713.57</v>
      </c>
      <c r="E532" s="23">
        <v>278.29000000000002</v>
      </c>
    </row>
    <row r="533" spans="1:5" x14ac:dyDescent="0.3">
      <c r="A533" s="24">
        <v>43231</v>
      </c>
      <c r="B533" s="23">
        <v>2018</v>
      </c>
      <c r="C533" s="23" t="s">
        <v>31</v>
      </c>
      <c r="D533" s="23">
        <v>460.82</v>
      </c>
      <c r="E533" s="23">
        <v>276.49</v>
      </c>
    </row>
    <row r="534" spans="1:5" x14ac:dyDescent="0.3">
      <c r="A534" s="24">
        <v>43098</v>
      </c>
      <c r="B534" s="23">
        <v>2017</v>
      </c>
      <c r="C534" s="23" t="s">
        <v>30</v>
      </c>
      <c r="D534" s="23">
        <v>1333.21</v>
      </c>
      <c r="E534" s="23">
        <v>813.26</v>
      </c>
    </row>
    <row r="535" spans="1:5" x14ac:dyDescent="0.3">
      <c r="A535" s="24">
        <v>42393</v>
      </c>
      <c r="B535" s="23">
        <v>2016</v>
      </c>
      <c r="C535" s="23" t="s">
        <v>31</v>
      </c>
      <c r="D535" s="23">
        <v>2282.04</v>
      </c>
      <c r="E535" s="23">
        <v>958.46</v>
      </c>
    </row>
    <row r="536" spans="1:5" x14ac:dyDescent="0.3">
      <c r="A536" s="24">
        <v>43128</v>
      </c>
      <c r="B536" s="23">
        <v>2018</v>
      </c>
      <c r="C536" s="23" t="s">
        <v>77</v>
      </c>
      <c r="D536" s="23">
        <v>1910.03</v>
      </c>
      <c r="E536" s="23">
        <v>974.12</v>
      </c>
    </row>
    <row r="537" spans="1:5" x14ac:dyDescent="0.3">
      <c r="A537" s="24">
        <v>43254</v>
      </c>
      <c r="B537" s="23">
        <v>2018</v>
      </c>
      <c r="C537" s="23" t="s">
        <v>76</v>
      </c>
      <c r="D537" s="23">
        <v>1744.01</v>
      </c>
      <c r="E537" s="23">
        <v>1081.29</v>
      </c>
    </row>
    <row r="538" spans="1:5" x14ac:dyDescent="0.3">
      <c r="A538" s="24">
        <v>43195</v>
      </c>
      <c r="B538" s="23">
        <v>2018</v>
      </c>
      <c r="C538" s="23" t="s">
        <v>76</v>
      </c>
      <c r="D538" s="23">
        <v>1567.95</v>
      </c>
      <c r="E538" s="23">
        <v>627.17999999999995</v>
      </c>
    </row>
    <row r="539" spans="1:5" x14ac:dyDescent="0.3">
      <c r="A539" s="24">
        <v>42609</v>
      </c>
      <c r="B539" s="23">
        <v>2016</v>
      </c>
      <c r="C539" s="23" t="s">
        <v>77</v>
      </c>
      <c r="D539" s="23">
        <v>1490.73</v>
      </c>
      <c r="E539" s="23">
        <v>715.55</v>
      </c>
    </row>
    <row r="540" spans="1:5" x14ac:dyDescent="0.3">
      <c r="A540" s="24">
        <v>42391</v>
      </c>
      <c r="B540" s="23">
        <v>2016</v>
      </c>
      <c r="C540" s="23" t="s">
        <v>30</v>
      </c>
      <c r="D540" s="23">
        <v>549.73</v>
      </c>
      <c r="E540" s="23">
        <v>351.83</v>
      </c>
    </row>
    <row r="541" spans="1:5" x14ac:dyDescent="0.3">
      <c r="A541" s="24">
        <v>43251</v>
      </c>
      <c r="B541" s="23">
        <v>2018</v>
      </c>
      <c r="C541" s="23" t="s">
        <v>77</v>
      </c>
      <c r="D541" s="23">
        <v>2297.85</v>
      </c>
      <c r="E541" s="23">
        <v>1125.95</v>
      </c>
    </row>
    <row r="542" spans="1:5" x14ac:dyDescent="0.3">
      <c r="A542" s="24">
        <v>42775</v>
      </c>
      <c r="B542" s="23">
        <v>2017</v>
      </c>
      <c r="C542" s="23" t="s">
        <v>76</v>
      </c>
      <c r="D542" s="23">
        <v>1573.07</v>
      </c>
      <c r="E542" s="23">
        <v>1022.5</v>
      </c>
    </row>
    <row r="543" spans="1:5" x14ac:dyDescent="0.3">
      <c r="A543" s="24">
        <v>43074</v>
      </c>
      <c r="B543" s="23">
        <v>2017</v>
      </c>
      <c r="C543" s="23" t="s">
        <v>31</v>
      </c>
      <c r="D543" s="23">
        <v>1405.91</v>
      </c>
      <c r="E543" s="23">
        <v>801.37</v>
      </c>
    </row>
    <row r="544" spans="1:5" x14ac:dyDescent="0.3">
      <c r="A544" s="24">
        <v>42805</v>
      </c>
      <c r="B544" s="23">
        <v>2017</v>
      </c>
      <c r="C544" s="23" t="s">
        <v>77</v>
      </c>
      <c r="D544" s="23">
        <v>510.87</v>
      </c>
      <c r="E544" s="23">
        <v>332.07</v>
      </c>
    </row>
    <row r="545" spans="1:5" x14ac:dyDescent="0.3">
      <c r="A545" s="24">
        <v>43244</v>
      </c>
      <c r="B545" s="23">
        <v>2018</v>
      </c>
      <c r="C545" s="23" t="s">
        <v>77</v>
      </c>
      <c r="D545" s="23">
        <v>2431.9</v>
      </c>
      <c r="E545" s="23">
        <v>1386.18</v>
      </c>
    </row>
    <row r="546" spans="1:5" x14ac:dyDescent="0.3">
      <c r="A546" s="24">
        <v>43232</v>
      </c>
      <c r="B546" s="23">
        <v>2018</v>
      </c>
      <c r="C546" s="23" t="s">
        <v>76</v>
      </c>
      <c r="D546" s="23">
        <v>468.49</v>
      </c>
      <c r="E546" s="23">
        <v>267.04000000000002</v>
      </c>
    </row>
    <row r="547" spans="1:5" x14ac:dyDescent="0.3">
      <c r="A547" s="24">
        <v>43160</v>
      </c>
      <c r="B547" s="23">
        <v>2018</v>
      </c>
      <c r="C547" s="23" t="s">
        <v>30</v>
      </c>
      <c r="D547" s="23">
        <v>305.97000000000003</v>
      </c>
      <c r="E547" s="23">
        <v>174.4</v>
      </c>
    </row>
    <row r="548" spans="1:5" x14ac:dyDescent="0.3">
      <c r="A548" s="24">
        <v>43246</v>
      </c>
      <c r="B548" s="23">
        <v>2018</v>
      </c>
      <c r="C548" s="23" t="s">
        <v>31</v>
      </c>
      <c r="D548" s="23">
        <v>1248.3599999999999</v>
      </c>
      <c r="E548" s="23">
        <v>486.86</v>
      </c>
    </row>
    <row r="549" spans="1:5" x14ac:dyDescent="0.3">
      <c r="A549" s="24">
        <v>43068</v>
      </c>
      <c r="B549" s="23">
        <v>2017</v>
      </c>
      <c r="C549" s="23" t="s">
        <v>77</v>
      </c>
      <c r="D549" s="23">
        <v>2419.5100000000002</v>
      </c>
      <c r="E549" s="23">
        <v>1621.07</v>
      </c>
    </row>
    <row r="550" spans="1:5" x14ac:dyDescent="0.3">
      <c r="A550" s="24">
        <v>43250</v>
      </c>
      <c r="B550" s="23">
        <v>2018</v>
      </c>
      <c r="C550" s="23" t="s">
        <v>76</v>
      </c>
      <c r="D550" s="23">
        <v>650.66</v>
      </c>
      <c r="E550" s="23">
        <v>422.93</v>
      </c>
    </row>
    <row r="551" spans="1:5" x14ac:dyDescent="0.3">
      <c r="A551" s="24">
        <v>42570</v>
      </c>
      <c r="B551" s="23">
        <v>2016</v>
      </c>
      <c r="C551" s="23" t="s">
        <v>76</v>
      </c>
      <c r="D551" s="23">
        <v>2143.37</v>
      </c>
      <c r="E551" s="23">
        <v>835.91</v>
      </c>
    </row>
    <row r="552" spans="1:5" x14ac:dyDescent="0.3">
      <c r="A552" s="24">
        <v>42507</v>
      </c>
      <c r="B552" s="23">
        <v>2016</v>
      </c>
      <c r="C552" s="23" t="s">
        <v>77</v>
      </c>
      <c r="D552" s="23">
        <v>1933.21</v>
      </c>
      <c r="E552" s="23">
        <v>1179.26</v>
      </c>
    </row>
    <row r="553" spans="1:5" x14ac:dyDescent="0.3">
      <c r="A553" s="24">
        <v>43205</v>
      </c>
      <c r="B553" s="23">
        <v>2018</v>
      </c>
      <c r="C553" s="23" t="s">
        <v>76</v>
      </c>
      <c r="D553" s="23">
        <v>640.23</v>
      </c>
      <c r="E553" s="23">
        <v>300.91000000000003</v>
      </c>
    </row>
    <row r="554" spans="1:5" x14ac:dyDescent="0.3">
      <c r="A554" s="24">
        <v>42668</v>
      </c>
      <c r="B554" s="23">
        <v>2016</v>
      </c>
      <c r="C554" s="23" t="s">
        <v>30</v>
      </c>
      <c r="D554" s="23">
        <v>212.44</v>
      </c>
      <c r="E554" s="23">
        <v>142.33000000000001</v>
      </c>
    </row>
    <row r="555" spans="1:5" x14ac:dyDescent="0.3">
      <c r="A555" s="24">
        <v>42701</v>
      </c>
      <c r="B555" s="23">
        <v>2016</v>
      </c>
      <c r="C555" s="23" t="s">
        <v>76</v>
      </c>
      <c r="D555" s="23">
        <v>775.76</v>
      </c>
      <c r="E555" s="23">
        <v>403.4</v>
      </c>
    </row>
    <row r="556" spans="1:5" x14ac:dyDescent="0.3">
      <c r="A556" s="24">
        <v>42479</v>
      </c>
      <c r="B556" s="23">
        <v>2016</v>
      </c>
      <c r="C556" s="23" t="s">
        <v>76</v>
      </c>
      <c r="D556" s="23">
        <v>2402.7600000000002</v>
      </c>
      <c r="E556" s="23">
        <v>1489.71</v>
      </c>
    </row>
    <row r="557" spans="1:5" x14ac:dyDescent="0.3">
      <c r="A557" s="24">
        <v>42494</v>
      </c>
      <c r="B557" s="23">
        <v>2016</v>
      </c>
      <c r="C557" s="23" t="s">
        <v>76</v>
      </c>
      <c r="D557" s="23">
        <v>1207.67</v>
      </c>
      <c r="E557" s="23">
        <v>712.53</v>
      </c>
    </row>
    <row r="558" spans="1:5" x14ac:dyDescent="0.3">
      <c r="A558" s="24">
        <v>42558</v>
      </c>
      <c r="B558" s="23">
        <v>2016</v>
      </c>
      <c r="C558" s="23" t="s">
        <v>31</v>
      </c>
      <c r="D558" s="23">
        <v>2420.86</v>
      </c>
      <c r="E558" s="23">
        <v>1525.14</v>
      </c>
    </row>
    <row r="559" spans="1:5" x14ac:dyDescent="0.3">
      <c r="A559" s="24">
        <v>42510</v>
      </c>
      <c r="B559" s="23">
        <v>2016</v>
      </c>
      <c r="C559" s="23" t="s">
        <v>30</v>
      </c>
      <c r="D559" s="23">
        <v>600.99</v>
      </c>
      <c r="E559" s="23">
        <v>354.58</v>
      </c>
    </row>
    <row r="560" spans="1:5" x14ac:dyDescent="0.3">
      <c r="A560" s="24">
        <v>43177</v>
      </c>
      <c r="B560" s="23">
        <v>2018</v>
      </c>
      <c r="C560" s="23" t="s">
        <v>30</v>
      </c>
      <c r="D560" s="23">
        <v>1382.05</v>
      </c>
      <c r="E560" s="23">
        <v>539</v>
      </c>
    </row>
    <row r="561" spans="1:5" x14ac:dyDescent="0.3">
      <c r="A561" s="24">
        <v>43010</v>
      </c>
      <c r="B561" s="23">
        <v>2017</v>
      </c>
      <c r="C561" s="23" t="s">
        <v>30</v>
      </c>
      <c r="D561" s="23">
        <v>1733.11</v>
      </c>
      <c r="E561" s="23">
        <v>1126.52</v>
      </c>
    </row>
    <row r="562" spans="1:5" x14ac:dyDescent="0.3">
      <c r="A562" s="24">
        <v>42539</v>
      </c>
      <c r="B562" s="23">
        <v>2016</v>
      </c>
      <c r="C562" s="23" t="s">
        <v>30</v>
      </c>
      <c r="D562" s="23">
        <v>158.13999999999999</v>
      </c>
      <c r="E562" s="23">
        <v>85.4</v>
      </c>
    </row>
    <row r="563" spans="1:5" x14ac:dyDescent="0.3">
      <c r="A563" s="24">
        <v>42668</v>
      </c>
      <c r="B563" s="23">
        <v>2016</v>
      </c>
      <c r="C563" s="23" t="s">
        <v>30</v>
      </c>
      <c r="D563" s="23">
        <v>902.42</v>
      </c>
      <c r="E563" s="23">
        <v>424.14</v>
      </c>
    </row>
    <row r="564" spans="1:5" x14ac:dyDescent="0.3">
      <c r="A564" s="24">
        <v>42495</v>
      </c>
      <c r="B564" s="23">
        <v>2016</v>
      </c>
      <c r="C564" s="23" t="s">
        <v>31</v>
      </c>
      <c r="D564" s="23">
        <v>1200.49</v>
      </c>
      <c r="E564" s="23">
        <v>684.28</v>
      </c>
    </row>
    <row r="565" spans="1:5" x14ac:dyDescent="0.3">
      <c r="A565" s="24">
        <v>43132</v>
      </c>
      <c r="B565" s="23">
        <v>2018</v>
      </c>
      <c r="C565" s="23" t="s">
        <v>30</v>
      </c>
      <c r="D565" s="23">
        <v>1899.36</v>
      </c>
      <c r="E565" s="23">
        <v>835.72</v>
      </c>
    </row>
    <row r="566" spans="1:5" x14ac:dyDescent="0.3">
      <c r="A566" s="24">
        <v>42737</v>
      </c>
      <c r="B566" s="23">
        <v>2017</v>
      </c>
      <c r="C566" s="23" t="s">
        <v>76</v>
      </c>
      <c r="D566" s="23">
        <v>790.56</v>
      </c>
      <c r="E566" s="23">
        <v>482.24</v>
      </c>
    </row>
    <row r="567" spans="1:5" x14ac:dyDescent="0.3">
      <c r="A567" s="24">
        <v>42943</v>
      </c>
      <c r="B567" s="23">
        <v>2017</v>
      </c>
      <c r="C567" s="23" t="s">
        <v>77</v>
      </c>
      <c r="D567" s="23">
        <v>599.09</v>
      </c>
      <c r="E567" s="23">
        <v>233.65</v>
      </c>
    </row>
    <row r="568" spans="1:5" x14ac:dyDescent="0.3">
      <c r="A568" s="24">
        <v>42979</v>
      </c>
      <c r="B568" s="23">
        <v>2017</v>
      </c>
      <c r="C568" s="23" t="s">
        <v>30</v>
      </c>
      <c r="D568" s="23">
        <v>1698.72</v>
      </c>
      <c r="E568" s="23">
        <v>1002.24</v>
      </c>
    </row>
    <row r="569" spans="1:5" x14ac:dyDescent="0.3">
      <c r="A569" s="24">
        <v>42630</v>
      </c>
      <c r="B569" s="23">
        <v>2016</v>
      </c>
      <c r="C569" s="23" t="s">
        <v>30</v>
      </c>
      <c r="D569" s="23">
        <v>2220.2399999999998</v>
      </c>
      <c r="E569" s="23">
        <v>888.1</v>
      </c>
    </row>
    <row r="570" spans="1:5" x14ac:dyDescent="0.3">
      <c r="A570" s="24">
        <v>43152</v>
      </c>
      <c r="B570" s="23">
        <v>2018</v>
      </c>
      <c r="C570" s="23" t="s">
        <v>76</v>
      </c>
      <c r="D570" s="23">
        <v>574.17999999999995</v>
      </c>
      <c r="E570" s="23">
        <v>292.83</v>
      </c>
    </row>
    <row r="571" spans="1:5" x14ac:dyDescent="0.3">
      <c r="A571" s="24">
        <v>42845</v>
      </c>
      <c r="B571" s="23">
        <v>2017</v>
      </c>
      <c r="C571" s="23" t="s">
        <v>76</v>
      </c>
      <c r="D571" s="23">
        <v>803.78</v>
      </c>
      <c r="E571" s="23">
        <v>377.78</v>
      </c>
    </row>
    <row r="572" spans="1:5" x14ac:dyDescent="0.3">
      <c r="A572" s="24">
        <v>42473</v>
      </c>
      <c r="B572" s="23">
        <v>2016</v>
      </c>
      <c r="C572" s="23" t="s">
        <v>76</v>
      </c>
      <c r="D572" s="23">
        <v>1006.45</v>
      </c>
      <c r="E572" s="23">
        <v>432.77</v>
      </c>
    </row>
    <row r="573" spans="1:5" x14ac:dyDescent="0.3">
      <c r="A573" s="24">
        <v>43008</v>
      </c>
      <c r="B573" s="23">
        <v>2017</v>
      </c>
      <c r="C573" s="23" t="s">
        <v>31</v>
      </c>
      <c r="D573" s="23">
        <v>1624.14</v>
      </c>
      <c r="E573" s="23">
        <v>779.59</v>
      </c>
    </row>
    <row r="574" spans="1:5" x14ac:dyDescent="0.3">
      <c r="A574" s="24">
        <v>42758</v>
      </c>
      <c r="B574" s="23">
        <v>2017</v>
      </c>
      <c r="C574" s="23" t="s">
        <v>30</v>
      </c>
      <c r="D574" s="23">
        <v>566.62</v>
      </c>
      <c r="E574" s="23">
        <v>317.31</v>
      </c>
    </row>
    <row r="575" spans="1:5" x14ac:dyDescent="0.3">
      <c r="A575" s="24">
        <v>42599</v>
      </c>
      <c r="B575" s="23">
        <v>2016</v>
      </c>
      <c r="C575" s="23" t="s">
        <v>77</v>
      </c>
      <c r="D575" s="23">
        <v>249.4</v>
      </c>
      <c r="E575" s="23">
        <v>154.63</v>
      </c>
    </row>
    <row r="576" spans="1:5" x14ac:dyDescent="0.3">
      <c r="A576" s="24">
        <v>43065</v>
      </c>
      <c r="B576" s="23">
        <v>2017</v>
      </c>
      <c r="C576" s="23" t="s">
        <v>31</v>
      </c>
      <c r="D576" s="23">
        <v>45.11</v>
      </c>
      <c r="E576" s="23">
        <v>18.95</v>
      </c>
    </row>
    <row r="577" spans="1:5" x14ac:dyDescent="0.3">
      <c r="A577" s="24">
        <v>43352</v>
      </c>
      <c r="B577" s="23">
        <v>2018</v>
      </c>
      <c r="C577" s="23" t="s">
        <v>30</v>
      </c>
      <c r="D577" s="23">
        <v>787.64</v>
      </c>
      <c r="E577" s="23">
        <v>393.82</v>
      </c>
    </row>
    <row r="578" spans="1:5" x14ac:dyDescent="0.3">
      <c r="A578" s="24">
        <v>42945</v>
      </c>
      <c r="B578" s="23">
        <v>2017</v>
      </c>
      <c r="C578" s="23" t="s">
        <v>30</v>
      </c>
      <c r="D578" s="23">
        <v>1248.92</v>
      </c>
      <c r="E578" s="23">
        <v>487.08</v>
      </c>
    </row>
    <row r="579" spans="1:5" x14ac:dyDescent="0.3">
      <c r="A579" s="24">
        <v>43397</v>
      </c>
      <c r="B579" s="23">
        <v>2018</v>
      </c>
      <c r="C579" s="23" t="s">
        <v>30</v>
      </c>
      <c r="D579" s="23">
        <v>719.72</v>
      </c>
      <c r="E579" s="23">
        <v>388.65</v>
      </c>
    </row>
    <row r="580" spans="1:5" x14ac:dyDescent="0.3">
      <c r="A580" s="24">
        <v>42624</v>
      </c>
      <c r="B580" s="23">
        <v>2016</v>
      </c>
      <c r="C580" s="23" t="s">
        <v>30</v>
      </c>
      <c r="D580" s="23">
        <v>1631.44</v>
      </c>
      <c r="E580" s="23">
        <v>1027.81</v>
      </c>
    </row>
    <row r="581" spans="1:5" x14ac:dyDescent="0.3">
      <c r="A581" s="24">
        <v>43100</v>
      </c>
      <c r="B581" s="23">
        <v>2017</v>
      </c>
      <c r="C581" s="23" t="s">
        <v>31</v>
      </c>
      <c r="D581" s="23">
        <v>1959.78</v>
      </c>
      <c r="E581" s="23">
        <v>1195.47</v>
      </c>
    </row>
    <row r="582" spans="1:5" x14ac:dyDescent="0.3">
      <c r="A582" s="24">
        <v>42646</v>
      </c>
      <c r="B582" s="23">
        <v>2016</v>
      </c>
      <c r="C582" s="23" t="s">
        <v>30</v>
      </c>
      <c r="D582" s="23">
        <v>513.19000000000005</v>
      </c>
      <c r="E582" s="23">
        <v>318.18</v>
      </c>
    </row>
    <row r="583" spans="1:5" x14ac:dyDescent="0.3">
      <c r="A583" s="24">
        <v>43421</v>
      </c>
      <c r="B583" s="23">
        <v>2018</v>
      </c>
      <c r="C583" s="23" t="s">
        <v>31</v>
      </c>
      <c r="D583" s="23">
        <v>2164.25</v>
      </c>
      <c r="E583" s="23">
        <v>1406.76</v>
      </c>
    </row>
    <row r="584" spans="1:5" x14ac:dyDescent="0.3">
      <c r="A584" s="24">
        <v>42372</v>
      </c>
      <c r="B584" s="23">
        <v>2016</v>
      </c>
      <c r="C584" s="23" t="s">
        <v>30</v>
      </c>
      <c r="D584" s="23">
        <v>440.32</v>
      </c>
      <c r="E584" s="23">
        <v>171.72</v>
      </c>
    </row>
    <row r="585" spans="1:5" x14ac:dyDescent="0.3">
      <c r="A585" s="24">
        <v>43417</v>
      </c>
      <c r="B585" s="23">
        <v>2018</v>
      </c>
      <c r="C585" s="23" t="s">
        <v>30</v>
      </c>
      <c r="D585" s="23">
        <v>292.45</v>
      </c>
      <c r="E585" s="23">
        <v>116.98</v>
      </c>
    </row>
    <row r="586" spans="1:5" x14ac:dyDescent="0.3">
      <c r="A586" s="24">
        <v>43458</v>
      </c>
      <c r="B586" s="23">
        <v>2018</v>
      </c>
      <c r="C586" s="23" t="s">
        <v>76</v>
      </c>
      <c r="D586" s="23">
        <v>2295.48</v>
      </c>
      <c r="E586" s="23">
        <v>1377.29</v>
      </c>
    </row>
    <row r="587" spans="1:5" x14ac:dyDescent="0.3">
      <c r="A587" s="24">
        <v>43370</v>
      </c>
      <c r="B587" s="23">
        <v>2018</v>
      </c>
      <c r="C587" s="23" t="s">
        <v>77</v>
      </c>
      <c r="D587" s="23">
        <v>1429.82</v>
      </c>
      <c r="E587" s="23">
        <v>743.51</v>
      </c>
    </row>
    <row r="588" spans="1:5" x14ac:dyDescent="0.3">
      <c r="A588" s="24">
        <v>42788</v>
      </c>
      <c r="B588" s="23">
        <v>2017</v>
      </c>
      <c r="C588" s="23" t="s">
        <v>77</v>
      </c>
      <c r="D588" s="23">
        <v>1468.2</v>
      </c>
      <c r="E588" s="23">
        <v>572.6</v>
      </c>
    </row>
    <row r="589" spans="1:5" x14ac:dyDescent="0.3">
      <c r="A589" s="24">
        <v>43362</v>
      </c>
      <c r="B589" s="23">
        <v>2018</v>
      </c>
      <c r="C589" s="23" t="s">
        <v>76</v>
      </c>
      <c r="D589" s="23">
        <v>2373.85</v>
      </c>
      <c r="E589" s="23">
        <v>1091.97</v>
      </c>
    </row>
    <row r="590" spans="1:5" x14ac:dyDescent="0.3">
      <c r="A590" s="24">
        <v>42384</v>
      </c>
      <c r="B590" s="23">
        <v>2016</v>
      </c>
      <c r="C590" s="23" t="s">
        <v>76</v>
      </c>
      <c r="D590" s="23">
        <v>2263.96</v>
      </c>
      <c r="E590" s="23">
        <v>1041.42</v>
      </c>
    </row>
    <row r="591" spans="1:5" x14ac:dyDescent="0.3">
      <c r="A591" s="24">
        <v>42835</v>
      </c>
      <c r="B591" s="23">
        <v>2017</v>
      </c>
      <c r="C591" s="23" t="s">
        <v>77</v>
      </c>
      <c r="D591" s="23">
        <v>96.28</v>
      </c>
      <c r="E591" s="23">
        <v>44.29</v>
      </c>
    </row>
    <row r="592" spans="1:5" x14ac:dyDescent="0.3">
      <c r="A592" s="24">
        <v>43150</v>
      </c>
      <c r="B592" s="23">
        <v>2018</v>
      </c>
      <c r="C592" s="23" t="s">
        <v>77</v>
      </c>
      <c r="D592" s="23">
        <v>2059.19</v>
      </c>
      <c r="E592" s="23">
        <v>1009</v>
      </c>
    </row>
    <row r="593" spans="1:5" x14ac:dyDescent="0.3">
      <c r="A593" s="24">
        <v>43078</v>
      </c>
      <c r="B593" s="23">
        <v>2017</v>
      </c>
      <c r="C593" s="23" t="s">
        <v>76</v>
      </c>
      <c r="D593" s="23">
        <v>1750.49</v>
      </c>
      <c r="E593" s="23">
        <v>717.7</v>
      </c>
    </row>
    <row r="594" spans="1:5" x14ac:dyDescent="0.3">
      <c r="A594" s="24">
        <v>42811</v>
      </c>
      <c r="B594" s="23">
        <v>2017</v>
      </c>
      <c r="C594" s="23" t="s">
        <v>31</v>
      </c>
      <c r="D594" s="23">
        <v>2485.4899999999998</v>
      </c>
      <c r="E594" s="23">
        <v>1019.05</v>
      </c>
    </row>
    <row r="595" spans="1:5" x14ac:dyDescent="0.3">
      <c r="A595" s="24">
        <v>42845</v>
      </c>
      <c r="B595" s="23">
        <v>2017</v>
      </c>
      <c r="C595" s="23" t="s">
        <v>31</v>
      </c>
      <c r="D595" s="23">
        <v>1274</v>
      </c>
      <c r="E595" s="23">
        <v>560.55999999999995</v>
      </c>
    </row>
    <row r="596" spans="1:5" x14ac:dyDescent="0.3">
      <c r="A596" s="24">
        <v>42639</v>
      </c>
      <c r="B596" s="23">
        <v>2016</v>
      </c>
      <c r="C596" s="23" t="s">
        <v>30</v>
      </c>
      <c r="D596" s="23">
        <v>820.24</v>
      </c>
      <c r="E596" s="23">
        <v>541.36</v>
      </c>
    </row>
    <row r="597" spans="1:5" x14ac:dyDescent="0.3">
      <c r="A597" s="24">
        <v>42661</v>
      </c>
      <c r="B597" s="23">
        <v>2016</v>
      </c>
      <c r="C597" s="23" t="s">
        <v>77</v>
      </c>
      <c r="D597" s="23">
        <v>1430.73</v>
      </c>
      <c r="E597" s="23">
        <v>844.13</v>
      </c>
    </row>
    <row r="598" spans="1:5" x14ac:dyDescent="0.3">
      <c r="A598" s="24">
        <v>42794</v>
      </c>
      <c r="B598" s="23">
        <v>2017</v>
      </c>
      <c r="C598" s="23" t="s">
        <v>30</v>
      </c>
      <c r="D598" s="23">
        <v>349.09</v>
      </c>
      <c r="E598" s="23">
        <v>212.94</v>
      </c>
    </row>
    <row r="599" spans="1:5" x14ac:dyDescent="0.3">
      <c r="A599" s="24">
        <v>42374</v>
      </c>
      <c r="B599" s="23">
        <v>2016</v>
      </c>
      <c r="C599" s="23" t="s">
        <v>77</v>
      </c>
      <c r="D599" s="23">
        <v>1771.18</v>
      </c>
      <c r="E599" s="23">
        <v>885.59</v>
      </c>
    </row>
    <row r="600" spans="1:5" x14ac:dyDescent="0.3">
      <c r="A600" s="24">
        <v>42707</v>
      </c>
      <c r="B600" s="23">
        <v>2016</v>
      </c>
      <c r="C600" s="23" t="s">
        <v>76</v>
      </c>
      <c r="D600" s="23">
        <v>2478.27</v>
      </c>
      <c r="E600" s="23">
        <v>1164.79</v>
      </c>
    </row>
    <row r="601" spans="1:5" x14ac:dyDescent="0.3">
      <c r="A601" s="24">
        <v>43274</v>
      </c>
      <c r="B601" s="23">
        <v>2018</v>
      </c>
      <c r="C601" s="23" t="s">
        <v>31</v>
      </c>
      <c r="D601" s="23">
        <v>1236.55</v>
      </c>
      <c r="E601" s="23">
        <v>581.17999999999995</v>
      </c>
    </row>
    <row r="602" spans="1:5" x14ac:dyDescent="0.3">
      <c r="A602" s="24">
        <v>43375</v>
      </c>
      <c r="B602" s="23">
        <v>2018</v>
      </c>
      <c r="C602" s="23" t="s">
        <v>77</v>
      </c>
      <c r="D602" s="23">
        <v>1816.07</v>
      </c>
      <c r="E602" s="23">
        <v>1017</v>
      </c>
    </row>
    <row r="603" spans="1:5" x14ac:dyDescent="0.3">
      <c r="A603" s="24">
        <v>42484</v>
      </c>
      <c r="B603" s="23">
        <v>2016</v>
      </c>
      <c r="C603" s="23" t="s">
        <v>31</v>
      </c>
      <c r="D603" s="23">
        <v>180.14</v>
      </c>
      <c r="E603" s="23">
        <v>82.86</v>
      </c>
    </row>
    <row r="604" spans="1:5" x14ac:dyDescent="0.3">
      <c r="A604" s="24">
        <v>42803</v>
      </c>
      <c r="B604" s="23">
        <v>2017</v>
      </c>
      <c r="C604" s="23" t="s">
        <v>77</v>
      </c>
      <c r="D604" s="23">
        <v>2433.5100000000002</v>
      </c>
      <c r="E604" s="23">
        <v>1314.1</v>
      </c>
    </row>
    <row r="605" spans="1:5" x14ac:dyDescent="0.3">
      <c r="A605" s="24">
        <v>42819</v>
      </c>
      <c r="B605" s="23">
        <v>2017</v>
      </c>
      <c r="C605" s="23" t="s">
        <v>77</v>
      </c>
      <c r="D605" s="23">
        <v>2145.1</v>
      </c>
      <c r="E605" s="23">
        <v>1158.3499999999999</v>
      </c>
    </row>
    <row r="606" spans="1:5" x14ac:dyDescent="0.3">
      <c r="A606" s="24">
        <v>42570</v>
      </c>
      <c r="B606" s="23">
        <v>2016</v>
      </c>
      <c r="C606" s="23" t="s">
        <v>30</v>
      </c>
      <c r="D606" s="23">
        <v>1331.71</v>
      </c>
      <c r="E606" s="23">
        <v>639.22</v>
      </c>
    </row>
    <row r="607" spans="1:5" x14ac:dyDescent="0.3">
      <c r="A607" s="24">
        <v>42523</v>
      </c>
      <c r="B607" s="23">
        <v>2016</v>
      </c>
      <c r="C607" s="23" t="s">
        <v>77</v>
      </c>
      <c r="D607" s="23">
        <v>2026.51</v>
      </c>
      <c r="E607" s="23">
        <v>1033.52</v>
      </c>
    </row>
    <row r="608" spans="1:5" x14ac:dyDescent="0.3">
      <c r="A608" s="24">
        <v>42413</v>
      </c>
      <c r="B608" s="23">
        <v>2016</v>
      </c>
      <c r="C608" s="23" t="s">
        <v>77</v>
      </c>
      <c r="D608" s="23">
        <v>2157.7600000000002</v>
      </c>
      <c r="E608" s="23">
        <v>1273.08</v>
      </c>
    </row>
    <row r="609" spans="1:5" x14ac:dyDescent="0.3">
      <c r="A609" s="24">
        <v>42858</v>
      </c>
      <c r="B609" s="23">
        <v>2017</v>
      </c>
      <c r="C609" s="23" t="s">
        <v>31</v>
      </c>
      <c r="D609" s="23">
        <v>2231.34</v>
      </c>
      <c r="E609" s="23">
        <v>1271.8599999999999</v>
      </c>
    </row>
    <row r="610" spans="1:5" x14ac:dyDescent="0.3">
      <c r="A610" s="24">
        <v>42449</v>
      </c>
      <c r="B610" s="23">
        <v>2016</v>
      </c>
      <c r="C610" s="23" t="s">
        <v>31</v>
      </c>
      <c r="D610" s="23">
        <v>734.63</v>
      </c>
      <c r="E610" s="23">
        <v>359.97</v>
      </c>
    </row>
    <row r="611" spans="1:5" x14ac:dyDescent="0.3">
      <c r="A611" s="24">
        <v>42649</v>
      </c>
      <c r="B611" s="23">
        <v>2016</v>
      </c>
      <c r="C611" s="23" t="s">
        <v>30</v>
      </c>
      <c r="D611" s="23">
        <v>1839.47</v>
      </c>
      <c r="E611" s="23">
        <v>956.52</v>
      </c>
    </row>
    <row r="612" spans="1:5" x14ac:dyDescent="0.3">
      <c r="A612" s="24">
        <v>43065</v>
      </c>
      <c r="B612" s="23">
        <v>2017</v>
      </c>
      <c r="C612" s="23" t="s">
        <v>76</v>
      </c>
      <c r="D612" s="23">
        <v>422.71</v>
      </c>
      <c r="E612" s="23">
        <v>169.08</v>
      </c>
    </row>
    <row r="613" spans="1:5" x14ac:dyDescent="0.3">
      <c r="A613" s="24">
        <v>42901</v>
      </c>
      <c r="B613" s="23">
        <v>2017</v>
      </c>
      <c r="C613" s="23" t="s">
        <v>77</v>
      </c>
      <c r="D613" s="23">
        <v>2438.39</v>
      </c>
      <c r="E613" s="23">
        <v>1341.11</v>
      </c>
    </row>
    <row r="614" spans="1:5" x14ac:dyDescent="0.3">
      <c r="A614" s="24">
        <v>43426</v>
      </c>
      <c r="B614" s="23">
        <v>2018</v>
      </c>
      <c r="C614" s="23" t="s">
        <v>77</v>
      </c>
      <c r="D614" s="23">
        <v>120.54</v>
      </c>
      <c r="E614" s="23">
        <v>55.45</v>
      </c>
    </row>
    <row r="615" spans="1:5" x14ac:dyDescent="0.3">
      <c r="A615" s="24">
        <v>43084</v>
      </c>
      <c r="B615" s="23">
        <v>2017</v>
      </c>
      <c r="C615" s="23" t="s">
        <v>77</v>
      </c>
      <c r="D615" s="23">
        <v>410.47</v>
      </c>
      <c r="E615" s="23">
        <v>238.07</v>
      </c>
    </row>
    <row r="616" spans="1:5" x14ac:dyDescent="0.3">
      <c r="A616" s="24">
        <v>43242</v>
      </c>
      <c r="B616" s="23">
        <v>2018</v>
      </c>
      <c r="C616" s="23" t="s">
        <v>76</v>
      </c>
      <c r="D616" s="23">
        <v>1300.3599999999999</v>
      </c>
      <c r="E616" s="23">
        <v>728.2</v>
      </c>
    </row>
    <row r="617" spans="1:5" x14ac:dyDescent="0.3">
      <c r="A617" s="24">
        <v>42930</v>
      </c>
      <c r="B617" s="23">
        <v>2017</v>
      </c>
      <c r="C617" s="23" t="s">
        <v>31</v>
      </c>
      <c r="D617" s="23">
        <v>2256.06</v>
      </c>
      <c r="E617" s="23">
        <v>1308.51</v>
      </c>
    </row>
    <row r="618" spans="1:5" x14ac:dyDescent="0.3">
      <c r="A618" s="24">
        <v>43448</v>
      </c>
      <c r="B618" s="23">
        <v>2018</v>
      </c>
      <c r="C618" s="23" t="s">
        <v>31</v>
      </c>
      <c r="D618" s="23">
        <v>553.39</v>
      </c>
      <c r="E618" s="23">
        <v>309.89999999999998</v>
      </c>
    </row>
    <row r="619" spans="1:5" x14ac:dyDescent="0.3">
      <c r="A619" s="24">
        <v>42697</v>
      </c>
      <c r="B619" s="23">
        <v>2016</v>
      </c>
      <c r="C619" s="23" t="s">
        <v>77</v>
      </c>
      <c r="D619" s="23">
        <v>2390.21</v>
      </c>
      <c r="E619" s="23">
        <v>1505.83</v>
      </c>
    </row>
    <row r="620" spans="1:5" x14ac:dyDescent="0.3">
      <c r="A620" s="24">
        <v>43402</v>
      </c>
      <c r="B620" s="23">
        <v>2018</v>
      </c>
      <c r="C620" s="23" t="s">
        <v>76</v>
      </c>
      <c r="D620" s="23">
        <v>1127.4100000000001</v>
      </c>
      <c r="E620" s="23">
        <v>642.62</v>
      </c>
    </row>
    <row r="621" spans="1:5" x14ac:dyDescent="0.3">
      <c r="A621" s="24">
        <v>43366</v>
      </c>
      <c r="B621" s="23">
        <v>2018</v>
      </c>
      <c r="C621" s="23" t="s">
        <v>77</v>
      </c>
      <c r="D621" s="23">
        <v>1275.43</v>
      </c>
      <c r="E621" s="23">
        <v>624.96</v>
      </c>
    </row>
    <row r="622" spans="1:5" x14ac:dyDescent="0.3">
      <c r="A622" s="24">
        <v>42580</v>
      </c>
      <c r="B622" s="23">
        <v>2016</v>
      </c>
      <c r="C622" s="23" t="s">
        <v>31</v>
      </c>
      <c r="D622" s="23">
        <v>1355.51</v>
      </c>
      <c r="E622" s="23">
        <v>691.31</v>
      </c>
    </row>
    <row r="623" spans="1:5" x14ac:dyDescent="0.3">
      <c r="A623" s="24">
        <v>42653</v>
      </c>
      <c r="B623" s="23">
        <v>2016</v>
      </c>
      <c r="C623" s="23" t="s">
        <v>77</v>
      </c>
      <c r="D623" s="23">
        <v>510.72</v>
      </c>
      <c r="E623" s="23">
        <v>209.4</v>
      </c>
    </row>
    <row r="624" spans="1:5" x14ac:dyDescent="0.3">
      <c r="A624" s="24">
        <v>43065</v>
      </c>
      <c r="B624" s="23">
        <v>2017</v>
      </c>
      <c r="C624" s="23" t="s">
        <v>76</v>
      </c>
      <c r="D624" s="23">
        <v>166</v>
      </c>
      <c r="E624" s="23">
        <v>94.62</v>
      </c>
    </row>
    <row r="625" spans="1:5" x14ac:dyDescent="0.3">
      <c r="A625" s="24">
        <v>43448</v>
      </c>
      <c r="B625" s="23">
        <v>2018</v>
      </c>
      <c r="C625" s="23" t="s">
        <v>31</v>
      </c>
      <c r="D625" s="23">
        <v>915.38</v>
      </c>
      <c r="E625" s="23">
        <v>485.15</v>
      </c>
    </row>
    <row r="626" spans="1:5" x14ac:dyDescent="0.3">
      <c r="A626" s="24">
        <v>42676</v>
      </c>
      <c r="B626" s="23">
        <v>2016</v>
      </c>
      <c r="C626" s="23" t="s">
        <v>31</v>
      </c>
      <c r="D626" s="23">
        <v>617.54</v>
      </c>
      <c r="E626" s="23">
        <v>240.84</v>
      </c>
    </row>
    <row r="627" spans="1:5" x14ac:dyDescent="0.3">
      <c r="A627" s="24">
        <v>42982</v>
      </c>
      <c r="B627" s="23">
        <v>2017</v>
      </c>
      <c r="C627" s="23" t="s">
        <v>77</v>
      </c>
      <c r="D627" s="23">
        <v>2497.58</v>
      </c>
      <c r="E627" s="23">
        <v>1523.52</v>
      </c>
    </row>
    <row r="628" spans="1:5" x14ac:dyDescent="0.3">
      <c r="A628" s="24">
        <v>43060</v>
      </c>
      <c r="B628" s="23">
        <v>2017</v>
      </c>
      <c r="C628" s="23" t="s">
        <v>31</v>
      </c>
      <c r="D628" s="23">
        <v>2154.19</v>
      </c>
      <c r="E628" s="23">
        <v>1034.01</v>
      </c>
    </row>
    <row r="629" spans="1:5" x14ac:dyDescent="0.3">
      <c r="A629" s="24">
        <v>42985</v>
      </c>
      <c r="B629" s="23">
        <v>2017</v>
      </c>
      <c r="C629" s="23" t="s">
        <v>30</v>
      </c>
      <c r="D629" s="23">
        <v>1062.3699999999999</v>
      </c>
      <c r="E629" s="23">
        <v>446.2</v>
      </c>
    </row>
    <row r="630" spans="1:5" x14ac:dyDescent="0.3">
      <c r="A630" s="24">
        <v>43315</v>
      </c>
      <c r="B630" s="23">
        <v>2018</v>
      </c>
      <c r="C630" s="23" t="s">
        <v>30</v>
      </c>
      <c r="D630" s="23">
        <v>726.73</v>
      </c>
      <c r="E630" s="23">
        <v>334.3</v>
      </c>
    </row>
    <row r="631" spans="1:5" x14ac:dyDescent="0.3">
      <c r="A631" s="24">
        <v>42552</v>
      </c>
      <c r="B631" s="23">
        <v>2016</v>
      </c>
      <c r="C631" s="23" t="s">
        <v>77</v>
      </c>
      <c r="D631" s="23">
        <v>1883.29</v>
      </c>
      <c r="E631" s="23">
        <v>1148.81</v>
      </c>
    </row>
    <row r="632" spans="1:5" x14ac:dyDescent="0.3">
      <c r="A632" s="24">
        <v>43072</v>
      </c>
      <c r="B632" s="23">
        <v>2017</v>
      </c>
      <c r="C632" s="23" t="s">
        <v>31</v>
      </c>
      <c r="D632" s="23">
        <v>850.93</v>
      </c>
      <c r="E632" s="23">
        <v>442.48</v>
      </c>
    </row>
    <row r="633" spans="1:5" x14ac:dyDescent="0.3">
      <c r="A633" s="24">
        <v>42709</v>
      </c>
      <c r="B633" s="23">
        <v>2016</v>
      </c>
      <c r="C633" s="23" t="s">
        <v>31</v>
      </c>
      <c r="D633" s="23">
        <v>2376.0100000000002</v>
      </c>
      <c r="E633" s="23">
        <v>1188.01</v>
      </c>
    </row>
    <row r="634" spans="1:5" x14ac:dyDescent="0.3">
      <c r="A634" s="24">
        <v>42860</v>
      </c>
      <c r="B634" s="23">
        <v>2017</v>
      </c>
      <c r="C634" s="23" t="s">
        <v>31</v>
      </c>
      <c r="D634" s="23">
        <v>183.9</v>
      </c>
      <c r="E634" s="23">
        <v>75.400000000000006</v>
      </c>
    </row>
    <row r="635" spans="1:5" x14ac:dyDescent="0.3">
      <c r="A635" s="24">
        <v>43135</v>
      </c>
      <c r="B635" s="23">
        <v>2018</v>
      </c>
      <c r="C635" s="23" t="s">
        <v>30</v>
      </c>
      <c r="D635" s="23">
        <v>2031.22</v>
      </c>
      <c r="E635" s="23">
        <v>1259.3599999999999</v>
      </c>
    </row>
    <row r="636" spans="1:5" x14ac:dyDescent="0.3">
      <c r="A636" s="24">
        <v>43317</v>
      </c>
      <c r="B636" s="23">
        <v>2018</v>
      </c>
      <c r="C636" s="23" t="s">
        <v>76</v>
      </c>
      <c r="D636" s="23">
        <v>1876.79</v>
      </c>
      <c r="E636" s="23">
        <v>1032.23</v>
      </c>
    </row>
    <row r="637" spans="1:5" x14ac:dyDescent="0.3">
      <c r="A637" s="24">
        <v>42879</v>
      </c>
      <c r="B637" s="23">
        <v>2017</v>
      </c>
      <c r="C637" s="23" t="s">
        <v>77</v>
      </c>
      <c r="D637" s="23">
        <v>89.32</v>
      </c>
      <c r="E637" s="23">
        <v>47.34</v>
      </c>
    </row>
    <row r="638" spans="1:5" x14ac:dyDescent="0.3">
      <c r="A638" s="24">
        <v>42870</v>
      </c>
      <c r="B638" s="23">
        <v>2017</v>
      </c>
      <c r="C638" s="23" t="s">
        <v>76</v>
      </c>
      <c r="D638" s="23">
        <v>56.93</v>
      </c>
      <c r="E638" s="23">
        <v>35.299999999999997</v>
      </c>
    </row>
    <row r="639" spans="1:5" x14ac:dyDescent="0.3">
      <c r="A639" s="24">
        <v>43186</v>
      </c>
      <c r="B639" s="23">
        <v>2018</v>
      </c>
      <c r="C639" s="23" t="s">
        <v>30</v>
      </c>
      <c r="D639" s="23">
        <v>312.88</v>
      </c>
      <c r="E639" s="23">
        <v>206.5</v>
      </c>
    </row>
    <row r="640" spans="1:5" x14ac:dyDescent="0.3">
      <c r="A640" s="24">
        <v>42876</v>
      </c>
      <c r="B640" s="23">
        <v>2017</v>
      </c>
      <c r="C640" s="23" t="s">
        <v>76</v>
      </c>
      <c r="D640" s="23">
        <v>215.25</v>
      </c>
      <c r="E640" s="23">
        <v>116.24</v>
      </c>
    </row>
    <row r="641" spans="1:5" x14ac:dyDescent="0.3">
      <c r="A641" s="24">
        <v>42725</v>
      </c>
      <c r="B641" s="23">
        <v>2016</v>
      </c>
      <c r="C641" s="23" t="s">
        <v>77</v>
      </c>
      <c r="D641" s="23">
        <v>1828.73</v>
      </c>
      <c r="E641" s="23">
        <v>987.51</v>
      </c>
    </row>
    <row r="642" spans="1:5" x14ac:dyDescent="0.3">
      <c r="A642" s="24">
        <v>42539</v>
      </c>
      <c r="B642" s="23">
        <v>2016</v>
      </c>
      <c r="C642" s="23" t="s">
        <v>31</v>
      </c>
      <c r="D642" s="23">
        <v>2246.1999999999998</v>
      </c>
      <c r="E642" s="23">
        <v>920.94</v>
      </c>
    </row>
    <row r="643" spans="1:5" x14ac:dyDescent="0.3">
      <c r="A643" s="24">
        <v>43425</v>
      </c>
      <c r="B643" s="23">
        <v>2018</v>
      </c>
      <c r="C643" s="23" t="s">
        <v>76</v>
      </c>
      <c r="D643" s="23">
        <v>1920.01</v>
      </c>
      <c r="E643" s="23">
        <v>864</v>
      </c>
    </row>
    <row r="644" spans="1:5" x14ac:dyDescent="0.3">
      <c r="A644" s="24">
        <v>42494</v>
      </c>
      <c r="B644" s="23">
        <v>2016</v>
      </c>
      <c r="C644" s="23" t="s">
        <v>30</v>
      </c>
      <c r="D644" s="23">
        <v>45.31</v>
      </c>
      <c r="E644" s="23">
        <v>29</v>
      </c>
    </row>
    <row r="645" spans="1:5" x14ac:dyDescent="0.3">
      <c r="A645" s="24">
        <v>42683</v>
      </c>
      <c r="B645" s="23">
        <v>2016</v>
      </c>
      <c r="C645" s="23" t="s">
        <v>31</v>
      </c>
      <c r="D645" s="23">
        <v>1753.84</v>
      </c>
      <c r="E645" s="23">
        <v>1175.07</v>
      </c>
    </row>
    <row r="646" spans="1:5" x14ac:dyDescent="0.3">
      <c r="A646" s="24">
        <v>43160</v>
      </c>
      <c r="B646" s="23">
        <v>2018</v>
      </c>
      <c r="C646" s="23" t="s">
        <v>77</v>
      </c>
      <c r="D646" s="23">
        <v>958.21</v>
      </c>
      <c r="E646" s="23">
        <v>622.84</v>
      </c>
    </row>
    <row r="647" spans="1:5" x14ac:dyDescent="0.3">
      <c r="A647" s="24">
        <v>43281</v>
      </c>
      <c r="B647" s="23">
        <v>2018</v>
      </c>
      <c r="C647" s="23" t="s">
        <v>77</v>
      </c>
      <c r="D647" s="23">
        <v>1866.89</v>
      </c>
      <c r="E647" s="23">
        <v>1232.1500000000001</v>
      </c>
    </row>
    <row r="648" spans="1:5" x14ac:dyDescent="0.3">
      <c r="A648" s="24">
        <v>42396</v>
      </c>
      <c r="B648" s="23">
        <v>2016</v>
      </c>
      <c r="C648" s="23" t="s">
        <v>76</v>
      </c>
      <c r="D648" s="23">
        <v>102.45</v>
      </c>
      <c r="E648" s="23">
        <v>52.25</v>
      </c>
    </row>
    <row r="649" spans="1:5" x14ac:dyDescent="0.3">
      <c r="A649" s="24">
        <v>42490</v>
      </c>
      <c r="B649" s="23">
        <v>2016</v>
      </c>
      <c r="C649" s="23" t="s">
        <v>31</v>
      </c>
      <c r="D649" s="23">
        <v>269.88</v>
      </c>
      <c r="E649" s="23">
        <v>107.95</v>
      </c>
    </row>
    <row r="650" spans="1:5" x14ac:dyDescent="0.3">
      <c r="A650" s="24">
        <v>43331</v>
      </c>
      <c r="B650" s="23">
        <v>2018</v>
      </c>
      <c r="C650" s="23" t="s">
        <v>77</v>
      </c>
      <c r="D650" s="23">
        <v>1622.11</v>
      </c>
      <c r="E650" s="23">
        <v>778.61</v>
      </c>
    </row>
    <row r="651" spans="1:5" x14ac:dyDescent="0.3">
      <c r="A651" s="24">
        <v>42937</v>
      </c>
      <c r="B651" s="23">
        <v>2017</v>
      </c>
      <c r="C651" s="23" t="s">
        <v>31</v>
      </c>
      <c r="D651" s="23">
        <v>98.09</v>
      </c>
      <c r="E651" s="23">
        <v>38.26</v>
      </c>
    </row>
    <row r="652" spans="1:5" x14ac:dyDescent="0.3">
      <c r="A652" s="24">
        <v>42989</v>
      </c>
      <c r="B652" s="23">
        <v>2017</v>
      </c>
      <c r="C652" s="23" t="s">
        <v>30</v>
      </c>
      <c r="D652" s="23">
        <v>2121.16</v>
      </c>
      <c r="E652" s="23">
        <v>1103</v>
      </c>
    </row>
    <row r="653" spans="1:5" x14ac:dyDescent="0.3">
      <c r="A653" s="24">
        <v>42809</v>
      </c>
      <c r="B653" s="23">
        <v>2017</v>
      </c>
      <c r="C653" s="23" t="s">
        <v>77</v>
      </c>
      <c r="D653" s="23">
        <v>1324.71</v>
      </c>
      <c r="E653" s="23">
        <v>794.83</v>
      </c>
    </row>
    <row r="654" spans="1:5" x14ac:dyDescent="0.3">
      <c r="A654" s="24">
        <v>43283</v>
      </c>
      <c r="B654" s="23">
        <v>2018</v>
      </c>
      <c r="C654" s="23" t="s">
        <v>31</v>
      </c>
      <c r="D654" s="23">
        <v>2115.63</v>
      </c>
      <c r="E654" s="23">
        <v>1015.5</v>
      </c>
    </row>
    <row r="655" spans="1:5" x14ac:dyDescent="0.3">
      <c r="A655" s="24">
        <v>42567</v>
      </c>
      <c r="B655" s="23">
        <v>2016</v>
      </c>
      <c r="C655" s="23" t="s">
        <v>76</v>
      </c>
      <c r="D655" s="23">
        <v>2350.71</v>
      </c>
      <c r="E655" s="23">
        <v>1551.47</v>
      </c>
    </row>
    <row r="656" spans="1:5" x14ac:dyDescent="0.3">
      <c r="A656" s="24">
        <v>42435</v>
      </c>
      <c r="B656" s="23">
        <v>2016</v>
      </c>
      <c r="C656" s="23" t="s">
        <v>31</v>
      </c>
      <c r="D656" s="23">
        <v>357.19</v>
      </c>
      <c r="E656" s="23">
        <v>157.16</v>
      </c>
    </row>
    <row r="657" spans="1:5" x14ac:dyDescent="0.3">
      <c r="A657" s="24">
        <v>43068</v>
      </c>
      <c r="B657" s="23">
        <v>2017</v>
      </c>
      <c r="C657" s="23" t="s">
        <v>31</v>
      </c>
      <c r="D657" s="23">
        <v>2313.92</v>
      </c>
      <c r="E657" s="23">
        <v>1226.3800000000001</v>
      </c>
    </row>
    <row r="658" spans="1:5" x14ac:dyDescent="0.3">
      <c r="A658" s="24">
        <v>43307</v>
      </c>
      <c r="B658" s="23">
        <v>2018</v>
      </c>
      <c r="C658" s="23" t="s">
        <v>77</v>
      </c>
      <c r="D658" s="23">
        <v>1059.7</v>
      </c>
      <c r="E658" s="23">
        <v>710</v>
      </c>
    </row>
    <row r="659" spans="1:5" x14ac:dyDescent="0.3">
      <c r="A659" s="24">
        <v>43043</v>
      </c>
      <c r="B659" s="23">
        <v>2017</v>
      </c>
      <c r="C659" s="23" t="s">
        <v>76</v>
      </c>
      <c r="D659" s="23">
        <v>353.06</v>
      </c>
      <c r="E659" s="23">
        <v>222.43</v>
      </c>
    </row>
    <row r="660" spans="1:5" x14ac:dyDescent="0.3">
      <c r="A660" s="24">
        <v>42749</v>
      </c>
      <c r="B660" s="23">
        <v>2017</v>
      </c>
      <c r="C660" s="23" t="s">
        <v>30</v>
      </c>
      <c r="D660" s="23">
        <v>1504.56</v>
      </c>
      <c r="E660" s="23">
        <v>857.6</v>
      </c>
    </row>
    <row r="661" spans="1:5" x14ac:dyDescent="0.3">
      <c r="A661" s="24">
        <v>42864</v>
      </c>
      <c r="B661" s="23">
        <v>2017</v>
      </c>
      <c r="C661" s="23" t="s">
        <v>30</v>
      </c>
      <c r="D661" s="23">
        <v>593.80999999999995</v>
      </c>
      <c r="E661" s="23">
        <v>385.98</v>
      </c>
    </row>
    <row r="662" spans="1:5" x14ac:dyDescent="0.3">
      <c r="A662" s="24">
        <v>43087</v>
      </c>
      <c r="B662" s="23">
        <v>2017</v>
      </c>
      <c r="C662" s="23" t="s">
        <v>30</v>
      </c>
      <c r="D662" s="23">
        <v>1254.81</v>
      </c>
      <c r="E662" s="23">
        <v>639.95000000000005</v>
      </c>
    </row>
    <row r="663" spans="1:5" x14ac:dyDescent="0.3">
      <c r="A663" s="24">
        <v>42489</v>
      </c>
      <c r="B663" s="23">
        <v>2016</v>
      </c>
      <c r="C663" s="23" t="s">
        <v>30</v>
      </c>
      <c r="D663" s="23">
        <v>1753.17</v>
      </c>
      <c r="E663" s="23">
        <v>876.59</v>
      </c>
    </row>
    <row r="664" spans="1:5" x14ac:dyDescent="0.3">
      <c r="A664" s="24">
        <v>43133</v>
      </c>
      <c r="B664" s="23">
        <v>2018</v>
      </c>
      <c r="C664" s="23" t="s">
        <v>30</v>
      </c>
      <c r="D664" s="23">
        <v>1441.19</v>
      </c>
      <c r="E664" s="23">
        <v>864.71</v>
      </c>
    </row>
    <row r="665" spans="1:5" x14ac:dyDescent="0.3">
      <c r="A665" s="24">
        <v>42380</v>
      </c>
      <c r="B665" s="23">
        <v>2016</v>
      </c>
      <c r="C665" s="23" t="s">
        <v>77</v>
      </c>
      <c r="D665" s="23">
        <v>691.6</v>
      </c>
      <c r="E665" s="23">
        <v>290.47000000000003</v>
      </c>
    </row>
  </sheetData>
  <conditionalFormatting sqref="A2:E665">
    <cfRule type="expression" dxfId="22" priority="11">
      <formula>AND($C2=#REF!,$B2=#REF!)</formula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E25B8-0585-4A14-8FA9-36C793A918ED}">
  <sheetPr>
    <tabColor rgb="FFFF0000"/>
  </sheetPr>
  <dimension ref="A1:V665"/>
  <sheetViews>
    <sheetView zoomScale="160" zoomScaleNormal="160" workbookViewId="0">
      <selection activeCell="H14" sqref="H14"/>
    </sheetView>
  </sheetViews>
  <sheetFormatPr defaultRowHeight="14.4" x14ac:dyDescent="0.3"/>
  <cols>
    <col min="1" max="1" width="13.5546875" customWidth="1"/>
    <col min="2" max="2" width="7.5546875" customWidth="1"/>
    <col min="3" max="3" width="12" customWidth="1"/>
    <col min="4" max="4" width="9.33203125" customWidth="1"/>
    <col min="5" max="5" width="8" customWidth="1"/>
    <col min="6" max="6" width="2.109375" customWidth="1"/>
    <col min="7" max="8" width="12" customWidth="1"/>
    <col min="9" max="9" width="2.44140625" customWidth="1"/>
    <col min="10" max="12" width="11.109375" customWidth="1"/>
    <col min="13" max="13" width="19.6640625" customWidth="1"/>
    <col min="14" max="15" width="11.109375" customWidth="1"/>
    <col min="16" max="22" width="12.109375" customWidth="1"/>
  </cols>
  <sheetData>
    <row r="1" spans="1:22" x14ac:dyDescent="0.3">
      <c r="A1" s="56" t="s">
        <v>1</v>
      </c>
      <c r="B1" s="56" t="s">
        <v>52</v>
      </c>
      <c r="C1" s="56" t="s">
        <v>29</v>
      </c>
      <c r="D1" s="56" t="s">
        <v>2</v>
      </c>
      <c r="E1" s="56" t="s">
        <v>75</v>
      </c>
      <c r="G1" s="27" t="str">
        <f>"Goal: Add Total "&amp;D1&amp;" for each "&amp;G13&amp;" in the Year "&amp;H10&amp;"."</f>
        <v>Goal: Add Total Sales for each Product in the Year 2017.</v>
      </c>
      <c r="H1" s="27"/>
      <c r="I1" s="27"/>
      <c r="J1" s="27"/>
      <c r="K1" s="27"/>
      <c r="L1" s="27"/>
      <c r="M1" s="27"/>
      <c r="N1" s="27"/>
      <c r="O1" s="27" t="s">
        <v>33</v>
      </c>
      <c r="P1" s="27"/>
      <c r="Q1" s="27"/>
      <c r="R1" s="27"/>
      <c r="S1" s="27"/>
    </row>
    <row r="2" spans="1:22" x14ac:dyDescent="0.3">
      <c r="A2" s="24">
        <v>43296</v>
      </c>
      <c r="B2" s="23">
        <v>2018</v>
      </c>
      <c r="C2" s="23" t="s">
        <v>30</v>
      </c>
      <c r="D2" s="23">
        <v>2453.52</v>
      </c>
      <c r="E2" s="23">
        <v>1128.6199999999999</v>
      </c>
      <c r="G2" s="70" t="s">
        <v>88</v>
      </c>
      <c r="O2" s="44" t="s">
        <v>34</v>
      </c>
      <c r="P2" s="45" t="s">
        <v>35</v>
      </c>
      <c r="Q2" s="34"/>
      <c r="R2" s="34"/>
      <c r="S2" s="34"/>
      <c r="T2" s="34"/>
      <c r="U2" s="34"/>
      <c r="V2" s="35"/>
    </row>
    <row r="3" spans="1:22" x14ac:dyDescent="0.3">
      <c r="A3" s="24">
        <v>42415</v>
      </c>
      <c r="B3" s="23">
        <v>2016</v>
      </c>
      <c r="C3" s="23" t="s">
        <v>31</v>
      </c>
      <c r="D3" s="23">
        <v>2391.92</v>
      </c>
      <c r="E3" s="23">
        <v>980.69</v>
      </c>
      <c r="O3" s="46" t="s">
        <v>36</v>
      </c>
      <c r="P3" s="47" t="s">
        <v>37</v>
      </c>
      <c r="Q3" s="36"/>
      <c r="R3" s="36"/>
      <c r="S3" s="36"/>
      <c r="T3" s="36"/>
      <c r="U3" s="36"/>
      <c r="V3" s="37"/>
    </row>
    <row r="4" spans="1:22" x14ac:dyDescent="0.3">
      <c r="A4" s="24">
        <v>43054</v>
      </c>
      <c r="B4" s="23">
        <v>2017</v>
      </c>
      <c r="C4" s="23" t="s">
        <v>77</v>
      </c>
      <c r="D4" s="23">
        <v>53.23</v>
      </c>
      <c r="E4" s="23">
        <v>22.89</v>
      </c>
      <c r="G4" s="72" t="str">
        <f>"The AND Logical Test is: "</f>
        <v xml:space="preserve">The AND Logical Test is: </v>
      </c>
      <c r="H4" s="57"/>
      <c r="I4" s="57"/>
      <c r="J4" s="57"/>
      <c r="K4" s="57"/>
      <c r="L4" s="58"/>
      <c r="O4" s="46" t="s">
        <v>38</v>
      </c>
      <c r="P4" s="47" t="s">
        <v>39</v>
      </c>
      <c r="Q4" s="36"/>
      <c r="R4" s="36"/>
      <c r="S4" s="36"/>
      <c r="T4" s="36"/>
      <c r="U4" s="36"/>
      <c r="V4" s="37"/>
    </row>
    <row r="5" spans="1:22" x14ac:dyDescent="0.3">
      <c r="A5" s="24">
        <v>43343</v>
      </c>
      <c r="B5" s="23">
        <v>2018</v>
      </c>
      <c r="C5" s="23" t="s">
        <v>77</v>
      </c>
      <c r="D5" s="23">
        <v>1558.76</v>
      </c>
      <c r="E5" s="23">
        <v>888.49</v>
      </c>
      <c r="G5" s="59" t="str">
        <f>"the "&amp;G10&amp;" Field must contain "&amp;H10&amp;" "</f>
        <v xml:space="preserve">the Year Field must contain 2017 </v>
      </c>
      <c r="H5" s="60"/>
      <c r="I5" s="60"/>
      <c r="J5" s="60"/>
      <c r="K5" s="60"/>
      <c r="L5" s="61"/>
      <c r="O5" s="46" t="s">
        <v>40</v>
      </c>
      <c r="P5" s="47" t="s">
        <v>41</v>
      </c>
      <c r="Q5" s="36"/>
      <c r="R5" s="36"/>
      <c r="S5" s="36"/>
      <c r="T5" s="36"/>
      <c r="U5" s="36"/>
      <c r="V5" s="37"/>
    </row>
    <row r="6" spans="1:22" x14ac:dyDescent="0.3">
      <c r="A6" s="24">
        <v>43450</v>
      </c>
      <c r="B6" s="23">
        <v>2018</v>
      </c>
      <c r="C6" s="23" t="s">
        <v>31</v>
      </c>
      <c r="D6" s="23">
        <v>917.72</v>
      </c>
      <c r="E6" s="23">
        <v>568.99</v>
      </c>
      <c r="G6" s="59" t="s">
        <v>73</v>
      </c>
      <c r="H6" s="60"/>
      <c r="I6" s="60"/>
      <c r="J6" s="60"/>
      <c r="K6" s="60"/>
      <c r="L6" s="61"/>
      <c r="O6" s="46" t="s">
        <v>42</v>
      </c>
      <c r="P6" s="47" t="s">
        <v>43</v>
      </c>
      <c r="Q6" s="36"/>
      <c r="R6" s="36"/>
      <c r="S6" s="36"/>
      <c r="T6" s="36"/>
      <c r="U6" s="36"/>
      <c r="V6" s="37"/>
    </row>
    <row r="7" spans="1:22" x14ac:dyDescent="0.3">
      <c r="A7" s="24">
        <v>43236</v>
      </c>
      <c r="B7" s="23">
        <v>2018</v>
      </c>
      <c r="C7" s="23" t="s">
        <v>31</v>
      </c>
      <c r="D7" s="23">
        <v>1876.27</v>
      </c>
      <c r="E7" s="23">
        <v>731.75</v>
      </c>
      <c r="G7" s="62" t="str">
        <f>"the "&amp;G13&amp;" Field must contain the given Product Name."</f>
        <v>the Product Field must contain the given Product Name.</v>
      </c>
      <c r="H7" s="63"/>
      <c r="I7" s="63"/>
      <c r="J7" s="63"/>
      <c r="K7" s="63"/>
      <c r="L7" s="64"/>
      <c r="O7" s="48" t="s">
        <v>44</v>
      </c>
      <c r="P7" s="49" t="s">
        <v>45</v>
      </c>
      <c r="Q7" s="38"/>
      <c r="R7" s="38"/>
      <c r="S7" s="38"/>
      <c r="T7" s="38"/>
      <c r="U7" s="38"/>
      <c r="V7" s="39"/>
    </row>
    <row r="8" spans="1:22" x14ac:dyDescent="0.3">
      <c r="A8" s="24">
        <v>42731</v>
      </c>
      <c r="B8" s="23">
        <v>2016</v>
      </c>
      <c r="C8" s="23" t="s">
        <v>76</v>
      </c>
      <c r="D8" s="23">
        <v>1487.82</v>
      </c>
      <c r="E8" s="23">
        <v>684.4</v>
      </c>
    </row>
    <row r="9" spans="1:22" x14ac:dyDescent="0.3">
      <c r="A9" s="24">
        <v>42996</v>
      </c>
      <c r="B9" s="23">
        <v>2017</v>
      </c>
      <c r="C9" s="23" t="s">
        <v>30</v>
      </c>
      <c r="D9" s="23">
        <v>2017.73</v>
      </c>
      <c r="E9" s="23">
        <v>807.09</v>
      </c>
    </row>
    <row r="10" spans="1:22" x14ac:dyDescent="0.3">
      <c r="A10" s="24">
        <v>43255</v>
      </c>
      <c r="B10" s="23">
        <v>2018</v>
      </c>
      <c r="C10" s="23" t="s">
        <v>76</v>
      </c>
      <c r="D10" s="23">
        <v>1459.48</v>
      </c>
      <c r="E10" s="23">
        <v>569.20000000000005</v>
      </c>
      <c r="G10" s="55" t="str">
        <f>B1</f>
        <v>Year</v>
      </c>
      <c r="H10" s="23">
        <v>2017</v>
      </c>
    </row>
    <row r="11" spans="1:22" x14ac:dyDescent="0.3">
      <c r="A11" s="24">
        <v>43229</v>
      </c>
      <c r="B11" s="23">
        <v>2018</v>
      </c>
      <c r="C11" s="23" t="s">
        <v>77</v>
      </c>
      <c r="D11" s="23">
        <v>1020.18</v>
      </c>
      <c r="E11" s="23">
        <v>591.70000000000005</v>
      </c>
    </row>
    <row r="12" spans="1:22" x14ac:dyDescent="0.3">
      <c r="A12" s="24">
        <v>42557</v>
      </c>
      <c r="B12" s="23">
        <v>2016</v>
      </c>
      <c r="C12" s="23" t="s">
        <v>77</v>
      </c>
      <c r="D12" s="23">
        <v>653.87</v>
      </c>
      <c r="E12" s="23">
        <v>274.63</v>
      </c>
    </row>
    <row r="13" spans="1:22" x14ac:dyDescent="0.3">
      <c r="A13" s="24">
        <v>43048</v>
      </c>
      <c r="B13" s="23">
        <v>2017</v>
      </c>
      <c r="C13" s="23" t="s">
        <v>76</v>
      </c>
      <c r="D13" s="23">
        <v>1044.3699999999999</v>
      </c>
      <c r="E13" s="23">
        <v>616.17999999999995</v>
      </c>
      <c r="G13" s="30" t="str">
        <f>C1</f>
        <v>Product</v>
      </c>
      <c r="H13" s="30" t="s">
        <v>23</v>
      </c>
    </row>
    <row r="14" spans="1:22" x14ac:dyDescent="0.3">
      <c r="A14" s="24">
        <v>42985</v>
      </c>
      <c r="B14" s="23">
        <v>2017</v>
      </c>
      <c r="C14" s="23" t="s">
        <v>77</v>
      </c>
      <c r="D14" s="23">
        <v>1900.47</v>
      </c>
      <c r="E14" s="23">
        <v>988.24</v>
      </c>
      <c r="G14" s="23" t="s">
        <v>30</v>
      </c>
      <c r="H14" s="52">
        <f>SUMIFS($D$2:$D$665,$C$2:$C$665,G14,$B$2:$B$665,$H$10)</f>
        <v>65927.280000000013</v>
      </c>
      <c r="J14" t="str">
        <f ca="1">IF(_xlfn.ISFORMULA(H14),_xlfn.FORMULATEXT(H14),"")</f>
        <v>=SUMIFS($D$2:$D$665,$C$2:$C$665,G14,$B$2:$B$665,$H$10)</v>
      </c>
    </row>
    <row r="15" spans="1:22" x14ac:dyDescent="0.3">
      <c r="A15" s="24">
        <v>42838</v>
      </c>
      <c r="B15" s="23">
        <v>2017</v>
      </c>
      <c r="C15" s="23" t="s">
        <v>77</v>
      </c>
      <c r="D15" s="23">
        <v>1129.45</v>
      </c>
      <c r="E15" s="23">
        <v>463.07</v>
      </c>
      <c r="G15" s="23" t="s">
        <v>31</v>
      </c>
      <c r="H15" s="52">
        <f>SUMIFS($D$2:$D$665,$C$2:$C$665,G15,$B$2:$B$665,$H$10)</f>
        <v>60253.479999999981</v>
      </c>
      <c r="J15" s="54" t="s">
        <v>114</v>
      </c>
      <c r="K15" s="54"/>
      <c r="L15" s="54"/>
      <c r="M15" s="54"/>
    </row>
    <row r="16" spans="1:22" x14ac:dyDescent="0.3">
      <c r="A16" s="24">
        <v>42906</v>
      </c>
      <c r="B16" s="23">
        <v>2017</v>
      </c>
      <c r="C16" s="23" t="s">
        <v>77</v>
      </c>
      <c r="D16" s="23">
        <v>328.7</v>
      </c>
      <c r="E16" s="23">
        <v>128.19</v>
      </c>
      <c r="G16" s="23" t="s">
        <v>76</v>
      </c>
      <c r="H16" s="52">
        <f>SUMIFS($D$2:$D$665,$C$2:$C$665,G16,$B$2:$B$665,$H$10)</f>
        <v>73134.360000000015</v>
      </c>
    </row>
    <row r="17" spans="1:8" x14ac:dyDescent="0.3">
      <c r="A17" s="24">
        <v>42881</v>
      </c>
      <c r="B17" s="23">
        <v>2017</v>
      </c>
      <c r="C17" s="23" t="s">
        <v>31</v>
      </c>
      <c r="D17" s="23">
        <v>58</v>
      </c>
      <c r="E17" s="23">
        <v>36.54</v>
      </c>
      <c r="G17" s="23" t="s">
        <v>77</v>
      </c>
      <c r="H17" s="52">
        <f>SUMIFS($D$2:$D$665,$C$2:$C$665,G17,$B$2:$B$665,$H$10)</f>
        <v>87576.5</v>
      </c>
    </row>
    <row r="18" spans="1:8" x14ac:dyDescent="0.3">
      <c r="A18" s="24">
        <v>43162</v>
      </c>
      <c r="B18" s="23">
        <v>2018</v>
      </c>
      <c r="C18" s="23" t="s">
        <v>31</v>
      </c>
      <c r="D18" s="23">
        <v>1646.76</v>
      </c>
      <c r="E18" s="23">
        <v>1037.46</v>
      </c>
    </row>
    <row r="19" spans="1:8" x14ac:dyDescent="0.3">
      <c r="A19" s="24">
        <v>43049</v>
      </c>
      <c r="B19" s="23">
        <v>2017</v>
      </c>
      <c r="C19" s="23" t="s">
        <v>77</v>
      </c>
      <c r="D19" s="23">
        <v>1865.2</v>
      </c>
      <c r="E19" s="23">
        <v>895.3</v>
      </c>
      <c r="G19" t="s">
        <v>120</v>
      </c>
    </row>
    <row r="20" spans="1:8" x14ac:dyDescent="0.3">
      <c r="A20" s="24">
        <v>42753</v>
      </c>
      <c r="B20" s="23">
        <v>2017</v>
      </c>
      <c r="C20" s="23" t="s">
        <v>30</v>
      </c>
      <c r="D20" s="23">
        <v>884.17</v>
      </c>
      <c r="E20" s="23">
        <v>512.82000000000005</v>
      </c>
      <c r="G20" s="70" t="s">
        <v>121</v>
      </c>
    </row>
    <row r="21" spans="1:8" x14ac:dyDescent="0.3">
      <c r="A21" s="24">
        <v>42898</v>
      </c>
      <c r="B21" s="23">
        <v>2017</v>
      </c>
      <c r="C21" s="23" t="s">
        <v>30</v>
      </c>
      <c r="D21" s="23">
        <v>1891.74</v>
      </c>
      <c r="E21" s="23">
        <v>908.04</v>
      </c>
    </row>
    <row r="22" spans="1:8" x14ac:dyDescent="0.3">
      <c r="A22" s="24">
        <v>43016</v>
      </c>
      <c r="B22" s="23">
        <v>2017</v>
      </c>
      <c r="C22" s="23" t="s">
        <v>31</v>
      </c>
      <c r="D22" s="23">
        <v>561.61</v>
      </c>
      <c r="E22" s="23">
        <v>219.03</v>
      </c>
    </row>
    <row r="23" spans="1:8" x14ac:dyDescent="0.3">
      <c r="A23" s="24">
        <v>42974</v>
      </c>
      <c r="B23" s="23">
        <v>2017</v>
      </c>
      <c r="C23" s="23" t="s">
        <v>30</v>
      </c>
      <c r="D23" s="23">
        <v>713.19</v>
      </c>
      <c r="E23" s="23">
        <v>392.25</v>
      </c>
    </row>
    <row r="24" spans="1:8" x14ac:dyDescent="0.3">
      <c r="A24" s="24">
        <v>42445</v>
      </c>
      <c r="B24" s="23">
        <v>2016</v>
      </c>
      <c r="C24" s="23" t="s">
        <v>31</v>
      </c>
      <c r="D24" s="23">
        <v>148.6</v>
      </c>
      <c r="E24" s="23">
        <v>69.84</v>
      </c>
    </row>
    <row r="25" spans="1:8" x14ac:dyDescent="0.3">
      <c r="A25" s="24">
        <v>42963</v>
      </c>
      <c r="B25" s="23">
        <v>2017</v>
      </c>
      <c r="C25" s="23" t="s">
        <v>76</v>
      </c>
      <c r="D25" s="23">
        <v>2436.08</v>
      </c>
      <c r="E25" s="23">
        <v>1315.48</v>
      </c>
    </row>
    <row r="26" spans="1:8" x14ac:dyDescent="0.3">
      <c r="A26" s="24">
        <v>43129</v>
      </c>
      <c r="B26" s="23">
        <v>2018</v>
      </c>
      <c r="C26" s="23" t="s">
        <v>31</v>
      </c>
      <c r="D26" s="23">
        <v>353.67</v>
      </c>
      <c r="E26" s="23">
        <v>169.76</v>
      </c>
    </row>
    <row r="27" spans="1:8" x14ac:dyDescent="0.3">
      <c r="A27" s="24">
        <v>43046</v>
      </c>
      <c r="B27" s="23">
        <v>2017</v>
      </c>
      <c r="C27" s="23" t="s">
        <v>31</v>
      </c>
      <c r="D27" s="23">
        <v>1993.91</v>
      </c>
      <c r="E27" s="23">
        <v>996.96</v>
      </c>
    </row>
    <row r="28" spans="1:8" x14ac:dyDescent="0.3">
      <c r="A28" s="24">
        <v>43217</v>
      </c>
      <c r="B28" s="23">
        <v>2018</v>
      </c>
      <c r="C28" s="23" t="s">
        <v>76</v>
      </c>
      <c r="D28" s="23">
        <v>1535.67</v>
      </c>
      <c r="E28" s="23">
        <v>982.83</v>
      </c>
    </row>
    <row r="29" spans="1:8" x14ac:dyDescent="0.3">
      <c r="A29" s="24">
        <v>42858</v>
      </c>
      <c r="B29" s="23">
        <v>2017</v>
      </c>
      <c r="C29" s="23" t="s">
        <v>76</v>
      </c>
      <c r="D29" s="23">
        <v>1058.98</v>
      </c>
      <c r="E29" s="23">
        <v>645.98</v>
      </c>
    </row>
    <row r="30" spans="1:8" x14ac:dyDescent="0.3">
      <c r="A30" s="24">
        <v>43026</v>
      </c>
      <c r="B30" s="23">
        <v>2017</v>
      </c>
      <c r="C30" s="23" t="s">
        <v>77</v>
      </c>
      <c r="D30" s="23">
        <v>725.21</v>
      </c>
      <c r="E30" s="23">
        <v>362.61</v>
      </c>
    </row>
    <row r="31" spans="1:8" x14ac:dyDescent="0.3">
      <c r="A31" s="24">
        <v>43043</v>
      </c>
      <c r="B31" s="23">
        <v>2017</v>
      </c>
      <c r="C31" s="23" t="s">
        <v>77</v>
      </c>
      <c r="D31" s="23">
        <v>1332.83</v>
      </c>
      <c r="E31" s="23">
        <v>879.67</v>
      </c>
    </row>
    <row r="32" spans="1:8" x14ac:dyDescent="0.3">
      <c r="A32" s="24">
        <v>42556</v>
      </c>
      <c r="B32" s="23">
        <v>2016</v>
      </c>
      <c r="C32" s="23" t="s">
        <v>30</v>
      </c>
      <c r="D32" s="23">
        <v>1955.26</v>
      </c>
      <c r="E32" s="23">
        <v>860.31</v>
      </c>
    </row>
    <row r="33" spans="1:5" x14ac:dyDescent="0.3">
      <c r="A33" s="24">
        <v>42646</v>
      </c>
      <c r="B33" s="23">
        <v>2016</v>
      </c>
      <c r="C33" s="23" t="s">
        <v>77</v>
      </c>
      <c r="D33" s="23">
        <v>1003.54</v>
      </c>
      <c r="E33" s="23">
        <v>662.34</v>
      </c>
    </row>
    <row r="34" spans="1:5" x14ac:dyDescent="0.3">
      <c r="A34" s="24">
        <v>42806</v>
      </c>
      <c r="B34" s="23">
        <v>2017</v>
      </c>
      <c r="C34" s="23" t="s">
        <v>31</v>
      </c>
      <c r="D34" s="23">
        <v>368.46</v>
      </c>
      <c r="E34" s="23">
        <v>184.23</v>
      </c>
    </row>
    <row r="35" spans="1:5" x14ac:dyDescent="0.3">
      <c r="A35" s="24">
        <v>43019</v>
      </c>
      <c r="B35" s="23">
        <v>2017</v>
      </c>
      <c r="C35" s="23" t="s">
        <v>30</v>
      </c>
      <c r="D35" s="23">
        <v>1473.86</v>
      </c>
      <c r="E35" s="23">
        <v>795.88</v>
      </c>
    </row>
    <row r="36" spans="1:5" x14ac:dyDescent="0.3">
      <c r="A36" s="24">
        <v>43032</v>
      </c>
      <c r="B36" s="23">
        <v>2017</v>
      </c>
      <c r="C36" s="23" t="s">
        <v>76</v>
      </c>
      <c r="D36" s="23">
        <v>539.23</v>
      </c>
      <c r="E36" s="23">
        <v>285.79000000000002</v>
      </c>
    </row>
    <row r="37" spans="1:5" x14ac:dyDescent="0.3">
      <c r="A37" s="24">
        <v>42377</v>
      </c>
      <c r="B37" s="23">
        <v>2016</v>
      </c>
      <c r="C37" s="23" t="s">
        <v>76</v>
      </c>
      <c r="D37" s="23">
        <v>1974.49</v>
      </c>
      <c r="E37" s="23">
        <v>908.27</v>
      </c>
    </row>
    <row r="38" spans="1:5" x14ac:dyDescent="0.3">
      <c r="A38" s="24">
        <v>42964</v>
      </c>
      <c r="B38" s="23">
        <v>2017</v>
      </c>
      <c r="C38" s="23" t="s">
        <v>76</v>
      </c>
      <c r="D38" s="23">
        <v>1931.47</v>
      </c>
      <c r="E38" s="23">
        <v>1081.6199999999999</v>
      </c>
    </row>
    <row r="39" spans="1:5" x14ac:dyDescent="0.3">
      <c r="A39" s="24">
        <v>42688</v>
      </c>
      <c r="B39" s="23">
        <v>2016</v>
      </c>
      <c r="C39" s="23" t="s">
        <v>76</v>
      </c>
      <c r="D39" s="23">
        <v>1449.29</v>
      </c>
      <c r="E39" s="23">
        <v>884.07</v>
      </c>
    </row>
    <row r="40" spans="1:5" x14ac:dyDescent="0.3">
      <c r="A40" s="24">
        <v>42904</v>
      </c>
      <c r="B40" s="23">
        <v>2017</v>
      </c>
      <c r="C40" s="23" t="s">
        <v>77</v>
      </c>
      <c r="D40" s="23">
        <v>2307.69</v>
      </c>
      <c r="E40" s="23">
        <v>1038.46</v>
      </c>
    </row>
    <row r="41" spans="1:5" x14ac:dyDescent="0.3">
      <c r="A41" s="24">
        <v>43193</v>
      </c>
      <c r="B41" s="23">
        <v>2018</v>
      </c>
      <c r="C41" s="23" t="s">
        <v>30</v>
      </c>
      <c r="D41" s="23">
        <v>1115.1300000000001</v>
      </c>
      <c r="E41" s="23">
        <v>490.66</v>
      </c>
    </row>
    <row r="42" spans="1:5" x14ac:dyDescent="0.3">
      <c r="A42" s="24">
        <v>42384</v>
      </c>
      <c r="B42" s="23">
        <v>2016</v>
      </c>
      <c r="C42" s="23" t="s">
        <v>31</v>
      </c>
      <c r="D42" s="23">
        <v>29.88</v>
      </c>
      <c r="E42" s="23">
        <v>16.14</v>
      </c>
    </row>
    <row r="43" spans="1:5" x14ac:dyDescent="0.3">
      <c r="A43" s="24">
        <v>42794</v>
      </c>
      <c r="B43" s="23">
        <v>2017</v>
      </c>
      <c r="C43" s="23" t="s">
        <v>77</v>
      </c>
      <c r="D43" s="23">
        <v>2154.9499999999998</v>
      </c>
      <c r="E43" s="23">
        <v>1077.48</v>
      </c>
    </row>
    <row r="44" spans="1:5" x14ac:dyDescent="0.3">
      <c r="A44" s="24">
        <v>42433</v>
      </c>
      <c r="B44" s="23">
        <v>2016</v>
      </c>
      <c r="C44" s="23" t="s">
        <v>30</v>
      </c>
      <c r="D44" s="23">
        <v>1234.8599999999999</v>
      </c>
      <c r="E44" s="23">
        <v>815.01</v>
      </c>
    </row>
    <row r="45" spans="1:5" x14ac:dyDescent="0.3">
      <c r="A45" s="24">
        <v>43000</v>
      </c>
      <c r="B45" s="23">
        <v>2017</v>
      </c>
      <c r="C45" s="23" t="s">
        <v>76</v>
      </c>
      <c r="D45" s="23">
        <v>2154.1799999999998</v>
      </c>
      <c r="E45" s="23">
        <v>1206.3399999999999</v>
      </c>
    </row>
    <row r="46" spans="1:5" x14ac:dyDescent="0.3">
      <c r="A46" s="24">
        <v>42939</v>
      </c>
      <c r="B46" s="23">
        <v>2017</v>
      </c>
      <c r="C46" s="23" t="s">
        <v>30</v>
      </c>
      <c r="D46" s="23">
        <v>1744.62</v>
      </c>
      <c r="E46" s="23">
        <v>872.31</v>
      </c>
    </row>
    <row r="47" spans="1:5" x14ac:dyDescent="0.3">
      <c r="A47" s="24">
        <v>43269</v>
      </c>
      <c r="B47" s="23">
        <v>2018</v>
      </c>
      <c r="C47" s="23" t="s">
        <v>76</v>
      </c>
      <c r="D47" s="23">
        <v>2298.4499999999998</v>
      </c>
      <c r="E47" s="23">
        <v>1126.24</v>
      </c>
    </row>
    <row r="48" spans="1:5" x14ac:dyDescent="0.3">
      <c r="A48" s="24">
        <v>42596</v>
      </c>
      <c r="B48" s="23">
        <v>2016</v>
      </c>
      <c r="C48" s="23" t="s">
        <v>30</v>
      </c>
      <c r="D48" s="23">
        <v>494.28</v>
      </c>
      <c r="E48" s="23">
        <v>271.85000000000002</v>
      </c>
    </row>
    <row r="49" spans="1:5" x14ac:dyDescent="0.3">
      <c r="A49" s="24">
        <v>42438</v>
      </c>
      <c r="B49" s="23">
        <v>2016</v>
      </c>
      <c r="C49" s="23" t="s">
        <v>31</v>
      </c>
      <c r="D49" s="23">
        <v>2253.0300000000002</v>
      </c>
      <c r="E49" s="23">
        <v>1149.05</v>
      </c>
    </row>
    <row r="50" spans="1:5" x14ac:dyDescent="0.3">
      <c r="A50" s="24">
        <v>42795</v>
      </c>
      <c r="B50" s="23">
        <v>2017</v>
      </c>
      <c r="C50" s="23" t="s">
        <v>31</v>
      </c>
      <c r="D50" s="23">
        <v>1478.09</v>
      </c>
      <c r="E50" s="23">
        <v>768.61</v>
      </c>
    </row>
    <row r="51" spans="1:5" x14ac:dyDescent="0.3">
      <c r="A51" s="24">
        <v>43406</v>
      </c>
      <c r="B51" s="23">
        <v>2018</v>
      </c>
      <c r="C51" s="23" t="s">
        <v>77</v>
      </c>
      <c r="D51" s="23">
        <v>678.92</v>
      </c>
      <c r="E51" s="23">
        <v>325.88</v>
      </c>
    </row>
    <row r="52" spans="1:5" x14ac:dyDescent="0.3">
      <c r="A52" s="24">
        <v>43201</v>
      </c>
      <c r="B52" s="23">
        <v>2018</v>
      </c>
      <c r="C52" s="23" t="s">
        <v>31</v>
      </c>
      <c r="D52" s="23">
        <v>143.51</v>
      </c>
      <c r="E52" s="23">
        <v>71.760000000000005</v>
      </c>
    </row>
    <row r="53" spans="1:5" x14ac:dyDescent="0.3">
      <c r="A53" s="24">
        <v>42425</v>
      </c>
      <c r="B53" s="23">
        <v>2016</v>
      </c>
      <c r="C53" s="23" t="s">
        <v>77</v>
      </c>
      <c r="D53" s="23">
        <v>1868.96</v>
      </c>
      <c r="E53" s="23">
        <v>747.58</v>
      </c>
    </row>
    <row r="54" spans="1:5" x14ac:dyDescent="0.3">
      <c r="A54" s="24">
        <v>42899</v>
      </c>
      <c r="B54" s="23">
        <v>2017</v>
      </c>
      <c r="C54" s="23" t="s">
        <v>77</v>
      </c>
      <c r="D54" s="23">
        <v>1549.63</v>
      </c>
      <c r="E54" s="23">
        <v>604.36</v>
      </c>
    </row>
    <row r="55" spans="1:5" x14ac:dyDescent="0.3">
      <c r="A55" s="24">
        <v>42682</v>
      </c>
      <c r="B55" s="23">
        <v>2016</v>
      </c>
      <c r="C55" s="23" t="s">
        <v>31</v>
      </c>
      <c r="D55" s="23">
        <v>937.24</v>
      </c>
      <c r="E55" s="23">
        <v>459.25</v>
      </c>
    </row>
    <row r="56" spans="1:5" x14ac:dyDescent="0.3">
      <c r="A56" s="24">
        <v>43227</v>
      </c>
      <c r="B56" s="23">
        <v>2018</v>
      </c>
      <c r="C56" s="23" t="s">
        <v>31</v>
      </c>
      <c r="D56" s="23">
        <v>109.84</v>
      </c>
      <c r="E56" s="23">
        <v>54.92</v>
      </c>
    </row>
    <row r="57" spans="1:5" x14ac:dyDescent="0.3">
      <c r="A57" s="24">
        <v>42782</v>
      </c>
      <c r="B57" s="23">
        <v>2017</v>
      </c>
      <c r="C57" s="23" t="s">
        <v>77</v>
      </c>
      <c r="D57" s="23">
        <v>747.68</v>
      </c>
      <c r="E57" s="23">
        <v>500.95</v>
      </c>
    </row>
    <row r="58" spans="1:5" x14ac:dyDescent="0.3">
      <c r="A58" s="24">
        <v>42886</v>
      </c>
      <c r="B58" s="23">
        <v>2017</v>
      </c>
      <c r="C58" s="23" t="s">
        <v>77</v>
      </c>
      <c r="D58" s="23">
        <v>443.35</v>
      </c>
      <c r="E58" s="23">
        <v>252.71</v>
      </c>
    </row>
    <row r="59" spans="1:5" x14ac:dyDescent="0.3">
      <c r="A59" s="24">
        <v>42396</v>
      </c>
      <c r="B59" s="23">
        <v>2016</v>
      </c>
      <c r="C59" s="23" t="s">
        <v>77</v>
      </c>
      <c r="D59" s="23">
        <v>1129.8499999999999</v>
      </c>
      <c r="E59" s="23">
        <v>723.1</v>
      </c>
    </row>
    <row r="60" spans="1:5" x14ac:dyDescent="0.3">
      <c r="A60" s="24">
        <v>42632</v>
      </c>
      <c r="B60" s="23">
        <v>2016</v>
      </c>
      <c r="C60" s="23" t="s">
        <v>76</v>
      </c>
      <c r="D60" s="23">
        <v>2202.75</v>
      </c>
      <c r="E60" s="23">
        <v>947.18</v>
      </c>
    </row>
    <row r="61" spans="1:5" x14ac:dyDescent="0.3">
      <c r="A61" s="24">
        <v>42405</v>
      </c>
      <c r="B61" s="23">
        <v>2016</v>
      </c>
      <c r="C61" s="23" t="s">
        <v>30</v>
      </c>
      <c r="D61" s="23">
        <v>29.56</v>
      </c>
      <c r="E61" s="23">
        <v>11.82</v>
      </c>
    </row>
    <row r="62" spans="1:5" x14ac:dyDescent="0.3">
      <c r="A62" s="24">
        <v>42473</v>
      </c>
      <c r="B62" s="23">
        <v>2016</v>
      </c>
      <c r="C62" s="23" t="s">
        <v>30</v>
      </c>
      <c r="D62" s="23">
        <v>2088.42</v>
      </c>
      <c r="E62" s="23">
        <v>1294.82</v>
      </c>
    </row>
    <row r="63" spans="1:5" x14ac:dyDescent="0.3">
      <c r="A63" s="24">
        <v>42817</v>
      </c>
      <c r="B63" s="23">
        <v>2017</v>
      </c>
      <c r="C63" s="23" t="s">
        <v>31</v>
      </c>
      <c r="D63" s="23">
        <v>708.14</v>
      </c>
      <c r="E63" s="23">
        <v>446.13</v>
      </c>
    </row>
    <row r="64" spans="1:5" x14ac:dyDescent="0.3">
      <c r="A64" s="24">
        <v>43442</v>
      </c>
      <c r="B64" s="23">
        <v>2018</v>
      </c>
      <c r="C64" s="23" t="s">
        <v>77</v>
      </c>
      <c r="D64" s="23">
        <v>44.86</v>
      </c>
      <c r="E64" s="23">
        <v>26.47</v>
      </c>
    </row>
    <row r="65" spans="1:5" x14ac:dyDescent="0.3">
      <c r="A65" s="24">
        <v>42997</v>
      </c>
      <c r="B65" s="23">
        <v>2017</v>
      </c>
      <c r="C65" s="23" t="s">
        <v>76</v>
      </c>
      <c r="D65" s="23">
        <v>1665.87</v>
      </c>
      <c r="E65" s="23">
        <v>866.25</v>
      </c>
    </row>
    <row r="66" spans="1:5" x14ac:dyDescent="0.3">
      <c r="A66" s="24">
        <v>43108</v>
      </c>
      <c r="B66" s="23">
        <v>2018</v>
      </c>
      <c r="C66" s="23" t="s">
        <v>30</v>
      </c>
      <c r="D66" s="23">
        <v>1657.26</v>
      </c>
      <c r="E66" s="23">
        <v>977.78</v>
      </c>
    </row>
    <row r="67" spans="1:5" x14ac:dyDescent="0.3">
      <c r="A67" s="24">
        <v>42763</v>
      </c>
      <c r="B67" s="23">
        <v>2017</v>
      </c>
      <c r="C67" s="23" t="s">
        <v>31</v>
      </c>
      <c r="D67" s="23">
        <v>1543.94</v>
      </c>
      <c r="E67" s="23">
        <v>679.33</v>
      </c>
    </row>
    <row r="68" spans="1:5" x14ac:dyDescent="0.3">
      <c r="A68" s="24">
        <v>42571</v>
      </c>
      <c r="B68" s="23">
        <v>2016</v>
      </c>
      <c r="C68" s="23" t="s">
        <v>30</v>
      </c>
      <c r="D68" s="23">
        <v>1362.96</v>
      </c>
      <c r="E68" s="23">
        <v>708.74</v>
      </c>
    </row>
    <row r="69" spans="1:5" x14ac:dyDescent="0.3">
      <c r="A69" s="24">
        <v>42903</v>
      </c>
      <c r="B69" s="23">
        <v>2017</v>
      </c>
      <c r="C69" s="23" t="s">
        <v>30</v>
      </c>
      <c r="D69" s="23">
        <v>308.39999999999998</v>
      </c>
      <c r="E69" s="23">
        <v>141.86000000000001</v>
      </c>
    </row>
    <row r="70" spans="1:5" x14ac:dyDescent="0.3">
      <c r="A70" s="24">
        <v>42804</v>
      </c>
      <c r="B70" s="23">
        <v>2017</v>
      </c>
      <c r="C70" s="23" t="s">
        <v>77</v>
      </c>
      <c r="D70" s="23">
        <v>2495.48</v>
      </c>
      <c r="E70" s="23">
        <v>1098.01</v>
      </c>
    </row>
    <row r="71" spans="1:5" x14ac:dyDescent="0.3">
      <c r="A71" s="24">
        <v>42865</v>
      </c>
      <c r="B71" s="23">
        <v>2017</v>
      </c>
      <c r="C71" s="23" t="s">
        <v>76</v>
      </c>
      <c r="D71" s="23">
        <v>402.76</v>
      </c>
      <c r="E71" s="23">
        <v>189.3</v>
      </c>
    </row>
    <row r="72" spans="1:5" x14ac:dyDescent="0.3">
      <c r="A72" s="24">
        <v>43228</v>
      </c>
      <c r="B72" s="23">
        <v>2018</v>
      </c>
      <c r="C72" s="23" t="s">
        <v>77</v>
      </c>
      <c r="D72" s="23">
        <v>1421.93</v>
      </c>
      <c r="E72" s="23">
        <v>639.87</v>
      </c>
    </row>
    <row r="73" spans="1:5" x14ac:dyDescent="0.3">
      <c r="A73" s="24">
        <v>42374</v>
      </c>
      <c r="B73" s="23">
        <v>2016</v>
      </c>
      <c r="C73" s="23" t="s">
        <v>31</v>
      </c>
      <c r="D73" s="23">
        <v>1172.31</v>
      </c>
      <c r="E73" s="23">
        <v>644.77</v>
      </c>
    </row>
    <row r="74" spans="1:5" x14ac:dyDescent="0.3">
      <c r="A74" s="24">
        <v>42834</v>
      </c>
      <c r="B74" s="23">
        <v>2017</v>
      </c>
      <c r="C74" s="23" t="s">
        <v>31</v>
      </c>
      <c r="D74" s="23">
        <v>2070.4899999999998</v>
      </c>
      <c r="E74" s="23">
        <v>1345.82</v>
      </c>
    </row>
    <row r="75" spans="1:5" x14ac:dyDescent="0.3">
      <c r="A75" s="24">
        <v>43463</v>
      </c>
      <c r="B75" s="23">
        <v>2018</v>
      </c>
      <c r="C75" s="23" t="s">
        <v>30</v>
      </c>
      <c r="D75" s="23">
        <v>1965.34</v>
      </c>
      <c r="E75" s="23">
        <v>786.14</v>
      </c>
    </row>
    <row r="76" spans="1:5" x14ac:dyDescent="0.3">
      <c r="A76" s="24">
        <v>42542</v>
      </c>
      <c r="B76" s="23">
        <v>2016</v>
      </c>
      <c r="C76" s="23" t="s">
        <v>76</v>
      </c>
      <c r="D76" s="23">
        <v>1833</v>
      </c>
      <c r="E76" s="23">
        <v>879.84</v>
      </c>
    </row>
    <row r="77" spans="1:5" x14ac:dyDescent="0.3">
      <c r="A77" s="24">
        <v>43197</v>
      </c>
      <c r="B77" s="23">
        <v>2018</v>
      </c>
      <c r="C77" s="23" t="s">
        <v>76</v>
      </c>
      <c r="D77" s="23">
        <v>2151.4499999999998</v>
      </c>
      <c r="E77" s="23">
        <v>1312.38</v>
      </c>
    </row>
    <row r="78" spans="1:5" x14ac:dyDescent="0.3">
      <c r="A78" s="24">
        <v>42860</v>
      </c>
      <c r="B78" s="23">
        <v>2017</v>
      </c>
      <c r="C78" s="23" t="s">
        <v>76</v>
      </c>
      <c r="D78" s="23">
        <v>673.95</v>
      </c>
      <c r="E78" s="23">
        <v>384.15</v>
      </c>
    </row>
    <row r="79" spans="1:5" x14ac:dyDescent="0.3">
      <c r="A79" s="24">
        <v>43117</v>
      </c>
      <c r="B79" s="23">
        <v>2018</v>
      </c>
      <c r="C79" s="23" t="s">
        <v>30</v>
      </c>
      <c r="D79" s="23">
        <v>561.58000000000004</v>
      </c>
      <c r="E79" s="23">
        <v>247.1</v>
      </c>
    </row>
    <row r="80" spans="1:5" x14ac:dyDescent="0.3">
      <c r="A80" s="24">
        <v>42957</v>
      </c>
      <c r="B80" s="23">
        <v>2017</v>
      </c>
      <c r="C80" s="23" t="s">
        <v>77</v>
      </c>
      <c r="D80" s="23">
        <v>1342.24</v>
      </c>
      <c r="E80" s="23">
        <v>711.39</v>
      </c>
    </row>
    <row r="81" spans="1:5" x14ac:dyDescent="0.3">
      <c r="A81" s="24">
        <v>43286</v>
      </c>
      <c r="B81" s="23">
        <v>2018</v>
      </c>
      <c r="C81" s="23" t="s">
        <v>31</v>
      </c>
      <c r="D81" s="23">
        <v>1754.6</v>
      </c>
      <c r="E81" s="23">
        <v>789.57</v>
      </c>
    </row>
    <row r="82" spans="1:5" x14ac:dyDescent="0.3">
      <c r="A82" s="24">
        <v>43129</v>
      </c>
      <c r="B82" s="23">
        <v>2018</v>
      </c>
      <c r="C82" s="23" t="s">
        <v>31</v>
      </c>
      <c r="D82" s="23">
        <v>214.29</v>
      </c>
      <c r="E82" s="23">
        <v>109.29</v>
      </c>
    </row>
    <row r="83" spans="1:5" x14ac:dyDescent="0.3">
      <c r="A83" s="24">
        <v>42793</v>
      </c>
      <c r="B83" s="23">
        <v>2017</v>
      </c>
      <c r="C83" s="23" t="s">
        <v>77</v>
      </c>
      <c r="D83" s="23">
        <v>1561.54</v>
      </c>
      <c r="E83" s="23">
        <v>952.54</v>
      </c>
    </row>
    <row r="84" spans="1:5" x14ac:dyDescent="0.3">
      <c r="A84" s="24">
        <v>43165</v>
      </c>
      <c r="B84" s="23">
        <v>2018</v>
      </c>
      <c r="C84" s="23" t="s">
        <v>30</v>
      </c>
      <c r="D84" s="23">
        <v>1673.37</v>
      </c>
      <c r="E84" s="23">
        <v>870.15</v>
      </c>
    </row>
    <row r="85" spans="1:5" x14ac:dyDescent="0.3">
      <c r="A85" s="24">
        <v>43414</v>
      </c>
      <c r="B85" s="23">
        <v>2018</v>
      </c>
      <c r="C85" s="23" t="s">
        <v>30</v>
      </c>
      <c r="D85" s="23">
        <v>773.05</v>
      </c>
      <c r="E85" s="23">
        <v>440.64</v>
      </c>
    </row>
    <row r="86" spans="1:5" x14ac:dyDescent="0.3">
      <c r="A86" s="24">
        <v>43385</v>
      </c>
      <c r="B86" s="23">
        <v>2018</v>
      </c>
      <c r="C86" s="23" t="s">
        <v>30</v>
      </c>
      <c r="D86" s="23">
        <v>418.72</v>
      </c>
      <c r="E86" s="23">
        <v>230.3</v>
      </c>
    </row>
    <row r="87" spans="1:5" x14ac:dyDescent="0.3">
      <c r="A87" s="24">
        <v>43033</v>
      </c>
      <c r="B87" s="23">
        <v>2017</v>
      </c>
      <c r="C87" s="23" t="s">
        <v>76</v>
      </c>
      <c r="D87" s="23">
        <v>1946.44</v>
      </c>
      <c r="E87" s="23">
        <v>1051.08</v>
      </c>
    </row>
    <row r="88" spans="1:5" x14ac:dyDescent="0.3">
      <c r="A88" s="24">
        <v>42791</v>
      </c>
      <c r="B88" s="23">
        <v>2017</v>
      </c>
      <c r="C88" s="23" t="s">
        <v>77</v>
      </c>
      <c r="D88" s="23">
        <v>770.94</v>
      </c>
      <c r="E88" s="23">
        <v>339.21</v>
      </c>
    </row>
    <row r="89" spans="1:5" x14ac:dyDescent="0.3">
      <c r="A89" s="24">
        <v>43332</v>
      </c>
      <c r="B89" s="23">
        <v>2018</v>
      </c>
      <c r="C89" s="23" t="s">
        <v>31</v>
      </c>
      <c r="D89" s="23">
        <v>1222.49</v>
      </c>
      <c r="E89" s="23">
        <v>770.17</v>
      </c>
    </row>
    <row r="90" spans="1:5" x14ac:dyDescent="0.3">
      <c r="A90" s="24">
        <v>43184</v>
      </c>
      <c r="B90" s="23">
        <v>2018</v>
      </c>
      <c r="C90" s="23" t="s">
        <v>30</v>
      </c>
      <c r="D90" s="23">
        <v>1395.46</v>
      </c>
      <c r="E90" s="23">
        <v>851.23</v>
      </c>
    </row>
    <row r="91" spans="1:5" x14ac:dyDescent="0.3">
      <c r="A91" s="24">
        <v>42896</v>
      </c>
      <c r="B91" s="23">
        <v>2017</v>
      </c>
      <c r="C91" s="23" t="s">
        <v>30</v>
      </c>
      <c r="D91" s="23">
        <v>1520.63</v>
      </c>
      <c r="E91" s="23">
        <v>851.55</v>
      </c>
    </row>
    <row r="92" spans="1:5" x14ac:dyDescent="0.3">
      <c r="A92" s="24">
        <v>42635</v>
      </c>
      <c r="B92" s="23">
        <v>2016</v>
      </c>
      <c r="C92" s="23" t="s">
        <v>77</v>
      </c>
      <c r="D92" s="23">
        <v>1094.5</v>
      </c>
      <c r="E92" s="23">
        <v>689.54</v>
      </c>
    </row>
    <row r="93" spans="1:5" x14ac:dyDescent="0.3">
      <c r="A93" s="24">
        <v>42808</v>
      </c>
      <c r="B93" s="23">
        <v>2017</v>
      </c>
      <c r="C93" s="23" t="s">
        <v>31</v>
      </c>
      <c r="D93" s="23">
        <v>76.959999999999994</v>
      </c>
      <c r="E93" s="23">
        <v>33.86</v>
      </c>
    </row>
    <row r="94" spans="1:5" x14ac:dyDescent="0.3">
      <c r="A94" s="24">
        <v>43016</v>
      </c>
      <c r="B94" s="23">
        <v>2017</v>
      </c>
      <c r="C94" s="23" t="s">
        <v>31</v>
      </c>
      <c r="D94" s="23">
        <v>234.72</v>
      </c>
      <c r="E94" s="23">
        <v>152.57</v>
      </c>
    </row>
    <row r="95" spans="1:5" x14ac:dyDescent="0.3">
      <c r="A95" s="24">
        <v>42793</v>
      </c>
      <c r="B95" s="23">
        <v>2017</v>
      </c>
      <c r="C95" s="23" t="s">
        <v>30</v>
      </c>
      <c r="D95" s="23">
        <v>2003.25</v>
      </c>
      <c r="E95" s="23">
        <v>1041.69</v>
      </c>
    </row>
    <row r="96" spans="1:5" x14ac:dyDescent="0.3">
      <c r="A96" s="24">
        <v>42879</v>
      </c>
      <c r="B96" s="23">
        <v>2017</v>
      </c>
      <c r="C96" s="23" t="s">
        <v>31</v>
      </c>
      <c r="D96" s="23">
        <v>1688.01</v>
      </c>
      <c r="E96" s="23">
        <v>1063.45</v>
      </c>
    </row>
    <row r="97" spans="1:5" x14ac:dyDescent="0.3">
      <c r="A97" s="24">
        <v>42733</v>
      </c>
      <c r="B97" s="23">
        <v>2016</v>
      </c>
      <c r="C97" s="23" t="s">
        <v>77</v>
      </c>
      <c r="D97" s="23">
        <v>1538.35</v>
      </c>
      <c r="E97" s="23">
        <v>815.33</v>
      </c>
    </row>
    <row r="98" spans="1:5" x14ac:dyDescent="0.3">
      <c r="A98" s="24">
        <v>42856</v>
      </c>
      <c r="B98" s="23">
        <v>2017</v>
      </c>
      <c r="C98" s="23" t="s">
        <v>76</v>
      </c>
      <c r="D98" s="23">
        <v>147.04</v>
      </c>
      <c r="E98" s="23">
        <v>97.05</v>
      </c>
    </row>
    <row r="99" spans="1:5" x14ac:dyDescent="0.3">
      <c r="A99" s="24">
        <v>42937</v>
      </c>
      <c r="B99" s="23">
        <v>2017</v>
      </c>
      <c r="C99" s="23" t="s">
        <v>76</v>
      </c>
      <c r="D99" s="23">
        <v>1908.31</v>
      </c>
      <c r="E99" s="23">
        <v>954.16</v>
      </c>
    </row>
    <row r="100" spans="1:5" x14ac:dyDescent="0.3">
      <c r="A100" s="24">
        <v>42745</v>
      </c>
      <c r="B100" s="23">
        <v>2017</v>
      </c>
      <c r="C100" s="23" t="s">
        <v>31</v>
      </c>
      <c r="D100" s="23">
        <v>490.77</v>
      </c>
      <c r="E100" s="23">
        <v>319</v>
      </c>
    </row>
    <row r="101" spans="1:5" x14ac:dyDescent="0.3">
      <c r="A101" s="24">
        <v>42920</v>
      </c>
      <c r="B101" s="23">
        <v>2017</v>
      </c>
      <c r="C101" s="23" t="s">
        <v>30</v>
      </c>
      <c r="D101" s="23">
        <v>671.76</v>
      </c>
      <c r="E101" s="23">
        <v>409.77</v>
      </c>
    </row>
    <row r="102" spans="1:5" x14ac:dyDescent="0.3">
      <c r="A102" s="24">
        <v>42556</v>
      </c>
      <c r="B102" s="23">
        <v>2016</v>
      </c>
      <c r="C102" s="23" t="s">
        <v>30</v>
      </c>
      <c r="D102" s="23">
        <v>2301.62</v>
      </c>
      <c r="E102" s="23">
        <v>920.65</v>
      </c>
    </row>
    <row r="103" spans="1:5" x14ac:dyDescent="0.3">
      <c r="A103" s="24">
        <v>42746</v>
      </c>
      <c r="B103" s="23">
        <v>2017</v>
      </c>
      <c r="C103" s="23" t="s">
        <v>77</v>
      </c>
      <c r="D103" s="23">
        <v>502.61</v>
      </c>
      <c r="E103" s="23">
        <v>206.07</v>
      </c>
    </row>
    <row r="104" spans="1:5" x14ac:dyDescent="0.3">
      <c r="A104" s="24">
        <v>43381</v>
      </c>
      <c r="B104" s="23">
        <v>2018</v>
      </c>
      <c r="C104" s="23" t="s">
        <v>30</v>
      </c>
      <c r="D104" s="23">
        <v>1047.6300000000001</v>
      </c>
      <c r="E104" s="23">
        <v>408.58</v>
      </c>
    </row>
    <row r="105" spans="1:5" x14ac:dyDescent="0.3">
      <c r="A105" s="24">
        <v>43227</v>
      </c>
      <c r="B105" s="23">
        <v>2018</v>
      </c>
      <c r="C105" s="23" t="s">
        <v>76</v>
      </c>
      <c r="D105" s="23">
        <v>1647.46</v>
      </c>
      <c r="E105" s="23">
        <v>741.36</v>
      </c>
    </row>
    <row r="106" spans="1:5" x14ac:dyDescent="0.3">
      <c r="A106" s="24">
        <v>43137</v>
      </c>
      <c r="B106" s="23">
        <v>2018</v>
      </c>
      <c r="C106" s="23" t="s">
        <v>31</v>
      </c>
      <c r="D106" s="23">
        <v>609.32000000000005</v>
      </c>
      <c r="E106" s="23">
        <v>280.29000000000002</v>
      </c>
    </row>
    <row r="107" spans="1:5" x14ac:dyDescent="0.3">
      <c r="A107" s="24">
        <v>43141</v>
      </c>
      <c r="B107" s="23">
        <v>2018</v>
      </c>
      <c r="C107" s="23" t="s">
        <v>76</v>
      </c>
      <c r="D107" s="23">
        <v>489.95</v>
      </c>
      <c r="E107" s="23">
        <v>279.27</v>
      </c>
    </row>
    <row r="108" spans="1:5" x14ac:dyDescent="0.3">
      <c r="A108" s="24">
        <v>43200</v>
      </c>
      <c r="B108" s="23">
        <v>2018</v>
      </c>
      <c r="C108" s="23" t="s">
        <v>77</v>
      </c>
      <c r="D108" s="23">
        <v>234.43</v>
      </c>
      <c r="E108" s="23">
        <v>126.59</v>
      </c>
    </row>
    <row r="109" spans="1:5" x14ac:dyDescent="0.3">
      <c r="A109" s="24">
        <v>43119</v>
      </c>
      <c r="B109" s="23">
        <v>2018</v>
      </c>
      <c r="C109" s="23" t="s">
        <v>77</v>
      </c>
      <c r="D109" s="23">
        <v>1988.25</v>
      </c>
      <c r="E109" s="23">
        <v>1113.42</v>
      </c>
    </row>
    <row r="110" spans="1:5" x14ac:dyDescent="0.3">
      <c r="A110" s="24">
        <v>43116</v>
      </c>
      <c r="B110" s="23">
        <v>2018</v>
      </c>
      <c r="C110" s="23" t="s">
        <v>31</v>
      </c>
      <c r="D110" s="23">
        <v>62.18</v>
      </c>
      <c r="E110" s="23">
        <v>24.25</v>
      </c>
    </row>
    <row r="111" spans="1:5" x14ac:dyDescent="0.3">
      <c r="A111" s="24">
        <v>42406</v>
      </c>
      <c r="B111" s="23">
        <v>2016</v>
      </c>
      <c r="C111" s="23" t="s">
        <v>76</v>
      </c>
      <c r="D111" s="23">
        <v>598.85</v>
      </c>
      <c r="E111" s="23">
        <v>269.48</v>
      </c>
    </row>
    <row r="112" spans="1:5" x14ac:dyDescent="0.3">
      <c r="A112" s="24">
        <v>42567</v>
      </c>
      <c r="B112" s="23">
        <v>2016</v>
      </c>
      <c r="C112" s="23" t="s">
        <v>77</v>
      </c>
      <c r="D112" s="23">
        <v>2177.11</v>
      </c>
      <c r="E112" s="23">
        <v>936.16</v>
      </c>
    </row>
    <row r="113" spans="1:5" x14ac:dyDescent="0.3">
      <c r="A113" s="24">
        <v>42801</v>
      </c>
      <c r="B113" s="23">
        <v>2017</v>
      </c>
      <c r="C113" s="23" t="s">
        <v>30</v>
      </c>
      <c r="D113" s="23">
        <v>2417.35</v>
      </c>
      <c r="E113" s="23">
        <v>1281.2</v>
      </c>
    </row>
    <row r="114" spans="1:5" x14ac:dyDescent="0.3">
      <c r="A114" s="24">
        <v>42797</v>
      </c>
      <c r="B114" s="23">
        <v>2017</v>
      </c>
      <c r="C114" s="23" t="s">
        <v>77</v>
      </c>
      <c r="D114" s="23">
        <v>498.52</v>
      </c>
      <c r="E114" s="23">
        <v>259.23</v>
      </c>
    </row>
    <row r="115" spans="1:5" x14ac:dyDescent="0.3">
      <c r="A115" s="24">
        <v>43091</v>
      </c>
      <c r="B115" s="23">
        <v>2017</v>
      </c>
      <c r="C115" s="23" t="s">
        <v>31</v>
      </c>
      <c r="D115" s="23">
        <v>22.8</v>
      </c>
      <c r="E115" s="23">
        <v>13.91</v>
      </c>
    </row>
    <row r="116" spans="1:5" x14ac:dyDescent="0.3">
      <c r="A116" s="24">
        <v>43274</v>
      </c>
      <c r="B116" s="23">
        <v>2018</v>
      </c>
      <c r="C116" s="23" t="s">
        <v>30</v>
      </c>
      <c r="D116" s="23">
        <v>536.25</v>
      </c>
      <c r="E116" s="23">
        <v>294.94</v>
      </c>
    </row>
    <row r="117" spans="1:5" x14ac:dyDescent="0.3">
      <c r="A117" s="24">
        <v>42413</v>
      </c>
      <c r="B117" s="23">
        <v>2016</v>
      </c>
      <c r="C117" s="23" t="s">
        <v>30</v>
      </c>
      <c r="D117" s="23">
        <v>1871.36</v>
      </c>
      <c r="E117" s="23">
        <v>1160.24</v>
      </c>
    </row>
    <row r="118" spans="1:5" x14ac:dyDescent="0.3">
      <c r="A118" s="24">
        <v>42622</v>
      </c>
      <c r="B118" s="23">
        <v>2016</v>
      </c>
      <c r="C118" s="23" t="s">
        <v>31</v>
      </c>
      <c r="D118" s="23">
        <v>880.15</v>
      </c>
      <c r="E118" s="23">
        <v>536.89</v>
      </c>
    </row>
    <row r="119" spans="1:5" x14ac:dyDescent="0.3">
      <c r="A119" s="24">
        <v>42503</v>
      </c>
      <c r="B119" s="23">
        <v>2016</v>
      </c>
      <c r="C119" s="23" t="s">
        <v>77</v>
      </c>
      <c r="D119" s="23">
        <v>2115.44</v>
      </c>
      <c r="E119" s="23">
        <v>1184.6500000000001</v>
      </c>
    </row>
    <row r="120" spans="1:5" x14ac:dyDescent="0.3">
      <c r="A120" s="24">
        <v>42612</v>
      </c>
      <c r="B120" s="23">
        <v>2016</v>
      </c>
      <c r="C120" s="23" t="s">
        <v>31</v>
      </c>
      <c r="D120" s="23">
        <v>2268.16</v>
      </c>
      <c r="E120" s="23">
        <v>975.31</v>
      </c>
    </row>
    <row r="121" spans="1:5" x14ac:dyDescent="0.3">
      <c r="A121" s="24">
        <v>43424</v>
      </c>
      <c r="B121" s="23">
        <v>2018</v>
      </c>
      <c r="C121" s="23" t="s">
        <v>77</v>
      </c>
      <c r="D121" s="23">
        <v>1800.62</v>
      </c>
      <c r="E121" s="23">
        <v>954.33</v>
      </c>
    </row>
    <row r="122" spans="1:5" x14ac:dyDescent="0.3">
      <c r="A122" s="24">
        <v>43410</v>
      </c>
      <c r="B122" s="23">
        <v>2018</v>
      </c>
      <c r="C122" s="23" t="s">
        <v>30</v>
      </c>
      <c r="D122" s="23">
        <v>1860.09</v>
      </c>
      <c r="E122" s="23">
        <v>781.24</v>
      </c>
    </row>
    <row r="123" spans="1:5" x14ac:dyDescent="0.3">
      <c r="A123" s="24">
        <v>43154</v>
      </c>
      <c r="B123" s="23">
        <v>2018</v>
      </c>
      <c r="C123" s="23" t="s">
        <v>76</v>
      </c>
      <c r="D123" s="23">
        <v>667.55</v>
      </c>
      <c r="E123" s="23">
        <v>267.02</v>
      </c>
    </row>
    <row r="124" spans="1:5" x14ac:dyDescent="0.3">
      <c r="A124" s="24">
        <v>42678</v>
      </c>
      <c r="B124" s="23">
        <v>2016</v>
      </c>
      <c r="C124" s="23" t="s">
        <v>30</v>
      </c>
      <c r="D124" s="23">
        <v>989.63</v>
      </c>
      <c r="E124" s="23">
        <v>653.16</v>
      </c>
    </row>
    <row r="125" spans="1:5" x14ac:dyDescent="0.3">
      <c r="A125" s="24">
        <v>42528</v>
      </c>
      <c r="B125" s="23">
        <v>2016</v>
      </c>
      <c r="C125" s="23" t="s">
        <v>76</v>
      </c>
      <c r="D125" s="23">
        <v>1907.49</v>
      </c>
      <c r="E125" s="23">
        <v>820.22</v>
      </c>
    </row>
    <row r="126" spans="1:5" x14ac:dyDescent="0.3">
      <c r="A126" s="24">
        <v>42468</v>
      </c>
      <c r="B126" s="23">
        <v>2016</v>
      </c>
      <c r="C126" s="23" t="s">
        <v>30</v>
      </c>
      <c r="D126" s="23">
        <v>693.75</v>
      </c>
      <c r="E126" s="23">
        <v>291.38</v>
      </c>
    </row>
    <row r="127" spans="1:5" x14ac:dyDescent="0.3">
      <c r="A127" s="24">
        <v>43044</v>
      </c>
      <c r="B127" s="23">
        <v>2017</v>
      </c>
      <c r="C127" s="23" t="s">
        <v>77</v>
      </c>
      <c r="D127" s="23">
        <v>699.22</v>
      </c>
      <c r="E127" s="23">
        <v>391.56</v>
      </c>
    </row>
    <row r="128" spans="1:5" x14ac:dyDescent="0.3">
      <c r="A128" s="24">
        <v>42938</v>
      </c>
      <c r="B128" s="23">
        <v>2017</v>
      </c>
      <c r="C128" s="23" t="s">
        <v>77</v>
      </c>
      <c r="D128" s="23">
        <v>1489.21</v>
      </c>
      <c r="E128" s="23">
        <v>982.88</v>
      </c>
    </row>
    <row r="129" spans="1:5" x14ac:dyDescent="0.3">
      <c r="A129" s="24">
        <v>42760</v>
      </c>
      <c r="B129" s="23">
        <v>2017</v>
      </c>
      <c r="C129" s="23" t="s">
        <v>76</v>
      </c>
      <c r="D129" s="23">
        <v>987.63</v>
      </c>
      <c r="E129" s="23">
        <v>414.8</v>
      </c>
    </row>
    <row r="130" spans="1:5" x14ac:dyDescent="0.3">
      <c r="A130" s="24">
        <v>43272</v>
      </c>
      <c r="B130" s="23">
        <v>2018</v>
      </c>
      <c r="C130" s="23" t="s">
        <v>30</v>
      </c>
      <c r="D130" s="23">
        <v>2037.45</v>
      </c>
      <c r="E130" s="23">
        <v>1161.3499999999999</v>
      </c>
    </row>
    <row r="131" spans="1:5" x14ac:dyDescent="0.3">
      <c r="A131" s="24">
        <v>42411</v>
      </c>
      <c r="B131" s="23">
        <v>2016</v>
      </c>
      <c r="C131" s="23" t="s">
        <v>30</v>
      </c>
      <c r="D131" s="23">
        <v>2345</v>
      </c>
      <c r="E131" s="23">
        <v>1430.45</v>
      </c>
    </row>
    <row r="132" spans="1:5" x14ac:dyDescent="0.3">
      <c r="A132" s="24">
        <v>43119</v>
      </c>
      <c r="B132" s="23">
        <v>2018</v>
      </c>
      <c r="C132" s="23" t="s">
        <v>30</v>
      </c>
      <c r="D132" s="23">
        <v>1496.14</v>
      </c>
      <c r="E132" s="23">
        <v>703.19</v>
      </c>
    </row>
    <row r="133" spans="1:5" x14ac:dyDescent="0.3">
      <c r="A133" s="24">
        <v>43121</v>
      </c>
      <c r="B133" s="23">
        <v>2018</v>
      </c>
      <c r="C133" s="23" t="s">
        <v>77</v>
      </c>
      <c r="D133" s="23">
        <v>836.37</v>
      </c>
      <c r="E133" s="23">
        <v>368</v>
      </c>
    </row>
    <row r="134" spans="1:5" x14ac:dyDescent="0.3">
      <c r="A134" s="24">
        <v>43264</v>
      </c>
      <c r="B134" s="23">
        <v>2018</v>
      </c>
      <c r="C134" s="23" t="s">
        <v>77</v>
      </c>
      <c r="D134" s="23">
        <v>1023.91</v>
      </c>
      <c r="E134" s="23">
        <v>573.39</v>
      </c>
    </row>
    <row r="135" spans="1:5" x14ac:dyDescent="0.3">
      <c r="A135" s="24">
        <v>42760</v>
      </c>
      <c r="B135" s="23">
        <v>2017</v>
      </c>
      <c r="C135" s="23" t="s">
        <v>31</v>
      </c>
      <c r="D135" s="23">
        <v>1553.78</v>
      </c>
      <c r="E135" s="23">
        <v>776.89</v>
      </c>
    </row>
    <row r="136" spans="1:5" x14ac:dyDescent="0.3">
      <c r="A136" s="24">
        <v>43088</v>
      </c>
      <c r="B136" s="23">
        <v>2017</v>
      </c>
      <c r="C136" s="23" t="s">
        <v>76</v>
      </c>
      <c r="D136" s="23">
        <v>946.52</v>
      </c>
      <c r="E136" s="23">
        <v>388.07</v>
      </c>
    </row>
    <row r="137" spans="1:5" x14ac:dyDescent="0.3">
      <c r="A137" s="24">
        <v>42539</v>
      </c>
      <c r="B137" s="23">
        <v>2016</v>
      </c>
      <c r="C137" s="23" t="s">
        <v>76</v>
      </c>
      <c r="D137" s="23">
        <v>891.64</v>
      </c>
      <c r="E137" s="23">
        <v>552.82000000000005</v>
      </c>
    </row>
    <row r="138" spans="1:5" x14ac:dyDescent="0.3">
      <c r="A138" s="24">
        <v>42431</v>
      </c>
      <c r="B138" s="23">
        <v>2016</v>
      </c>
      <c r="C138" s="23" t="s">
        <v>31</v>
      </c>
      <c r="D138" s="23">
        <v>1042.6099999999999</v>
      </c>
      <c r="E138" s="23">
        <v>552.58000000000004</v>
      </c>
    </row>
    <row r="139" spans="1:5" x14ac:dyDescent="0.3">
      <c r="A139" s="24">
        <v>43189</v>
      </c>
      <c r="B139" s="23">
        <v>2018</v>
      </c>
      <c r="C139" s="23" t="s">
        <v>76</v>
      </c>
      <c r="D139" s="23">
        <v>692.89</v>
      </c>
      <c r="E139" s="23">
        <v>291.01</v>
      </c>
    </row>
    <row r="140" spans="1:5" x14ac:dyDescent="0.3">
      <c r="A140" s="24">
        <v>42497</v>
      </c>
      <c r="B140" s="23">
        <v>2016</v>
      </c>
      <c r="C140" s="23" t="s">
        <v>30</v>
      </c>
      <c r="D140" s="23">
        <v>2421.14</v>
      </c>
      <c r="E140" s="23">
        <v>1234.78</v>
      </c>
    </row>
    <row r="141" spans="1:5" x14ac:dyDescent="0.3">
      <c r="A141" s="24">
        <v>43016</v>
      </c>
      <c r="B141" s="23">
        <v>2017</v>
      </c>
      <c r="C141" s="23" t="s">
        <v>77</v>
      </c>
      <c r="D141" s="23">
        <v>2459.69</v>
      </c>
      <c r="E141" s="23">
        <v>1008.47</v>
      </c>
    </row>
    <row r="142" spans="1:5" x14ac:dyDescent="0.3">
      <c r="A142" s="24">
        <v>42527</v>
      </c>
      <c r="B142" s="23">
        <v>2016</v>
      </c>
      <c r="C142" s="23" t="s">
        <v>76</v>
      </c>
      <c r="D142" s="23">
        <v>505.37</v>
      </c>
      <c r="E142" s="23">
        <v>293.11</v>
      </c>
    </row>
    <row r="143" spans="1:5" x14ac:dyDescent="0.3">
      <c r="A143" s="24">
        <v>43163</v>
      </c>
      <c r="B143" s="23">
        <v>2018</v>
      </c>
      <c r="C143" s="23" t="s">
        <v>31</v>
      </c>
      <c r="D143" s="23">
        <v>1349.89</v>
      </c>
      <c r="E143" s="23">
        <v>566.95000000000005</v>
      </c>
    </row>
    <row r="144" spans="1:5" x14ac:dyDescent="0.3">
      <c r="A144" s="24">
        <v>43207</v>
      </c>
      <c r="B144" s="23">
        <v>2018</v>
      </c>
      <c r="C144" s="23" t="s">
        <v>76</v>
      </c>
      <c r="D144" s="23">
        <v>2256.65</v>
      </c>
      <c r="E144" s="23">
        <v>1196.02</v>
      </c>
    </row>
    <row r="145" spans="1:5" x14ac:dyDescent="0.3">
      <c r="A145" s="24">
        <v>43071</v>
      </c>
      <c r="B145" s="23">
        <v>2017</v>
      </c>
      <c r="C145" s="23" t="s">
        <v>30</v>
      </c>
      <c r="D145" s="23">
        <v>1068.1500000000001</v>
      </c>
      <c r="E145" s="23">
        <v>480.67</v>
      </c>
    </row>
    <row r="146" spans="1:5" x14ac:dyDescent="0.3">
      <c r="A146" s="24">
        <v>42832</v>
      </c>
      <c r="B146" s="23">
        <v>2017</v>
      </c>
      <c r="C146" s="23" t="s">
        <v>31</v>
      </c>
      <c r="D146" s="23">
        <v>488.82</v>
      </c>
      <c r="E146" s="23">
        <v>303.07</v>
      </c>
    </row>
    <row r="147" spans="1:5" x14ac:dyDescent="0.3">
      <c r="A147" s="24">
        <v>42589</v>
      </c>
      <c r="B147" s="23">
        <v>2016</v>
      </c>
      <c r="C147" s="23" t="s">
        <v>30</v>
      </c>
      <c r="D147" s="23">
        <v>1549.1</v>
      </c>
      <c r="E147" s="23">
        <v>805.53</v>
      </c>
    </row>
    <row r="148" spans="1:5" x14ac:dyDescent="0.3">
      <c r="A148" s="24">
        <v>43093</v>
      </c>
      <c r="B148" s="23">
        <v>2017</v>
      </c>
      <c r="C148" s="23" t="s">
        <v>77</v>
      </c>
      <c r="D148" s="23">
        <v>984.61</v>
      </c>
      <c r="E148" s="23">
        <v>384</v>
      </c>
    </row>
    <row r="149" spans="1:5" x14ac:dyDescent="0.3">
      <c r="A149" s="24">
        <v>42963</v>
      </c>
      <c r="B149" s="23">
        <v>2017</v>
      </c>
      <c r="C149" s="23" t="s">
        <v>31</v>
      </c>
      <c r="D149" s="23">
        <v>2445.1799999999998</v>
      </c>
      <c r="E149" s="23">
        <v>1295.95</v>
      </c>
    </row>
    <row r="150" spans="1:5" x14ac:dyDescent="0.3">
      <c r="A150" s="24">
        <v>43013</v>
      </c>
      <c r="B150" s="23">
        <v>2017</v>
      </c>
      <c r="C150" s="23" t="s">
        <v>30</v>
      </c>
      <c r="D150" s="23">
        <v>45.18</v>
      </c>
      <c r="E150" s="23">
        <v>21.69</v>
      </c>
    </row>
    <row r="151" spans="1:5" x14ac:dyDescent="0.3">
      <c r="A151" s="24">
        <v>42768</v>
      </c>
      <c r="B151" s="23">
        <v>2017</v>
      </c>
      <c r="C151" s="23" t="s">
        <v>76</v>
      </c>
      <c r="D151" s="23">
        <v>2162.3200000000002</v>
      </c>
      <c r="E151" s="23">
        <v>1037.9100000000001</v>
      </c>
    </row>
    <row r="152" spans="1:5" x14ac:dyDescent="0.3">
      <c r="A152" s="24">
        <v>42631</v>
      </c>
      <c r="B152" s="23">
        <v>2016</v>
      </c>
      <c r="C152" s="23" t="s">
        <v>31</v>
      </c>
      <c r="D152" s="23">
        <v>2345.4299999999998</v>
      </c>
      <c r="E152" s="23">
        <v>1336.9</v>
      </c>
    </row>
    <row r="153" spans="1:5" x14ac:dyDescent="0.3">
      <c r="A153" s="24">
        <v>42392</v>
      </c>
      <c r="B153" s="23">
        <v>2016</v>
      </c>
      <c r="C153" s="23" t="s">
        <v>30</v>
      </c>
      <c r="D153" s="23">
        <v>968.43</v>
      </c>
      <c r="E153" s="23">
        <v>571.37</v>
      </c>
    </row>
    <row r="154" spans="1:5" x14ac:dyDescent="0.3">
      <c r="A154" s="24">
        <v>43354</v>
      </c>
      <c r="B154" s="23">
        <v>2018</v>
      </c>
      <c r="C154" s="23" t="s">
        <v>76</v>
      </c>
      <c r="D154" s="23">
        <v>573.76</v>
      </c>
      <c r="E154" s="23">
        <v>355.73</v>
      </c>
    </row>
    <row r="155" spans="1:5" x14ac:dyDescent="0.3">
      <c r="A155" s="24">
        <v>42839</v>
      </c>
      <c r="B155" s="23">
        <v>2017</v>
      </c>
      <c r="C155" s="23" t="s">
        <v>31</v>
      </c>
      <c r="D155" s="23">
        <v>2222.89</v>
      </c>
      <c r="E155" s="23">
        <v>911.38</v>
      </c>
    </row>
    <row r="156" spans="1:5" x14ac:dyDescent="0.3">
      <c r="A156" s="24">
        <v>42560</v>
      </c>
      <c r="B156" s="23">
        <v>2016</v>
      </c>
      <c r="C156" s="23" t="s">
        <v>76</v>
      </c>
      <c r="D156" s="23">
        <v>1452.43</v>
      </c>
      <c r="E156" s="23">
        <v>813.36</v>
      </c>
    </row>
    <row r="157" spans="1:5" x14ac:dyDescent="0.3">
      <c r="A157" s="24">
        <v>43153</v>
      </c>
      <c r="B157" s="23">
        <v>2018</v>
      </c>
      <c r="C157" s="23" t="s">
        <v>77</v>
      </c>
      <c r="D157" s="23">
        <v>454.62</v>
      </c>
      <c r="E157" s="23">
        <v>222.76</v>
      </c>
    </row>
    <row r="158" spans="1:5" x14ac:dyDescent="0.3">
      <c r="A158" s="24">
        <v>43105</v>
      </c>
      <c r="B158" s="23">
        <v>2018</v>
      </c>
      <c r="C158" s="23" t="s">
        <v>77</v>
      </c>
      <c r="D158" s="23">
        <v>1753.68</v>
      </c>
      <c r="E158" s="23">
        <v>789.16</v>
      </c>
    </row>
    <row r="159" spans="1:5" x14ac:dyDescent="0.3">
      <c r="A159" s="24">
        <v>43312</v>
      </c>
      <c r="B159" s="23">
        <v>2018</v>
      </c>
      <c r="C159" s="23" t="s">
        <v>31</v>
      </c>
      <c r="D159" s="23">
        <v>1623.32</v>
      </c>
      <c r="E159" s="23">
        <v>795.43</v>
      </c>
    </row>
    <row r="160" spans="1:5" x14ac:dyDescent="0.3">
      <c r="A160" s="24">
        <v>43430</v>
      </c>
      <c r="B160" s="23">
        <v>2018</v>
      </c>
      <c r="C160" s="23" t="s">
        <v>30</v>
      </c>
      <c r="D160" s="23">
        <v>531.32000000000005</v>
      </c>
      <c r="E160" s="23">
        <v>355.98</v>
      </c>
    </row>
    <row r="161" spans="1:5" x14ac:dyDescent="0.3">
      <c r="A161" s="24">
        <v>43123</v>
      </c>
      <c r="B161" s="23">
        <v>2018</v>
      </c>
      <c r="C161" s="23" t="s">
        <v>76</v>
      </c>
      <c r="D161" s="23">
        <v>2144.9499999999998</v>
      </c>
      <c r="E161" s="23">
        <v>1394.22</v>
      </c>
    </row>
    <row r="162" spans="1:5" x14ac:dyDescent="0.3">
      <c r="A162" s="24">
        <v>42883</v>
      </c>
      <c r="B162" s="23">
        <v>2017</v>
      </c>
      <c r="C162" s="23" t="s">
        <v>31</v>
      </c>
      <c r="D162" s="23">
        <v>517.14</v>
      </c>
      <c r="E162" s="23">
        <v>336.14</v>
      </c>
    </row>
    <row r="163" spans="1:5" x14ac:dyDescent="0.3">
      <c r="A163" s="24">
        <v>43129</v>
      </c>
      <c r="B163" s="23">
        <v>2018</v>
      </c>
      <c r="C163" s="23" t="s">
        <v>30</v>
      </c>
      <c r="D163" s="23">
        <v>852.54</v>
      </c>
      <c r="E163" s="23">
        <v>562.67999999999995</v>
      </c>
    </row>
    <row r="164" spans="1:5" x14ac:dyDescent="0.3">
      <c r="A164" s="24">
        <v>42928</v>
      </c>
      <c r="B164" s="23">
        <v>2017</v>
      </c>
      <c r="C164" s="23" t="s">
        <v>31</v>
      </c>
      <c r="D164" s="23">
        <v>438.5</v>
      </c>
      <c r="E164" s="23">
        <v>223.64</v>
      </c>
    </row>
    <row r="165" spans="1:5" x14ac:dyDescent="0.3">
      <c r="A165" s="24">
        <v>42807</v>
      </c>
      <c r="B165" s="23">
        <v>2017</v>
      </c>
      <c r="C165" s="23" t="s">
        <v>77</v>
      </c>
      <c r="D165" s="23">
        <v>1958.55</v>
      </c>
      <c r="E165" s="23">
        <v>998.86</v>
      </c>
    </row>
    <row r="166" spans="1:5" x14ac:dyDescent="0.3">
      <c r="A166" s="24">
        <v>42747</v>
      </c>
      <c r="B166" s="23">
        <v>2017</v>
      </c>
      <c r="C166" s="23" t="s">
        <v>30</v>
      </c>
      <c r="D166" s="23">
        <v>245.23</v>
      </c>
      <c r="E166" s="23">
        <v>122.62</v>
      </c>
    </row>
    <row r="167" spans="1:5" x14ac:dyDescent="0.3">
      <c r="A167" s="24">
        <v>42628</v>
      </c>
      <c r="B167" s="23">
        <v>2016</v>
      </c>
      <c r="C167" s="23" t="s">
        <v>31</v>
      </c>
      <c r="D167" s="23">
        <v>315.60000000000002</v>
      </c>
      <c r="E167" s="23">
        <v>201.98</v>
      </c>
    </row>
    <row r="168" spans="1:5" x14ac:dyDescent="0.3">
      <c r="A168" s="24">
        <v>42448</v>
      </c>
      <c r="B168" s="23">
        <v>2016</v>
      </c>
      <c r="C168" s="23" t="s">
        <v>76</v>
      </c>
      <c r="D168" s="23">
        <v>269.58</v>
      </c>
      <c r="E168" s="23">
        <v>126.7</v>
      </c>
    </row>
    <row r="169" spans="1:5" x14ac:dyDescent="0.3">
      <c r="A169" s="24">
        <v>43380</v>
      </c>
      <c r="B169" s="23">
        <v>2018</v>
      </c>
      <c r="C169" s="23" t="s">
        <v>31</v>
      </c>
      <c r="D169" s="23">
        <v>2106.0700000000002</v>
      </c>
      <c r="E169" s="23">
        <v>1263.6400000000001</v>
      </c>
    </row>
    <row r="170" spans="1:5" x14ac:dyDescent="0.3">
      <c r="A170" s="24">
        <v>42853</v>
      </c>
      <c r="B170" s="23">
        <v>2017</v>
      </c>
      <c r="C170" s="23" t="s">
        <v>31</v>
      </c>
      <c r="D170" s="23">
        <v>562.73</v>
      </c>
      <c r="E170" s="23">
        <v>236.35</v>
      </c>
    </row>
    <row r="171" spans="1:5" x14ac:dyDescent="0.3">
      <c r="A171" s="24">
        <v>43249</v>
      </c>
      <c r="B171" s="23">
        <v>2018</v>
      </c>
      <c r="C171" s="23" t="s">
        <v>76</v>
      </c>
      <c r="D171" s="23">
        <v>2347.6</v>
      </c>
      <c r="E171" s="23">
        <v>962.52</v>
      </c>
    </row>
    <row r="172" spans="1:5" x14ac:dyDescent="0.3">
      <c r="A172" s="24">
        <v>43261</v>
      </c>
      <c r="B172" s="23">
        <v>2018</v>
      </c>
      <c r="C172" s="23" t="s">
        <v>30</v>
      </c>
      <c r="D172" s="23">
        <v>1197.77</v>
      </c>
      <c r="E172" s="23">
        <v>598.89</v>
      </c>
    </row>
    <row r="173" spans="1:5" x14ac:dyDescent="0.3">
      <c r="A173" s="24">
        <v>42612</v>
      </c>
      <c r="B173" s="23">
        <v>2016</v>
      </c>
      <c r="C173" s="23" t="s">
        <v>76</v>
      </c>
      <c r="D173" s="23">
        <v>1411.59</v>
      </c>
      <c r="E173" s="23">
        <v>762.26</v>
      </c>
    </row>
    <row r="174" spans="1:5" x14ac:dyDescent="0.3">
      <c r="A174" s="24">
        <v>42943</v>
      </c>
      <c r="B174" s="23">
        <v>2017</v>
      </c>
      <c r="C174" s="23" t="s">
        <v>30</v>
      </c>
      <c r="D174" s="23">
        <v>2030.49</v>
      </c>
      <c r="E174" s="23">
        <v>1258.9000000000001</v>
      </c>
    </row>
    <row r="175" spans="1:5" x14ac:dyDescent="0.3">
      <c r="A175" s="24">
        <v>43370</v>
      </c>
      <c r="B175" s="23">
        <v>2018</v>
      </c>
      <c r="C175" s="23" t="s">
        <v>76</v>
      </c>
      <c r="D175" s="23">
        <v>1665.95</v>
      </c>
      <c r="E175" s="23">
        <v>766.34</v>
      </c>
    </row>
    <row r="176" spans="1:5" x14ac:dyDescent="0.3">
      <c r="A176" s="24">
        <v>43450</v>
      </c>
      <c r="B176" s="23">
        <v>2018</v>
      </c>
      <c r="C176" s="23" t="s">
        <v>31</v>
      </c>
      <c r="D176" s="23">
        <v>305.45999999999998</v>
      </c>
      <c r="E176" s="23">
        <v>192.44</v>
      </c>
    </row>
    <row r="177" spans="1:5" x14ac:dyDescent="0.3">
      <c r="A177" s="24">
        <v>43464</v>
      </c>
      <c r="B177" s="23">
        <v>2018</v>
      </c>
      <c r="C177" s="23" t="s">
        <v>77</v>
      </c>
      <c r="D177" s="23">
        <v>1913.15</v>
      </c>
      <c r="E177" s="23">
        <v>1033.0999999999999</v>
      </c>
    </row>
    <row r="178" spans="1:5" x14ac:dyDescent="0.3">
      <c r="A178" s="24">
        <v>42836</v>
      </c>
      <c r="B178" s="23">
        <v>2017</v>
      </c>
      <c r="C178" s="23" t="s">
        <v>76</v>
      </c>
      <c r="D178" s="23">
        <v>1838.42</v>
      </c>
      <c r="E178" s="23">
        <v>772.14</v>
      </c>
    </row>
    <row r="179" spans="1:5" x14ac:dyDescent="0.3">
      <c r="A179" s="24">
        <v>42400</v>
      </c>
      <c r="B179" s="23">
        <v>2016</v>
      </c>
      <c r="C179" s="23" t="s">
        <v>30</v>
      </c>
      <c r="D179" s="23">
        <v>2043.55</v>
      </c>
      <c r="E179" s="23">
        <v>1226.1300000000001</v>
      </c>
    </row>
    <row r="180" spans="1:5" x14ac:dyDescent="0.3">
      <c r="A180" s="24">
        <v>42674</v>
      </c>
      <c r="B180" s="23">
        <v>2016</v>
      </c>
      <c r="C180" s="23" t="s">
        <v>31</v>
      </c>
      <c r="D180" s="23">
        <v>1426.9</v>
      </c>
      <c r="E180" s="23">
        <v>684.91</v>
      </c>
    </row>
    <row r="181" spans="1:5" x14ac:dyDescent="0.3">
      <c r="A181" s="24">
        <v>42442</v>
      </c>
      <c r="B181" s="23">
        <v>2016</v>
      </c>
      <c r="C181" s="23" t="s">
        <v>31</v>
      </c>
      <c r="D181" s="23">
        <v>1997.29</v>
      </c>
      <c r="E181" s="23">
        <v>778.94</v>
      </c>
    </row>
    <row r="182" spans="1:5" x14ac:dyDescent="0.3">
      <c r="A182" s="24">
        <v>43046</v>
      </c>
      <c r="B182" s="23">
        <v>2017</v>
      </c>
      <c r="C182" s="23" t="s">
        <v>30</v>
      </c>
      <c r="D182" s="23">
        <v>823.75</v>
      </c>
      <c r="E182" s="23">
        <v>420.11</v>
      </c>
    </row>
    <row r="183" spans="1:5" x14ac:dyDescent="0.3">
      <c r="A183" s="24">
        <v>43265</v>
      </c>
      <c r="B183" s="23">
        <v>2018</v>
      </c>
      <c r="C183" s="23" t="s">
        <v>76</v>
      </c>
      <c r="D183" s="23">
        <v>1927.75</v>
      </c>
      <c r="E183" s="23">
        <v>1079.54</v>
      </c>
    </row>
    <row r="184" spans="1:5" x14ac:dyDescent="0.3">
      <c r="A184" s="24">
        <v>42535</v>
      </c>
      <c r="B184" s="23">
        <v>2016</v>
      </c>
      <c r="C184" s="23" t="s">
        <v>77</v>
      </c>
      <c r="D184" s="23">
        <v>52.38</v>
      </c>
      <c r="E184" s="23">
        <v>25.14</v>
      </c>
    </row>
    <row r="185" spans="1:5" x14ac:dyDescent="0.3">
      <c r="A185" s="24">
        <v>43398</v>
      </c>
      <c r="B185" s="23">
        <v>2018</v>
      </c>
      <c r="C185" s="23" t="s">
        <v>30</v>
      </c>
      <c r="D185" s="23">
        <v>865.26</v>
      </c>
      <c r="E185" s="23">
        <v>449.94</v>
      </c>
    </row>
    <row r="186" spans="1:5" x14ac:dyDescent="0.3">
      <c r="A186" s="24">
        <v>43410</v>
      </c>
      <c r="B186" s="23">
        <v>2018</v>
      </c>
      <c r="C186" s="23" t="s">
        <v>31</v>
      </c>
      <c r="D186" s="23">
        <v>1539.72</v>
      </c>
      <c r="E186" s="23">
        <v>1016.22</v>
      </c>
    </row>
    <row r="187" spans="1:5" x14ac:dyDescent="0.3">
      <c r="A187" s="24">
        <v>42713</v>
      </c>
      <c r="B187" s="23">
        <v>2016</v>
      </c>
      <c r="C187" s="23" t="s">
        <v>76</v>
      </c>
      <c r="D187" s="23">
        <v>698.67</v>
      </c>
      <c r="E187" s="23">
        <v>461.12</v>
      </c>
    </row>
    <row r="188" spans="1:5" x14ac:dyDescent="0.3">
      <c r="A188" s="24">
        <v>42443</v>
      </c>
      <c r="B188" s="23">
        <v>2016</v>
      </c>
      <c r="C188" s="23" t="s">
        <v>76</v>
      </c>
      <c r="D188" s="23">
        <v>33.119999999999997</v>
      </c>
      <c r="E188" s="23">
        <v>18.88</v>
      </c>
    </row>
    <row r="189" spans="1:5" x14ac:dyDescent="0.3">
      <c r="A189" s="24">
        <v>43419</v>
      </c>
      <c r="B189" s="23">
        <v>2018</v>
      </c>
      <c r="C189" s="23" t="s">
        <v>76</v>
      </c>
      <c r="D189" s="23">
        <v>1017.6</v>
      </c>
      <c r="E189" s="23">
        <v>590.21</v>
      </c>
    </row>
    <row r="190" spans="1:5" x14ac:dyDescent="0.3">
      <c r="A190" s="24">
        <v>43086</v>
      </c>
      <c r="B190" s="23">
        <v>2017</v>
      </c>
      <c r="C190" s="23" t="s">
        <v>31</v>
      </c>
      <c r="D190" s="23">
        <v>1042</v>
      </c>
      <c r="E190" s="23">
        <v>666.88</v>
      </c>
    </row>
    <row r="191" spans="1:5" x14ac:dyDescent="0.3">
      <c r="A191" s="24">
        <v>42774</v>
      </c>
      <c r="B191" s="23">
        <v>2017</v>
      </c>
      <c r="C191" s="23" t="s">
        <v>31</v>
      </c>
      <c r="D191" s="23">
        <v>1520.64</v>
      </c>
      <c r="E191" s="23">
        <v>669.08</v>
      </c>
    </row>
    <row r="192" spans="1:5" x14ac:dyDescent="0.3">
      <c r="A192" s="24">
        <v>43351</v>
      </c>
      <c r="B192" s="23">
        <v>2018</v>
      </c>
      <c r="C192" s="23" t="s">
        <v>76</v>
      </c>
      <c r="D192" s="23">
        <v>1780.84</v>
      </c>
      <c r="E192" s="23">
        <v>979.46</v>
      </c>
    </row>
    <row r="193" spans="1:5" x14ac:dyDescent="0.3">
      <c r="A193" s="24">
        <v>43102</v>
      </c>
      <c r="B193" s="23">
        <v>2018</v>
      </c>
      <c r="C193" s="23" t="s">
        <v>76</v>
      </c>
      <c r="D193" s="23">
        <v>1474.72</v>
      </c>
      <c r="E193" s="23">
        <v>722.61</v>
      </c>
    </row>
    <row r="194" spans="1:5" x14ac:dyDescent="0.3">
      <c r="A194" s="24">
        <v>42882</v>
      </c>
      <c r="B194" s="23">
        <v>2017</v>
      </c>
      <c r="C194" s="23" t="s">
        <v>30</v>
      </c>
      <c r="D194" s="23">
        <v>953.44</v>
      </c>
      <c r="E194" s="23">
        <v>457.65</v>
      </c>
    </row>
    <row r="195" spans="1:5" x14ac:dyDescent="0.3">
      <c r="A195" s="24">
        <v>42628</v>
      </c>
      <c r="B195" s="23">
        <v>2016</v>
      </c>
      <c r="C195" s="23" t="s">
        <v>30</v>
      </c>
      <c r="D195" s="23">
        <v>1769.66</v>
      </c>
      <c r="E195" s="23">
        <v>867.13</v>
      </c>
    </row>
    <row r="196" spans="1:5" x14ac:dyDescent="0.3">
      <c r="A196" s="24">
        <v>42800</v>
      </c>
      <c r="B196" s="23">
        <v>2017</v>
      </c>
      <c r="C196" s="23" t="s">
        <v>77</v>
      </c>
      <c r="D196" s="23">
        <v>1275.3499999999999</v>
      </c>
      <c r="E196" s="23">
        <v>790.72</v>
      </c>
    </row>
    <row r="197" spans="1:5" x14ac:dyDescent="0.3">
      <c r="A197" s="24">
        <v>42640</v>
      </c>
      <c r="B197" s="23">
        <v>2016</v>
      </c>
      <c r="C197" s="23" t="s">
        <v>31</v>
      </c>
      <c r="D197" s="23">
        <v>46.74</v>
      </c>
      <c r="E197" s="23">
        <v>20.57</v>
      </c>
    </row>
    <row r="198" spans="1:5" x14ac:dyDescent="0.3">
      <c r="A198" s="24">
        <v>43088</v>
      </c>
      <c r="B198" s="23">
        <v>2017</v>
      </c>
      <c r="C198" s="23" t="s">
        <v>77</v>
      </c>
      <c r="D198" s="23">
        <v>1351.89</v>
      </c>
      <c r="E198" s="23">
        <v>851.69</v>
      </c>
    </row>
    <row r="199" spans="1:5" x14ac:dyDescent="0.3">
      <c r="A199" s="24">
        <v>42459</v>
      </c>
      <c r="B199" s="23">
        <v>2016</v>
      </c>
      <c r="C199" s="23" t="s">
        <v>76</v>
      </c>
      <c r="D199" s="23">
        <v>674.89</v>
      </c>
      <c r="E199" s="23">
        <v>364.44</v>
      </c>
    </row>
    <row r="200" spans="1:5" x14ac:dyDescent="0.3">
      <c r="A200" s="24">
        <v>43096</v>
      </c>
      <c r="B200" s="23">
        <v>2017</v>
      </c>
      <c r="C200" s="23" t="s">
        <v>31</v>
      </c>
      <c r="D200" s="23">
        <v>2362.0500000000002</v>
      </c>
      <c r="E200" s="23">
        <v>1251.8900000000001</v>
      </c>
    </row>
    <row r="201" spans="1:5" x14ac:dyDescent="0.3">
      <c r="A201" s="24">
        <v>42648</v>
      </c>
      <c r="B201" s="23">
        <v>2016</v>
      </c>
      <c r="C201" s="23" t="s">
        <v>31</v>
      </c>
      <c r="D201" s="23">
        <v>405.09</v>
      </c>
      <c r="E201" s="23">
        <v>182.29</v>
      </c>
    </row>
    <row r="202" spans="1:5" x14ac:dyDescent="0.3">
      <c r="A202" s="24">
        <v>42583</v>
      </c>
      <c r="B202" s="23">
        <v>2016</v>
      </c>
      <c r="C202" s="23" t="s">
        <v>31</v>
      </c>
      <c r="D202" s="23">
        <v>699.56</v>
      </c>
      <c r="E202" s="23">
        <v>391.75</v>
      </c>
    </row>
    <row r="203" spans="1:5" x14ac:dyDescent="0.3">
      <c r="A203" s="24">
        <v>43138</v>
      </c>
      <c r="B203" s="23">
        <v>2018</v>
      </c>
      <c r="C203" s="23" t="s">
        <v>30</v>
      </c>
      <c r="D203" s="23">
        <v>1447.24</v>
      </c>
      <c r="E203" s="23">
        <v>781.51</v>
      </c>
    </row>
    <row r="204" spans="1:5" x14ac:dyDescent="0.3">
      <c r="A204" s="24">
        <v>43103</v>
      </c>
      <c r="B204" s="23">
        <v>2018</v>
      </c>
      <c r="C204" s="23" t="s">
        <v>77</v>
      </c>
      <c r="D204" s="23">
        <v>1811.1</v>
      </c>
      <c r="E204" s="23">
        <v>1213.44</v>
      </c>
    </row>
    <row r="205" spans="1:5" x14ac:dyDescent="0.3">
      <c r="A205" s="24">
        <v>43028</v>
      </c>
      <c r="B205" s="23">
        <v>2017</v>
      </c>
      <c r="C205" s="23" t="s">
        <v>77</v>
      </c>
      <c r="D205" s="23">
        <v>1826.26</v>
      </c>
      <c r="E205" s="23">
        <v>949.66</v>
      </c>
    </row>
    <row r="206" spans="1:5" x14ac:dyDescent="0.3">
      <c r="A206" s="24">
        <v>42579</v>
      </c>
      <c r="B206" s="23">
        <v>2016</v>
      </c>
      <c r="C206" s="23" t="s">
        <v>77</v>
      </c>
      <c r="D206" s="23">
        <v>62.06</v>
      </c>
      <c r="E206" s="23">
        <v>25.44</v>
      </c>
    </row>
    <row r="207" spans="1:5" x14ac:dyDescent="0.3">
      <c r="A207" s="24">
        <v>42487</v>
      </c>
      <c r="B207" s="23">
        <v>2016</v>
      </c>
      <c r="C207" s="23" t="s">
        <v>77</v>
      </c>
      <c r="D207" s="23">
        <v>177.72</v>
      </c>
      <c r="E207" s="23">
        <v>81.75</v>
      </c>
    </row>
    <row r="208" spans="1:5" x14ac:dyDescent="0.3">
      <c r="A208" s="24">
        <v>43353</v>
      </c>
      <c r="B208" s="23">
        <v>2018</v>
      </c>
      <c r="C208" s="23" t="s">
        <v>31</v>
      </c>
      <c r="D208" s="23">
        <v>299.68</v>
      </c>
      <c r="E208" s="23">
        <v>128.86000000000001</v>
      </c>
    </row>
    <row r="209" spans="1:5" x14ac:dyDescent="0.3">
      <c r="A209" s="24">
        <v>42436</v>
      </c>
      <c r="B209" s="23">
        <v>2016</v>
      </c>
      <c r="C209" s="23" t="s">
        <v>77</v>
      </c>
      <c r="D209" s="23">
        <v>653.23</v>
      </c>
      <c r="E209" s="23">
        <v>313.55</v>
      </c>
    </row>
    <row r="210" spans="1:5" x14ac:dyDescent="0.3">
      <c r="A210" s="24">
        <v>42868</v>
      </c>
      <c r="B210" s="23">
        <v>2017</v>
      </c>
      <c r="C210" s="23" t="s">
        <v>77</v>
      </c>
      <c r="D210" s="23">
        <v>1056.07</v>
      </c>
      <c r="E210" s="23">
        <v>538.6</v>
      </c>
    </row>
    <row r="211" spans="1:5" x14ac:dyDescent="0.3">
      <c r="A211" s="24">
        <v>42806</v>
      </c>
      <c r="B211" s="23">
        <v>2017</v>
      </c>
      <c r="C211" s="23" t="s">
        <v>30</v>
      </c>
      <c r="D211" s="23">
        <v>1794.17</v>
      </c>
      <c r="E211" s="23">
        <v>1202.0899999999999</v>
      </c>
    </row>
    <row r="212" spans="1:5" x14ac:dyDescent="0.3">
      <c r="A212" s="24">
        <v>43158</v>
      </c>
      <c r="B212" s="23">
        <v>2018</v>
      </c>
      <c r="C212" s="23" t="s">
        <v>31</v>
      </c>
      <c r="D212" s="23">
        <v>345.44</v>
      </c>
      <c r="E212" s="23">
        <v>179.63</v>
      </c>
    </row>
    <row r="213" spans="1:5" x14ac:dyDescent="0.3">
      <c r="A213" s="24">
        <v>43296</v>
      </c>
      <c r="B213" s="23">
        <v>2018</v>
      </c>
      <c r="C213" s="23" t="s">
        <v>77</v>
      </c>
      <c r="D213" s="23">
        <v>1988.63</v>
      </c>
      <c r="E213" s="23">
        <v>1272.72</v>
      </c>
    </row>
    <row r="214" spans="1:5" x14ac:dyDescent="0.3">
      <c r="A214" s="24">
        <v>43090</v>
      </c>
      <c r="B214" s="23">
        <v>2017</v>
      </c>
      <c r="C214" s="23" t="s">
        <v>77</v>
      </c>
      <c r="D214" s="23">
        <v>233.24</v>
      </c>
      <c r="E214" s="23">
        <v>104.96</v>
      </c>
    </row>
    <row r="215" spans="1:5" x14ac:dyDescent="0.3">
      <c r="A215" s="24">
        <v>43217</v>
      </c>
      <c r="B215" s="23">
        <v>2018</v>
      </c>
      <c r="C215" s="23" t="s">
        <v>77</v>
      </c>
      <c r="D215" s="23">
        <v>1991.82</v>
      </c>
      <c r="E215" s="23">
        <v>896.32</v>
      </c>
    </row>
    <row r="216" spans="1:5" x14ac:dyDescent="0.3">
      <c r="A216" s="24">
        <v>43412</v>
      </c>
      <c r="B216" s="23">
        <v>2018</v>
      </c>
      <c r="C216" s="23" t="s">
        <v>31</v>
      </c>
      <c r="D216" s="23">
        <v>2045.57</v>
      </c>
      <c r="E216" s="23">
        <v>797.77</v>
      </c>
    </row>
    <row r="217" spans="1:5" x14ac:dyDescent="0.3">
      <c r="A217" s="24">
        <v>43310</v>
      </c>
      <c r="B217" s="23">
        <v>2018</v>
      </c>
      <c r="C217" s="23" t="s">
        <v>30</v>
      </c>
      <c r="D217" s="23">
        <v>2094.96</v>
      </c>
      <c r="E217" s="23">
        <v>817.03</v>
      </c>
    </row>
    <row r="218" spans="1:5" x14ac:dyDescent="0.3">
      <c r="A218" s="24">
        <v>42873</v>
      </c>
      <c r="B218" s="23">
        <v>2017</v>
      </c>
      <c r="C218" s="23" t="s">
        <v>77</v>
      </c>
      <c r="D218" s="23">
        <v>1978.7</v>
      </c>
      <c r="E218" s="23">
        <v>811.27</v>
      </c>
    </row>
    <row r="219" spans="1:5" x14ac:dyDescent="0.3">
      <c r="A219" s="24">
        <v>42652</v>
      </c>
      <c r="B219" s="23">
        <v>2016</v>
      </c>
      <c r="C219" s="23" t="s">
        <v>30</v>
      </c>
      <c r="D219" s="23">
        <v>30.38</v>
      </c>
      <c r="E219" s="23">
        <v>17.62</v>
      </c>
    </row>
    <row r="220" spans="1:5" x14ac:dyDescent="0.3">
      <c r="A220" s="24">
        <v>43421</v>
      </c>
      <c r="B220" s="23">
        <v>2018</v>
      </c>
      <c r="C220" s="23" t="s">
        <v>76</v>
      </c>
      <c r="D220" s="23">
        <v>1313.35</v>
      </c>
      <c r="E220" s="23">
        <v>669.81</v>
      </c>
    </row>
    <row r="221" spans="1:5" x14ac:dyDescent="0.3">
      <c r="A221" s="24">
        <v>42628</v>
      </c>
      <c r="B221" s="23">
        <v>2016</v>
      </c>
      <c r="C221" s="23" t="s">
        <v>76</v>
      </c>
      <c r="D221" s="23">
        <v>1532.81</v>
      </c>
      <c r="E221" s="23">
        <v>812.39</v>
      </c>
    </row>
    <row r="222" spans="1:5" x14ac:dyDescent="0.3">
      <c r="A222" s="24">
        <v>43335</v>
      </c>
      <c r="B222" s="23">
        <v>2018</v>
      </c>
      <c r="C222" s="23" t="s">
        <v>76</v>
      </c>
      <c r="D222" s="23">
        <v>2195.7800000000002</v>
      </c>
      <c r="E222" s="23">
        <v>1097.8900000000001</v>
      </c>
    </row>
    <row r="223" spans="1:5" x14ac:dyDescent="0.3">
      <c r="A223" s="24">
        <v>42817</v>
      </c>
      <c r="B223" s="23">
        <v>2017</v>
      </c>
      <c r="C223" s="23" t="s">
        <v>76</v>
      </c>
      <c r="D223" s="23">
        <v>80.08</v>
      </c>
      <c r="E223" s="23">
        <v>31.23</v>
      </c>
    </row>
    <row r="224" spans="1:5" x14ac:dyDescent="0.3">
      <c r="A224" s="24">
        <v>42560</v>
      </c>
      <c r="B224" s="23">
        <v>2016</v>
      </c>
      <c r="C224" s="23" t="s">
        <v>31</v>
      </c>
      <c r="D224" s="23">
        <v>45.19</v>
      </c>
      <c r="E224" s="23">
        <v>24.85</v>
      </c>
    </row>
    <row r="225" spans="1:5" x14ac:dyDescent="0.3">
      <c r="A225" s="24">
        <v>42791</v>
      </c>
      <c r="B225" s="23">
        <v>2017</v>
      </c>
      <c r="C225" s="23" t="s">
        <v>30</v>
      </c>
      <c r="D225" s="23">
        <v>732.64</v>
      </c>
      <c r="E225" s="23">
        <v>388.3</v>
      </c>
    </row>
    <row r="226" spans="1:5" x14ac:dyDescent="0.3">
      <c r="A226" s="24">
        <v>42446</v>
      </c>
      <c r="B226" s="23">
        <v>2016</v>
      </c>
      <c r="C226" s="23" t="s">
        <v>77</v>
      </c>
      <c r="D226" s="23">
        <v>1049.3599999999999</v>
      </c>
      <c r="E226" s="23">
        <v>671.59</v>
      </c>
    </row>
    <row r="227" spans="1:5" x14ac:dyDescent="0.3">
      <c r="A227" s="24">
        <v>42897</v>
      </c>
      <c r="B227" s="23">
        <v>2017</v>
      </c>
      <c r="C227" s="23" t="s">
        <v>30</v>
      </c>
      <c r="D227" s="23">
        <v>222.93</v>
      </c>
      <c r="E227" s="23">
        <v>86.94</v>
      </c>
    </row>
    <row r="228" spans="1:5" x14ac:dyDescent="0.3">
      <c r="A228" s="24">
        <v>43281</v>
      </c>
      <c r="B228" s="23">
        <v>2018</v>
      </c>
      <c r="C228" s="23" t="s">
        <v>31</v>
      </c>
      <c r="D228" s="23">
        <v>682.26</v>
      </c>
      <c r="E228" s="23">
        <v>416.18</v>
      </c>
    </row>
    <row r="229" spans="1:5" x14ac:dyDescent="0.3">
      <c r="A229" s="24">
        <v>42785</v>
      </c>
      <c r="B229" s="23">
        <v>2017</v>
      </c>
      <c r="C229" s="23" t="s">
        <v>76</v>
      </c>
      <c r="D229" s="23">
        <v>1248.8599999999999</v>
      </c>
      <c r="E229" s="23">
        <v>487.06</v>
      </c>
    </row>
    <row r="230" spans="1:5" x14ac:dyDescent="0.3">
      <c r="A230" s="24">
        <v>42950</v>
      </c>
      <c r="B230" s="23">
        <v>2017</v>
      </c>
      <c r="C230" s="23" t="s">
        <v>30</v>
      </c>
      <c r="D230" s="23">
        <v>1678.55</v>
      </c>
      <c r="E230" s="23">
        <v>772.13</v>
      </c>
    </row>
    <row r="231" spans="1:5" x14ac:dyDescent="0.3">
      <c r="A231" s="24">
        <v>43401</v>
      </c>
      <c r="B231" s="23">
        <v>2018</v>
      </c>
      <c r="C231" s="23" t="s">
        <v>76</v>
      </c>
      <c r="D231" s="23">
        <v>2184.1999999999998</v>
      </c>
      <c r="E231" s="23">
        <v>1092.0999999999999</v>
      </c>
    </row>
    <row r="232" spans="1:5" x14ac:dyDescent="0.3">
      <c r="A232" s="24">
        <v>43310</v>
      </c>
      <c r="B232" s="23">
        <v>2018</v>
      </c>
      <c r="C232" s="23" t="s">
        <v>31</v>
      </c>
      <c r="D232" s="23">
        <v>460.34</v>
      </c>
      <c r="E232" s="23">
        <v>188.74</v>
      </c>
    </row>
    <row r="233" spans="1:5" x14ac:dyDescent="0.3">
      <c r="A233" s="24">
        <v>42916</v>
      </c>
      <c r="B233" s="23">
        <v>2017</v>
      </c>
      <c r="C233" s="23" t="s">
        <v>30</v>
      </c>
      <c r="D233" s="23">
        <v>371.62</v>
      </c>
      <c r="E233" s="23">
        <v>156.08000000000001</v>
      </c>
    </row>
    <row r="234" spans="1:5" x14ac:dyDescent="0.3">
      <c r="A234" s="24">
        <v>42563</v>
      </c>
      <c r="B234" s="23">
        <v>2016</v>
      </c>
      <c r="C234" s="23" t="s">
        <v>30</v>
      </c>
      <c r="D234" s="23">
        <v>584.32000000000005</v>
      </c>
      <c r="E234" s="23">
        <v>286.32</v>
      </c>
    </row>
    <row r="235" spans="1:5" x14ac:dyDescent="0.3">
      <c r="A235" s="24">
        <v>43172</v>
      </c>
      <c r="B235" s="23">
        <v>2018</v>
      </c>
      <c r="C235" s="23" t="s">
        <v>30</v>
      </c>
      <c r="D235" s="23">
        <v>2365.67</v>
      </c>
      <c r="E235" s="23">
        <v>1490.37</v>
      </c>
    </row>
    <row r="236" spans="1:5" x14ac:dyDescent="0.3">
      <c r="A236" s="24">
        <v>43369</v>
      </c>
      <c r="B236" s="23">
        <v>2018</v>
      </c>
      <c r="C236" s="23" t="s">
        <v>31</v>
      </c>
      <c r="D236" s="23">
        <v>1545.48</v>
      </c>
      <c r="E236" s="23">
        <v>649.1</v>
      </c>
    </row>
    <row r="237" spans="1:5" x14ac:dyDescent="0.3">
      <c r="A237" s="24">
        <v>43279</v>
      </c>
      <c r="B237" s="23">
        <v>2018</v>
      </c>
      <c r="C237" s="23" t="s">
        <v>77</v>
      </c>
      <c r="D237" s="23">
        <v>514.36</v>
      </c>
      <c r="E237" s="23">
        <v>334.33</v>
      </c>
    </row>
    <row r="238" spans="1:5" x14ac:dyDescent="0.3">
      <c r="A238" s="24">
        <v>43419</v>
      </c>
      <c r="B238" s="23">
        <v>2018</v>
      </c>
      <c r="C238" s="23" t="s">
        <v>30</v>
      </c>
      <c r="D238" s="23">
        <v>1569.02</v>
      </c>
      <c r="E238" s="23">
        <v>894.34</v>
      </c>
    </row>
    <row r="239" spans="1:5" x14ac:dyDescent="0.3">
      <c r="A239" s="24">
        <v>43059</v>
      </c>
      <c r="B239" s="23">
        <v>2017</v>
      </c>
      <c r="C239" s="23" t="s">
        <v>31</v>
      </c>
      <c r="D239" s="23">
        <v>722.85</v>
      </c>
      <c r="E239" s="23">
        <v>404.8</v>
      </c>
    </row>
    <row r="240" spans="1:5" x14ac:dyDescent="0.3">
      <c r="A240" s="24">
        <v>43396</v>
      </c>
      <c r="B240" s="23">
        <v>2018</v>
      </c>
      <c r="C240" s="23" t="s">
        <v>30</v>
      </c>
      <c r="D240" s="23">
        <v>318.07</v>
      </c>
      <c r="E240" s="23">
        <v>152.66999999999999</v>
      </c>
    </row>
    <row r="241" spans="1:5" x14ac:dyDescent="0.3">
      <c r="A241" s="24">
        <v>43194</v>
      </c>
      <c r="B241" s="23">
        <v>2018</v>
      </c>
      <c r="C241" s="23" t="s">
        <v>76</v>
      </c>
      <c r="D241" s="23">
        <v>857.2</v>
      </c>
      <c r="E241" s="23">
        <v>548.61</v>
      </c>
    </row>
    <row r="242" spans="1:5" x14ac:dyDescent="0.3">
      <c r="A242" s="24">
        <v>43010</v>
      </c>
      <c r="B242" s="23">
        <v>2017</v>
      </c>
      <c r="C242" s="23" t="s">
        <v>77</v>
      </c>
      <c r="D242" s="23">
        <v>1931.66</v>
      </c>
      <c r="E242" s="23">
        <v>1062.4100000000001</v>
      </c>
    </row>
    <row r="243" spans="1:5" x14ac:dyDescent="0.3">
      <c r="A243" s="24">
        <v>42382</v>
      </c>
      <c r="B243" s="23">
        <v>2016</v>
      </c>
      <c r="C243" s="23" t="s">
        <v>31</v>
      </c>
      <c r="D243" s="23">
        <v>1826.83</v>
      </c>
      <c r="E243" s="23">
        <v>822.07</v>
      </c>
    </row>
    <row r="244" spans="1:5" x14ac:dyDescent="0.3">
      <c r="A244" s="24">
        <v>43164</v>
      </c>
      <c r="B244" s="23">
        <v>2018</v>
      </c>
      <c r="C244" s="23" t="s">
        <v>76</v>
      </c>
      <c r="D244" s="23">
        <v>1809.23</v>
      </c>
      <c r="E244" s="23">
        <v>958.89</v>
      </c>
    </row>
    <row r="245" spans="1:5" x14ac:dyDescent="0.3">
      <c r="A245" s="24">
        <v>43458</v>
      </c>
      <c r="B245" s="23">
        <v>2018</v>
      </c>
      <c r="C245" s="23" t="s">
        <v>76</v>
      </c>
      <c r="D245" s="23">
        <v>763.13</v>
      </c>
      <c r="E245" s="23">
        <v>503.67</v>
      </c>
    </row>
    <row r="246" spans="1:5" x14ac:dyDescent="0.3">
      <c r="A246" s="24">
        <v>43012</v>
      </c>
      <c r="B246" s="23">
        <v>2017</v>
      </c>
      <c r="C246" s="23" t="s">
        <v>77</v>
      </c>
      <c r="D246" s="23">
        <v>668.28</v>
      </c>
      <c r="E246" s="23">
        <v>300.73</v>
      </c>
    </row>
    <row r="247" spans="1:5" x14ac:dyDescent="0.3">
      <c r="A247" s="24">
        <v>43369</v>
      </c>
      <c r="B247" s="23">
        <v>2018</v>
      </c>
      <c r="C247" s="23" t="s">
        <v>31</v>
      </c>
      <c r="D247" s="23">
        <v>1712.38</v>
      </c>
      <c r="E247" s="23">
        <v>1095.92</v>
      </c>
    </row>
    <row r="248" spans="1:5" x14ac:dyDescent="0.3">
      <c r="A248" s="24">
        <v>42838</v>
      </c>
      <c r="B248" s="23">
        <v>2017</v>
      </c>
      <c r="C248" s="23" t="s">
        <v>77</v>
      </c>
      <c r="D248" s="23">
        <v>2066.17</v>
      </c>
      <c r="E248" s="23">
        <v>1136.3900000000001</v>
      </c>
    </row>
    <row r="249" spans="1:5" x14ac:dyDescent="0.3">
      <c r="A249" s="24">
        <v>42942</v>
      </c>
      <c r="B249" s="23">
        <v>2017</v>
      </c>
      <c r="C249" s="23" t="s">
        <v>30</v>
      </c>
      <c r="D249" s="23">
        <v>1469.55</v>
      </c>
      <c r="E249" s="23">
        <v>720.08</v>
      </c>
    </row>
    <row r="250" spans="1:5" x14ac:dyDescent="0.3">
      <c r="A250" s="24">
        <v>42420</v>
      </c>
      <c r="B250" s="23">
        <v>2016</v>
      </c>
      <c r="C250" s="23" t="s">
        <v>30</v>
      </c>
      <c r="D250" s="23">
        <v>2040.88</v>
      </c>
      <c r="E250" s="23">
        <v>795.94</v>
      </c>
    </row>
    <row r="251" spans="1:5" x14ac:dyDescent="0.3">
      <c r="A251" s="24">
        <v>43047</v>
      </c>
      <c r="B251" s="23">
        <v>2017</v>
      </c>
      <c r="C251" s="23" t="s">
        <v>31</v>
      </c>
      <c r="D251" s="23">
        <v>2035.16</v>
      </c>
      <c r="E251" s="23">
        <v>875.12</v>
      </c>
    </row>
    <row r="252" spans="1:5" x14ac:dyDescent="0.3">
      <c r="A252" s="24">
        <v>42991</v>
      </c>
      <c r="B252" s="23">
        <v>2017</v>
      </c>
      <c r="C252" s="23" t="s">
        <v>31</v>
      </c>
      <c r="D252" s="23">
        <v>2181.6</v>
      </c>
      <c r="E252" s="23">
        <v>981.72</v>
      </c>
    </row>
    <row r="253" spans="1:5" x14ac:dyDescent="0.3">
      <c r="A253" s="24">
        <v>42983</v>
      </c>
      <c r="B253" s="23">
        <v>2017</v>
      </c>
      <c r="C253" s="23" t="s">
        <v>76</v>
      </c>
      <c r="D253" s="23">
        <v>1032.75</v>
      </c>
      <c r="E253" s="23">
        <v>640.30999999999995</v>
      </c>
    </row>
    <row r="254" spans="1:5" x14ac:dyDescent="0.3">
      <c r="A254" s="24">
        <v>43369</v>
      </c>
      <c r="B254" s="23">
        <v>2018</v>
      </c>
      <c r="C254" s="23" t="s">
        <v>76</v>
      </c>
      <c r="D254" s="23">
        <v>532.4</v>
      </c>
      <c r="E254" s="23">
        <v>340.74</v>
      </c>
    </row>
    <row r="255" spans="1:5" x14ac:dyDescent="0.3">
      <c r="A255" s="24">
        <v>43281</v>
      </c>
      <c r="B255" s="23">
        <v>2018</v>
      </c>
      <c r="C255" s="23" t="s">
        <v>31</v>
      </c>
      <c r="D255" s="23">
        <v>2343.34</v>
      </c>
      <c r="E255" s="23">
        <v>1288.8399999999999</v>
      </c>
    </row>
    <row r="256" spans="1:5" x14ac:dyDescent="0.3">
      <c r="A256" s="24">
        <v>43358</v>
      </c>
      <c r="B256" s="23">
        <v>2018</v>
      </c>
      <c r="C256" s="23" t="s">
        <v>31</v>
      </c>
      <c r="D256" s="23">
        <v>1320.41</v>
      </c>
      <c r="E256" s="23">
        <v>818.65</v>
      </c>
    </row>
    <row r="257" spans="1:5" x14ac:dyDescent="0.3">
      <c r="A257" s="24">
        <v>42806</v>
      </c>
      <c r="B257" s="23">
        <v>2017</v>
      </c>
      <c r="C257" s="23" t="s">
        <v>76</v>
      </c>
      <c r="D257" s="23">
        <v>1595.86</v>
      </c>
      <c r="E257" s="23">
        <v>654.29999999999995</v>
      </c>
    </row>
    <row r="258" spans="1:5" x14ac:dyDescent="0.3">
      <c r="A258" s="24">
        <v>43327</v>
      </c>
      <c r="B258" s="23">
        <v>2018</v>
      </c>
      <c r="C258" s="23" t="s">
        <v>31</v>
      </c>
      <c r="D258" s="23">
        <v>755.86</v>
      </c>
      <c r="E258" s="23">
        <v>423.28</v>
      </c>
    </row>
    <row r="259" spans="1:5" x14ac:dyDescent="0.3">
      <c r="A259" s="24">
        <v>42719</v>
      </c>
      <c r="B259" s="23">
        <v>2016</v>
      </c>
      <c r="C259" s="23" t="s">
        <v>31</v>
      </c>
      <c r="D259" s="23">
        <v>821.07</v>
      </c>
      <c r="E259" s="23">
        <v>541.91</v>
      </c>
    </row>
    <row r="260" spans="1:5" x14ac:dyDescent="0.3">
      <c r="A260" s="24">
        <v>42620</v>
      </c>
      <c r="B260" s="23">
        <v>2016</v>
      </c>
      <c r="C260" s="23" t="s">
        <v>31</v>
      </c>
      <c r="D260" s="23">
        <v>1038.6300000000001</v>
      </c>
      <c r="E260" s="23">
        <v>612.79</v>
      </c>
    </row>
    <row r="261" spans="1:5" x14ac:dyDescent="0.3">
      <c r="A261" s="24">
        <v>43415</v>
      </c>
      <c r="B261" s="23">
        <v>2018</v>
      </c>
      <c r="C261" s="23" t="s">
        <v>31</v>
      </c>
      <c r="D261" s="23">
        <v>374.65</v>
      </c>
      <c r="E261" s="23">
        <v>243.52</v>
      </c>
    </row>
    <row r="262" spans="1:5" x14ac:dyDescent="0.3">
      <c r="A262" s="24">
        <v>43131</v>
      </c>
      <c r="B262" s="23">
        <v>2018</v>
      </c>
      <c r="C262" s="23" t="s">
        <v>76</v>
      </c>
      <c r="D262" s="23">
        <v>617.79</v>
      </c>
      <c r="E262" s="23">
        <v>240.94</v>
      </c>
    </row>
    <row r="263" spans="1:5" x14ac:dyDescent="0.3">
      <c r="A263" s="24">
        <v>42403</v>
      </c>
      <c r="B263" s="23">
        <v>2016</v>
      </c>
      <c r="C263" s="23" t="s">
        <v>30</v>
      </c>
      <c r="D263" s="23">
        <v>2432.56</v>
      </c>
      <c r="E263" s="23">
        <v>1070.33</v>
      </c>
    </row>
    <row r="264" spans="1:5" x14ac:dyDescent="0.3">
      <c r="A264" s="24">
        <v>43194</v>
      </c>
      <c r="B264" s="23">
        <v>2018</v>
      </c>
      <c r="C264" s="23" t="s">
        <v>76</v>
      </c>
      <c r="D264" s="23">
        <v>1525.92</v>
      </c>
      <c r="E264" s="23">
        <v>793.48</v>
      </c>
    </row>
    <row r="265" spans="1:5" x14ac:dyDescent="0.3">
      <c r="A265" s="24">
        <v>42606</v>
      </c>
      <c r="B265" s="23">
        <v>2016</v>
      </c>
      <c r="C265" s="23" t="s">
        <v>31</v>
      </c>
      <c r="D265" s="23">
        <v>2183.81</v>
      </c>
      <c r="E265" s="23">
        <v>1135.58</v>
      </c>
    </row>
    <row r="266" spans="1:5" x14ac:dyDescent="0.3">
      <c r="A266" s="24">
        <v>42795</v>
      </c>
      <c r="B266" s="23">
        <v>2017</v>
      </c>
      <c r="C266" s="23" t="s">
        <v>76</v>
      </c>
      <c r="D266" s="23">
        <v>1269.81</v>
      </c>
      <c r="E266" s="23">
        <v>647.6</v>
      </c>
    </row>
    <row r="267" spans="1:5" x14ac:dyDescent="0.3">
      <c r="A267" s="24">
        <v>43045</v>
      </c>
      <c r="B267" s="23">
        <v>2017</v>
      </c>
      <c r="C267" s="23" t="s">
        <v>30</v>
      </c>
      <c r="D267" s="23">
        <v>1687.91</v>
      </c>
      <c r="E267" s="23">
        <v>1046.5</v>
      </c>
    </row>
    <row r="268" spans="1:5" x14ac:dyDescent="0.3">
      <c r="A268" s="24">
        <v>42812</v>
      </c>
      <c r="B268" s="23">
        <v>2017</v>
      </c>
      <c r="C268" s="23" t="s">
        <v>76</v>
      </c>
      <c r="D268" s="23">
        <v>1768.43</v>
      </c>
      <c r="E268" s="23">
        <v>813.48</v>
      </c>
    </row>
    <row r="269" spans="1:5" x14ac:dyDescent="0.3">
      <c r="A269" s="24">
        <v>42690</v>
      </c>
      <c r="B269" s="23">
        <v>2016</v>
      </c>
      <c r="C269" s="23" t="s">
        <v>31</v>
      </c>
      <c r="D269" s="23">
        <v>2318.52</v>
      </c>
      <c r="E269" s="23">
        <v>904.22</v>
      </c>
    </row>
    <row r="270" spans="1:5" x14ac:dyDescent="0.3">
      <c r="A270" s="24">
        <v>43438</v>
      </c>
      <c r="B270" s="23">
        <v>2018</v>
      </c>
      <c r="C270" s="23" t="s">
        <v>77</v>
      </c>
      <c r="D270" s="23">
        <v>1196.2</v>
      </c>
      <c r="E270" s="23">
        <v>514.37</v>
      </c>
    </row>
    <row r="271" spans="1:5" x14ac:dyDescent="0.3">
      <c r="A271" s="24">
        <v>42717</v>
      </c>
      <c r="B271" s="23">
        <v>2016</v>
      </c>
      <c r="C271" s="23" t="s">
        <v>76</v>
      </c>
      <c r="D271" s="23">
        <v>960.34</v>
      </c>
      <c r="E271" s="23">
        <v>374.53</v>
      </c>
    </row>
    <row r="272" spans="1:5" x14ac:dyDescent="0.3">
      <c r="A272" s="24">
        <v>42702</v>
      </c>
      <c r="B272" s="23">
        <v>2016</v>
      </c>
      <c r="C272" s="23" t="s">
        <v>76</v>
      </c>
      <c r="D272" s="23">
        <v>530.88</v>
      </c>
      <c r="E272" s="23">
        <v>323.83999999999997</v>
      </c>
    </row>
    <row r="273" spans="1:5" x14ac:dyDescent="0.3">
      <c r="A273" s="24">
        <v>42462</v>
      </c>
      <c r="B273" s="23">
        <v>2016</v>
      </c>
      <c r="C273" s="23" t="s">
        <v>30</v>
      </c>
      <c r="D273" s="23">
        <v>984.47</v>
      </c>
      <c r="E273" s="23">
        <v>433.17</v>
      </c>
    </row>
    <row r="274" spans="1:5" x14ac:dyDescent="0.3">
      <c r="A274" s="24">
        <v>42412</v>
      </c>
      <c r="B274" s="23">
        <v>2016</v>
      </c>
      <c r="C274" s="23" t="s">
        <v>76</v>
      </c>
      <c r="D274" s="23">
        <v>1748.51</v>
      </c>
      <c r="E274" s="23">
        <v>891.74</v>
      </c>
    </row>
    <row r="275" spans="1:5" x14ac:dyDescent="0.3">
      <c r="A275" s="24">
        <v>42619</v>
      </c>
      <c r="B275" s="23">
        <v>2016</v>
      </c>
      <c r="C275" s="23" t="s">
        <v>76</v>
      </c>
      <c r="D275" s="23">
        <v>1349.5</v>
      </c>
      <c r="E275" s="23">
        <v>647.76</v>
      </c>
    </row>
    <row r="276" spans="1:5" x14ac:dyDescent="0.3">
      <c r="A276" s="24">
        <v>43454</v>
      </c>
      <c r="B276" s="23">
        <v>2018</v>
      </c>
      <c r="C276" s="23" t="s">
        <v>31</v>
      </c>
      <c r="D276" s="23">
        <v>202.11</v>
      </c>
      <c r="E276" s="23">
        <v>131.37</v>
      </c>
    </row>
    <row r="277" spans="1:5" x14ac:dyDescent="0.3">
      <c r="A277" s="24">
        <v>42589</v>
      </c>
      <c r="B277" s="23">
        <v>2016</v>
      </c>
      <c r="C277" s="23" t="s">
        <v>31</v>
      </c>
      <c r="D277" s="23">
        <v>1315.22</v>
      </c>
      <c r="E277" s="23">
        <v>670.76</v>
      </c>
    </row>
    <row r="278" spans="1:5" x14ac:dyDescent="0.3">
      <c r="A278" s="24">
        <v>42838</v>
      </c>
      <c r="B278" s="23">
        <v>2017</v>
      </c>
      <c r="C278" s="23" t="s">
        <v>76</v>
      </c>
      <c r="D278" s="23">
        <v>1443.33</v>
      </c>
      <c r="E278" s="23">
        <v>837.13</v>
      </c>
    </row>
    <row r="279" spans="1:5" x14ac:dyDescent="0.3">
      <c r="A279" s="24">
        <v>42613</v>
      </c>
      <c r="B279" s="23">
        <v>2016</v>
      </c>
      <c r="C279" s="23" t="s">
        <v>30</v>
      </c>
      <c r="D279" s="23">
        <v>405.95</v>
      </c>
      <c r="E279" s="23">
        <v>215.15</v>
      </c>
    </row>
    <row r="280" spans="1:5" x14ac:dyDescent="0.3">
      <c r="A280" s="24">
        <v>42956</v>
      </c>
      <c r="B280" s="23">
        <v>2017</v>
      </c>
      <c r="C280" s="23" t="s">
        <v>76</v>
      </c>
      <c r="D280" s="23">
        <v>454.09</v>
      </c>
      <c r="E280" s="23">
        <v>249.75</v>
      </c>
    </row>
    <row r="281" spans="1:5" x14ac:dyDescent="0.3">
      <c r="A281" s="24">
        <v>42885</v>
      </c>
      <c r="B281" s="23">
        <v>2017</v>
      </c>
      <c r="C281" s="23" t="s">
        <v>76</v>
      </c>
      <c r="D281" s="23">
        <v>846.97</v>
      </c>
      <c r="E281" s="23">
        <v>559</v>
      </c>
    </row>
    <row r="282" spans="1:5" x14ac:dyDescent="0.3">
      <c r="A282" s="24">
        <v>42405</v>
      </c>
      <c r="B282" s="23">
        <v>2016</v>
      </c>
      <c r="C282" s="23" t="s">
        <v>77</v>
      </c>
      <c r="D282" s="23">
        <v>849.02</v>
      </c>
      <c r="E282" s="23">
        <v>416.02</v>
      </c>
    </row>
    <row r="283" spans="1:5" x14ac:dyDescent="0.3">
      <c r="A283" s="24">
        <v>42629</v>
      </c>
      <c r="B283" s="23">
        <v>2016</v>
      </c>
      <c r="C283" s="23" t="s">
        <v>77</v>
      </c>
      <c r="D283" s="23">
        <v>641.51</v>
      </c>
      <c r="E283" s="23">
        <v>307.92</v>
      </c>
    </row>
    <row r="284" spans="1:5" x14ac:dyDescent="0.3">
      <c r="A284" s="24">
        <v>42642</v>
      </c>
      <c r="B284" s="23">
        <v>2016</v>
      </c>
      <c r="C284" s="23" t="s">
        <v>31</v>
      </c>
      <c r="D284" s="23">
        <v>2403.98</v>
      </c>
      <c r="E284" s="23">
        <v>1466.43</v>
      </c>
    </row>
    <row r="285" spans="1:5" x14ac:dyDescent="0.3">
      <c r="A285" s="24">
        <v>43281</v>
      </c>
      <c r="B285" s="23">
        <v>2018</v>
      </c>
      <c r="C285" s="23" t="s">
        <v>31</v>
      </c>
      <c r="D285" s="23">
        <v>404.17</v>
      </c>
      <c r="E285" s="23">
        <v>242.5</v>
      </c>
    </row>
    <row r="286" spans="1:5" x14ac:dyDescent="0.3">
      <c r="A286" s="24">
        <v>43092</v>
      </c>
      <c r="B286" s="23">
        <v>2017</v>
      </c>
      <c r="C286" s="23" t="s">
        <v>77</v>
      </c>
      <c r="D286" s="23">
        <v>767.42</v>
      </c>
      <c r="E286" s="23">
        <v>429.76</v>
      </c>
    </row>
    <row r="287" spans="1:5" x14ac:dyDescent="0.3">
      <c r="A287" s="24">
        <v>42556</v>
      </c>
      <c r="B287" s="23">
        <v>2016</v>
      </c>
      <c r="C287" s="23" t="s">
        <v>31</v>
      </c>
      <c r="D287" s="23">
        <v>1417.56</v>
      </c>
      <c r="E287" s="23">
        <v>765.48</v>
      </c>
    </row>
    <row r="288" spans="1:5" x14ac:dyDescent="0.3">
      <c r="A288" s="24">
        <v>43222</v>
      </c>
      <c r="B288" s="23">
        <v>2018</v>
      </c>
      <c r="C288" s="23" t="s">
        <v>77</v>
      </c>
      <c r="D288" s="23">
        <v>2460.3000000000002</v>
      </c>
      <c r="E288" s="23">
        <v>1008.72</v>
      </c>
    </row>
    <row r="289" spans="1:5" x14ac:dyDescent="0.3">
      <c r="A289" s="24">
        <v>42738</v>
      </c>
      <c r="B289" s="23">
        <v>2017</v>
      </c>
      <c r="C289" s="23" t="s">
        <v>77</v>
      </c>
      <c r="D289" s="23">
        <v>2372.9899999999998</v>
      </c>
      <c r="E289" s="23">
        <v>1210.22</v>
      </c>
    </row>
    <row r="290" spans="1:5" x14ac:dyDescent="0.3">
      <c r="A290" s="24">
        <v>42581</v>
      </c>
      <c r="B290" s="23">
        <v>2016</v>
      </c>
      <c r="C290" s="23" t="s">
        <v>77</v>
      </c>
      <c r="D290" s="23">
        <v>881.25</v>
      </c>
      <c r="E290" s="23">
        <v>387.75</v>
      </c>
    </row>
    <row r="291" spans="1:5" x14ac:dyDescent="0.3">
      <c r="A291" s="24">
        <v>42625</v>
      </c>
      <c r="B291" s="23">
        <v>2016</v>
      </c>
      <c r="C291" s="23" t="s">
        <v>31</v>
      </c>
      <c r="D291" s="23">
        <v>608.55999999999995</v>
      </c>
      <c r="E291" s="23">
        <v>292.11</v>
      </c>
    </row>
    <row r="292" spans="1:5" x14ac:dyDescent="0.3">
      <c r="A292" s="24">
        <v>43220</v>
      </c>
      <c r="B292" s="23">
        <v>2018</v>
      </c>
      <c r="C292" s="23" t="s">
        <v>30</v>
      </c>
      <c r="D292" s="23">
        <v>1183.79</v>
      </c>
      <c r="E292" s="23">
        <v>710.27</v>
      </c>
    </row>
    <row r="293" spans="1:5" x14ac:dyDescent="0.3">
      <c r="A293" s="24">
        <v>42843</v>
      </c>
      <c r="B293" s="23">
        <v>2017</v>
      </c>
      <c r="C293" s="23" t="s">
        <v>77</v>
      </c>
      <c r="D293" s="23">
        <v>147.9</v>
      </c>
      <c r="E293" s="23">
        <v>73.95</v>
      </c>
    </row>
    <row r="294" spans="1:5" x14ac:dyDescent="0.3">
      <c r="A294" s="24">
        <v>42955</v>
      </c>
      <c r="B294" s="23">
        <v>2017</v>
      </c>
      <c r="C294" s="23" t="s">
        <v>31</v>
      </c>
      <c r="D294" s="23">
        <v>95.34</v>
      </c>
      <c r="E294" s="23">
        <v>52.44</v>
      </c>
    </row>
    <row r="295" spans="1:5" x14ac:dyDescent="0.3">
      <c r="A295" s="24">
        <v>42584</v>
      </c>
      <c r="B295" s="23">
        <v>2016</v>
      </c>
      <c r="C295" s="23" t="s">
        <v>76</v>
      </c>
      <c r="D295" s="23">
        <v>435.6</v>
      </c>
      <c r="E295" s="23">
        <v>257</v>
      </c>
    </row>
    <row r="296" spans="1:5" x14ac:dyDescent="0.3">
      <c r="A296" s="24">
        <v>42628</v>
      </c>
      <c r="B296" s="23">
        <v>2016</v>
      </c>
      <c r="C296" s="23" t="s">
        <v>76</v>
      </c>
      <c r="D296" s="23">
        <v>1021.67</v>
      </c>
      <c r="E296" s="23">
        <v>429.1</v>
      </c>
    </row>
    <row r="297" spans="1:5" x14ac:dyDescent="0.3">
      <c r="A297" s="24">
        <v>42670</v>
      </c>
      <c r="B297" s="23">
        <v>2016</v>
      </c>
      <c r="C297" s="23" t="s">
        <v>30</v>
      </c>
      <c r="D297" s="23">
        <v>1195.02</v>
      </c>
      <c r="E297" s="23">
        <v>657.26</v>
      </c>
    </row>
    <row r="298" spans="1:5" x14ac:dyDescent="0.3">
      <c r="A298" s="24">
        <v>43116</v>
      </c>
      <c r="B298" s="23">
        <v>2018</v>
      </c>
      <c r="C298" s="23" t="s">
        <v>30</v>
      </c>
      <c r="D298" s="23">
        <v>2167.89</v>
      </c>
      <c r="E298" s="23">
        <v>975.55</v>
      </c>
    </row>
    <row r="299" spans="1:5" x14ac:dyDescent="0.3">
      <c r="A299" s="24">
        <v>43387</v>
      </c>
      <c r="B299" s="23">
        <v>2018</v>
      </c>
      <c r="C299" s="23" t="s">
        <v>77</v>
      </c>
      <c r="D299" s="23">
        <v>2498.69</v>
      </c>
      <c r="E299" s="23">
        <v>1224.3599999999999</v>
      </c>
    </row>
    <row r="300" spans="1:5" x14ac:dyDescent="0.3">
      <c r="A300" s="24">
        <v>42972</v>
      </c>
      <c r="B300" s="23">
        <v>2017</v>
      </c>
      <c r="C300" s="23" t="s">
        <v>30</v>
      </c>
      <c r="D300" s="23">
        <v>849.45</v>
      </c>
      <c r="E300" s="23">
        <v>526.66</v>
      </c>
    </row>
    <row r="301" spans="1:5" x14ac:dyDescent="0.3">
      <c r="A301" s="24">
        <v>42439</v>
      </c>
      <c r="B301" s="23">
        <v>2016</v>
      </c>
      <c r="C301" s="23" t="s">
        <v>31</v>
      </c>
      <c r="D301" s="23">
        <v>1138.8499999999999</v>
      </c>
      <c r="E301" s="23">
        <v>671.92</v>
      </c>
    </row>
    <row r="302" spans="1:5" x14ac:dyDescent="0.3">
      <c r="A302" s="24">
        <v>42572</v>
      </c>
      <c r="B302" s="23">
        <v>2016</v>
      </c>
      <c r="C302" s="23" t="s">
        <v>31</v>
      </c>
      <c r="D302" s="23">
        <v>1363.56</v>
      </c>
      <c r="E302" s="23">
        <v>749.96</v>
      </c>
    </row>
    <row r="303" spans="1:5" x14ac:dyDescent="0.3">
      <c r="A303" s="24">
        <v>42370</v>
      </c>
      <c r="B303" s="23">
        <v>2016</v>
      </c>
      <c r="C303" s="23" t="s">
        <v>30</v>
      </c>
      <c r="D303" s="23">
        <v>548.85</v>
      </c>
      <c r="E303" s="23">
        <v>236.01</v>
      </c>
    </row>
    <row r="304" spans="1:5" x14ac:dyDescent="0.3">
      <c r="A304" s="24">
        <v>43334</v>
      </c>
      <c r="B304" s="23">
        <v>2018</v>
      </c>
      <c r="C304" s="23" t="s">
        <v>76</v>
      </c>
      <c r="D304" s="23">
        <v>1581.57</v>
      </c>
      <c r="E304" s="23">
        <v>711.71</v>
      </c>
    </row>
    <row r="305" spans="1:5" x14ac:dyDescent="0.3">
      <c r="A305" s="24">
        <v>42478</v>
      </c>
      <c r="B305" s="23">
        <v>2016</v>
      </c>
      <c r="C305" s="23" t="s">
        <v>30</v>
      </c>
      <c r="D305" s="23">
        <v>1287.98</v>
      </c>
      <c r="E305" s="23">
        <v>643.99</v>
      </c>
    </row>
    <row r="306" spans="1:5" x14ac:dyDescent="0.3">
      <c r="A306" s="24">
        <v>42943</v>
      </c>
      <c r="B306" s="23">
        <v>2017</v>
      </c>
      <c r="C306" s="23" t="s">
        <v>31</v>
      </c>
      <c r="D306" s="23">
        <v>388.07</v>
      </c>
      <c r="E306" s="23">
        <v>194.04</v>
      </c>
    </row>
    <row r="307" spans="1:5" x14ac:dyDescent="0.3">
      <c r="A307" s="24">
        <v>42861</v>
      </c>
      <c r="B307" s="23">
        <v>2017</v>
      </c>
      <c r="C307" s="23" t="s">
        <v>77</v>
      </c>
      <c r="D307" s="23">
        <v>198.57</v>
      </c>
      <c r="E307" s="23">
        <v>133.04</v>
      </c>
    </row>
    <row r="308" spans="1:5" x14ac:dyDescent="0.3">
      <c r="A308" s="24">
        <v>43038</v>
      </c>
      <c r="B308" s="23">
        <v>2017</v>
      </c>
      <c r="C308" s="23" t="s">
        <v>76</v>
      </c>
      <c r="D308" s="23">
        <v>2054.5300000000002</v>
      </c>
      <c r="E308" s="23">
        <v>1129.99</v>
      </c>
    </row>
    <row r="309" spans="1:5" x14ac:dyDescent="0.3">
      <c r="A309" s="24">
        <v>43273</v>
      </c>
      <c r="B309" s="23">
        <v>2018</v>
      </c>
      <c r="C309" s="23" t="s">
        <v>76</v>
      </c>
      <c r="D309" s="23">
        <v>1996.95</v>
      </c>
      <c r="E309" s="23">
        <v>1158.23</v>
      </c>
    </row>
    <row r="310" spans="1:5" x14ac:dyDescent="0.3">
      <c r="A310" s="24">
        <v>42403</v>
      </c>
      <c r="B310" s="23">
        <v>2016</v>
      </c>
      <c r="C310" s="23" t="s">
        <v>31</v>
      </c>
      <c r="D310" s="23">
        <v>1581.49</v>
      </c>
      <c r="E310" s="23">
        <v>948.89</v>
      </c>
    </row>
    <row r="311" spans="1:5" x14ac:dyDescent="0.3">
      <c r="A311" s="24">
        <v>42415</v>
      </c>
      <c r="B311" s="23">
        <v>2016</v>
      </c>
      <c r="C311" s="23" t="s">
        <v>77</v>
      </c>
      <c r="D311" s="23">
        <v>1406.37</v>
      </c>
      <c r="E311" s="23">
        <v>548.48</v>
      </c>
    </row>
    <row r="312" spans="1:5" x14ac:dyDescent="0.3">
      <c r="A312" s="24">
        <v>43440</v>
      </c>
      <c r="B312" s="23">
        <v>2018</v>
      </c>
      <c r="C312" s="23" t="s">
        <v>77</v>
      </c>
      <c r="D312" s="23">
        <v>973.62</v>
      </c>
      <c r="E312" s="23">
        <v>652.33000000000004</v>
      </c>
    </row>
    <row r="313" spans="1:5" x14ac:dyDescent="0.3">
      <c r="A313" s="24">
        <v>42385</v>
      </c>
      <c r="B313" s="23">
        <v>2016</v>
      </c>
      <c r="C313" s="23" t="s">
        <v>77</v>
      </c>
      <c r="D313" s="23">
        <v>1435.97</v>
      </c>
      <c r="E313" s="23">
        <v>761.06</v>
      </c>
    </row>
    <row r="314" spans="1:5" x14ac:dyDescent="0.3">
      <c r="A314" s="24">
        <v>42557</v>
      </c>
      <c r="B314" s="23">
        <v>2016</v>
      </c>
      <c r="C314" s="23" t="s">
        <v>30</v>
      </c>
      <c r="D314" s="23">
        <v>1135.44</v>
      </c>
      <c r="E314" s="23">
        <v>567.72</v>
      </c>
    </row>
    <row r="315" spans="1:5" x14ac:dyDescent="0.3">
      <c r="A315" s="24">
        <v>42848</v>
      </c>
      <c r="B315" s="23">
        <v>2017</v>
      </c>
      <c r="C315" s="23" t="s">
        <v>30</v>
      </c>
      <c r="D315" s="23">
        <v>1649.82</v>
      </c>
      <c r="E315" s="23">
        <v>824.91</v>
      </c>
    </row>
    <row r="316" spans="1:5" x14ac:dyDescent="0.3">
      <c r="A316" s="24">
        <v>42495</v>
      </c>
      <c r="B316" s="23">
        <v>2016</v>
      </c>
      <c r="C316" s="23" t="s">
        <v>76</v>
      </c>
      <c r="D316" s="23">
        <v>871.99</v>
      </c>
      <c r="E316" s="23">
        <v>566.79</v>
      </c>
    </row>
    <row r="317" spans="1:5" x14ac:dyDescent="0.3">
      <c r="A317" s="24">
        <v>42894</v>
      </c>
      <c r="B317" s="23">
        <v>2017</v>
      </c>
      <c r="C317" s="23" t="s">
        <v>76</v>
      </c>
      <c r="D317" s="23">
        <v>2466.89</v>
      </c>
      <c r="E317" s="23">
        <v>1455.47</v>
      </c>
    </row>
    <row r="318" spans="1:5" x14ac:dyDescent="0.3">
      <c r="A318" s="24">
        <v>42931</v>
      </c>
      <c r="B318" s="23">
        <v>2017</v>
      </c>
      <c r="C318" s="23" t="s">
        <v>77</v>
      </c>
      <c r="D318" s="23">
        <v>948.56</v>
      </c>
      <c r="E318" s="23">
        <v>502.74</v>
      </c>
    </row>
    <row r="319" spans="1:5" x14ac:dyDescent="0.3">
      <c r="A319" s="24">
        <v>42994</v>
      </c>
      <c r="B319" s="23">
        <v>2017</v>
      </c>
      <c r="C319" s="23" t="s">
        <v>30</v>
      </c>
      <c r="D319" s="23">
        <v>2050.66</v>
      </c>
      <c r="E319" s="23">
        <v>1209.8900000000001</v>
      </c>
    </row>
    <row r="320" spans="1:5" x14ac:dyDescent="0.3">
      <c r="A320" s="24">
        <v>43196</v>
      </c>
      <c r="B320" s="23">
        <v>2018</v>
      </c>
      <c r="C320" s="23" t="s">
        <v>77</v>
      </c>
      <c r="D320" s="23">
        <v>1074.01</v>
      </c>
      <c r="E320" s="23">
        <v>590.71</v>
      </c>
    </row>
    <row r="321" spans="1:5" x14ac:dyDescent="0.3">
      <c r="A321" s="24">
        <v>43129</v>
      </c>
      <c r="B321" s="23">
        <v>2018</v>
      </c>
      <c r="C321" s="23" t="s">
        <v>76</v>
      </c>
      <c r="D321" s="23">
        <v>1533.56</v>
      </c>
      <c r="E321" s="23">
        <v>828.12</v>
      </c>
    </row>
    <row r="322" spans="1:5" x14ac:dyDescent="0.3">
      <c r="A322" s="24">
        <v>42450</v>
      </c>
      <c r="B322" s="23">
        <v>2016</v>
      </c>
      <c r="C322" s="23" t="s">
        <v>31</v>
      </c>
      <c r="D322" s="23">
        <v>1569.66</v>
      </c>
      <c r="E322" s="23">
        <v>706.35</v>
      </c>
    </row>
    <row r="323" spans="1:5" x14ac:dyDescent="0.3">
      <c r="A323" s="24">
        <v>43234</v>
      </c>
      <c r="B323" s="23">
        <v>2018</v>
      </c>
      <c r="C323" s="23" t="s">
        <v>31</v>
      </c>
      <c r="D323" s="23">
        <v>1511.8</v>
      </c>
      <c r="E323" s="23">
        <v>604.72</v>
      </c>
    </row>
    <row r="324" spans="1:5" x14ac:dyDescent="0.3">
      <c r="A324" s="24">
        <v>43368</v>
      </c>
      <c r="B324" s="23">
        <v>2018</v>
      </c>
      <c r="C324" s="23" t="s">
        <v>30</v>
      </c>
      <c r="D324" s="23">
        <v>1291.5</v>
      </c>
      <c r="E324" s="23">
        <v>710.33</v>
      </c>
    </row>
    <row r="325" spans="1:5" x14ac:dyDescent="0.3">
      <c r="A325" s="24">
        <v>43081</v>
      </c>
      <c r="B325" s="23">
        <v>2017</v>
      </c>
      <c r="C325" s="23" t="s">
        <v>77</v>
      </c>
      <c r="D325" s="23">
        <v>186.26</v>
      </c>
      <c r="E325" s="23">
        <v>104.31</v>
      </c>
    </row>
    <row r="326" spans="1:5" x14ac:dyDescent="0.3">
      <c r="A326" s="24">
        <v>43295</v>
      </c>
      <c r="B326" s="23">
        <v>2018</v>
      </c>
      <c r="C326" s="23" t="s">
        <v>76</v>
      </c>
      <c r="D326" s="23">
        <v>1511.95</v>
      </c>
      <c r="E326" s="23">
        <v>861.81</v>
      </c>
    </row>
    <row r="327" spans="1:5" x14ac:dyDescent="0.3">
      <c r="A327" s="24">
        <v>43353</v>
      </c>
      <c r="B327" s="23">
        <v>2018</v>
      </c>
      <c r="C327" s="23" t="s">
        <v>30</v>
      </c>
      <c r="D327" s="23">
        <v>1746.94</v>
      </c>
      <c r="E327" s="23">
        <v>943.35</v>
      </c>
    </row>
    <row r="328" spans="1:5" x14ac:dyDescent="0.3">
      <c r="A328" s="24">
        <v>42447</v>
      </c>
      <c r="B328" s="23">
        <v>2016</v>
      </c>
      <c r="C328" s="23" t="s">
        <v>30</v>
      </c>
      <c r="D328" s="23">
        <v>293.45</v>
      </c>
      <c r="E328" s="23">
        <v>140.86000000000001</v>
      </c>
    </row>
    <row r="329" spans="1:5" x14ac:dyDescent="0.3">
      <c r="A329" s="24">
        <v>43314</v>
      </c>
      <c r="B329" s="23">
        <v>2018</v>
      </c>
      <c r="C329" s="23" t="s">
        <v>30</v>
      </c>
      <c r="D329" s="23">
        <v>1963.48</v>
      </c>
      <c r="E329" s="23">
        <v>883.57</v>
      </c>
    </row>
    <row r="330" spans="1:5" x14ac:dyDescent="0.3">
      <c r="A330" s="24">
        <v>43248</v>
      </c>
      <c r="B330" s="23">
        <v>2018</v>
      </c>
      <c r="C330" s="23" t="s">
        <v>76</v>
      </c>
      <c r="D330" s="23">
        <v>488.7</v>
      </c>
      <c r="E330" s="23">
        <v>219.92</v>
      </c>
    </row>
    <row r="331" spans="1:5" x14ac:dyDescent="0.3">
      <c r="A331" s="24">
        <v>43193</v>
      </c>
      <c r="B331" s="23">
        <v>2018</v>
      </c>
      <c r="C331" s="23" t="s">
        <v>31</v>
      </c>
      <c r="D331" s="23">
        <v>503.68</v>
      </c>
      <c r="E331" s="23">
        <v>231.69</v>
      </c>
    </row>
    <row r="332" spans="1:5" x14ac:dyDescent="0.3">
      <c r="A332" s="24">
        <v>42629</v>
      </c>
      <c r="B332" s="23">
        <v>2016</v>
      </c>
      <c r="C332" s="23" t="s">
        <v>30</v>
      </c>
      <c r="D332" s="23">
        <v>2181.39</v>
      </c>
      <c r="E332" s="23">
        <v>1330.65</v>
      </c>
    </row>
    <row r="333" spans="1:5" x14ac:dyDescent="0.3">
      <c r="A333" s="24">
        <v>42941</v>
      </c>
      <c r="B333" s="23">
        <v>2017</v>
      </c>
      <c r="C333" s="23" t="s">
        <v>76</v>
      </c>
      <c r="D333" s="23">
        <v>1578.57</v>
      </c>
      <c r="E333" s="23">
        <v>805.07</v>
      </c>
    </row>
    <row r="334" spans="1:5" x14ac:dyDescent="0.3">
      <c r="A334" s="24">
        <v>43160</v>
      </c>
      <c r="B334" s="23">
        <v>2018</v>
      </c>
      <c r="C334" s="23" t="s">
        <v>77</v>
      </c>
      <c r="D334" s="23">
        <v>996.86</v>
      </c>
      <c r="E334" s="23">
        <v>598.12</v>
      </c>
    </row>
    <row r="335" spans="1:5" x14ac:dyDescent="0.3">
      <c r="A335" s="24">
        <v>43318</v>
      </c>
      <c r="B335" s="23">
        <v>2018</v>
      </c>
      <c r="C335" s="23" t="s">
        <v>31</v>
      </c>
      <c r="D335" s="23">
        <v>1707.1</v>
      </c>
      <c r="E335" s="23">
        <v>665.77</v>
      </c>
    </row>
    <row r="336" spans="1:5" x14ac:dyDescent="0.3">
      <c r="A336" s="24">
        <v>43066</v>
      </c>
      <c r="B336" s="23">
        <v>2017</v>
      </c>
      <c r="C336" s="23" t="s">
        <v>77</v>
      </c>
      <c r="D336" s="23">
        <v>1613.91</v>
      </c>
      <c r="E336" s="23">
        <v>984.49</v>
      </c>
    </row>
    <row r="337" spans="1:5" x14ac:dyDescent="0.3">
      <c r="A337" s="24">
        <v>42956</v>
      </c>
      <c r="B337" s="23">
        <v>2017</v>
      </c>
      <c r="C337" s="23" t="s">
        <v>77</v>
      </c>
      <c r="D337" s="23">
        <v>864.91</v>
      </c>
      <c r="E337" s="23">
        <v>397.86</v>
      </c>
    </row>
    <row r="338" spans="1:5" x14ac:dyDescent="0.3">
      <c r="A338" s="24">
        <v>43026</v>
      </c>
      <c r="B338" s="23">
        <v>2017</v>
      </c>
      <c r="C338" s="23" t="s">
        <v>31</v>
      </c>
      <c r="D338" s="23">
        <v>1389.02</v>
      </c>
      <c r="E338" s="23">
        <v>541.72</v>
      </c>
    </row>
    <row r="339" spans="1:5" x14ac:dyDescent="0.3">
      <c r="A339" s="24">
        <v>42619</v>
      </c>
      <c r="B339" s="23">
        <v>2016</v>
      </c>
      <c r="C339" s="23" t="s">
        <v>77</v>
      </c>
      <c r="D339" s="23">
        <v>1307.08</v>
      </c>
      <c r="E339" s="23">
        <v>509.76</v>
      </c>
    </row>
    <row r="340" spans="1:5" x14ac:dyDescent="0.3">
      <c r="A340" s="24">
        <v>43465</v>
      </c>
      <c r="B340" s="23">
        <v>2018</v>
      </c>
      <c r="C340" s="23" t="s">
        <v>31</v>
      </c>
      <c r="D340" s="23">
        <v>18.68</v>
      </c>
      <c r="E340" s="23">
        <v>10.46</v>
      </c>
    </row>
    <row r="341" spans="1:5" x14ac:dyDescent="0.3">
      <c r="A341" s="24">
        <v>42854</v>
      </c>
      <c r="B341" s="23">
        <v>2017</v>
      </c>
      <c r="C341" s="23" t="s">
        <v>76</v>
      </c>
      <c r="D341" s="23">
        <v>1794.84</v>
      </c>
      <c r="E341" s="23">
        <v>915.37</v>
      </c>
    </row>
    <row r="342" spans="1:5" x14ac:dyDescent="0.3">
      <c r="A342" s="24">
        <v>43458</v>
      </c>
      <c r="B342" s="23">
        <v>2018</v>
      </c>
      <c r="C342" s="23" t="s">
        <v>77</v>
      </c>
      <c r="D342" s="23">
        <v>106.76</v>
      </c>
      <c r="E342" s="23">
        <v>62.99</v>
      </c>
    </row>
    <row r="343" spans="1:5" x14ac:dyDescent="0.3">
      <c r="A343" s="24">
        <v>43384</v>
      </c>
      <c r="B343" s="23">
        <v>2018</v>
      </c>
      <c r="C343" s="23" t="s">
        <v>76</v>
      </c>
      <c r="D343" s="23">
        <v>2361.89</v>
      </c>
      <c r="E343" s="23">
        <v>921.14</v>
      </c>
    </row>
    <row r="344" spans="1:5" x14ac:dyDescent="0.3">
      <c r="A344" s="24">
        <v>43298</v>
      </c>
      <c r="B344" s="23">
        <v>2018</v>
      </c>
      <c r="C344" s="23" t="s">
        <v>30</v>
      </c>
      <c r="D344" s="23">
        <v>2270.87</v>
      </c>
      <c r="E344" s="23">
        <v>1226.27</v>
      </c>
    </row>
    <row r="345" spans="1:5" x14ac:dyDescent="0.3">
      <c r="A345" s="24">
        <v>43047</v>
      </c>
      <c r="B345" s="23">
        <v>2017</v>
      </c>
      <c r="C345" s="23" t="s">
        <v>76</v>
      </c>
      <c r="D345" s="23">
        <v>777.74</v>
      </c>
      <c r="E345" s="23">
        <v>505.53</v>
      </c>
    </row>
    <row r="346" spans="1:5" x14ac:dyDescent="0.3">
      <c r="A346" s="24">
        <v>43131</v>
      </c>
      <c r="B346" s="23">
        <v>2018</v>
      </c>
      <c r="C346" s="23" t="s">
        <v>30</v>
      </c>
      <c r="D346" s="23">
        <v>178.39</v>
      </c>
      <c r="E346" s="23">
        <v>87.41</v>
      </c>
    </row>
    <row r="347" spans="1:5" x14ac:dyDescent="0.3">
      <c r="A347" s="24">
        <v>42972</v>
      </c>
      <c r="B347" s="23">
        <v>2017</v>
      </c>
      <c r="C347" s="23" t="s">
        <v>31</v>
      </c>
      <c r="D347" s="23">
        <v>860.12</v>
      </c>
      <c r="E347" s="23">
        <v>559.08000000000004</v>
      </c>
    </row>
    <row r="348" spans="1:5" x14ac:dyDescent="0.3">
      <c r="A348" s="24">
        <v>42747</v>
      </c>
      <c r="B348" s="23">
        <v>2017</v>
      </c>
      <c r="C348" s="23" t="s">
        <v>76</v>
      </c>
      <c r="D348" s="23">
        <v>2194.62</v>
      </c>
      <c r="E348" s="23">
        <v>921.74</v>
      </c>
    </row>
    <row r="349" spans="1:5" x14ac:dyDescent="0.3">
      <c r="A349" s="24">
        <v>42832</v>
      </c>
      <c r="B349" s="23">
        <v>2017</v>
      </c>
      <c r="C349" s="23" t="s">
        <v>76</v>
      </c>
      <c r="D349" s="23">
        <v>2184.34</v>
      </c>
      <c r="E349" s="23">
        <v>851.89</v>
      </c>
    </row>
    <row r="350" spans="1:5" x14ac:dyDescent="0.3">
      <c r="A350" s="24">
        <v>42392</v>
      </c>
      <c r="B350" s="23">
        <v>2016</v>
      </c>
      <c r="C350" s="23" t="s">
        <v>76</v>
      </c>
      <c r="D350" s="23">
        <v>1605.37</v>
      </c>
      <c r="E350" s="23">
        <v>802.69</v>
      </c>
    </row>
    <row r="351" spans="1:5" x14ac:dyDescent="0.3">
      <c r="A351" s="24">
        <v>42622</v>
      </c>
      <c r="B351" s="23">
        <v>2016</v>
      </c>
      <c r="C351" s="23" t="s">
        <v>30</v>
      </c>
      <c r="D351" s="23">
        <v>504.41</v>
      </c>
      <c r="E351" s="23">
        <v>272.38</v>
      </c>
    </row>
    <row r="352" spans="1:5" x14ac:dyDescent="0.3">
      <c r="A352" s="24">
        <v>42773</v>
      </c>
      <c r="B352" s="23">
        <v>2017</v>
      </c>
      <c r="C352" s="23" t="s">
        <v>30</v>
      </c>
      <c r="D352" s="23">
        <v>2176.23</v>
      </c>
      <c r="E352" s="23">
        <v>1218.69</v>
      </c>
    </row>
    <row r="353" spans="1:5" x14ac:dyDescent="0.3">
      <c r="A353" s="24">
        <v>43449</v>
      </c>
      <c r="B353" s="23">
        <v>2018</v>
      </c>
      <c r="C353" s="23" t="s">
        <v>30</v>
      </c>
      <c r="D353" s="23">
        <v>508.23</v>
      </c>
      <c r="E353" s="23">
        <v>289.69</v>
      </c>
    </row>
    <row r="354" spans="1:5" x14ac:dyDescent="0.3">
      <c r="A354" s="24">
        <v>43270</v>
      </c>
      <c r="B354" s="23">
        <v>2018</v>
      </c>
      <c r="C354" s="23" t="s">
        <v>77</v>
      </c>
      <c r="D354" s="23">
        <v>1132.54</v>
      </c>
      <c r="E354" s="23">
        <v>577.6</v>
      </c>
    </row>
    <row r="355" spans="1:5" x14ac:dyDescent="0.3">
      <c r="A355" s="24">
        <v>43194</v>
      </c>
      <c r="B355" s="23">
        <v>2018</v>
      </c>
      <c r="C355" s="23" t="s">
        <v>30</v>
      </c>
      <c r="D355" s="23">
        <v>1163.97</v>
      </c>
      <c r="E355" s="23">
        <v>535.42999999999995</v>
      </c>
    </row>
    <row r="356" spans="1:5" x14ac:dyDescent="0.3">
      <c r="A356" s="24">
        <v>42608</v>
      </c>
      <c r="B356" s="23">
        <v>2016</v>
      </c>
      <c r="C356" s="23" t="s">
        <v>30</v>
      </c>
      <c r="D356" s="23">
        <v>2366.56</v>
      </c>
      <c r="E356" s="23">
        <v>1277.94</v>
      </c>
    </row>
    <row r="357" spans="1:5" x14ac:dyDescent="0.3">
      <c r="A357" s="24">
        <v>42798</v>
      </c>
      <c r="B357" s="23">
        <v>2017</v>
      </c>
      <c r="C357" s="23" t="s">
        <v>77</v>
      </c>
      <c r="D357" s="23">
        <v>1543.95</v>
      </c>
      <c r="E357" s="23">
        <v>880.05</v>
      </c>
    </row>
    <row r="358" spans="1:5" x14ac:dyDescent="0.3">
      <c r="A358" s="24">
        <v>43464</v>
      </c>
      <c r="B358" s="23">
        <v>2018</v>
      </c>
      <c r="C358" s="23" t="s">
        <v>31</v>
      </c>
      <c r="D358" s="23">
        <v>2245.69</v>
      </c>
      <c r="E358" s="23">
        <v>988.1</v>
      </c>
    </row>
    <row r="359" spans="1:5" x14ac:dyDescent="0.3">
      <c r="A359" s="24">
        <v>42718</v>
      </c>
      <c r="B359" s="23">
        <v>2016</v>
      </c>
      <c r="C359" s="23" t="s">
        <v>77</v>
      </c>
      <c r="D359" s="23">
        <v>850.25</v>
      </c>
      <c r="E359" s="23">
        <v>408.12</v>
      </c>
    </row>
    <row r="360" spans="1:5" x14ac:dyDescent="0.3">
      <c r="A360" s="24">
        <v>42395</v>
      </c>
      <c r="B360" s="23">
        <v>2016</v>
      </c>
      <c r="C360" s="23" t="s">
        <v>31</v>
      </c>
      <c r="D360" s="23">
        <v>1215.71</v>
      </c>
      <c r="E360" s="23">
        <v>522.76</v>
      </c>
    </row>
    <row r="361" spans="1:5" x14ac:dyDescent="0.3">
      <c r="A361" s="24">
        <v>43126</v>
      </c>
      <c r="B361" s="23">
        <v>2018</v>
      </c>
      <c r="C361" s="23" t="s">
        <v>31</v>
      </c>
      <c r="D361" s="23">
        <v>1998.48</v>
      </c>
      <c r="E361" s="23">
        <v>959.27</v>
      </c>
    </row>
    <row r="362" spans="1:5" x14ac:dyDescent="0.3">
      <c r="A362" s="24">
        <v>42800</v>
      </c>
      <c r="B362" s="23">
        <v>2017</v>
      </c>
      <c r="C362" s="23" t="s">
        <v>76</v>
      </c>
      <c r="D362" s="23">
        <v>2020.3</v>
      </c>
      <c r="E362" s="23">
        <v>787.92</v>
      </c>
    </row>
    <row r="363" spans="1:5" x14ac:dyDescent="0.3">
      <c r="A363" s="24">
        <v>43308</v>
      </c>
      <c r="B363" s="23">
        <v>2018</v>
      </c>
      <c r="C363" s="23" t="s">
        <v>30</v>
      </c>
      <c r="D363" s="23">
        <v>777.61</v>
      </c>
      <c r="E363" s="23">
        <v>357.7</v>
      </c>
    </row>
    <row r="364" spans="1:5" x14ac:dyDescent="0.3">
      <c r="A364" s="24">
        <v>42818</v>
      </c>
      <c r="B364" s="23">
        <v>2017</v>
      </c>
      <c r="C364" s="23" t="s">
        <v>77</v>
      </c>
      <c r="D364" s="23">
        <v>2260.0700000000002</v>
      </c>
      <c r="E364" s="23">
        <v>904.03</v>
      </c>
    </row>
    <row r="365" spans="1:5" x14ac:dyDescent="0.3">
      <c r="A365" s="24">
        <v>43099</v>
      </c>
      <c r="B365" s="23">
        <v>2017</v>
      </c>
      <c r="C365" s="23" t="s">
        <v>76</v>
      </c>
      <c r="D365" s="23">
        <v>285.04000000000002</v>
      </c>
      <c r="E365" s="23">
        <v>125.42</v>
      </c>
    </row>
    <row r="366" spans="1:5" x14ac:dyDescent="0.3">
      <c r="A366" s="24">
        <v>43039</v>
      </c>
      <c r="B366" s="23">
        <v>2017</v>
      </c>
      <c r="C366" s="23" t="s">
        <v>76</v>
      </c>
      <c r="D366" s="23">
        <v>2277.1</v>
      </c>
      <c r="E366" s="23">
        <v>1229.6300000000001</v>
      </c>
    </row>
    <row r="367" spans="1:5" x14ac:dyDescent="0.3">
      <c r="A367" s="24">
        <v>42419</v>
      </c>
      <c r="B367" s="23">
        <v>2016</v>
      </c>
      <c r="C367" s="23" t="s">
        <v>31</v>
      </c>
      <c r="D367" s="23">
        <v>722.03</v>
      </c>
      <c r="E367" s="23">
        <v>440.44</v>
      </c>
    </row>
    <row r="368" spans="1:5" x14ac:dyDescent="0.3">
      <c r="A368" s="24">
        <v>43290</v>
      </c>
      <c r="B368" s="23">
        <v>2018</v>
      </c>
      <c r="C368" s="23" t="s">
        <v>77</v>
      </c>
      <c r="D368" s="23">
        <v>570.37</v>
      </c>
      <c r="E368" s="23">
        <v>256.67</v>
      </c>
    </row>
    <row r="369" spans="1:5" x14ac:dyDescent="0.3">
      <c r="A369" s="24">
        <v>42783</v>
      </c>
      <c r="B369" s="23">
        <v>2017</v>
      </c>
      <c r="C369" s="23" t="s">
        <v>30</v>
      </c>
      <c r="D369" s="23">
        <v>1358.3</v>
      </c>
      <c r="E369" s="23">
        <v>529.74</v>
      </c>
    </row>
    <row r="370" spans="1:5" x14ac:dyDescent="0.3">
      <c r="A370" s="24">
        <v>42420</v>
      </c>
      <c r="B370" s="23">
        <v>2016</v>
      </c>
      <c r="C370" s="23" t="s">
        <v>77</v>
      </c>
      <c r="D370" s="23">
        <v>1889.12</v>
      </c>
      <c r="E370" s="23">
        <v>1171.25</v>
      </c>
    </row>
    <row r="371" spans="1:5" x14ac:dyDescent="0.3">
      <c r="A371" s="24">
        <v>43418</v>
      </c>
      <c r="B371" s="23">
        <v>2018</v>
      </c>
      <c r="C371" s="23" t="s">
        <v>77</v>
      </c>
      <c r="D371" s="23">
        <v>763.65</v>
      </c>
      <c r="E371" s="23">
        <v>313.10000000000002</v>
      </c>
    </row>
    <row r="372" spans="1:5" x14ac:dyDescent="0.3">
      <c r="A372" s="24">
        <v>42708</v>
      </c>
      <c r="B372" s="23">
        <v>2016</v>
      </c>
      <c r="C372" s="23" t="s">
        <v>76</v>
      </c>
      <c r="D372" s="23">
        <v>1200.6099999999999</v>
      </c>
      <c r="E372" s="23">
        <v>612.30999999999995</v>
      </c>
    </row>
    <row r="373" spans="1:5" x14ac:dyDescent="0.3">
      <c r="A373" s="24">
        <v>42705</v>
      </c>
      <c r="B373" s="23">
        <v>2016</v>
      </c>
      <c r="C373" s="23" t="s">
        <v>77</v>
      </c>
      <c r="D373" s="23">
        <v>1869.12</v>
      </c>
      <c r="E373" s="23">
        <v>1009.32</v>
      </c>
    </row>
    <row r="374" spans="1:5" x14ac:dyDescent="0.3">
      <c r="A374" s="24">
        <v>42724</v>
      </c>
      <c r="B374" s="23">
        <v>2016</v>
      </c>
      <c r="C374" s="23" t="s">
        <v>76</v>
      </c>
      <c r="D374" s="23">
        <v>597.57000000000005</v>
      </c>
      <c r="E374" s="23">
        <v>233.05</v>
      </c>
    </row>
    <row r="375" spans="1:5" x14ac:dyDescent="0.3">
      <c r="A375" s="24">
        <v>43218</v>
      </c>
      <c r="B375" s="23">
        <v>2018</v>
      </c>
      <c r="C375" s="23" t="s">
        <v>77</v>
      </c>
      <c r="D375" s="23">
        <v>837.42</v>
      </c>
      <c r="E375" s="23">
        <v>360.09</v>
      </c>
    </row>
    <row r="376" spans="1:5" x14ac:dyDescent="0.3">
      <c r="A376" s="24">
        <v>43285</v>
      </c>
      <c r="B376" s="23">
        <v>2018</v>
      </c>
      <c r="C376" s="23" t="s">
        <v>30</v>
      </c>
      <c r="D376" s="23">
        <v>226.99</v>
      </c>
      <c r="E376" s="23">
        <v>104.42</v>
      </c>
    </row>
    <row r="377" spans="1:5" x14ac:dyDescent="0.3">
      <c r="A377" s="24">
        <v>43074</v>
      </c>
      <c r="B377" s="23">
        <v>2017</v>
      </c>
      <c r="C377" s="23" t="s">
        <v>76</v>
      </c>
      <c r="D377" s="23">
        <v>1538.27</v>
      </c>
      <c r="E377" s="23">
        <v>815.28</v>
      </c>
    </row>
    <row r="378" spans="1:5" x14ac:dyDescent="0.3">
      <c r="A378" s="24">
        <v>43262</v>
      </c>
      <c r="B378" s="23">
        <v>2018</v>
      </c>
      <c r="C378" s="23" t="s">
        <v>77</v>
      </c>
      <c r="D378" s="23">
        <v>1131.7</v>
      </c>
      <c r="E378" s="23">
        <v>464</v>
      </c>
    </row>
    <row r="379" spans="1:5" x14ac:dyDescent="0.3">
      <c r="A379" s="24">
        <v>43262</v>
      </c>
      <c r="B379" s="23">
        <v>2018</v>
      </c>
      <c r="C379" s="23" t="s">
        <v>76</v>
      </c>
      <c r="D379" s="23">
        <v>530.89</v>
      </c>
      <c r="E379" s="23">
        <v>339.77</v>
      </c>
    </row>
    <row r="380" spans="1:5" x14ac:dyDescent="0.3">
      <c r="A380" s="24">
        <v>43463</v>
      </c>
      <c r="B380" s="23">
        <v>2018</v>
      </c>
      <c r="C380" s="23" t="s">
        <v>30</v>
      </c>
      <c r="D380" s="23">
        <v>1189.8399999999999</v>
      </c>
      <c r="E380" s="23">
        <v>487.83</v>
      </c>
    </row>
    <row r="381" spans="1:5" x14ac:dyDescent="0.3">
      <c r="A381" s="24">
        <v>43005</v>
      </c>
      <c r="B381" s="23">
        <v>2017</v>
      </c>
      <c r="C381" s="23" t="s">
        <v>30</v>
      </c>
      <c r="D381" s="23">
        <v>2145.9899999999998</v>
      </c>
      <c r="E381" s="23">
        <v>1309.05</v>
      </c>
    </row>
    <row r="382" spans="1:5" x14ac:dyDescent="0.3">
      <c r="A382" s="24">
        <v>42871</v>
      </c>
      <c r="B382" s="23">
        <v>2017</v>
      </c>
      <c r="C382" s="23" t="s">
        <v>31</v>
      </c>
      <c r="D382" s="23">
        <v>1189.3800000000001</v>
      </c>
      <c r="E382" s="23">
        <v>642.27</v>
      </c>
    </row>
    <row r="383" spans="1:5" x14ac:dyDescent="0.3">
      <c r="A383" s="24">
        <v>43381</v>
      </c>
      <c r="B383" s="23">
        <v>2018</v>
      </c>
      <c r="C383" s="23" t="s">
        <v>76</v>
      </c>
      <c r="D383" s="23">
        <v>1186.21</v>
      </c>
      <c r="E383" s="23">
        <v>474.48</v>
      </c>
    </row>
    <row r="384" spans="1:5" x14ac:dyDescent="0.3">
      <c r="A384" s="24">
        <v>42711</v>
      </c>
      <c r="B384" s="23">
        <v>2016</v>
      </c>
      <c r="C384" s="23" t="s">
        <v>76</v>
      </c>
      <c r="D384" s="23">
        <v>1675.29</v>
      </c>
      <c r="E384" s="23">
        <v>1105.69</v>
      </c>
    </row>
    <row r="385" spans="1:5" x14ac:dyDescent="0.3">
      <c r="A385" s="24">
        <v>43281</v>
      </c>
      <c r="B385" s="23">
        <v>2018</v>
      </c>
      <c r="C385" s="23" t="s">
        <v>30</v>
      </c>
      <c r="D385" s="23">
        <v>2184.0700000000002</v>
      </c>
      <c r="E385" s="23">
        <v>1266.76</v>
      </c>
    </row>
    <row r="386" spans="1:5" x14ac:dyDescent="0.3">
      <c r="A386" s="24">
        <v>43024</v>
      </c>
      <c r="B386" s="23">
        <v>2017</v>
      </c>
      <c r="C386" s="23" t="s">
        <v>77</v>
      </c>
      <c r="D386" s="23">
        <v>1392.48</v>
      </c>
      <c r="E386" s="23">
        <v>905.11</v>
      </c>
    </row>
    <row r="387" spans="1:5" x14ac:dyDescent="0.3">
      <c r="A387" s="24">
        <v>43202</v>
      </c>
      <c r="B387" s="23">
        <v>2018</v>
      </c>
      <c r="C387" s="23" t="s">
        <v>30</v>
      </c>
      <c r="D387" s="23">
        <v>2158.02</v>
      </c>
      <c r="E387" s="23">
        <v>1445.87</v>
      </c>
    </row>
    <row r="388" spans="1:5" x14ac:dyDescent="0.3">
      <c r="A388" s="24">
        <v>42636</v>
      </c>
      <c r="B388" s="23">
        <v>2016</v>
      </c>
      <c r="C388" s="23" t="s">
        <v>76</v>
      </c>
      <c r="D388" s="23">
        <v>2465</v>
      </c>
      <c r="E388" s="23">
        <v>1552.95</v>
      </c>
    </row>
    <row r="389" spans="1:5" x14ac:dyDescent="0.3">
      <c r="A389" s="24">
        <v>43169</v>
      </c>
      <c r="B389" s="23">
        <v>2018</v>
      </c>
      <c r="C389" s="23" t="s">
        <v>30</v>
      </c>
      <c r="D389" s="23">
        <v>2419.64</v>
      </c>
      <c r="E389" s="23">
        <v>1234.02</v>
      </c>
    </row>
    <row r="390" spans="1:5" x14ac:dyDescent="0.3">
      <c r="A390" s="24">
        <v>43440</v>
      </c>
      <c r="B390" s="23">
        <v>2018</v>
      </c>
      <c r="C390" s="23" t="s">
        <v>77</v>
      </c>
      <c r="D390" s="23">
        <v>638.61</v>
      </c>
      <c r="E390" s="23">
        <v>402.32</v>
      </c>
    </row>
    <row r="391" spans="1:5" x14ac:dyDescent="0.3">
      <c r="A391" s="24">
        <v>42400</v>
      </c>
      <c r="B391" s="23">
        <v>2016</v>
      </c>
      <c r="C391" s="23" t="s">
        <v>77</v>
      </c>
      <c r="D391" s="23">
        <v>1968.43</v>
      </c>
      <c r="E391" s="23">
        <v>1240.1099999999999</v>
      </c>
    </row>
    <row r="392" spans="1:5" x14ac:dyDescent="0.3">
      <c r="A392" s="24">
        <v>42673</v>
      </c>
      <c r="B392" s="23">
        <v>2016</v>
      </c>
      <c r="C392" s="23" t="s">
        <v>31</v>
      </c>
      <c r="D392" s="23">
        <v>2280.9699999999998</v>
      </c>
      <c r="E392" s="23">
        <v>912.39</v>
      </c>
    </row>
    <row r="393" spans="1:5" x14ac:dyDescent="0.3">
      <c r="A393" s="24">
        <v>43089</v>
      </c>
      <c r="B393" s="23">
        <v>2017</v>
      </c>
      <c r="C393" s="23" t="s">
        <v>76</v>
      </c>
      <c r="D393" s="23">
        <v>1657.87</v>
      </c>
      <c r="E393" s="23">
        <v>862.09</v>
      </c>
    </row>
    <row r="394" spans="1:5" x14ac:dyDescent="0.3">
      <c r="A394" s="24">
        <v>42903</v>
      </c>
      <c r="B394" s="23">
        <v>2017</v>
      </c>
      <c r="C394" s="23" t="s">
        <v>77</v>
      </c>
      <c r="D394" s="23">
        <v>1793.59</v>
      </c>
      <c r="E394" s="23">
        <v>753.31</v>
      </c>
    </row>
    <row r="395" spans="1:5" x14ac:dyDescent="0.3">
      <c r="A395" s="24">
        <v>42443</v>
      </c>
      <c r="B395" s="23">
        <v>2016</v>
      </c>
      <c r="C395" s="23" t="s">
        <v>31</v>
      </c>
      <c r="D395" s="23">
        <v>37.409999999999997</v>
      </c>
      <c r="E395" s="23">
        <v>18.71</v>
      </c>
    </row>
    <row r="396" spans="1:5" x14ac:dyDescent="0.3">
      <c r="A396" s="24">
        <v>42806</v>
      </c>
      <c r="B396" s="23">
        <v>2017</v>
      </c>
      <c r="C396" s="23" t="s">
        <v>30</v>
      </c>
      <c r="D396" s="23">
        <v>561.21</v>
      </c>
      <c r="E396" s="23">
        <v>297.44</v>
      </c>
    </row>
    <row r="397" spans="1:5" x14ac:dyDescent="0.3">
      <c r="A397" s="24">
        <v>43092</v>
      </c>
      <c r="B397" s="23">
        <v>2017</v>
      </c>
      <c r="C397" s="23" t="s">
        <v>77</v>
      </c>
      <c r="D397" s="23">
        <v>1826.73</v>
      </c>
      <c r="E397" s="23">
        <v>1096.04</v>
      </c>
    </row>
    <row r="398" spans="1:5" x14ac:dyDescent="0.3">
      <c r="A398" s="24">
        <v>43252</v>
      </c>
      <c r="B398" s="23">
        <v>2018</v>
      </c>
      <c r="C398" s="23" t="s">
        <v>76</v>
      </c>
      <c r="D398" s="23">
        <v>110.19</v>
      </c>
      <c r="E398" s="23">
        <v>55.1</v>
      </c>
    </row>
    <row r="399" spans="1:5" x14ac:dyDescent="0.3">
      <c r="A399" s="24">
        <v>43371</v>
      </c>
      <c r="B399" s="23">
        <v>2018</v>
      </c>
      <c r="C399" s="23" t="s">
        <v>77</v>
      </c>
      <c r="D399" s="23">
        <v>1971.48</v>
      </c>
      <c r="E399" s="23">
        <v>906.88</v>
      </c>
    </row>
    <row r="400" spans="1:5" x14ac:dyDescent="0.3">
      <c r="A400" s="24">
        <v>43064</v>
      </c>
      <c r="B400" s="23">
        <v>2017</v>
      </c>
      <c r="C400" s="23" t="s">
        <v>77</v>
      </c>
      <c r="D400" s="23">
        <v>543.38</v>
      </c>
      <c r="E400" s="23">
        <v>266.26</v>
      </c>
    </row>
    <row r="401" spans="1:5" x14ac:dyDescent="0.3">
      <c r="A401" s="24">
        <v>43005</v>
      </c>
      <c r="B401" s="23">
        <v>2017</v>
      </c>
      <c r="C401" s="23" t="s">
        <v>30</v>
      </c>
      <c r="D401" s="23">
        <v>961.3</v>
      </c>
      <c r="E401" s="23">
        <v>384.52</v>
      </c>
    </row>
    <row r="402" spans="1:5" x14ac:dyDescent="0.3">
      <c r="A402" s="24">
        <v>42798</v>
      </c>
      <c r="B402" s="23">
        <v>2017</v>
      </c>
      <c r="C402" s="23" t="s">
        <v>77</v>
      </c>
      <c r="D402" s="23">
        <v>712.75</v>
      </c>
      <c r="E402" s="23">
        <v>349.25</v>
      </c>
    </row>
    <row r="403" spans="1:5" x14ac:dyDescent="0.3">
      <c r="A403" s="24">
        <v>42754</v>
      </c>
      <c r="B403" s="23">
        <v>2017</v>
      </c>
      <c r="C403" s="23" t="s">
        <v>30</v>
      </c>
      <c r="D403" s="23">
        <v>1086.1199999999999</v>
      </c>
      <c r="E403" s="23">
        <v>727.7</v>
      </c>
    </row>
    <row r="404" spans="1:5" x14ac:dyDescent="0.3">
      <c r="A404" s="24">
        <v>42957</v>
      </c>
      <c r="B404" s="23">
        <v>2017</v>
      </c>
      <c r="C404" s="23" t="s">
        <v>76</v>
      </c>
      <c r="D404" s="23">
        <v>2496.4299999999998</v>
      </c>
      <c r="E404" s="23">
        <v>1373.04</v>
      </c>
    </row>
    <row r="405" spans="1:5" x14ac:dyDescent="0.3">
      <c r="A405" s="24">
        <v>43004</v>
      </c>
      <c r="B405" s="23">
        <v>2017</v>
      </c>
      <c r="C405" s="23" t="s">
        <v>31</v>
      </c>
      <c r="D405" s="23">
        <v>249.02</v>
      </c>
      <c r="E405" s="23">
        <v>109.57</v>
      </c>
    </row>
    <row r="406" spans="1:5" x14ac:dyDescent="0.3">
      <c r="A406" s="24">
        <v>42466</v>
      </c>
      <c r="B406" s="23">
        <v>2016</v>
      </c>
      <c r="C406" s="23" t="s">
        <v>30</v>
      </c>
      <c r="D406" s="23">
        <v>2133.2199999999998</v>
      </c>
      <c r="E406" s="23">
        <v>1130.6099999999999</v>
      </c>
    </row>
    <row r="407" spans="1:5" x14ac:dyDescent="0.3">
      <c r="A407" s="24">
        <v>42383</v>
      </c>
      <c r="B407" s="23">
        <v>2016</v>
      </c>
      <c r="C407" s="23" t="s">
        <v>76</v>
      </c>
      <c r="D407" s="23">
        <v>903.17</v>
      </c>
      <c r="E407" s="23">
        <v>478.68</v>
      </c>
    </row>
    <row r="408" spans="1:5" x14ac:dyDescent="0.3">
      <c r="A408" s="24">
        <v>43087</v>
      </c>
      <c r="B408" s="23">
        <v>2017</v>
      </c>
      <c r="C408" s="23" t="s">
        <v>76</v>
      </c>
      <c r="D408" s="23">
        <v>1472.87</v>
      </c>
      <c r="E408" s="23">
        <v>898.45</v>
      </c>
    </row>
    <row r="409" spans="1:5" x14ac:dyDescent="0.3">
      <c r="A409" s="24">
        <v>42456</v>
      </c>
      <c r="B409" s="23">
        <v>2016</v>
      </c>
      <c r="C409" s="23" t="s">
        <v>31</v>
      </c>
      <c r="D409" s="23">
        <v>2226.17</v>
      </c>
      <c r="E409" s="23">
        <v>1424.75</v>
      </c>
    </row>
    <row r="410" spans="1:5" x14ac:dyDescent="0.3">
      <c r="A410" s="24">
        <v>42401</v>
      </c>
      <c r="B410" s="23">
        <v>2016</v>
      </c>
      <c r="C410" s="23" t="s">
        <v>77</v>
      </c>
      <c r="D410" s="23">
        <v>1859.52</v>
      </c>
      <c r="E410" s="23">
        <v>948.36</v>
      </c>
    </row>
    <row r="411" spans="1:5" x14ac:dyDescent="0.3">
      <c r="A411" s="24">
        <v>43235</v>
      </c>
      <c r="B411" s="23">
        <v>2018</v>
      </c>
      <c r="C411" s="23" t="s">
        <v>31</v>
      </c>
      <c r="D411" s="23">
        <v>2187.08</v>
      </c>
      <c r="E411" s="23">
        <v>852.96</v>
      </c>
    </row>
    <row r="412" spans="1:5" x14ac:dyDescent="0.3">
      <c r="A412" s="24">
        <v>42723</v>
      </c>
      <c r="B412" s="23">
        <v>2016</v>
      </c>
      <c r="C412" s="23" t="s">
        <v>31</v>
      </c>
      <c r="D412" s="23">
        <v>1283.51</v>
      </c>
      <c r="E412" s="23">
        <v>757.27</v>
      </c>
    </row>
    <row r="413" spans="1:5" x14ac:dyDescent="0.3">
      <c r="A413" s="24">
        <v>42517</v>
      </c>
      <c r="B413" s="23">
        <v>2016</v>
      </c>
      <c r="C413" s="23" t="s">
        <v>76</v>
      </c>
      <c r="D413" s="23">
        <v>790.88</v>
      </c>
      <c r="E413" s="23">
        <v>498.25</v>
      </c>
    </row>
    <row r="414" spans="1:5" x14ac:dyDescent="0.3">
      <c r="A414" s="24">
        <v>42441</v>
      </c>
      <c r="B414" s="23">
        <v>2016</v>
      </c>
      <c r="C414" s="23" t="s">
        <v>76</v>
      </c>
      <c r="D414" s="23">
        <v>2249.06</v>
      </c>
      <c r="E414" s="23">
        <v>1079.55</v>
      </c>
    </row>
    <row r="415" spans="1:5" x14ac:dyDescent="0.3">
      <c r="A415" s="24">
        <v>42826</v>
      </c>
      <c r="B415" s="23">
        <v>2017</v>
      </c>
      <c r="C415" s="23" t="s">
        <v>30</v>
      </c>
      <c r="D415" s="23">
        <v>233.71</v>
      </c>
      <c r="E415" s="23">
        <v>102.83</v>
      </c>
    </row>
    <row r="416" spans="1:5" x14ac:dyDescent="0.3">
      <c r="A416" s="24">
        <v>43451</v>
      </c>
      <c r="B416" s="23">
        <v>2018</v>
      </c>
      <c r="C416" s="23" t="s">
        <v>31</v>
      </c>
      <c r="D416" s="23">
        <v>2216.86</v>
      </c>
      <c r="E416" s="23">
        <v>1019.76</v>
      </c>
    </row>
    <row r="417" spans="1:5" x14ac:dyDescent="0.3">
      <c r="A417" s="24">
        <v>43058</v>
      </c>
      <c r="B417" s="23">
        <v>2017</v>
      </c>
      <c r="C417" s="23" t="s">
        <v>30</v>
      </c>
      <c r="D417" s="23">
        <v>2117.14</v>
      </c>
      <c r="E417" s="23">
        <v>1206.77</v>
      </c>
    </row>
    <row r="418" spans="1:5" x14ac:dyDescent="0.3">
      <c r="A418" s="24">
        <v>42663</v>
      </c>
      <c r="B418" s="23">
        <v>2016</v>
      </c>
      <c r="C418" s="23" t="s">
        <v>30</v>
      </c>
      <c r="D418" s="23">
        <v>98.19</v>
      </c>
      <c r="E418" s="23">
        <v>63.82</v>
      </c>
    </row>
    <row r="419" spans="1:5" x14ac:dyDescent="0.3">
      <c r="A419" s="24">
        <v>42426</v>
      </c>
      <c r="B419" s="23">
        <v>2016</v>
      </c>
      <c r="C419" s="23" t="s">
        <v>30</v>
      </c>
      <c r="D419" s="23">
        <v>539.79</v>
      </c>
      <c r="E419" s="23">
        <v>296.88</v>
      </c>
    </row>
    <row r="420" spans="1:5" x14ac:dyDescent="0.3">
      <c r="A420" s="24">
        <v>42591</v>
      </c>
      <c r="B420" s="23">
        <v>2016</v>
      </c>
      <c r="C420" s="23" t="s">
        <v>31</v>
      </c>
      <c r="D420" s="23">
        <v>1740.05</v>
      </c>
      <c r="E420" s="23">
        <v>1113.6300000000001</v>
      </c>
    </row>
    <row r="421" spans="1:5" x14ac:dyDescent="0.3">
      <c r="A421" s="24">
        <v>42853</v>
      </c>
      <c r="B421" s="23">
        <v>2017</v>
      </c>
      <c r="C421" s="23" t="s">
        <v>30</v>
      </c>
      <c r="D421" s="23">
        <v>255.53</v>
      </c>
      <c r="E421" s="23">
        <v>171.21</v>
      </c>
    </row>
    <row r="422" spans="1:5" x14ac:dyDescent="0.3">
      <c r="A422" s="24">
        <v>43302</v>
      </c>
      <c r="B422" s="23">
        <v>2018</v>
      </c>
      <c r="C422" s="23" t="s">
        <v>30</v>
      </c>
      <c r="D422" s="23">
        <v>351.43</v>
      </c>
      <c r="E422" s="23">
        <v>158.13999999999999</v>
      </c>
    </row>
    <row r="423" spans="1:5" x14ac:dyDescent="0.3">
      <c r="A423" s="24">
        <v>42532</v>
      </c>
      <c r="B423" s="23">
        <v>2016</v>
      </c>
      <c r="C423" s="23" t="s">
        <v>31</v>
      </c>
      <c r="D423" s="23">
        <v>360.48</v>
      </c>
      <c r="E423" s="23">
        <v>198.26</v>
      </c>
    </row>
    <row r="424" spans="1:5" x14ac:dyDescent="0.3">
      <c r="A424" s="24">
        <v>43090</v>
      </c>
      <c r="B424" s="23">
        <v>2017</v>
      </c>
      <c r="C424" s="23" t="s">
        <v>30</v>
      </c>
      <c r="D424" s="23">
        <v>607.66</v>
      </c>
      <c r="E424" s="23">
        <v>376.75</v>
      </c>
    </row>
    <row r="425" spans="1:5" x14ac:dyDescent="0.3">
      <c r="A425" s="24">
        <v>43296</v>
      </c>
      <c r="B425" s="23">
        <v>2018</v>
      </c>
      <c r="C425" s="23" t="s">
        <v>76</v>
      </c>
      <c r="D425" s="23">
        <v>2348.0500000000002</v>
      </c>
      <c r="E425" s="23">
        <v>1009.66</v>
      </c>
    </row>
    <row r="426" spans="1:5" x14ac:dyDescent="0.3">
      <c r="A426" s="24">
        <v>42889</v>
      </c>
      <c r="B426" s="23">
        <v>2017</v>
      </c>
      <c r="C426" s="23" t="s">
        <v>30</v>
      </c>
      <c r="D426" s="23">
        <v>2347.36</v>
      </c>
      <c r="E426" s="23">
        <v>938.94</v>
      </c>
    </row>
    <row r="427" spans="1:5" x14ac:dyDescent="0.3">
      <c r="A427" s="24">
        <v>43153</v>
      </c>
      <c r="B427" s="23">
        <v>2018</v>
      </c>
      <c r="C427" s="23" t="s">
        <v>76</v>
      </c>
      <c r="D427" s="23">
        <v>149.54</v>
      </c>
      <c r="E427" s="23">
        <v>71.78</v>
      </c>
    </row>
    <row r="428" spans="1:5" x14ac:dyDescent="0.3">
      <c r="A428" s="24">
        <v>42656</v>
      </c>
      <c r="B428" s="23">
        <v>2016</v>
      </c>
      <c r="C428" s="23" t="s">
        <v>76</v>
      </c>
      <c r="D428" s="23">
        <v>1146.83</v>
      </c>
      <c r="E428" s="23">
        <v>527.54</v>
      </c>
    </row>
    <row r="429" spans="1:5" x14ac:dyDescent="0.3">
      <c r="A429" s="24">
        <v>43436</v>
      </c>
      <c r="B429" s="23">
        <v>2018</v>
      </c>
      <c r="C429" s="23" t="s">
        <v>76</v>
      </c>
      <c r="D429" s="23">
        <v>1611.46</v>
      </c>
      <c r="E429" s="23">
        <v>837.96</v>
      </c>
    </row>
    <row r="430" spans="1:5" x14ac:dyDescent="0.3">
      <c r="A430" s="24">
        <v>42835</v>
      </c>
      <c r="B430" s="23">
        <v>2017</v>
      </c>
      <c r="C430" s="23" t="s">
        <v>31</v>
      </c>
      <c r="D430" s="23">
        <v>312.83</v>
      </c>
      <c r="E430" s="23">
        <v>178.31</v>
      </c>
    </row>
    <row r="431" spans="1:5" x14ac:dyDescent="0.3">
      <c r="A431" s="24">
        <v>42674</v>
      </c>
      <c r="B431" s="23">
        <v>2016</v>
      </c>
      <c r="C431" s="23" t="s">
        <v>30</v>
      </c>
      <c r="D431" s="23">
        <v>1769.08</v>
      </c>
      <c r="E431" s="23">
        <v>1149.9000000000001</v>
      </c>
    </row>
    <row r="432" spans="1:5" x14ac:dyDescent="0.3">
      <c r="A432" s="24">
        <v>42751</v>
      </c>
      <c r="B432" s="23">
        <v>2017</v>
      </c>
      <c r="C432" s="23" t="s">
        <v>31</v>
      </c>
      <c r="D432" s="23">
        <v>1146.08</v>
      </c>
      <c r="E432" s="23">
        <v>641.79999999999995</v>
      </c>
    </row>
    <row r="433" spans="1:5" x14ac:dyDescent="0.3">
      <c r="A433" s="24">
        <v>43071</v>
      </c>
      <c r="B433" s="23">
        <v>2017</v>
      </c>
      <c r="C433" s="23" t="s">
        <v>76</v>
      </c>
      <c r="D433" s="23">
        <v>2109.7399999999998</v>
      </c>
      <c r="E433" s="23">
        <v>822.8</v>
      </c>
    </row>
    <row r="434" spans="1:5" x14ac:dyDescent="0.3">
      <c r="A434" s="24">
        <v>42628</v>
      </c>
      <c r="B434" s="23">
        <v>2016</v>
      </c>
      <c r="C434" s="23" t="s">
        <v>76</v>
      </c>
      <c r="D434" s="23">
        <v>78.819999999999993</v>
      </c>
      <c r="E434" s="23">
        <v>40.200000000000003</v>
      </c>
    </row>
    <row r="435" spans="1:5" x14ac:dyDescent="0.3">
      <c r="A435" s="24">
        <v>42730</v>
      </c>
      <c r="B435" s="23">
        <v>2016</v>
      </c>
      <c r="C435" s="23" t="s">
        <v>31</v>
      </c>
      <c r="D435" s="23">
        <v>1965.78</v>
      </c>
      <c r="E435" s="23">
        <v>786.31</v>
      </c>
    </row>
    <row r="436" spans="1:5" x14ac:dyDescent="0.3">
      <c r="A436" s="24">
        <v>43044</v>
      </c>
      <c r="B436" s="23">
        <v>2017</v>
      </c>
      <c r="C436" s="23" t="s">
        <v>77</v>
      </c>
      <c r="D436" s="23">
        <v>88.26</v>
      </c>
      <c r="E436" s="23">
        <v>41.48</v>
      </c>
    </row>
    <row r="437" spans="1:5" x14ac:dyDescent="0.3">
      <c r="A437" s="24">
        <v>43261</v>
      </c>
      <c r="B437" s="23">
        <v>2018</v>
      </c>
      <c r="C437" s="23" t="s">
        <v>31</v>
      </c>
      <c r="D437" s="23">
        <v>2468.0100000000002</v>
      </c>
      <c r="E437" s="23">
        <v>962.52</v>
      </c>
    </row>
    <row r="438" spans="1:5" x14ac:dyDescent="0.3">
      <c r="A438" s="24">
        <v>43457</v>
      </c>
      <c r="B438" s="23">
        <v>2018</v>
      </c>
      <c r="C438" s="23" t="s">
        <v>76</v>
      </c>
      <c r="D438" s="23">
        <v>1656.82</v>
      </c>
      <c r="E438" s="23">
        <v>1060.3599999999999</v>
      </c>
    </row>
    <row r="439" spans="1:5" x14ac:dyDescent="0.3">
      <c r="A439" s="24">
        <v>42534</v>
      </c>
      <c r="B439" s="23">
        <v>2016</v>
      </c>
      <c r="C439" s="23" t="s">
        <v>30</v>
      </c>
      <c r="D439" s="23">
        <v>1005.73</v>
      </c>
      <c r="E439" s="23">
        <v>553.15</v>
      </c>
    </row>
    <row r="440" spans="1:5" x14ac:dyDescent="0.3">
      <c r="A440" s="24">
        <v>43158</v>
      </c>
      <c r="B440" s="23">
        <v>2018</v>
      </c>
      <c r="C440" s="23" t="s">
        <v>30</v>
      </c>
      <c r="D440" s="23">
        <v>78</v>
      </c>
      <c r="E440" s="23">
        <v>35.880000000000003</v>
      </c>
    </row>
    <row r="441" spans="1:5" x14ac:dyDescent="0.3">
      <c r="A441" s="24">
        <v>43408</v>
      </c>
      <c r="B441" s="23">
        <v>2018</v>
      </c>
      <c r="C441" s="23" t="s">
        <v>30</v>
      </c>
      <c r="D441" s="23">
        <v>577.51</v>
      </c>
      <c r="E441" s="23">
        <v>259.88</v>
      </c>
    </row>
    <row r="442" spans="1:5" x14ac:dyDescent="0.3">
      <c r="A442" s="24">
        <v>42792</v>
      </c>
      <c r="B442" s="23">
        <v>2017</v>
      </c>
      <c r="C442" s="23" t="s">
        <v>76</v>
      </c>
      <c r="D442" s="23">
        <v>538.86</v>
      </c>
      <c r="E442" s="23">
        <v>323.32</v>
      </c>
    </row>
    <row r="443" spans="1:5" x14ac:dyDescent="0.3">
      <c r="A443" s="24">
        <v>42620</v>
      </c>
      <c r="B443" s="23">
        <v>2016</v>
      </c>
      <c r="C443" s="23" t="s">
        <v>30</v>
      </c>
      <c r="D443" s="23">
        <v>1527.05</v>
      </c>
      <c r="E443" s="23">
        <v>748.25</v>
      </c>
    </row>
    <row r="444" spans="1:5" x14ac:dyDescent="0.3">
      <c r="A444" s="24">
        <v>42415</v>
      </c>
      <c r="B444" s="23">
        <v>2016</v>
      </c>
      <c r="C444" s="23" t="s">
        <v>31</v>
      </c>
      <c r="D444" s="23">
        <v>410.71</v>
      </c>
      <c r="E444" s="23">
        <v>221.78</v>
      </c>
    </row>
    <row r="445" spans="1:5" x14ac:dyDescent="0.3">
      <c r="A445" s="24">
        <v>43107</v>
      </c>
      <c r="B445" s="23">
        <v>2018</v>
      </c>
      <c r="C445" s="23" t="s">
        <v>76</v>
      </c>
      <c r="D445" s="23">
        <v>1709.63</v>
      </c>
      <c r="E445" s="23">
        <v>1094.1600000000001</v>
      </c>
    </row>
    <row r="446" spans="1:5" x14ac:dyDescent="0.3">
      <c r="A446" s="24">
        <v>42739</v>
      </c>
      <c r="B446" s="23">
        <v>2017</v>
      </c>
      <c r="C446" s="23" t="s">
        <v>76</v>
      </c>
      <c r="D446" s="23">
        <v>2494.98</v>
      </c>
      <c r="E446" s="23">
        <v>1172.6400000000001</v>
      </c>
    </row>
    <row r="447" spans="1:5" x14ac:dyDescent="0.3">
      <c r="A447" s="24">
        <v>42815</v>
      </c>
      <c r="B447" s="23">
        <v>2017</v>
      </c>
      <c r="C447" s="23" t="s">
        <v>30</v>
      </c>
      <c r="D447" s="23">
        <v>33.229999999999997</v>
      </c>
      <c r="E447" s="23">
        <v>16.28</v>
      </c>
    </row>
    <row r="448" spans="1:5" x14ac:dyDescent="0.3">
      <c r="A448" s="24">
        <v>43341</v>
      </c>
      <c r="B448" s="23">
        <v>2018</v>
      </c>
      <c r="C448" s="23" t="s">
        <v>31</v>
      </c>
      <c r="D448" s="23">
        <v>1123.3699999999999</v>
      </c>
      <c r="E448" s="23">
        <v>505.52</v>
      </c>
    </row>
    <row r="449" spans="1:5" x14ac:dyDescent="0.3">
      <c r="A449" s="24">
        <v>42535</v>
      </c>
      <c r="B449" s="23">
        <v>2016</v>
      </c>
      <c r="C449" s="23" t="s">
        <v>31</v>
      </c>
      <c r="D449" s="23">
        <v>2278.94</v>
      </c>
      <c r="E449" s="23">
        <v>1526.89</v>
      </c>
    </row>
    <row r="450" spans="1:5" x14ac:dyDescent="0.3">
      <c r="A450" s="24">
        <v>43376</v>
      </c>
      <c r="B450" s="23">
        <v>2018</v>
      </c>
      <c r="C450" s="23" t="s">
        <v>30</v>
      </c>
      <c r="D450" s="23">
        <v>540.51</v>
      </c>
      <c r="E450" s="23">
        <v>254.04</v>
      </c>
    </row>
    <row r="451" spans="1:5" x14ac:dyDescent="0.3">
      <c r="A451" s="24">
        <v>43204</v>
      </c>
      <c r="B451" s="23">
        <v>2018</v>
      </c>
      <c r="C451" s="23" t="s">
        <v>30</v>
      </c>
      <c r="D451" s="23">
        <v>1321.13</v>
      </c>
      <c r="E451" s="23">
        <v>594.51</v>
      </c>
    </row>
    <row r="452" spans="1:5" x14ac:dyDescent="0.3">
      <c r="A452" s="24">
        <v>42656</v>
      </c>
      <c r="B452" s="23">
        <v>2016</v>
      </c>
      <c r="C452" s="23" t="s">
        <v>77</v>
      </c>
      <c r="D452" s="23">
        <v>2376.8000000000002</v>
      </c>
      <c r="E452" s="23">
        <v>1544.92</v>
      </c>
    </row>
    <row r="453" spans="1:5" x14ac:dyDescent="0.3">
      <c r="A453" s="24">
        <v>42670</v>
      </c>
      <c r="B453" s="23">
        <v>2016</v>
      </c>
      <c r="C453" s="23" t="s">
        <v>30</v>
      </c>
      <c r="D453" s="23">
        <v>2434.29</v>
      </c>
      <c r="E453" s="23">
        <v>973.72</v>
      </c>
    </row>
    <row r="454" spans="1:5" x14ac:dyDescent="0.3">
      <c r="A454" s="24">
        <v>43263</v>
      </c>
      <c r="B454" s="23">
        <v>2018</v>
      </c>
      <c r="C454" s="23" t="s">
        <v>30</v>
      </c>
      <c r="D454" s="23">
        <v>1397.51</v>
      </c>
      <c r="E454" s="23">
        <v>559</v>
      </c>
    </row>
    <row r="455" spans="1:5" x14ac:dyDescent="0.3">
      <c r="A455" s="24">
        <v>43116</v>
      </c>
      <c r="B455" s="23">
        <v>2018</v>
      </c>
      <c r="C455" s="23" t="s">
        <v>30</v>
      </c>
      <c r="D455" s="23">
        <v>751.96</v>
      </c>
      <c r="E455" s="23">
        <v>360.94</v>
      </c>
    </row>
    <row r="456" spans="1:5" x14ac:dyDescent="0.3">
      <c r="A456" s="24">
        <v>42403</v>
      </c>
      <c r="B456" s="23">
        <v>2016</v>
      </c>
      <c r="C456" s="23" t="s">
        <v>76</v>
      </c>
      <c r="D456" s="23">
        <v>1586.27</v>
      </c>
      <c r="E456" s="23">
        <v>650.37</v>
      </c>
    </row>
    <row r="457" spans="1:5" x14ac:dyDescent="0.3">
      <c r="A457" s="24">
        <v>42650</v>
      </c>
      <c r="B457" s="23">
        <v>2016</v>
      </c>
      <c r="C457" s="23" t="s">
        <v>30</v>
      </c>
      <c r="D457" s="23">
        <v>622.54999999999995</v>
      </c>
      <c r="E457" s="23">
        <v>242.79</v>
      </c>
    </row>
    <row r="458" spans="1:5" x14ac:dyDescent="0.3">
      <c r="A458" s="24">
        <v>42685</v>
      </c>
      <c r="B458" s="23">
        <v>2016</v>
      </c>
      <c r="C458" s="23" t="s">
        <v>30</v>
      </c>
      <c r="D458" s="23">
        <v>1641.29</v>
      </c>
      <c r="E458" s="23">
        <v>804.23</v>
      </c>
    </row>
    <row r="459" spans="1:5" x14ac:dyDescent="0.3">
      <c r="A459" s="24">
        <v>42733</v>
      </c>
      <c r="B459" s="23">
        <v>2016</v>
      </c>
      <c r="C459" s="23" t="s">
        <v>77</v>
      </c>
      <c r="D459" s="23">
        <v>2372.5100000000002</v>
      </c>
      <c r="E459" s="23">
        <v>1162.53</v>
      </c>
    </row>
    <row r="460" spans="1:5" x14ac:dyDescent="0.3">
      <c r="A460" s="24">
        <v>42463</v>
      </c>
      <c r="B460" s="23">
        <v>2016</v>
      </c>
      <c r="C460" s="23" t="s">
        <v>77</v>
      </c>
      <c r="D460" s="23">
        <v>1402.83</v>
      </c>
      <c r="E460" s="23">
        <v>757.53</v>
      </c>
    </row>
    <row r="461" spans="1:5" x14ac:dyDescent="0.3">
      <c r="A461" s="24">
        <v>42730</v>
      </c>
      <c r="B461" s="23">
        <v>2016</v>
      </c>
      <c r="C461" s="23" t="s">
        <v>77</v>
      </c>
      <c r="D461" s="23">
        <v>1457.64</v>
      </c>
      <c r="E461" s="23">
        <v>641.36</v>
      </c>
    </row>
    <row r="462" spans="1:5" x14ac:dyDescent="0.3">
      <c r="A462" s="24">
        <v>42985</v>
      </c>
      <c r="B462" s="23">
        <v>2017</v>
      </c>
      <c r="C462" s="23" t="s">
        <v>31</v>
      </c>
      <c r="D462" s="23">
        <v>364.61</v>
      </c>
      <c r="E462" s="23">
        <v>222.41</v>
      </c>
    </row>
    <row r="463" spans="1:5" x14ac:dyDescent="0.3">
      <c r="A463" s="24">
        <v>42686</v>
      </c>
      <c r="B463" s="23">
        <v>2016</v>
      </c>
      <c r="C463" s="23" t="s">
        <v>31</v>
      </c>
      <c r="D463" s="23">
        <v>736.24</v>
      </c>
      <c r="E463" s="23">
        <v>427.02</v>
      </c>
    </row>
    <row r="464" spans="1:5" x14ac:dyDescent="0.3">
      <c r="A464" s="24">
        <v>43460</v>
      </c>
      <c r="B464" s="23">
        <v>2018</v>
      </c>
      <c r="C464" s="23" t="s">
        <v>76</v>
      </c>
      <c r="D464" s="23">
        <v>923.94</v>
      </c>
      <c r="E464" s="23">
        <v>471.21</v>
      </c>
    </row>
    <row r="465" spans="1:5" x14ac:dyDescent="0.3">
      <c r="A465" s="24">
        <v>42465</v>
      </c>
      <c r="B465" s="23">
        <v>2016</v>
      </c>
      <c r="C465" s="23" t="s">
        <v>77</v>
      </c>
      <c r="D465" s="23">
        <v>295.16000000000003</v>
      </c>
      <c r="E465" s="23">
        <v>168.24</v>
      </c>
    </row>
    <row r="466" spans="1:5" x14ac:dyDescent="0.3">
      <c r="A466" s="24">
        <v>43066</v>
      </c>
      <c r="B466" s="23">
        <v>2017</v>
      </c>
      <c r="C466" s="23" t="s">
        <v>76</v>
      </c>
      <c r="D466" s="23">
        <v>278.19</v>
      </c>
      <c r="E466" s="23">
        <v>136.31</v>
      </c>
    </row>
    <row r="467" spans="1:5" x14ac:dyDescent="0.3">
      <c r="A467" s="24">
        <v>43364</v>
      </c>
      <c r="B467" s="23">
        <v>2018</v>
      </c>
      <c r="C467" s="23" t="s">
        <v>76</v>
      </c>
      <c r="D467" s="23">
        <v>377.95</v>
      </c>
      <c r="E467" s="23">
        <v>226.77</v>
      </c>
    </row>
    <row r="468" spans="1:5" x14ac:dyDescent="0.3">
      <c r="A468" s="24">
        <v>43031</v>
      </c>
      <c r="B468" s="23">
        <v>2017</v>
      </c>
      <c r="C468" s="23" t="s">
        <v>77</v>
      </c>
      <c r="D468" s="23">
        <v>299.07</v>
      </c>
      <c r="E468" s="23">
        <v>134.58000000000001</v>
      </c>
    </row>
    <row r="469" spans="1:5" x14ac:dyDescent="0.3">
      <c r="A469" s="24">
        <v>42385</v>
      </c>
      <c r="B469" s="23">
        <v>2016</v>
      </c>
      <c r="C469" s="23" t="s">
        <v>77</v>
      </c>
      <c r="D469" s="23">
        <v>2462.06</v>
      </c>
      <c r="E469" s="23">
        <v>1058.69</v>
      </c>
    </row>
    <row r="470" spans="1:5" x14ac:dyDescent="0.3">
      <c r="A470" s="24">
        <v>43251</v>
      </c>
      <c r="B470" s="23">
        <v>2018</v>
      </c>
      <c r="C470" s="23" t="s">
        <v>76</v>
      </c>
      <c r="D470" s="23">
        <v>1621.96</v>
      </c>
      <c r="E470" s="23">
        <v>843.42</v>
      </c>
    </row>
    <row r="471" spans="1:5" x14ac:dyDescent="0.3">
      <c r="A471" s="24">
        <v>43313</v>
      </c>
      <c r="B471" s="23">
        <v>2018</v>
      </c>
      <c r="C471" s="23" t="s">
        <v>31</v>
      </c>
      <c r="D471" s="23">
        <v>1708.73</v>
      </c>
      <c r="E471" s="23">
        <v>905.63</v>
      </c>
    </row>
    <row r="472" spans="1:5" x14ac:dyDescent="0.3">
      <c r="A472" s="24">
        <v>43263</v>
      </c>
      <c r="B472" s="23">
        <v>2018</v>
      </c>
      <c r="C472" s="23" t="s">
        <v>30</v>
      </c>
      <c r="D472" s="23">
        <v>254.01</v>
      </c>
      <c r="E472" s="23">
        <v>149.87</v>
      </c>
    </row>
    <row r="473" spans="1:5" x14ac:dyDescent="0.3">
      <c r="A473" s="24">
        <v>42801</v>
      </c>
      <c r="B473" s="23">
        <v>2017</v>
      </c>
      <c r="C473" s="23" t="s">
        <v>77</v>
      </c>
      <c r="D473" s="23">
        <v>2435.94</v>
      </c>
      <c r="E473" s="23">
        <v>1096.17</v>
      </c>
    </row>
    <row r="474" spans="1:5" x14ac:dyDescent="0.3">
      <c r="A474" s="24">
        <v>43386</v>
      </c>
      <c r="B474" s="23">
        <v>2018</v>
      </c>
      <c r="C474" s="23" t="s">
        <v>30</v>
      </c>
      <c r="D474" s="23">
        <v>2342.37</v>
      </c>
      <c r="E474" s="23">
        <v>1218.03</v>
      </c>
    </row>
    <row r="475" spans="1:5" x14ac:dyDescent="0.3">
      <c r="A475" s="24">
        <v>43404</v>
      </c>
      <c r="B475" s="23">
        <v>2018</v>
      </c>
      <c r="C475" s="23" t="s">
        <v>77</v>
      </c>
      <c r="D475" s="23">
        <v>1626.41</v>
      </c>
      <c r="E475" s="23">
        <v>829.47</v>
      </c>
    </row>
    <row r="476" spans="1:5" x14ac:dyDescent="0.3">
      <c r="A476" s="24">
        <v>43336</v>
      </c>
      <c r="B476" s="23">
        <v>2018</v>
      </c>
      <c r="C476" s="23" t="s">
        <v>76</v>
      </c>
      <c r="D476" s="23">
        <v>2228.5500000000002</v>
      </c>
      <c r="E476" s="23">
        <v>891.42</v>
      </c>
    </row>
    <row r="477" spans="1:5" x14ac:dyDescent="0.3">
      <c r="A477" s="24">
        <v>42875</v>
      </c>
      <c r="B477" s="23">
        <v>2017</v>
      </c>
      <c r="C477" s="23" t="s">
        <v>31</v>
      </c>
      <c r="D477" s="23">
        <v>508.97</v>
      </c>
      <c r="E477" s="23">
        <v>213.77</v>
      </c>
    </row>
    <row r="478" spans="1:5" x14ac:dyDescent="0.3">
      <c r="A478" s="24">
        <v>42693</v>
      </c>
      <c r="B478" s="23">
        <v>2016</v>
      </c>
      <c r="C478" s="23" t="s">
        <v>76</v>
      </c>
      <c r="D478" s="23">
        <v>2205.67</v>
      </c>
      <c r="E478" s="23">
        <v>1235.18</v>
      </c>
    </row>
    <row r="479" spans="1:5" x14ac:dyDescent="0.3">
      <c r="A479" s="24">
        <v>42872</v>
      </c>
      <c r="B479" s="23">
        <v>2017</v>
      </c>
      <c r="C479" s="23" t="s">
        <v>31</v>
      </c>
      <c r="D479" s="23">
        <v>1057.56</v>
      </c>
      <c r="E479" s="23">
        <v>412.45</v>
      </c>
    </row>
    <row r="480" spans="1:5" x14ac:dyDescent="0.3">
      <c r="A480" s="24">
        <v>42420</v>
      </c>
      <c r="B480" s="23">
        <v>2016</v>
      </c>
      <c r="C480" s="23" t="s">
        <v>30</v>
      </c>
      <c r="D480" s="23">
        <v>1458.31</v>
      </c>
      <c r="E480" s="23">
        <v>699.99</v>
      </c>
    </row>
    <row r="481" spans="1:5" x14ac:dyDescent="0.3">
      <c r="A481" s="24">
        <v>43179</v>
      </c>
      <c r="B481" s="23">
        <v>2018</v>
      </c>
      <c r="C481" s="23" t="s">
        <v>31</v>
      </c>
      <c r="D481" s="23">
        <v>458.76</v>
      </c>
      <c r="E481" s="23">
        <v>243.14</v>
      </c>
    </row>
    <row r="482" spans="1:5" x14ac:dyDescent="0.3">
      <c r="A482" s="24">
        <v>42964</v>
      </c>
      <c r="B482" s="23">
        <v>2017</v>
      </c>
      <c r="C482" s="23" t="s">
        <v>30</v>
      </c>
      <c r="D482" s="23">
        <v>172.58</v>
      </c>
      <c r="E482" s="23">
        <v>82.84</v>
      </c>
    </row>
    <row r="483" spans="1:5" x14ac:dyDescent="0.3">
      <c r="A483" s="24">
        <v>42959</v>
      </c>
      <c r="B483" s="23">
        <v>2017</v>
      </c>
      <c r="C483" s="23" t="s">
        <v>76</v>
      </c>
      <c r="D483" s="23">
        <v>2375.3200000000002</v>
      </c>
      <c r="E483" s="23">
        <v>1567.71</v>
      </c>
    </row>
    <row r="484" spans="1:5" x14ac:dyDescent="0.3">
      <c r="A484" s="24">
        <v>43176</v>
      </c>
      <c r="B484" s="23">
        <v>2018</v>
      </c>
      <c r="C484" s="23" t="s">
        <v>30</v>
      </c>
      <c r="D484" s="23">
        <v>1542.83</v>
      </c>
      <c r="E484" s="23">
        <v>802.27</v>
      </c>
    </row>
    <row r="485" spans="1:5" x14ac:dyDescent="0.3">
      <c r="A485" s="24">
        <v>42532</v>
      </c>
      <c r="B485" s="23">
        <v>2016</v>
      </c>
      <c r="C485" s="23" t="s">
        <v>31</v>
      </c>
      <c r="D485" s="23">
        <v>660.93</v>
      </c>
      <c r="E485" s="23">
        <v>304.02999999999997</v>
      </c>
    </row>
    <row r="486" spans="1:5" x14ac:dyDescent="0.3">
      <c r="A486" s="24">
        <v>42674</v>
      </c>
      <c r="B486" s="23">
        <v>2016</v>
      </c>
      <c r="C486" s="23" t="s">
        <v>77</v>
      </c>
      <c r="D486" s="23">
        <v>544.23</v>
      </c>
      <c r="E486" s="23">
        <v>212.25</v>
      </c>
    </row>
    <row r="487" spans="1:5" x14ac:dyDescent="0.3">
      <c r="A487" s="24">
        <v>42855</v>
      </c>
      <c r="B487" s="23">
        <v>2017</v>
      </c>
      <c r="C487" s="23" t="s">
        <v>76</v>
      </c>
      <c r="D487" s="23">
        <v>150.19</v>
      </c>
      <c r="E487" s="23">
        <v>82.6</v>
      </c>
    </row>
    <row r="488" spans="1:5" x14ac:dyDescent="0.3">
      <c r="A488" s="24">
        <v>43058</v>
      </c>
      <c r="B488" s="23">
        <v>2017</v>
      </c>
      <c r="C488" s="23" t="s">
        <v>77</v>
      </c>
      <c r="D488" s="23">
        <v>451.19</v>
      </c>
      <c r="E488" s="23">
        <v>284.25</v>
      </c>
    </row>
    <row r="489" spans="1:5" x14ac:dyDescent="0.3">
      <c r="A489" s="24">
        <v>43116</v>
      </c>
      <c r="B489" s="23">
        <v>2018</v>
      </c>
      <c r="C489" s="23" t="s">
        <v>31</v>
      </c>
      <c r="D489" s="23">
        <v>1711.73</v>
      </c>
      <c r="E489" s="23">
        <v>958.57</v>
      </c>
    </row>
    <row r="490" spans="1:5" x14ac:dyDescent="0.3">
      <c r="A490" s="24">
        <v>43250</v>
      </c>
      <c r="B490" s="23">
        <v>2018</v>
      </c>
      <c r="C490" s="23" t="s">
        <v>30</v>
      </c>
      <c r="D490" s="23">
        <v>689.05</v>
      </c>
      <c r="E490" s="23">
        <v>461.66</v>
      </c>
    </row>
    <row r="491" spans="1:5" x14ac:dyDescent="0.3">
      <c r="A491" s="24">
        <v>42493</v>
      </c>
      <c r="B491" s="23">
        <v>2016</v>
      </c>
      <c r="C491" s="23" t="s">
        <v>31</v>
      </c>
      <c r="D491" s="23">
        <v>1463.2</v>
      </c>
      <c r="E491" s="23">
        <v>643.80999999999995</v>
      </c>
    </row>
    <row r="492" spans="1:5" x14ac:dyDescent="0.3">
      <c r="A492" s="24">
        <v>42700</v>
      </c>
      <c r="B492" s="23">
        <v>2016</v>
      </c>
      <c r="C492" s="23" t="s">
        <v>30</v>
      </c>
      <c r="D492" s="23">
        <v>398.06</v>
      </c>
      <c r="E492" s="23">
        <v>250.78</v>
      </c>
    </row>
    <row r="493" spans="1:5" x14ac:dyDescent="0.3">
      <c r="A493" s="24">
        <v>42612</v>
      </c>
      <c r="B493" s="23">
        <v>2016</v>
      </c>
      <c r="C493" s="23" t="s">
        <v>77</v>
      </c>
      <c r="D493" s="23">
        <v>2139.4699999999998</v>
      </c>
      <c r="E493" s="23">
        <v>855.79</v>
      </c>
    </row>
    <row r="494" spans="1:5" x14ac:dyDescent="0.3">
      <c r="A494" s="24">
        <v>42735</v>
      </c>
      <c r="B494" s="23">
        <v>2016</v>
      </c>
      <c r="C494" s="23" t="s">
        <v>77</v>
      </c>
      <c r="D494" s="23">
        <v>990.07</v>
      </c>
      <c r="E494" s="23">
        <v>386.13</v>
      </c>
    </row>
    <row r="495" spans="1:5" x14ac:dyDescent="0.3">
      <c r="A495" s="24">
        <v>43304</v>
      </c>
      <c r="B495" s="23">
        <v>2018</v>
      </c>
      <c r="C495" s="23" t="s">
        <v>30</v>
      </c>
      <c r="D495" s="23">
        <v>983.91</v>
      </c>
      <c r="E495" s="23">
        <v>600.19000000000005</v>
      </c>
    </row>
    <row r="496" spans="1:5" x14ac:dyDescent="0.3">
      <c r="A496" s="24">
        <v>42576</v>
      </c>
      <c r="B496" s="23">
        <v>2016</v>
      </c>
      <c r="C496" s="23" t="s">
        <v>31</v>
      </c>
      <c r="D496" s="23">
        <v>1697.79</v>
      </c>
      <c r="E496" s="23">
        <v>1052.6300000000001</v>
      </c>
    </row>
    <row r="497" spans="1:5" x14ac:dyDescent="0.3">
      <c r="A497" s="24">
        <v>43328</v>
      </c>
      <c r="B497" s="23">
        <v>2018</v>
      </c>
      <c r="C497" s="23" t="s">
        <v>31</v>
      </c>
      <c r="D497" s="23">
        <v>2311.1999999999998</v>
      </c>
      <c r="E497" s="23">
        <v>970.7</v>
      </c>
    </row>
    <row r="498" spans="1:5" x14ac:dyDescent="0.3">
      <c r="A498" s="24">
        <v>43343</v>
      </c>
      <c r="B498" s="23">
        <v>2018</v>
      </c>
      <c r="C498" s="23" t="s">
        <v>76</v>
      </c>
      <c r="D498" s="23">
        <v>2410.44</v>
      </c>
      <c r="E498" s="23">
        <v>1084.7</v>
      </c>
    </row>
    <row r="499" spans="1:5" x14ac:dyDescent="0.3">
      <c r="A499" s="24">
        <v>42863</v>
      </c>
      <c r="B499" s="23">
        <v>2017</v>
      </c>
      <c r="C499" s="23" t="s">
        <v>30</v>
      </c>
      <c r="D499" s="23">
        <v>779.09</v>
      </c>
      <c r="E499" s="23">
        <v>483.04</v>
      </c>
    </row>
    <row r="500" spans="1:5" x14ac:dyDescent="0.3">
      <c r="A500" s="24">
        <v>42992</v>
      </c>
      <c r="B500" s="23">
        <v>2017</v>
      </c>
      <c r="C500" s="23" t="s">
        <v>31</v>
      </c>
      <c r="D500" s="23">
        <v>1383.95</v>
      </c>
      <c r="E500" s="23">
        <v>775.01</v>
      </c>
    </row>
    <row r="501" spans="1:5" x14ac:dyDescent="0.3">
      <c r="A501" s="24">
        <v>42778</v>
      </c>
      <c r="B501" s="23">
        <v>2017</v>
      </c>
      <c r="C501" s="23" t="s">
        <v>77</v>
      </c>
      <c r="D501" s="23">
        <v>2318.2399999999998</v>
      </c>
      <c r="E501" s="23">
        <v>1506.86</v>
      </c>
    </row>
    <row r="502" spans="1:5" x14ac:dyDescent="0.3">
      <c r="A502" s="24">
        <v>42755</v>
      </c>
      <c r="B502" s="23">
        <v>2017</v>
      </c>
      <c r="C502" s="23" t="s">
        <v>30</v>
      </c>
      <c r="D502" s="23">
        <v>169.05</v>
      </c>
      <c r="E502" s="23">
        <v>106.5</v>
      </c>
    </row>
    <row r="503" spans="1:5" x14ac:dyDescent="0.3">
      <c r="A503" s="24">
        <v>43226</v>
      </c>
      <c r="B503" s="23">
        <v>2018</v>
      </c>
      <c r="C503" s="23" t="s">
        <v>30</v>
      </c>
      <c r="D503" s="23">
        <v>2383.7600000000002</v>
      </c>
      <c r="E503" s="23">
        <v>1406.42</v>
      </c>
    </row>
    <row r="504" spans="1:5" x14ac:dyDescent="0.3">
      <c r="A504" s="24">
        <v>42905</v>
      </c>
      <c r="B504" s="23">
        <v>2017</v>
      </c>
      <c r="C504" s="23" t="s">
        <v>77</v>
      </c>
      <c r="D504" s="23">
        <v>1536.25</v>
      </c>
      <c r="E504" s="23">
        <v>814.21</v>
      </c>
    </row>
    <row r="505" spans="1:5" x14ac:dyDescent="0.3">
      <c r="A505" s="24">
        <v>42926</v>
      </c>
      <c r="B505" s="23">
        <v>2017</v>
      </c>
      <c r="C505" s="23" t="s">
        <v>76</v>
      </c>
      <c r="D505" s="23">
        <v>548.89</v>
      </c>
      <c r="E505" s="23">
        <v>351.29</v>
      </c>
    </row>
    <row r="506" spans="1:5" x14ac:dyDescent="0.3">
      <c r="A506" s="24">
        <v>43374</v>
      </c>
      <c r="B506" s="23">
        <v>2018</v>
      </c>
      <c r="C506" s="23" t="s">
        <v>77</v>
      </c>
      <c r="D506" s="23">
        <v>1650.76</v>
      </c>
      <c r="E506" s="23">
        <v>775.86</v>
      </c>
    </row>
    <row r="507" spans="1:5" x14ac:dyDescent="0.3">
      <c r="A507" s="24">
        <v>43405</v>
      </c>
      <c r="B507" s="23">
        <v>2018</v>
      </c>
      <c r="C507" s="23" t="s">
        <v>30</v>
      </c>
      <c r="D507" s="23">
        <v>288.33999999999997</v>
      </c>
      <c r="E507" s="23">
        <v>170.12</v>
      </c>
    </row>
    <row r="508" spans="1:5" x14ac:dyDescent="0.3">
      <c r="A508" s="24">
        <v>43096</v>
      </c>
      <c r="B508" s="23">
        <v>2017</v>
      </c>
      <c r="C508" s="23" t="s">
        <v>30</v>
      </c>
      <c r="D508" s="23">
        <v>1625.12</v>
      </c>
      <c r="E508" s="23">
        <v>731.3</v>
      </c>
    </row>
    <row r="509" spans="1:5" x14ac:dyDescent="0.3">
      <c r="A509" s="24">
        <v>42889</v>
      </c>
      <c r="B509" s="23">
        <v>2017</v>
      </c>
      <c r="C509" s="23" t="s">
        <v>77</v>
      </c>
      <c r="D509" s="23">
        <v>1318.75</v>
      </c>
      <c r="E509" s="23">
        <v>685.75</v>
      </c>
    </row>
    <row r="510" spans="1:5" x14ac:dyDescent="0.3">
      <c r="A510" s="24">
        <v>42504</v>
      </c>
      <c r="B510" s="23">
        <v>2016</v>
      </c>
      <c r="C510" s="23" t="s">
        <v>30</v>
      </c>
      <c r="D510" s="23">
        <v>2247.4499999999998</v>
      </c>
      <c r="E510" s="23">
        <v>898.98</v>
      </c>
    </row>
    <row r="511" spans="1:5" x14ac:dyDescent="0.3">
      <c r="A511" s="24">
        <v>43236</v>
      </c>
      <c r="B511" s="23">
        <v>2018</v>
      </c>
      <c r="C511" s="23" t="s">
        <v>30</v>
      </c>
      <c r="D511" s="23">
        <v>1394.64</v>
      </c>
      <c r="E511" s="23">
        <v>669.43</v>
      </c>
    </row>
    <row r="512" spans="1:5" x14ac:dyDescent="0.3">
      <c r="A512" s="24">
        <v>43103</v>
      </c>
      <c r="B512" s="23">
        <v>2018</v>
      </c>
      <c r="C512" s="23" t="s">
        <v>31</v>
      </c>
      <c r="D512" s="23">
        <v>1567.29</v>
      </c>
      <c r="E512" s="23">
        <v>673.93</v>
      </c>
    </row>
    <row r="513" spans="1:5" x14ac:dyDescent="0.3">
      <c r="A513" s="24">
        <v>42840</v>
      </c>
      <c r="B513" s="23">
        <v>2017</v>
      </c>
      <c r="C513" s="23" t="s">
        <v>77</v>
      </c>
      <c r="D513" s="23">
        <v>993.69</v>
      </c>
      <c r="E513" s="23">
        <v>556.47</v>
      </c>
    </row>
    <row r="514" spans="1:5" x14ac:dyDescent="0.3">
      <c r="A514" s="24">
        <v>42633</v>
      </c>
      <c r="B514" s="23">
        <v>2016</v>
      </c>
      <c r="C514" s="23" t="s">
        <v>76</v>
      </c>
      <c r="D514" s="23">
        <v>1698.45</v>
      </c>
      <c r="E514" s="23">
        <v>1053.04</v>
      </c>
    </row>
    <row r="515" spans="1:5" x14ac:dyDescent="0.3">
      <c r="A515" s="24">
        <v>43248</v>
      </c>
      <c r="B515" s="23">
        <v>2018</v>
      </c>
      <c r="C515" s="23" t="s">
        <v>77</v>
      </c>
      <c r="D515" s="23">
        <v>529.82000000000005</v>
      </c>
      <c r="E515" s="23">
        <v>233.12</v>
      </c>
    </row>
    <row r="516" spans="1:5" x14ac:dyDescent="0.3">
      <c r="A516" s="24">
        <v>43032</v>
      </c>
      <c r="B516" s="23">
        <v>2017</v>
      </c>
      <c r="C516" s="23" t="s">
        <v>31</v>
      </c>
      <c r="D516" s="23">
        <v>898.34</v>
      </c>
      <c r="E516" s="23">
        <v>467.14</v>
      </c>
    </row>
    <row r="517" spans="1:5" x14ac:dyDescent="0.3">
      <c r="A517" s="24">
        <v>43340</v>
      </c>
      <c r="B517" s="23">
        <v>2018</v>
      </c>
      <c r="C517" s="23" t="s">
        <v>77</v>
      </c>
      <c r="D517" s="23">
        <v>2470.64</v>
      </c>
      <c r="E517" s="23">
        <v>1309.44</v>
      </c>
    </row>
    <row r="518" spans="1:5" x14ac:dyDescent="0.3">
      <c r="A518" s="24">
        <v>42704</v>
      </c>
      <c r="B518" s="23">
        <v>2016</v>
      </c>
      <c r="C518" s="23" t="s">
        <v>77</v>
      </c>
      <c r="D518" s="23">
        <v>421.06</v>
      </c>
      <c r="E518" s="23">
        <v>189.48</v>
      </c>
    </row>
    <row r="519" spans="1:5" x14ac:dyDescent="0.3">
      <c r="A519" s="24">
        <v>42406</v>
      </c>
      <c r="B519" s="23">
        <v>2016</v>
      </c>
      <c r="C519" s="23" t="s">
        <v>76</v>
      </c>
      <c r="D519" s="23">
        <v>1437.88</v>
      </c>
      <c r="E519" s="23">
        <v>704.56</v>
      </c>
    </row>
    <row r="520" spans="1:5" x14ac:dyDescent="0.3">
      <c r="A520" s="24">
        <v>42640</v>
      </c>
      <c r="B520" s="23">
        <v>2016</v>
      </c>
      <c r="C520" s="23" t="s">
        <v>31</v>
      </c>
      <c r="D520" s="23">
        <v>2495.48</v>
      </c>
      <c r="E520" s="23">
        <v>1297.6500000000001</v>
      </c>
    </row>
    <row r="521" spans="1:5" x14ac:dyDescent="0.3">
      <c r="A521" s="24">
        <v>42915</v>
      </c>
      <c r="B521" s="23">
        <v>2017</v>
      </c>
      <c r="C521" s="23" t="s">
        <v>76</v>
      </c>
      <c r="D521" s="23">
        <v>2123.1799999999998</v>
      </c>
      <c r="E521" s="23">
        <v>997.89</v>
      </c>
    </row>
    <row r="522" spans="1:5" x14ac:dyDescent="0.3">
      <c r="A522" s="24">
        <v>42704</v>
      </c>
      <c r="B522" s="23">
        <v>2016</v>
      </c>
      <c r="C522" s="23" t="s">
        <v>77</v>
      </c>
      <c r="D522" s="23">
        <v>1955.88</v>
      </c>
      <c r="E522" s="23">
        <v>1114.8499999999999</v>
      </c>
    </row>
    <row r="523" spans="1:5" x14ac:dyDescent="0.3">
      <c r="A523" s="24">
        <v>42780</v>
      </c>
      <c r="B523" s="23">
        <v>2017</v>
      </c>
      <c r="C523" s="23" t="s">
        <v>31</v>
      </c>
      <c r="D523" s="23">
        <v>2138.09</v>
      </c>
      <c r="E523" s="23">
        <v>1197.33</v>
      </c>
    </row>
    <row r="524" spans="1:5" x14ac:dyDescent="0.3">
      <c r="A524" s="24">
        <v>43212</v>
      </c>
      <c r="B524" s="23">
        <v>2018</v>
      </c>
      <c r="C524" s="23" t="s">
        <v>31</v>
      </c>
      <c r="D524" s="23">
        <v>2424.29</v>
      </c>
      <c r="E524" s="23">
        <v>1260.6300000000001</v>
      </c>
    </row>
    <row r="525" spans="1:5" x14ac:dyDescent="0.3">
      <c r="A525" s="24">
        <v>43028</v>
      </c>
      <c r="B525" s="23">
        <v>2017</v>
      </c>
      <c r="C525" s="23" t="s">
        <v>30</v>
      </c>
      <c r="D525" s="23">
        <v>426.29</v>
      </c>
      <c r="E525" s="23">
        <v>170.52</v>
      </c>
    </row>
    <row r="526" spans="1:5" x14ac:dyDescent="0.3">
      <c r="A526" s="24">
        <v>42895</v>
      </c>
      <c r="B526" s="23">
        <v>2017</v>
      </c>
      <c r="C526" s="23" t="s">
        <v>77</v>
      </c>
      <c r="D526" s="23">
        <v>1208.04</v>
      </c>
      <c r="E526" s="23">
        <v>761.07</v>
      </c>
    </row>
    <row r="527" spans="1:5" x14ac:dyDescent="0.3">
      <c r="A527" s="24">
        <v>43149</v>
      </c>
      <c r="B527" s="23">
        <v>2018</v>
      </c>
      <c r="C527" s="23" t="s">
        <v>77</v>
      </c>
      <c r="D527" s="23">
        <v>1623.8</v>
      </c>
      <c r="E527" s="23">
        <v>714.47</v>
      </c>
    </row>
    <row r="528" spans="1:5" x14ac:dyDescent="0.3">
      <c r="A528" s="24">
        <v>42826</v>
      </c>
      <c r="B528" s="23">
        <v>2017</v>
      </c>
      <c r="C528" s="23" t="s">
        <v>77</v>
      </c>
      <c r="D528" s="23">
        <v>1631.95</v>
      </c>
      <c r="E528" s="23">
        <v>1093.4100000000001</v>
      </c>
    </row>
    <row r="529" spans="1:5" x14ac:dyDescent="0.3">
      <c r="A529" s="24">
        <v>42422</v>
      </c>
      <c r="B529" s="23">
        <v>2016</v>
      </c>
      <c r="C529" s="23" t="s">
        <v>77</v>
      </c>
      <c r="D529" s="23">
        <v>120.99</v>
      </c>
      <c r="E529" s="23">
        <v>52.03</v>
      </c>
    </row>
    <row r="530" spans="1:5" x14ac:dyDescent="0.3">
      <c r="A530" s="24">
        <v>42460</v>
      </c>
      <c r="B530" s="23">
        <v>2016</v>
      </c>
      <c r="C530" s="23" t="s">
        <v>76</v>
      </c>
      <c r="D530" s="23">
        <v>1764.88</v>
      </c>
      <c r="E530" s="23">
        <v>882.44</v>
      </c>
    </row>
    <row r="531" spans="1:5" x14ac:dyDescent="0.3">
      <c r="A531" s="24">
        <v>42920</v>
      </c>
      <c r="B531" s="23">
        <v>2017</v>
      </c>
      <c r="C531" s="23" t="s">
        <v>30</v>
      </c>
      <c r="D531" s="23">
        <v>2084.75</v>
      </c>
      <c r="E531" s="23">
        <v>1355.09</v>
      </c>
    </row>
    <row r="532" spans="1:5" x14ac:dyDescent="0.3">
      <c r="A532" s="24">
        <v>43339</v>
      </c>
      <c r="B532" s="23">
        <v>2018</v>
      </c>
      <c r="C532" s="23" t="s">
        <v>76</v>
      </c>
      <c r="D532" s="23">
        <v>713.57</v>
      </c>
      <c r="E532" s="23">
        <v>278.29000000000002</v>
      </c>
    </row>
    <row r="533" spans="1:5" x14ac:dyDescent="0.3">
      <c r="A533" s="24">
        <v>43231</v>
      </c>
      <c r="B533" s="23">
        <v>2018</v>
      </c>
      <c r="C533" s="23" t="s">
        <v>31</v>
      </c>
      <c r="D533" s="23">
        <v>460.82</v>
      </c>
      <c r="E533" s="23">
        <v>276.49</v>
      </c>
    </row>
    <row r="534" spans="1:5" x14ac:dyDescent="0.3">
      <c r="A534" s="24">
        <v>43098</v>
      </c>
      <c r="B534" s="23">
        <v>2017</v>
      </c>
      <c r="C534" s="23" t="s">
        <v>30</v>
      </c>
      <c r="D534" s="23">
        <v>1333.21</v>
      </c>
      <c r="E534" s="23">
        <v>813.26</v>
      </c>
    </row>
    <row r="535" spans="1:5" x14ac:dyDescent="0.3">
      <c r="A535" s="24">
        <v>42393</v>
      </c>
      <c r="B535" s="23">
        <v>2016</v>
      </c>
      <c r="C535" s="23" t="s">
        <v>31</v>
      </c>
      <c r="D535" s="23">
        <v>2282.04</v>
      </c>
      <c r="E535" s="23">
        <v>958.46</v>
      </c>
    </row>
    <row r="536" spans="1:5" x14ac:dyDescent="0.3">
      <c r="A536" s="24">
        <v>43128</v>
      </c>
      <c r="B536" s="23">
        <v>2018</v>
      </c>
      <c r="C536" s="23" t="s">
        <v>77</v>
      </c>
      <c r="D536" s="23">
        <v>1910.03</v>
      </c>
      <c r="E536" s="23">
        <v>974.12</v>
      </c>
    </row>
    <row r="537" spans="1:5" x14ac:dyDescent="0.3">
      <c r="A537" s="24">
        <v>43254</v>
      </c>
      <c r="B537" s="23">
        <v>2018</v>
      </c>
      <c r="C537" s="23" t="s">
        <v>76</v>
      </c>
      <c r="D537" s="23">
        <v>1744.01</v>
      </c>
      <c r="E537" s="23">
        <v>1081.29</v>
      </c>
    </row>
    <row r="538" spans="1:5" x14ac:dyDescent="0.3">
      <c r="A538" s="24">
        <v>43195</v>
      </c>
      <c r="B538" s="23">
        <v>2018</v>
      </c>
      <c r="C538" s="23" t="s">
        <v>76</v>
      </c>
      <c r="D538" s="23">
        <v>1567.95</v>
      </c>
      <c r="E538" s="23">
        <v>627.17999999999995</v>
      </c>
    </row>
    <row r="539" spans="1:5" x14ac:dyDescent="0.3">
      <c r="A539" s="24">
        <v>42609</v>
      </c>
      <c r="B539" s="23">
        <v>2016</v>
      </c>
      <c r="C539" s="23" t="s">
        <v>77</v>
      </c>
      <c r="D539" s="23">
        <v>1490.73</v>
      </c>
      <c r="E539" s="23">
        <v>715.55</v>
      </c>
    </row>
    <row r="540" spans="1:5" x14ac:dyDescent="0.3">
      <c r="A540" s="24">
        <v>42391</v>
      </c>
      <c r="B540" s="23">
        <v>2016</v>
      </c>
      <c r="C540" s="23" t="s">
        <v>30</v>
      </c>
      <c r="D540" s="23">
        <v>549.73</v>
      </c>
      <c r="E540" s="23">
        <v>351.83</v>
      </c>
    </row>
    <row r="541" spans="1:5" x14ac:dyDescent="0.3">
      <c r="A541" s="24">
        <v>43251</v>
      </c>
      <c r="B541" s="23">
        <v>2018</v>
      </c>
      <c r="C541" s="23" t="s">
        <v>77</v>
      </c>
      <c r="D541" s="23">
        <v>2297.85</v>
      </c>
      <c r="E541" s="23">
        <v>1125.95</v>
      </c>
    </row>
    <row r="542" spans="1:5" x14ac:dyDescent="0.3">
      <c r="A542" s="24">
        <v>42775</v>
      </c>
      <c r="B542" s="23">
        <v>2017</v>
      </c>
      <c r="C542" s="23" t="s">
        <v>76</v>
      </c>
      <c r="D542" s="23">
        <v>1573.07</v>
      </c>
      <c r="E542" s="23">
        <v>1022.5</v>
      </c>
    </row>
    <row r="543" spans="1:5" x14ac:dyDescent="0.3">
      <c r="A543" s="24">
        <v>43074</v>
      </c>
      <c r="B543" s="23">
        <v>2017</v>
      </c>
      <c r="C543" s="23" t="s">
        <v>31</v>
      </c>
      <c r="D543" s="23">
        <v>1405.91</v>
      </c>
      <c r="E543" s="23">
        <v>801.37</v>
      </c>
    </row>
    <row r="544" spans="1:5" x14ac:dyDescent="0.3">
      <c r="A544" s="24">
        <v>42805</v>
      </c>
      <c r="B544" s="23">
        <v>2017</v>
      </c>
      <c r="C544" s="23" t="s">
        <v>77</v>
      </c>
      <c r="D544" s="23">
        <v>510.87</v>
      </c>
      <c r="E544" s="23">
        <v>332.07</v>
      </c>
    </row>
    <row r="545" spans="1:5" x14ac:dyDescent="0.3">
      <c r="A545" s="24">
        <v>43244</v>
      </c>
      <c r="B545" s="23">
        <v>2018</v>
      </c>
      <c r="C545" s="23" t="s">
        <v>77</v>
      </c>
      <c r="D545" s="23">
        <v>2431.9</v>
      </c>
      <c r="E545" s="23">
        <v>1386.18</v>
      </c>
    </row>
    <row r="546" spans="1:5" x14ac:dyDescent="0.3">
      <c r="A546" s="24">
        <v>43232</v>
      </c>
      <c r="B546" s="23">
        <v>2018</v>
      </c>
      <c r="C546" s="23" t="s">
        <v>76</v>
      </c>
      <c r="D546" s="23">
        <v>468.49</v>
      </c>
      <c r="E546" s="23">
        <v>267.04000000000002</v>
      </c>
    </row>
    <row r="547" spans="1:5" x14ac:dyDescent="0.3">
      <c r="A547" s="24">
        <v>43160</v>
      </c>
      <c r="B547" s="23">
        <v>2018</v>
      </c>
      <c r="C547" s="23" t="s">
        <v>30</v>
      </c>
      <c r="D547" s="23">
        <v>305.97000000000003</v>
      </c>
      <c r="E547" s="23">
        <v>174.4</v>
      </c>
    </row>
    <row r="548" spans="1:5" x14ac:dyDescent="0.3">
      <c r="A548" s="24">
        <v>43246</v>
      </c>
      <c r="B548" s="23">
        <v>2018</v>
      </c>
      <c r="C548" s="23" t="s">
        <v>31</v>
      </c>
      <c r="D548" s="23">
        <v>1248.3599999999999</v>
      </c>
      <c r="E548" s="23">
        <v>486.86</v>
      </c>
    </row>
    <row r="549" spans="1:5" x14ac:dyDescent="0.3">
      <c r="A549" s="24">
        <v>43068</v>
      </c>
      <c r="B549" s="23">
        <v>2017</v>
      </c>
      <c r="C549" s="23" t="s">
        <v>77</v>
      </c>
      <c r="D549" s="23">
        <v>2419.5100000000002</v>
      </c>
      <c r="E549" s="23">
        <v>1621.07</v>
      </c>
    </row>
    <row r="550" spans="1:5" x14ac:dyDescent="0.3">
      <c r="A550" s="24">
        <v>43250</v>
      </c>
      <c r="B550" s="23">
        <v>2018</v>
      </c>
      <c r="C550" s="23" t="s">
        <v>76</v>
      </c>
      <c r="D550" s="23">
        <v>650.66</v>
      </c>
      <c r="E550" s="23">
        <v>422.93</v>
      </c>
    </row>
    <row r="551" spans="1:5" x14ac:dyDescent="0.3">
      <c r="A551" s="24">
        <v>42570</v>
      </c>
      <c r="B551" s="23">
        <v>2016</v>
      </c>
      <c r="C551" s="23" t="s">
        <v>76</v>
      </c>
      <c r="D551" s="23">
        <v>2143.37</v>
      </c>
      <c r="E551" s="23">
        <v>835.91</v>
      </c>
    </row>
    <row r="552" spans="1:5" x14ac:dyDescent="0.3">
      <c r="A552" s="24">
        <v>42507</v>
      </c>
      <c r="B552" s="23">
        <v>2016</v>
      </c>
      <c r="C552" s="23" t="s">
        <v>77</v>
      </c>
      <c r="D552" s="23">
        <v>1933.21</v>
      </c>
      <c r="E552" s="23">
        <v>1179.26</v>
      </c>
    </row>
    <row r="553" spans="1:5" x14ac:dyDescent="0.3">
      <c r="A553" s="24">
        <v>43205</v>
      </c>
      <c r="B553" s="23">
        <v>2018</v>
      </c>
      <c r="C553" s="23" t="s">
        <v>76</v>
      </c>
      <c r="D553" s="23">
        <v>640.23</v>
      </c>
      <c r="E553" s="23">
        <v>300.91000000000003</v>
      </c>
    </row>
    <row r="554" spans="1:5" x14ac:dyDescent="0.3">
      <c r="A554" s="24">
        <v>42668</v>
      </c>
      <c r="B554" s="23">
        <v>2016</v>
      </c>
      <c r="C554" s="23" t="s">
        <v>30</v>
      </c>
      <c r="D554" s="23">
        <v>212.44</v>
      </c>
      <c r="E554" s="23">
        <v>142.33000000000001</v>
      </c>
    </row>
    <row r="555" spans="1:5" x14ac:dyDescent="0.3">
      <c r="A555" s="24">
        <v>42701</v>
      </c>
      <c r="B555" s="23">
        <v>2016</v>
      </c>
      <c r="C555" s="23" t="s">
        <v>76</v>
      </c>
      <c r="D555" s="23">
        <v>775.76</v>
      </c>
      <c r="E555" s="23">
        <v>403.4</v>
      </c>
    </row>
    <row r="556" spans="1:5" x14ac:dyDescent="0.3">
      <c r="A556" s="24">
        <v>42479</v>
      </c>
      <c r="B556" s="23">
        <v>2016</v>
      </c>
      <c r="C556" s="23" t="s">
        <v>76</v>
      </c>
      <c r="D556" s="23">
        <v>2402.7600000000002</v>
      </c>
      <c r="E556" s="23">
        <v>1489.71</v>
      </c>
    </row>
    <row r="557" spans="1:5" x14ac:dyDescent="0.3">
      <c r="A557" s="24">
        <v>42494</v>
      </c>
      <c r="B557" s="23">
        <v>2016</v>
      </c>
      <c r="C557" s="23" t="s">
        <v>76</v>
      </c>
      <c r="D557" s="23">
        <v>1207.67</v>
      </c>
      <c r="E557" s="23">
        <v>712.53</v>
      </c>
    </row>
    <row r="558" spans="1:5" x14ac:dyDescent="0.3">
      <c r="A558" s="24">
        <v>42558</v>
      </c>
      <c r="B558" s="23">
        <v>2016</v>
      </c>
      <c r="C558" s="23" t="s">
        <v>31</v>
      </c>
      <c r="D558" s="23">
        <v>2420.86</v>
      </c>
      <c r="E558" s="23">
        <v>1525.14</v>
      </c>
    </row>
    <row r="559" spans="1:5" x14ac:dyDescent="0.3">
      <c r="A559" s="24">
        <v>42510</v>
      </c>
      <c r="B559" s="23">
        <v>2016</v>
      </c>
      <c r="C559" s="23" t="s">
        <v>30</v>
      </c>
      <c r="D559" s="23">
        <v>600.99</v>
      </c>
      <c r="E559" s="23">
        <v>354.58</v>
      </c>
    </row>
    <row r="560" spans="1:5" x14ac:dyDescent="0.3">
      <c r="A560" s="24">
        <v>43177</v>
      </c>
      <c r="B560" s="23">
        <v>2018</v>
      </c>
      <c r="C560" s="23" t="s">
        <v>30</v>
      </c>
      <c r="D560" s="23">
        <v>1382.05</v>
      </c>
      <c r="E560" s="23">
        <v>539</v>
      </c>
    </row>
    <row r="561" spans="1:5" x14ac:dyDescent="0.3">
      <c r="A561" s="24">
        <v>43010</v>
      </c>
      <c r="B561" s="23">
        <v>2017</v>
      </c>
      <c r="C561" s="23" t="s">
        <v>30</v>
      </c>
      <c r="D561" s="23">
        <v>1733.11</v>
      </c>
      <c r="E561" s="23">
        <v>1126.52</v>
      </c>
    </row>
    <row r="562" spans="1:5" x14ac:dyDescent="0.3">
      <c r="A562" s="24">
        <v>42539</v>
      </c>
      <c r="B562" s="23">
        <v>2016</v>
      </c>
      <c r="C562" s="23" t="s">
        <v>30</v>
      </c>
      <c r="D562" s="23">
        <v>158.13999999999999</v>
      </c>
      <c r="E562" s="23">
        <v>85.4</v>
      </c>
    </row>
    <row r="563" spans="1:5" x14ac:dyDescent="0.3">
      <c r="A563" s="24">
        <v>42668</v>
      </c>
      <c r="B563" s="23">
        <v>2016</v>
      </c>
      <c r="C563" s="23" t="s">
        <v>30</v>
      </c>
      <c r="D563" s="23">
        <v>902.42</v>
      </c>
      <c r="E563" s="23">
        <v>424.14</v>
      </c>
    </row>
    <row r="564" spans="1:5" x14ac:dyDescent="0.3">
      <c r="A564" s="24">
        <v>42495</v>
      </c>
      <c r="B564" s="23">
        <v>2016</v>
      </c>
      <c r="C564" s="23" t="s">
        <v>31</v>
      </c>
      <c r="D564" s="23">
        <v>1200.49</v>
      </c>
      <c r="E564" s="23">
        <v>684.28</v>
      </c>
    </row>
    <row r="565" spans="1:5" x14ac:dyDescent="0.3">
      <c r="A565" s="24">
        <v>43132</v>
      </c>
      <c r="B565" s="23">
        <v>2018</v>
      </c>
      <c r="C565" s="23" t="s">
        <v>30</v>
      </c>
      <c r="D565" s="23">
        <v>1899.36</v>
      </c>
      <c r="E565" s="23">
        <v>835.72</v>
      </c>
    </row>
    <row r="566" spans="1:5" x14ac:dyDescent="0.3">
      <c r="A566" s="24">
        <v>42737</v>
      </c>
      <c r="B566" s="23">
        <v>2017</v>
      </c>
      <c r="C566" s="23" t="s">
        <v>76</v>
      </c>
      <c r="D566" s="23">
        <v>790.56</v>
      </c>
      <c r="E566" s="23">
        <v>482.24</v>
      </c>
    </row>
    <row r="567" spans="1:5" x14ac:dyDescent="0.3">
      <c r="A567" s="24">
        <v>42943</v>
      </c>
      <c r="B567" s="23">
        <v>2017</v>
      </c>
      <c r="C567" s="23" t="s">
        <v>77</v>
      </c>
      <c r="D567" s="23">
        <v>599.09</v>
      </c>
      <c r="E567" s="23">
        <v>233.65</v>
      </c>
    </row>
    <row r="568" spans="1:5" x14ac:dyDescent="0.3">
      <c r="A568" s="24">
        <v>42979</v>
      </c>
      <c r="B568" s="23">
        <v>2017</v>
      </c>
      <c r="C568" s="23" t="s">
        <v>30</v>
      </c>
      <c r="D568" s="23">
        <v>1698.72</v>
      </c>
      <c r="E568" s="23">
        <v>1002.24</v>
      </c>
    </row>
    <row r="569" spans="1:5" x14ac:dyDescent="0.3">
      <c r="A569" s="24">
        <v>42630</v>
      </c>
      <c r="B569" s="23">
        <v>2016</v>
      </c>
      <c r="C569" s="23" t="s">
        <v>30</v>
      </c>
      <c r="D569" s="23">
        <v>2220.2399999999998</v>
      </c>
      <c r="E569" s="23">
        <v>888.1</v>
      </c>
    </row>
    <row r="570" spans="1:5" x14ac:dyDescent="0.3">
      <c r="A570" s="24">
        <v>43152</v>
      </c>
      <c r="B570" s="23">
        <v>2018</v>
      </c>
      <c r="C570" s="23" t="s">
        <v>76</v>
      </c>
      <c r="D570" s="23">
        <v>574.17999999999995</v>
      </c>
      <c r="E570" s="23">
        <v>292.83</v>
      </c>
    </row>
    <row r="571" spans="1:5" x14ac:dyDescent="0.3">
      <c r="A571" s="24">
        <v>42845</v>
      </c>
      <c r="B571" s="23">
        <v>2017</v>
      </c>
      <c r="C571" s="23" t="s">
        <v>76</v>
      </c>
      <c r="D571" s="23">
        <v>803.78</v>
      </c>
      <c r="E571" s="23">
        <v>377.78</v>
      </c>
    </row>
    <row r="572" spans="1:5" x14ac:dyDescent="0.3">
      <c r="A572" s="24">
        <v>42473</v>
      </c>
      <c r="B572" s="23">
        <v>2016</v>
      </c>
      <c r="C572" s="23" t="s">
        <v>76</v>
      </c>
      <c r="D572" s="23">
        <v>1006.45</v>
      </c>
      <c r="E572" s="23">
        <v>432.77</v>
      </c>
    </row>
    <row r="573" spans="1:5" x14ac:dyDescent="0.3">
      <c r="A573" s="24">
        <v>43008</v>
      </c>
      <c r="B573" s="23">
        <v>2017</v>
      </c>
      <c r="C573" s="23" t="s">
        <v>31</v>
      </c>
      <c r="D573" s="23">
        <v>1624.14</v>
      </c>
      <c r="E573" s="23">
        <v>779.59</v>
      </c>
    </row>
    <row r="574" spans="1:5" x14ac:dyDescent="0.3">
      <c r="A574" s="24">
        <v>42758</v>
      </c>
      <c r="B574" s="23">
        <v>2017</v>
      </c>
      <c r="C574" s="23" t="s">
        <v>30</v>
      </c>
      <c r="D574" s="23">
        <v>566.62</v>
      </c>
      <c r="E574" s="23">
        <v>317.31</v>
      </c>
    </row>
    <row r="575" spans="1:5" x14ac:dyDescent="0.3">
      <c r="A575" s="24">
        <v>42599</v>
      </c>
      <c r="B575" s="23">
        <v>2016</v>
      </c>
      <c r="C575" s="23" t="s">
        <v>77</v>
      </c>
      <c r="D575" s="23">
        <v>249.4</v>
      </c>
      <c r="E575" s="23">
        <v>154.63</v>
      </c>
    </row>
    <row r="576" spans="1:5" x14ac:dyDescent="0.3">
      <c r="A576" s="24">
        <v>43065</v>
      </c>
      <c r="B576" s="23">
        <v>2017</v>
      </c>
      <c r="C576" s="23" t="s">
        <v>31</v>
      </c>
      <c r="D576" s="23">
        <v>45.11</v>
      </c>
      <c r="E576" s="23">
        <v>18.95</v>
      </c>
    </row>
    <row r="577" spans="1:5" x14ac:dyDescent="0.3">
      <c r="A577" s="24">
        <v>43352</v>
      </c>
      <c r="B577" s="23">
        <v>2018</v>
      </c>
      <c r="C577" s="23" t="s">
        <v>30</v>
      </c>
      <c r="D577" s="23">
        <v>787.64</v>
      </c>
      <c r="E577" s="23">
        <v>393.82</v>
      </c>
    </row>
    <row r="578" spans="1:5" x14ac:dyDescent="0.3">
      <c r="A578" s="24">
        <v>42945</v>
      </c>
      <c r="B578" s="23">
        <v>2017</v>
      </c>
      <c r="C578" s="23" t="s">
        <v>30</v>
      </c>
      <c r="D578" s="23">
        <v>1248.92</v>
      </c>
      <c r="E578" s="23">
        <v>487.08</v>
      </c>
    </row>
    <row r="579" spans="1:5" x14ac:dyDescent="0.3">
      <c r="A579" s="24">
        <v>43397</v>
      </c>
      <c r="B579" s="23">
        <v>2018</v>
      </c>
      <c r="C579" s="23" t="s">
        <v>30</v>
      </c>
      <c r="D579" s="23">
        <v>719.72</v>
      </c>
      <c r="E579" s="23">
        <v>388.65</v>
      </c>
    </row>
    <row r="580" spans="1:5" x14ac:dyDescent="0.3">
      <c r="A580" s="24">
        <v>42624</v>
      </c>
      <c r="B580" s="23">
        <v>2016</v>
      </c>
      <c r="C580" s="23" t="s">
        <v>30</v>
      </c>
      <c r="D580" s="23">
        <v>1631.44</v>
      </c>
      <c r="E580" s="23">
        <v>1027.81</v>
      </c>
    </row>
    <row r="581" spans="1:5" x14ac:dyDescent="0.3">
      <c r="A581" s="24">
        <v>43100</v>
      </c>
      <c r="B581" s="23">
        <v>2017</v>
      </c>
      <c r="C581" s="23" t="s">
        <v>31</v>
      </c>
      <c r="D581" s="23">
        <v>1959.78</v>
      </c>
      <c r="E581" s="23">
        <v>1195.47</v>
      </c>
    </row>
    <row r="582" spans="1:5" x14ac:dyDescent="0.3">
      <c r="A582" s="24">
        <v>42646</v>
      </c>
      <c r="B582" s="23">
        <v>2016</v>
      </c>
      <c r="C582" s="23" t="s">
        <v>30</v>
      </c>
      <c r="D582" s="23">
        <v>513.19000000000005</v>
      </c>
      <c r="E582" s="23">
        <v>318.18</v>
      </c>
    </row>
    <row r="583" spans="1:5" x14ac:dyDescent="0.3">
      <c r="A583" s="24">
        <v>43421</v>
      </c>
      <c r="B583" s="23">
        <v>2018</v>
      </c>
      <c r="C583" s="23" t="s">
        <v>31</v>
      </c>
      <c r="D583" s="23">
        <v>2164.25</v>
      </c>
      <c r="E583" s="23">
        <v>1406.76</v>
      </c>
    </row>
    <row r="584" spans="1:5" x14ac:dyDescent="0.3">
      <c r="A584" s="24">
        <v>42372</v>
      </c>
      <c r="B584" s="23">
        <v>2016</v>
      </c>
      <c r="C584" s="23" t="s">
        <v>30</v>
      </c>
      <c r="D584" s="23">
        <v>440.32</v>
      </c>
      <c r="E584" s="23">
        <v>171.72</v>
      </c>
    </row>
    <row r="585" spans="1:5" x14ac:dyDescent="0.3">
      <c r="A585" s="24">
        <v>43417</v>
      </c>
      <c r="B585" s="23">
        <v>2018</v>
      </c>
      <c r="C585" s="23" t="s">
        <v>30</v>
      </c>
      <c r="D585" s="23">
        <v>292.45</v>
      </c>
      <c r="E585" s="23">
        <v>116.98</v>
      </c>
    </row>
    <row r="586" spans="1:5" x14ac:dyDescent="0.3">
      <c r="A586" s="24">
        <v>43458</v>
      </c>
      <c r="B586" s="23">
        <v>2018</v>
      </c>
      <c r="C586" s="23" t="s">
        <v>76</v>
      </c>
      <c r="D586" s="23">
        <v>2295.48</v>
      </c>
      <c r="E586" s="23">
        <v>1377.29</v>
      </c>
    </row>
    <row r="587" spans="1:5" x14ac:dyDescent="0.3">
      <c r="A587" s="24">
        <v>43370</v>
      </c>
      <c r="B587" s="23">
        <v>2018</v>
      </c>
      <c r="C587" s="23" t="s">
        <v>77</v>
      </c>
      <c r="D587" s="23">
        <v>1429.82</v>
      </c>
      <c r="E587" s="23">
        <v>743.51</v>
      </c>
    </row>
    <row r="588" spans="1:5" x14ac:dyDescent="0.3">
      <c r="A588" s="24">
        <v>42788</v>
      </c>
      <c r="B588" s="23">
        <v>2017</v>
      </c>
      <c r="C588" s="23" t="s">
        <v>77</v>
      </c>
      <c r="D588" s="23">
        <v>1468.2</v>
      </c>
      <c r="E588" s="23">
        <v>572.6</v>
      </c>
    </row>
    <row r="589" spans="1:5" x14ac:dyDescent="0.3">
      <c r="A589" s="24">
        <v>43362</v>
      </c>
      <c r="B589" s="23">
        <v>2018</v>
      </c>
      <c r="C589" s="23" t="s">
        <v>76</v>
      </c>
      <c r="D589" s="23">
        <v>2373.85</v>
      </c>
      <c r="E589" s="23">
        <v>1091.97</v>
      </c>
    </row>
    <row r="590" spans="1:5" x14ac:dyDescent="0.3">
      <c r="A590" s="24">
        <v>42384</v>
      </c>
      <c r="B590" s="23">
        <v>2016</v>
      </c>
      <c r="C590" s="23" t="s">
        <v>76</v>
      </c>
      <c r="D590" s="23">
        <v>2263.96</v>
      </c>
      <c r="E590" s="23">
        <v>1041.42</v>
      </c>
    </row>
    <row r="591" spans="1:5" x14ac:dyDescent="0.3">
      <c r="A591" s="24">
        <v>42835</v>
      </c>
      <c r="B591" s="23">
        <v>2017</v>
      </c>
      <c r="C591" s="23" t="s">
        <v>77</v>
      </c>
      <c r="D591" s="23">
        <v>96.28</v>
      </c>
      <c r="E591" s="23">
        <v>44.29</v>
      </c>
    </row>
    <row r="592" spans="1:5" x14ac:dyDescent="0.3">
      <c r="A592" s="24">
        <v>43150</v>
      </c>
      <c r="B592" s="23">
        <v>2018</v>
      </c>
      <c r="C592" s="23" t="s">
        <v>77</v>
      </c>
      <c r="D592" s="23">
        <v>2059.19</v>
      </c>
      <c r="E592" s="23">
        <v>1009</v>
      </c>
    </row>
    <row r="593" spans="1:5" x14ac:dyDescent="0.3">
      <c r="A593" s="24">
        <v>43078</v>
      </c>
      <c r="B593" s="23">
        <v>2017</v>
      </c>
      <c r="C593" s="23" t="s">
        <v>76</v>
      </c>
      <c r="D593" s="23">
        <v>1750.49</v>
      </c>
      <c r="E593" s="23">
        <v>717.7</v>
      </c>
    </row>
    <row r="594" spans="1:5" x14ac:dyDescent="0.3">
      <c r="A594" s="24">
        <v>42811</v>
      </c>
      <c r="B594" s="23">
        <v>2017</v>
      </c>
      <c r="C594" s="23" t="s">
        <v>31</v>
      </c>
      <c r="D594" s="23">
        <v>2485.4899999999998</v>
      </c>
      <c r="E594" s="23">
        <v>1019.05</v>
      </c>
    </row>
    <row r="595" spans="1:5" x14ac:dyDescent="0.3">
      <c r="A595" s="24">
        <v>42845</v>
      </c>
      <c r="B595" s="23">
        <v>2017</v>
      </c>
      <c r="C595" s="23" t="s">
        <v>31</v>
      </c>
      <c r="D595" s="23">
        <v>1274</v>
      </c>
      <c r="E595" s="23">
        <v>560.55999999999995</v>
      </c>
    </row>
    <row r="596" spans="1:5" x14ac:dyDescent="0.3">
      <c r="A596" s="24">
        <v>42639</v>
      </c>
      <c r="B596" s="23">
        <v>2016</v>
      </c>
      <c r="C596" s="23" t="s">
        <v>30</v>
      </c>
      <c r="D596" s="23">
        <v>820.24</v>
      </c>
      <c r="E596" s="23">
        <v>541.36</v>
      </c>
    </row>
    <row r="597" spans="1:5" x14ac:dyDescent="0.3">
      <c r="A597" s="24">
        <v>42661</v>
      </c>
      <c r="B597" s="23">
        <v>2016</v>
      </c>
      <c r="C597" s="23" t="s">
        <v>77</v>
      </c>
      <c r="D597" s="23">
        <v>1430.73</v>
      </c>
      <c r="E597" s="23">
        <v>844.13</v>
      </c>
    </row>
    <row r="598" spans="1:5" x14ac:dyDescent="0.3">
      <c r="A598" s="24">
        <v>42794</v>
      </c>
      <c r="B598" s="23">
        <v>2017</v>
      </c>
      <c r="C598" s="23" t="s">
        <v>30</v>
      </c>
      <c r="D598" s="23">
        <v>349.09</v>
      </c>
      <c r="E598" s="23">
        <v>212.94</v>
      </c>
    </row>
    <row r="599" spans="1:5" x14ac:dyDescent="0.3">
      <c r="A599" s="24">
        <v>42374</v>
      </c>
      <c r="B599" s="23">
        <v>2016</v>
      </c>
      <c r="C599" s="23" t="s">
        <v>77</v>
      </c>
      <c r="D599" s="23">
        <v>1771.18</v>
      </c>
      <c r="E599" s="23">
        <v>885.59</v>
      </c>
    </row>
    <row r="600" spans="1:5" x14ac:dyDescent="0.3">
      <c r="A600" s="24">
        <v>42707</v>
      </c>
      <c r="B600" s="23">
        <v>2016</v>
      </c>
      <c r="C600" s="23" t="s">
        <v>76</v>
      </c>
      <c r="D600" s="23">
        <v>2478.27</v>
      </c>
      <c r="E600" s="23">
        <v>1164.79</v>
      </c>
    </row>
    <row r="601" spans="1:5" x14ac:dyDescent="0.3">
      <c r="A601" s="24">
        <v>43274</v>
      </c>
      <c r="B601" s="23">
        <v>2018</v>
      </c>
      <c r="C601" s="23" t="s">
        <v>31</v>
      </c>
      <c r="D601" s="23">
        <v>1236.55</v>
      </c>
      <c r="E601" s="23">
        <v>581.17999999999995</v>
      </c>
    </row>
    <row r="602" spans="1:5" x14ac:dyDescent="0.3">
      <c r="A602" s="24">
        <v>43375</v>
      </c>
      <c r="B602" s="23">
        <v>2018</v>
      </c>
      <c r="C602" s="23" t="s">
        <v>77</v>
      </c>
      <c r="D602" s="23">
        <v>1816.07</v>
      </c>
      <c r="E602" s="23">
        <v>1017</v>
      </c>
    </row>
    <row r="603" spans="1:5" x14ac:dyDescent="0.3">
      <c r="A603" s="24">
        <v>42484</v>
      </c>
      <c r="B603" s="23">
        <v>2016</v>
      </c>
      <c r="C603" s="23" t="s">
        <v>31</v>
      </c>
      <c r="D603" s="23">
        <v>180.14</v>
      </c>
      <c r="E603" s="23">
        <v>82.86</v>
      </c>
    </row>
    <row r="604" spans="1:5" x14ac:dyDescent="0.3">
      <c r="A604" s="24">
        <v>42803</v>
      </c>
      <c r="B604" s="23">
        <v>2017</v>
      </c>
      <c r="C604" s="23" t="s">
        <v>77</v>
      </c>
      <c r="D604" s="23">
        <v>2433.5100000000002</v>
      </c>
      <c r="E604" s="23">
        <v>1314.1</v>
      </c>
    </row>
    <row r="605" spans="1:5" x14ac:dyDescent="0.3">
      <c r="A605" s="24">
        <v>42819</v>
      </c>
      <c r="B605" s="23">
        <v>2017</v>
      </c>
      <c r="C605" s="23" t="s">
        <v>77</v>
      </c>
      <c r="D605" s="23">
        <v>2145.1</v>
      </c>
      <c r="E605" s="23">
        <v>1158.3499999999999</v>
      </c>
    </row>
    <row r="606" spans="1:5" x14ac:dyDescent="0.3">
      <c r="A606" s="24">
        <v>42570</v>
      </c>
      <c r="B606" s="23">
        <v>2016</v>
      </c>
      <c r="C606" s="23" t="s">
        <v>30</v>
      </c>
      <c r="D606" s="23">
        <v>1331.71</v>
      </c>
      <c r="E606" s="23">
        <v>639.22</v>
      </c>
    </row>
    <row r="607" spans="1:5" x14ac:dyDescent="0.3">
      <c r="A607" s="24">
        <v>42523</v>
      </c>
      <c r="B607" s="23">
        <v>2016</v>
      </c>
      <c r="C607" s="23" t="s">
        <v>77</v>
      </c>
      <c r="D607" s="23">
        <v>2026.51</v>
      </c>
      <c r="E607" s="23">
        <v>1033.52</v>
      </c>
    </row>
    <row r="608" spans="1:5" x14ac:dyDescent="0.3">
      <c r="A608" s="24">
        <v>42413</v>
      </c>
      <c r="B608" s="23">
        <v>2016</v>
      </c>
      <c r="C608" s="23" t="s">
        <v>77</v>
      </c>
      <c r="D608" s="23">
        <v>2157.7600000000002</v>
      </c>
      <c r="E608" s="23">
        <v>1273.08</v>
      </c>
    </row>
    <row r="609" spans="1:5" x14ac:dyDescent="0.3">
      <c r="A609" s="24">
        <v>42858</v>
      </c>
      <c r="B609" s="23">
        <v>2017</v>
      </c>
      <c r="C609" s="23" t="s">
        <v>31</v>
      </c>
      <c r="D609" s="23">
        <v>2231.34</v>
      </c>
      <c r="E609" s="23">
        <v>1271.8599999999999</v>
      </c>
    </row>
    <row r="610" spans="1:5" x14ac:dyDescent="0.3">
      <c r="A610" s="24">
        <v>42449</v>
      </c>
      <c r="B610" s="23">
        <v>2016</v>
      </c>
      <c r="C610" s="23" t="s">
        <v>31</v>
      </c>
      <c r="D610" s="23">
        <v>734.63</v>
      </c>
      <c r="E610" s="23">
        <v>359.97</v>
      </c>
    </row>
    <row r="611" spans="1:5" x14ac:dyDescent="0.3">
      <c r="A611" s="24">
        <v>42649</v>
      </c>
      <c r="B611" s="23">
        <v>2016</v>
      </c>
      <c r="C611" s="23" t="s">
        <v>30</v>
      </c>
      <c r="D611" s="23">
        <v>1839.47</v>
      </c>
      <c r="E611" s="23">
        <v>956.52</v>
      </c>
    </row>
    <row r="612" spans="1:5" x14ac:dyDescent="0.3">
      <c r="A612" s="24">
        <v>43065</v>
      </c>
      <c r="B612" s="23">
        <v>2017</v>
      </c>
      <c r="C612" s="23" t="s">
        <v>76</v>
      </c>
      <c r="D612" s="23">
        <v>422.71</v>
      </c>
      <c r="E612" s="23">
        <v>169.08</v>
      </c>
    </row>
    <row r="613" spans="1:5" x14ac:dyDescent="0.3">
      <c r="A613" s="24">
        <v>42901</v>
      </c>
      <c r="B613" s="23">
        <v>2017</v>
      </c>
      <c r="C613" s="23" t="s">
        <v>77</v>
      </c>
      <c r="D613" s="23">
        <v>2438.39</v>
      </c>
      <c r="E613" s="23">
        <v>1341.11</v>
      </c>
    </row>
    <row r="614" spans="1:5" x14ac:dyDescent="0.3">
      <c r="A614" s="24">
        <v>43426</v>
      </c>
      <c r="B614" s="23">
        <v>2018</v>
      </c>
      <c r="C614" s="23" t="s">
        <v>77</v>
      </c>
      <c r="D614" s="23">
        <v>120.54</v>
      </c>
      <c r="E614" s="23">
        <v>55.45</v>
      </c>
    </row>
    <row r="615" spans="1:5" x14ac:dyDescent="0.3">
      <c r="A615" s="24">
        <v>43084</v>
      </c>
      <c r="B615" s="23">
        <v>2017</v>
      </c>
      <c r="C615" s="23" t="s">
        <v>77</v>
      </c>
      <c r="D615" s="23">
        <v>410.47</v>
      </c>
      <c r="E615" s="23">
        <v>238.07</v>
      </c>
    </row>
    <row r="616" spans="1:5" x14ac:dyDescent="0.3">
      <c r="A616" s="24">
        <v>43242</v>
      </c>
      <c r="B616" s="23">
        <v>2018</v>
      </c>
      <c r="C616" s="23" t="s">
        <v>76</v>
      </c>
      <c r="D616" s="23">
        <v>1300.3599999999999</v>
      </c>
      <c r="E616" s="23">
        <v>728.2</v>
      </c>
    </row>
    <row r="617" spans="1:5" x14ac:dyDescent="0.3">
      <c r="A617" s="24">
        <v>42930</v>
      </c>
      <c r="B617" s="23">
        <v>2017</v>
      </c>
      <c r="C617" s="23" t="s">
        <v>31</v>
      </c>
      <c r="D617" s="23">
        <v>2256.06</v>
      </c>
      <c r="E617" s="23">
        <v>1308.51</v>
      </c>
    </row>
    <row r="618" spans="1:5" x14ac:dyDescent="0.3">
      <c r="A618" s="24">
        <v>43448</v>
      </c>
      <c r="B618" s="23">
        <v>2018</v>
      </c>
      <c r="C618" s="23" t="s">
        <v>31</v>
      </c>
      <c r="D618" s="23">
        <v>553.39</v>
      </c>
      <c r="E618" s="23">
        <v>309.89999999999998</v>
      </c>
    </row>
    <row r="619" spans="1:5" x14ac:dyDescent="0.3">
      <c r="A619" s="24">
        <v>42697</v>
      </c>
      <c r="B619" s="23">
        <v>2016</v>
      </c>
      <c r="C619" s="23" t="s">
        <v>77</v>
      </c>
      <c r="D619" s="23">
        <v>2390.21</v>
      </c>
      <c r="E619" s="23">
        <v>1505.83</v>
      </c>
    </row>
    <row r="620" spans="1:5" x14ac:dyDescent="0.3">
      <c r="A620" s="24">
        <v>43402</v>
      </c>
      <c r="B620" s="23">
        <v>2018</v>
      </c>
      <c r="C620" s="23" t="s">
        <v>76</v>
      </c>
      <c r="D620" s="23">
        <v>1127.4100000000001</v>
      </c>
      <c r="E620" s="23">
        <v>642.62</v>
      </c>
    </row>
    <row r="621" spans="1:5" x14ac:dyDescent="0.3">
      <c r="A621" s="24">
        <v>43366</v>
      </c>
      <c r="B621" s="23">
        <v>2018</v>
      </c>
      <c r="C621" s="23" t="s">
        <v>77</v>
      </c>
      <c r="D621" s="23">
        <v>1275.43</v>
      </c>
      <c r="E621" s="23">
        <v>624.96</v>
      </c>
    </row>
    <row r="622" spans="1:5" x14ac:dyDescent="0.3">
      <c r="A622" s="24">
        <v>42580</v>
      </c>
      <c r="B622" s="23">
        <v>2016</v>
      </c>
      <c r="C622" s="23" t="s">
        <v>31</v>
      </c>
      <c r="D622" s="23">
        <v>1355.51</v>
      </c>
      <c r="E622" s="23">
        <v>691.31</v>
      </c>
    </row>
    <row r="623" spans="1:5" x14ac:dyDescent="0.3">
      <c r="A623" s="24">
        <v>42653</v>
      </c>
      <c r="B623" s="23">
        <v>2016</v>
      </c>
      <c r="C623" s="23" t="s">
        <v>77</v>
      </c>
      <c r="D623" s="23">
        <v>510.72</v>
      </c>
      <c r="E623" s="23">
        <v>209.4</v>
      </c>
    </row>
    <row r="624" spans="1:5" x14ac:dyDescent="0.3">
      <c r="A624" s="24">
        <v>43065</v>
      </c>
      <c r="B624" s="23">
        <v>2017</v>
      </c>
      <c r="C624" s="23" t="s">
        <v>76</v>
      </c>
      <c r="D624" s="23">
        <v>166</v>
      </c>
      <c r="E624" s="23">
        <v>94.62</v>
      </c>
    </row>
    <row r="625" spans="1:5" x14ac:dyDescent="0.3">
      <c r="A625" s="24">
        <v>43448</v>
      </c>
      <c r="B625" s="23">
        <v>2018</v>
      </c>
      <c r="C625" s="23" t="s">
        <v>31</v>
      </c>
      <c r="D625" s="23">
        <v>915.38</v>
      </c>
      <c r="E625" s="23">
        <v>485.15</v>
      </c>
    </row>
    <row r="626" spans="1:5" x14ac:dyDescent="0.3">
      <c r="A626" s="24">
        <v>42676</v>
      </c>
      <c r="B626" s="23">
        <v>2016</v>
      </c>
      <c r="C626" s="23" t="s">
        <v>31</v>
      </c>
      <c r="D626" s="23">
        <v>617.54</v>
      </c>
      <c r="E626" s="23">
        <v>240.84</v>
      </c>
    </row>
    <row r="627" spans="1:5" x14ac:dyDescent="0.3">
      <c r="A627" s="24">
        <v>42982</v>
      </c>
      <c r="B627" s="23">
        <v>2017</v>
      </c>
      <c r="C627" s="23" t="s">
        <v>77</v>
      </c>
      <c r="D627" s="23">
        <v>2497.58</v>
      </c>
      <c r="E627" s="23">
        <v>1523.52</v>
      </c>
    </row>
    <row r="628" spans="1:5" x14ac:dyDescent="0.3">
      <c r="A628" s="24">
        <v>43060</v>
      </c>
      <c r="B628" s="23">
        <v>2017</v>
      </c>
      <c r="C628" s="23" t="s">
        <v>31</v>
      </c>
      <c r="D628" s="23">
        <v>2154.19</v>
      </c>
      <c r="E628" s="23">
        <v>1034.01</v>
      </c>
    </row>
    <row r="629" spans="1:5" x14ac:dyDescent="0.3">
      <c r="A629" s="24">
        <v>42985</v>
      </c>
      <c r="B629" s="23">
        <v>2017</v>
      </c>
      <c r="C629" s="23" t="s">
        <v>30</v>
      </c>
      <c r="D629" s="23">
        <v>1062.3699999999999</v>
      </c>
      <c r="E629" s="23">
        <v>446.2</v>
      </c>
    </row>
    <row r="630" spans="1:5" x14ac:dyDescent="0.3">
      <c r="A630" s="24">
        <v>43315</v>
      </c>
      <c r="B630" s="23">
        <v>2018</v>
      </c>
      <c r="C630" s="23" t="s">
        <v>30</v>
      </c>
      <c r="D630" s="23">
        <v>726.73</v>
      </c>
      <c r="E630" s="23">
        <v>334.3</v>
      </c>
    </row>
    <row r="631" spans="1:5" x14ac:dyDescent="0.3">
      <c r="A631" s="24">
        <v>42552</v>
      </c>
      <c r="B631" s="23">
        <v>2016</v>
      </c>
      <c r="C631" s="23" t="s">
        <v>77</v>
      </c>
      <c r="D631" s="23">
        <v>1883.29</v>
      </c>
      <c r="E631" s="23">
        <v>1148.81</v>
      </c>
    </row>
    <row r="632" spans="1:5" x14ac:dyDescent="0.3">
      <c r="A632" s="24">
        <v>43072</v>
      </c>
      <c r="B632" s="23">
        <v>2017</v>
      </c>
      <c r="C632" s="23" t="s">
        <v>31</v>
      </c>
      <c r="D632" s="23">
        <v>850.93</v>
      </c>
      <c r="E632" s="23">
        <v>442.48</v>
      </c>
    </row>
    <row r="633" spans="1:5" x14ac:dyDescent="0.3">
      <c r="A633" s="24">
        <v>42709</v>
      </c>
      <c r="B633" s="23">
        <v>2016</v>
      </c>
      <c r="C633" s="23" t="s">
        <v>31</v>
      </c>
      <c r="D633" s="23">
        <v>2376.0100000000002</v>
      </c>
      <c r="E633" s="23">
        <v>1188.01</v>
      </c>
    </row>
    <row r="634" spans="1:5" x14ac:dyDescent="0.3">
      <c r="A634" s="24">
        <v>42860</v>
      </c>
      <c r="B634" s="23">
        <v>2017</v>
      </c>
      <c r="C634" s="23" t="s">
        <v>31</v>
      </c>
      <c r="D634" s="23">
        <v>183.9</v>
      </c>
      <c r="E634" s="23">
        <v>75.400000000000006</v>
      </c>
    </row>
    <row r="635" spans="1:5" x14ac:dyDescent="0.3">
      <c r="A635" s="24">
        <v>43135</v>
      </c>
      <c r="B635" s="23">
        <v>2018</v>
      </c>
      <c r="C635" s="23" t="s">
        <v>30</v>
      </c>
      <c r="D635" s="23">
        <v>2031.22</v>
      </c>
      <c r="E635" s="23">
        <v>1259.3599999999999</v>
      </c>
    </row>
    <row r="636" spans="1:5" x14ac:dyDescent="0.3">
      <c r="A636" s="24">
        <v>43317</v>
      </c>
      <c r="B636" s="23">
        <v>2018</v>
      </c>
      <c r="C636" s="23" t="s">
        <v>76</v>
      </c>
      <c r="D636" s="23">
        <v>1876.79</v>
      </c>
      <c r="E636" s="23">
        <v>1032.23</v>
      </c>
    </row>
    <row r="637" spans="1:5" x14ac:dyDescent="0.3">
      <c r="A637" s="24">
        <v>42879</v>
      </c>
      <c r="B637" s="23">
        <v>2017</v>
      </c>
      <c r="C637" s="23" t="s">
        <v>77</v>
      </c>
      <c r="D637" s="23">
        <v>89.32</v>
      </c>
      <c r="E637" s="23">
        <v>47.34</v>
      </c>
    </row>
    <row r="638" spans="1:5" x14ac:dyDescent="0.3">
      <c r="A638" s="24">
        <v>42870</v>
      </c>
      <c r="B638" s="23">
        <v>2017</v>
      </c>
      <c r="C638" s="23" t="s">
        <v>76</v>
      </c>
      <c r="D638" s="23">
        <v>56.93</v>
      </c>
      <c r="E638" s="23">
        <v>35.299999999999997</v>
      </c>
    </row>
    <row r="639" spans="1:5" x14ac:dyDescent="0.3">
      <c r="A639" s="24">
        <v>43186</v>
      </c>
      <c r="B639" s="23">
        <v>2018</v>
      </c>
      <c r="C639" s="23" t="s">
        <v>30</v>
      </c>
      <c r="D639" s="23">
        <v>312.88</v>
      </c>
      <c r="E639" s="23">
        <v>206.5</v>
      </c>
    </row>
    <row r="640" spans="1:5" x14ac:dyDescent="0.3">
      <c r="A640" s="24">
        <v>42876</v>
      </c>
      <c r="B640" s="23">
        <v>2017</v>
      </c>
      <c r="C640" s="23" t="s">
        <v>76</v>
      </c>
      <c r="D640" s="23">
        <v>215.25</v>
      </c>
      <c r="E640" s="23">
        <v>116.24</v>
      </c>
    </row>
    <row r="641" spans="1:5" x14ac:dyDescent="0.3">
      <c r="A641" s="24">
        <v>42725</v>
      </c>
      <c r="B641" s="23">
        <v>2016</v>
      </c>
      <c r="C641" s="23" t="s">
        <v>77</v>
      </c>
      <c r="D641" s="23">
        <v>1828.73</v>
      </c>
      <c r="E641" s="23">
        <v>987.51</v>
      </c>
    </row>
    <row r="642" spans="1:5" x14ac:dyDescent="0.3">
      <c r="A642" s="24">
        <v>42539</v>
      </c>
      <c r="B642" s="23">
        <v>2016</v>
      </c>
      <c r="C642" s="23" t="s">
        <v>31</v>
      </c>
      <c r="D642" s="23">
        <v>2246.1999999999998</v>
      </c>
      <c r="E642" s="23">
        <v>920.94</v>
      </c>
    </row>
    <row r="643" spans="1:5" x14ac:dyDescent="0.3">
      <c r="A643" s="24">
        <v>43425</v>
      </c>
      <c r="B643" s="23">
        <v>2018</v>
      </c>
      <c r="C643" s="23" t="s">
        <v>76</v>
      </c>
      <c r="D643" s="23">
        <v>1920.01</v>
      </c>
      <c r="E643" s="23">
        <v>864</v>
      </c>
    </row>
    <row r="644" spans="1:5" x14ac:dyDescent="0.3">
      <c r="A644" s="24">
        <v>42494</v>
      </c>
      <c r="B644" s="23">
        <v>2016</v>
      </c>
      <c r="C644" s="23" t="s">
        <v>30</v>
      </c>
      <c r="D644" s="23">
        <v>45.31</v>
      </c>
      <c r="E644" s="23">
        <v>29</v>
      </c>
    </row>
    <row r="645" spans="1:5" x14ac:dyDescent="0.3">
      <c r="A645" s="24">
        <v>42683</v>
      </c>
      <c r="B645" s="23">
        <v>2016</v>
      </c>
      <c r="C645" s="23" t="s">
        <v>31</v>
      </c>
      <c r="D645" s="23">
        <v>1753.84</v>
      </c>
      <c r="E645" s="23">
        <v>1175.07</v>
      </c>
    </row>
    <row r="646" spans="1:5" x14ac:dyDescent="0.3">
      <c r="A646" s="24">
        <v>43160</v>
      </c>
      <c r="B646" s="23">
        <v>2018</v>
      </c>
      <c r="C646" s="23" t="s">
        <v>77</v>
      </c>
      <c r="D646" s="23">
        <v>958.21</v>
      </c>
      <c r="E646" s="23">
        <v>622.84</v>
      </c>
    </row>
    <row r="647" spans="1:5" x14ac:dyDescent="0.3">
      <c r="A647" s="24">
        <v>43281</v>
      </c>
      <c r="B647" s="23">
        <v>2018</v>
      </c>
      <c r="C647" s="23" t="s">
        <v>77</v>
      </c>
      <c r="D647" s="23">
        <v>1866.89</v>
      </c>
      <c r="E647" s="23">
        <v>1232.1500000000001</v>
      </c>
    </row>
    <row r="648" spans="1:5" x14ac:dyDescent="0.3">
      <c r="A648" s="24">
        <v>42396</v>
      </c>
      <c r="B648" s="23">
        <v>2016</v>
      </c>
      <c r="C648" s="23" t="s">
        <v>76</v>
      </c>
      <c r="D648" s="23">
        <v>102.45</v>
      </c>
      <c r="E648" s="23">
        <v>52.25</v>
      </c>
    </row>
    <row r="649" spans="1:5" x14ac:dyDescent="0.3">
      <c r="A649" s="24">
        <v>42490</v>
      </c>
      <c r="B649" s="23">
        <v>2016</v>
      </c>
      <c r="C649" s="23" t="s">
        <v>31</v>
      </c>
      <c r="D649" s="23">
        <v>269.88</v>
      </c>
      <c r="E649" s="23">
        <v>107.95</v>
      </c>
    </row>
    <row r="650" spans="1:5" x14ac:dyDescent="0.3">
      <c r="A650" s="24">
        <v>43331</v>
      </c>
      <c r="B650" s="23">
        <v>2018</v>
      </c>
      <c r="C650" s="23" t="s">
        <v>77</v>
      </c>
      <c r="D650" s="23">
        <v>1622.11</v>
      </c>
      <c r="E650" s="23">
        <v>778.61</v>
      </c>
    </row>
    <row r="651" spans="1:5" x14ac:dyDescent="0.3">
      <c r="A651" s="24">
        <v>42937</v>
      </c>
      <c r="B651" s="23">
        <v>2017</v>
      </c>
      <c r="C651" s="23" t="s">
        <v>31</v>
      </c>
      <c r="D651" s="23">
        <v>98.09</v>
      </c>
      <c r="E651" s="23">
        <v>38.26</v>
      </c>
    </row>
    <row r="652" spans="1:5" x14ac:dyDescent="0.3">
      <c r="A652" s="24">
        <v>42989</v>
      </c>
      <c r="B652" s="23">
        <v>2017</v>
      </c>
      <c r="C652" s="23" t="s">
        <v>30</v>
      </c>
      <c r="D652" s="23">
        <v>2121.16</v>
      </c>
      <c r="E652" s="23">
        <v>1103</v>
      </c>
    </row>
    <row r="653" spans="1:5" x14ac:dyDescent="0.3">
      <c r="A653" s="24">
        <v>42809</v>
      </c>
      <c r="B653" s="23">
        <v>2017</v>
      </c>
      <c r="C653" s="23" t="s">
        <v>77</v>
      </c>
      <c r="D653" s="23">
        <v>1324.71</v>
      </c>
      <c r="E653" s="23">
        <v>794.83</v>
      </c>
    </row>
    <row r="654" spans="1:5" x14ac:dyDescent="0.3">
      <c r="A654" s="24">
        <v>43283</v>
      </c>
      <c r="B654" s="23">
        <v>2018</v>
      </c>
      <c r="C654" s="23" t="s">
        <v>31</v>
      </c>
      <c r="D654" s="23">
        <v>2115.63</v>
      </c>
      <c r="E654" s="23">
        <v>1015.5</v>
      </c>
    </row>
    <row r="655" spans="1:5" x14ac:dyDescent="0.3">
      <c r="A655" s="24">
        <v>42567</v>
      </c>
      <c r="B655" s="23">
        <v>2016</v>
      </c>
      <c r="C655" s="23" t="s">
        <v>76</v>
      </c>
      <c r="D655" s="23">
        <v>2350.71</v>
      </c>
      <c r="E655" s="23">
        <v>1551.47</v>
      </c>
    </row>
    <row r="656" spans="1:5" x14ac:dyDescent="0.3">
      <c r="A656" s="24">
        <v>42435</v>
      </c>
      <c r="B656" s="23">
        <v>2016</v>
      </c>
      <c r="C656" s="23" t="s">
        <v>31</v>
      </c>
      <c r="D656" s="23">
        <v>357.19</v>
      </c>
      <c r="E656" s="23">
        <v>157.16</v>
      </c>
    </row>
    <row r="657" spans="1:5" x14ac:dyDescent="0.3">
      <c r="A657" s="24">
        <v>43068</v>
      </c>
      <c r="B657" s="23">
        <v>2017</v>
      </c>
      <c r="C657" s="23" t="s">
        <v>31</v>
      </c>
      <c r="D657" s="23">
        <v>2313.92</v>
      </c>
      <c r="E657" s="23">
        <v>1226.3800000000001</v>
      </c>
    </row>
    <row r="658" spans="1:5" x14ac:dyDescent="0.3">
      <c r="A658" s="24">
        <v>43307</v>
      </c>
      <c r="B658" s="23">
        <v>2018</v>
      </c>
      <c r="C658" s="23" t="s">
        <v>77</v>
      </c>
      <c r="D658" s="23">
        <v>1059.7</v>
      </c>
      <c r="E658" s="23">
        <v>710</v>
      </c>
    </row>
    <row r="659" spans="1:5" x14ac:dyDescent="0.3">
      <c r="A659" s="24">
        <v>43043</v>
      </c>
      <c r="B659" s="23">
        <v>2017</v>
      </c>
      <c r="C659" s="23" t="s">
        <v>76</v>
      </c>
      <c r="D659" s="23">
        <v>353.06</v>
      </c>
      <c r="E659" s="23">
        <v>222.43</v>
      </c>
    </row>
    <row r="660" spans="1:5" x14ac:dyDescent="0.3">
      <c r="A660" s="24">
        <v>42749</v>
      </c>
      <c r="B660" s="23">
        <v>2017</v>
      </c>
      <c r="C660" s="23" t="s">
        <v>30</v>
      </c>
      <c r="D660" s="23">
        <v>1504.56</v>
      </c>
      <c r="E660" s="23">
        <v>857.6</v>
      </c>
    </row>
    <row r="661" spans="1:5" x14ac:dyDescent="0.3">
      <c r="A661" s="24">
        <v>42864</v>
      </c>
      <c r="B661" s="23">
        <v>2017</v>
      </c>
      <c r="C661" s="23" t="s">
        <v>30</v>
      </c>
      <c r="D661" s="23">
        <v>593.80999999999995</v>
      </c>
      <c r="E661" s="23">
        <v>385.98</v>
      </c>
    </row>
    <row r="662" spans="1:5" x14ac:dyDescent="0.3">
      <c r="A662" s="24">
        <v>43087</v>
      </c>
      <c r="B662" s="23">
        <v>2017</v>
      </c>
      <c r="C662" s="23" t="s">
        <v>30</v>
      </c>
      <c r="D662" s="23">
        <v>1254.81</v>
      </c>
      <c r="E662" s="23">
        <v>639.95000000000005</v>
      </c>
    </row>
    <row r="663" spans="1:5" x14ac:dyDescent="0.3">
      <c r="A663" s="24">
        <v>42489</v>
      </c>
      <c r="B663" s="23">
        <v>2016</v>
      </c>
      <c r="C663" s="23" t="s">
        <v>30</v>
      </c>
      <c r="D663" s="23">
        <v>1753.17</v>
      </c>
      <c r="E663" s="23">
        <v>876.59</v>
      </c>
    </row>
    <row r="664" spans="1:5" x14ac:dyDescent="0.3">
      <c r="A664" s="24">
        <v>43133</v>
      </c>
      <c r="B664" s="23">
        <v>2018</v>
      </c>
      <c r="C664" s="23" t="s">
        <v>30</v>
      </c>
      <c r="D664" s="23">
        <v>1441.19</v>
      </c>
      <c r="E664" s="23">
        <v>864.71</v>
      </c>
    </row>
    <row r="665" spans="1:5" x14ac:dyDescent="0.3">
      <c r="A665" s="24">
        <v>42380</v>
      </c>
      <c r="B665" s="23">
        <v>2016</v>
      </c>
      <c r="C665" s="23" t="s">
        <v>77</v>
      </c>
      <c r="D665" s="23">
        <v>691.6</v>
      </c>
      <c r="E665" s="23">
        <v>290.47000000000003</v>
      </c>
    </row>
  </sheetData>
  <conditionalFormatting sqref="A2:E665">
    <cfRule type="expression" dxfId="21" priority="1">
      <formula>AND($C2=#REF!,$B2=#REF!)</formula>
    </cfRule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6A59A-58CD-451E-9949-FD7D7768C878}">
  <sheetPr>
    <tabColor rgb="FF0000FF"/>
  </sheetPr>
  <dimension ref="A1:V667"/>
  <sheetViews>
    <sheetView topLeftCell="A6" zoomScale="160" zoomScaleNormal="160" workbookViewId="0">
      <selection activeCell="H15" sqref="H15"/>
    </sheetView>
  </sheetViews>
  <sheetFormatPr defaultRowHeight="14.4" x14ac:dyDescent="0.3"/>
  <cols>
    <col min="1" max="1" width="13.5546875" customWidth="1"/>
    <col min="2" max="2" width="7.5546875" customWidth="1"/>
    <col min="3" max="3" width="12" customWidth="1"/>
    <col min="4" max="4" width="9.33203125" customWidth="1"/>
    <col min="5" max="5" width="8" customWidth="1"/>
    <col min="6" max="6" width="2.109375" customWidth="1"/>
    <col min="7" max="8" width="12" customWidth="1"/>
    <col min="9" max="9" width="3.5546875" customWidth="1"/>
    <col min="10" max="12" width="11.109375" customWidth="1"/>
    <col min="13" max="13" width="19.6640625" customWidth="1"/>
    <col min="14" max="14" width="13.109375" customWidth="1"/>
    <col min="15" max="15" width="11.109375" customWidth="1"/>
    <col min="16" max="22" width="12.109375" customWidth="1"/>
  </cols>
  <sheetData>
    <row r="1" spans="1:22" x14ac:dyDescent="0.3">
      <c r="A1" t="s">
        <v>128</v>
      </c>
    </row>
    <row r="3" spans="1:22" x14ac:dyDescent="0.3">
      <c r="A3" s="56" t="s">
        <v>1</v>
      </c>
      <c r="B3" s="56" t="s">
        <v>52</v>
      </c>
      <c r="C3" s="56" t="s">
        <v>29</v>
      </c>
      <c r="D3" s="56" t="s">
        <v>2</v>
      </c>
      <c r="E3" s="56" t="s">
        <v>75</v>
      </c>
      <c r="G3" s="27" t="str">
        <f>"Goal: Count number of "&amp;D3&amp;" "&amp;H15&amp;" for each product in the year "&amp;H14</f>
        <v>Goal: Count number of Sales &gt;2000 for each product in the year 2018</v>
      </c>
      <c r="H3" s="27"/>
      <c r="I3" s="27"/>
      <c r="J3" s="27"/>
      <c r="K3" s="27"/>
      <c r="L3" s="27"/>
      <c r="M3" s="27"/>
      <c r="N3" s="27"/>
      <c r="O3" s="27" t="s">
        <v>33</v>
      </c>
      <c r="P3" s="27"/>
      <c r="Q3" s="27"/>
      <c r="R3" s="27"/>
      <c r="S3" s="27"/>
    </row>
    <row r="4" spans="1:22" x14ac:dyDescent="0.3">
      <c r="A4" s="24">
        <v>43296</v>
      </c>
      <c r="B4" s="23">
        <v>2018</v>
      </c>
      <c r="C4" s="23" t="s">
        <v>30</v>
      </c>
      <c r="D4" s="23">
        <v>2453.52</v>
      </c>
      <c r="E4" s="23">
        <v>1128.6199999999999</v>
      </c>
      <c r="G4" s="70" t="s">
        <v>88</v>
      </c>
      <c r="O4" s="44" t="s">
        <v>34</v>
      </c>
      <c r="P4" s="45" t="s">
        <v>35</v>
      </c>
      <c r="Q4" s="34"/>
      <c r="R4" s="34"/>
      <c r="S4" s="34"/>
      <c r="T4" s="34"/>
      <c r="U4" s="34"/>
      <c r="V4" s="35"/>
    </row>
    <row r="5" spans="1:22" x14ac:dyDescent="0.3">
      <c r="A5" s="24">
        <v>42415</v>
      </c>
      <c r="B5" s="23">
        <v>2016</v>
      </c>
      <c r="C5" s="23" t="s">
        <v>31</v>
      </c>
      <c r="D5" s="23">
        <v>2391.92</v>
      </c>
      <c r="E5" s="23">
        <v>980.69</v>
      </c>
      <c r="O5" s="46" t="s">
        <v>36</v>
      </c>
      <c r="P5" s="47" t="s">
        <v>37</v>
      </c>
      <c r="Q5" s="36"/>
      <c r="R5" s="36"/>
      <c r="S5" s="36"/>
      <c r="T5" s="36"/>
      <c r="U5" s="36"/>
      <c r="V5" s="37"/>
    </row>
    <row r="6" spans="1:22" x14ac:dyDescent="0.3">
      <c r="A6" s="24">
        <v>43054</v>
      </c>
      <c r="B6" s="23">
        <v>2017</v>
      </c>
      <c r="C6" s="23" t="s">
        <v>77</v>
      </c>
      <c r="D6" s="23">
        <v>53.23</v>
      </c>
      <c r="E6" s="23">
        <v>22.89</v>
      </c>
      <c r="G6" s="72" t="str">
        <f>"The AND Logical Test is: "</f>
        <v xml:space="preserve">The AND Logical Test is: </v>
      </c>
      <c r="H6" s="57"/>
      <c r="I6" s="57"/>
      <c r="J6" s="57"/>
      <c r="K6" s="57"/>
      <c r="L6" s="58"/>
      <c r="O6" s="46" t="s">
        <v>38</v>
      </c>
      <c r="P6" s="47" t="s">
        <v>39</v>
      </c>
      <c r="Q6" s="36"/>
      <c r="R6" s="36"/>
      <c r="S6" s="36"/>
      <c r="T6" s="36"/>
      <c r="U6" s="36"/>
      <c r="V6" s="37"/>
    </row>
    <row r="7" spans="1:22" x14ac:dyDescent="0.3">
      <c r="A7" s="24">
        <v>43343</v>
      </c>
      <c r="B7" s="23">
        <v>2018</v>
      </c>
      <c r="C7" s="23" t="s">
        <v>77</v>
      </c>
      <c r="D7" s="23">
        <v>1558.76</v>
      </c>
      <c r="E7" s="23">
        <v>888.49</v>
      </c>
      <c r="G7" s="59" t="str">
        <f>"the "&amp;G14&amp;" Field must contain "&amp;H14&amp;" "</f>
        <v xml:space="preserve">the Year Field must contain 2018 </v>
      </c>
      <c r="H7" s="60"/>
      <c r="I7" s="60"/>
      <c r="J7" s="60"/>
      <c r="K7" s="60"/>
      <c r="L7" s="61"/>
      <c r="O7" s="46" t="s">
        <v>40</v>
      </c>
      <c r="P7" s="47" t="s">
        <v>41</v>
      </c>
      <c r="Q7" s="36"/>
      <c r="R7" s="36"/>
      <c r="S7" s="36"/>
      <c r="T7" s="36"/>
      <c r="U7" s="36"/>
      <c r="V7" s="37"/>
    </row>
    <row r="8" spans="1:22" x14ac:dyDescent="0.3">
      <c r="A8" s="24">
        <v>43450</v>
      </c>
      <c r="B8" s="23">
        <v>2018</v>
      </c>
      <c r="C8" s="23" t="s">
        <v>31</v>
      </c>
      <c r="D8" s="23">
        <v>917.72</v>
      </c>
      <c r="E8" s="23">
        <v>568.99</v>
      </c>
      <c r="G8" s="59" t="s">
        <v>73</v>
      </c>
      <c r="H8" s="60"/>
      <c r="I8" s="60"/>
      <c r="J8" s="60"/>
      <c r="K8" s="60"/>
      <c r="L8" s="61"/>
      <c r="O8" s="46" t="s">
        <v>42</v>
      </c>
      <c r="P8" s="47" t="s">
        <v>43</v>
      </c>
      <c r="Q8" s="36"/>
      <c r="R8" s="36"/>
      <c r="S8" s="36"/>
      <c r="T8" s="36"/>
      <c r="U8" s="36"/>
      <c r="V8" s="37"/>
    </row>
    <row r="9" spans="1:22" x14ac:dyDescent="0.3">
      <c r="A9" s="24">
        <v>43236</v>
      </c>
      <c r="B9" s="23">
        <v>2018</v>
      </c>
      <c r="C9" s="23" t="s">
        <v>31</v>
      </c>
      <c r="D9" s="23">
        <v>1876.27</v>
      </c>
      <c r="E9" s="23">
        <v>731.75</v>
      </c>
      <c r="G9" s="59" t="str">
        <f>"the "&amp;D3&amp;" Field must contain a sale number "&amp;H15</f>
        <v>the Sales Field must contain a sale number &gt;2000</v>
      </c>
      <c r="H9" s="60"/>
      <c r="I9" s="60"/>
      <c r="J9" s="60"/>
      <c r="K9" s="60"/>
      <c r="L9" s="61"/>
      <c r="O9" s="48" t="s">
        <v>44</v>
      </c>
      <c r="P9" s="49" t="s">
        <v>45</v>
      </c>
      <c r="Q9" s="38"/>
      <c r="R9" s="38"/>
      <c r="S9" s="38"/>
      <c r="T9" s="38"/>
      <c r="U9" s="38"/>
      <c r="V9" s="39"/>
    </row>
    <row r="10" spans="1:22" x14ac:dyDescent="0.3">
      <c r="A10" s="24">
        <v>42731</v>
      </c>
      <c r="B10" s="23">
        <v>2016</v>
      </c>
      <c r="C10" s="23" t="s">
        <v>76</v>
      </c>
      <c r="D10" s="23">
        <v>1487.82</v>
      </c>
      <c r="E10" s="23">
        <v>684.4</v>
      </c>
      <c r="G10" s="59" t="s">
        <v>73</v>
      </c>
      <c r="H10" s="60"/>
      <c r="I10" s="60"/>
      <c r="J10" s="60"/>
      <c r="K10" s="60"/>
      <c r="L10" s="61"/>
    </row>
    <row r="11" spans="1:22" x14ac:dyDescent="0.3">
      <c r="A11" s="24">
        <v>42996</v>
      </c>
      <c r="B11" s="23">
        <v>2017</v>
      </c>
      <c r="C11" s="23" t="s">
        <v>30</v>
      </c>
      <c r="D11" s="23">
        <v>2017.73</v>
      </c>
      <c r="E11" s="23">
        <v>807.09</v>
      </c>
      <c r="G11" s="62" t="str">
        <f>"the "&amp;G17&amp;" Field must contain the given Product Name."</f>
        <v>the Product Field must contain the given Product Name.</v>
      </c>
      <c r="H11" s="63"/>
      <c r="I11" s="63"/>
      <c r="J11" s="63"/>
      <c r="K11" s="63"/>
      <c r="L11" s="64"/>
    </row>
    <row r="12" spans="1:22" x14ac:dyDescent="0.3">
      <c r="A12" s="24">
        <v>43255</v>
      </c>
      <c r="B12" s="23">
        <v>2018</v>
      </c>
      <c r="C12" s="23" t="s">
        <v>76</v>
      </c>
      <c r="D12" s="23">
        <v>1459.48</v>
      </c>
      <c r="E12" s="23">
        <v>569.20000000000005</v>
      </c>
    </row>
    <row r="13" spans="1:22" x14ac:dyDescent="0.3">
      <c r="A13" s="24">
        <v>43229</v>
      </c>
      <c r="B13" s="23">
        <v>2018</v>
      </c>
      <c r="C13" s="23" t="s">
        <v>77</v>
      </c>
      <c r="D13" s="23">
        <v>1020.18</v>
      </c>
      <c r="E13" s="23">
        <v>591.70000000000005</v>
      </c>
    </row>
    <row r="14" spans="1:22" x14ac:dyDescent="0.3">
      <c r="A14" s="24">
        <v>42557</v>
      </c>
      <c r="B14" s="23">
        <v>2016</v>
      </c>
      <c r="C14" s="23" t="s">
        <v>77</v>
      </c>
      <c r="D14" s="23">
        <v>653.87</v>
      </c>
      <c r="E14" s="23">
        <v>274.63</v>
      </c>
      <c r="G14" s="55" t="str">
        <f>B3</f>
        <v>Year</v>
      </c>
      <c r="H14" s="23">
        <v>2018</v>
      </c>
    </row>
    <row r="15" spans="1:22" x14ac:dyDescent="0.3">
      <c r="A15" s="24">
        <v>43048</v>
      </c>
      <c r="B15" s="23">
        <v>2017</v>
      </c>
      <c r="C15" s="23" t="s">
        <v>76</v>
      </c>
      <c r="D15" s="23">
        <v>1044.3699999999999</v>
      </c>
      <c r="E15" s="23">
        <v>616.17999999999995</v>
      </c>
      <c r="G15" s="55" t="s">
        <v>96</v>
      </c>
      <c r="H15" s="23" t="s">
        <v>79</v>
      </c>
    </row>
    <row r="16" spans="1:22" x14ac:dyDescent="0.3">
      <c r="A16" s="24">
        <v>42985</v>
      </c>
      <c r="B16" s="23">
        <v>2017</v>
      </c>
      <c r="C16" s="23" t="s">
        <v>77</v>
      </c>
      <c r="D16" s="23">
        <v>1900.47</v>
      </c>
      <c r="E16" s="23">
        <v>988.24</v>
      </c>
    </row>
    <row r="17" spans="1:13" x14ac:dyDescent="0.3">
      <c r="A17" s="24">
        <v>42838</v>
      </c>
      <c r="B17" s="23">
        <v>2017</v>
      </c>
      <c r="C17" s="23" t="s">
        <v>77</v>
      </c>
      <c r="D17" s="23">
        <v>1129.45</v>
      </c>
      <c r="E17" s="23">
        <v>463.07</v>
      </c>
      <c r="G17" s="30" t="str">
        <f>C3</f>
        <v>Product</v>
      </c>
      <c r="H17" s="30" t="s">
        <v>6</v>
      </c>
    </row>
    <row r="18" spans="1:13" x14ac:dyDescent="0.3">
      <c r="A18" s="24">
        <v>42906</v>
      </c>
      <c r="B18" s="23">
        <v>2017</v>
      </c>
      <c r="C18" s="23" t="s">
        <v>77</v>
      </c>
      <c r="D18" s="23">
        <v>328.7</v>
      </c>
      <c r="E18" s="23">
        <v>128.19</v>
      </c>
      <c r="G18" s="23" t="s">
        <v>30</v>
      </c>
      <c r="H18" s="65">
        <f>COUNTIFS($B$4:$B$667,$H$14,$D$4:$D$667,$H$15,$C$4:$C$667,G18)</f>
        <v>12</v>
      </c>
      <c r="J18" t="str">
        <f ca="1">IF(_xlfn.ISFORMULA(H18),_xlfn.FORMULATEXT(H18),"")</f>
        <v>=COUNTIFS($B$4:$B$667,$H$14,$D$4:$D$667,$H$15,$C$4:$C$667,G18)</v>
      </c>
    </row>
    <row r="19" spans="1:13" x14ac:dyDescent="0.3">
      <c r="A19" s="24">
        <v>42881</v>
      </c>
      <c r="B19" s="23">
        <v>2017</v>
      </c>
      <c r="C19" s="23" t="s">
        <v>31</v>
      </c>
      <c r="D19" s="23">
        <v>58</v>
      </c>
      <c r="E19" s="23">
        <v>36.54</v>
      </c>
      <c r="G19" s="23" t="s">
        <v>31</v>
      </c>
      <c r="H19" s="65">
        <f t="shared" ref="H19:H21" si="0">COUNTIFS($B$4:$B$667,$H$14,$D$4:$D$667,$H$15,$C$4:$C$667,G19)</f>
        <v>11</v>
      </c>
      <c r="J19" s="54" t="s">
        <v>78</v>
      </c>
      <c r="K19" s="54"/>
      <c r="L19" s="54"/>
      <c r="M19" s="54"/>
    </row>
    <row r="20" spans="1:13" x14ac:dyDescent="0.3">
      <c r="A20" s="24">
        <v>43162</v>
      </c>
      <c r="B20" s="23">
        <v>2018</v>
      </c>
      <c r="C20" s="23" t="s">
        <v>31</v>
      </c>
      <c r="D20" s="23">
        <v>1646.76</v>
      </c>
      <c r="E20" s="23">
        <v>1037.46</v>
      </c>
      <c r="G20" s="23" t="s">
        <v>76</v>
      </c>
      <c r="H20" s="65">
        <f t="shared" si="0"/>
        <v>13</v>
      </c>
    </row>
    <row r="21" spans="1:13" x14ac:dyDescent="0.3">
      <c r="A21" s="24">
        <v>43049</v>
      </c>
      <c r="B21" s="23">
        <v>2017</v>
      </c>
      <c r="C21" s="23" t="s">
        <v>77</v>
      </c>
      <c r="D21" s="23">
        <v>1865.2</v>
      </c>
      <c r="E21" s="23">
        <v>895.3</v>
      </c>
      <c r="G21" s="23" t="s">
        <v>77</v>
      </c>
      <c r="H21" s="65">
        <f t="shared" si="0"/>
        <v>6</v>
      </c>
    </row>
    <row r="22" spans="1:13" x14ac:dyDescent="0.3">
      <c r="A22" s="24">
        <v>42753</v>
      </c>
      <c r="B22" s="23">
        <v>2017</v>
      </c>
      <c r="C22" s="23" t="s">
        <v>30</v>
      </c>
      <c r="D22" s="23">
        <v>884.17</v>
      </c>
      <c r="E22" s="23">
        <v>512.82000000000005</v>
      </c>
    </row>
    <row r="23" spans="1:13" x14ac:dyDescent="0.3">
      <c r="A23" s="24">
        <v>42898</v>
      </c>
      <c r="B23" s="23">
        <v>2017</v>
      </c>
      <c r="C23" s="23" t="s">
        <v>30</v>
      </c>
      <c r="D23" s="23">
        <v>1891.74</v>
      </c>
      <c r="E23" s="23">
        <v>908.04</v>
      </c>
      <c r="G23" t="s">
        <v>94</v>
      </c>
    </row>
    <row r="24" spans="1:13" x14ac:dyDescent="0.3">
      <c r="A24" s="24">
        <v>43016</v>
      </c>
      <c r="B24" s="23">
        <v>2017</v>
      </c>
      <c r="C24" s="23" t="s">
        <v>31</v>
      </c>
      <c r="D24" s="23">
        <v>561.61</v>
      </c>
      <c r="E24" s="23">
        <v>219.03</v>
      </c>
      <c r="G24" s="70" t="s">
        <v>93</v>
      </c>
    </row>
    <row r="25" spans="1:13" x14ac:dyDescent="0.3">
      <c r="A25" s="24">
        <v>42974</v>
      </c>
      <c r="B25" s="23">
        <v>2017</v>
      </c>
      <c r="C25" s="23" t="s">
        <v>30</v>
      </c>
      <c r="D25" s="23">
        <v>713.19</v>
      </c>
      <c r="E25" s="23">
        <v>392.25</v>
      </c>
    </row>
    <row r="26" spans="1:13" x14ac:dyDescent="0.3">
      <c r="A26" s="24">
        <v>42445</v>
      </c>
      <c r="B26" s="23">
        <v>2016</v>
      </c>
      <c r="C26" s="23" t="s">
        <v>31</v>
      </c>
      <c r="D26" s="23">
        <v>148.6</v>
      </c>
      <c r="E26" s="23">
        <v>69.84</v>
      </c>
    </row>
    <row r="27" spans="1:13" x14ac:dyDescent="0.3">
      <c r="A27" s="24">
        <v>42963</v>
      </c>
      <c r="B27" s="23">
        <v>2017</v>
      </c>
      <c r="C27" s="23" t="s">
        <v>76</v>
      </c>
      <c r="D27" s="23">
        <v>2436.08</v>
      </c>
      <c r="E27" s="23">
        <v>1315.48</v>
      </c>
    </row>
    <row r="28" spans="1:13" x14ac:dyDescent="0.3">
      <c r="A28" s="24">
        <v>43129</v>
      </c>
      <c r="B28" s="23">
        <v>2018</v>
      </c>
      <c r="C28" s="23" t="s">
        <v>31</v>
      </c>
      <c r="D28" s="23">
        <v>353.67</v>
      </c>
      <c r="E28" s="23">
        <v>169.76</v>
      </c>
    </row>
    <row r="29" spans="1:13" x14ac:dyDescent="0.3">
      <c r="A29" s="24">
        <v>43046</v>
      </c>
      <c r="B29" s="23">
        <v>2017</v>
      </c>
      <c r="C29" s="23" t="s">
        <v>31</v>
      </c>
      <c r="D29" s="23">
        <v>1993.91</v>
      </c>
      <c r="E29" s="23">
        <v>996.96</v>
      </c>
    </row>
    <row r="30" spans="1:13" x14ac:dyDescent="0.3">
      <c r="A30" s="24">
        <v>43217</v>
      </c>
      <c r="B30" s="23">
        <v>2018</v>
      </c>
      <c r="C30" s="23" t="s">
        <v>76</v>
      </c>
      <c r="D30" s="23">
        <v>1535.67</v>
      </c>
      <c r="E30" s="23">
        <v>982.83</v>
      </c>
    </row>
    <row r="31" spans="1:13" x14ac:dyDescent="0.3">
      <c r="A31" s="24">
        <v>42858</v>
      </c>
      <c r="B31" s="23">
        <v>2017</v>
      </c>
      <c r="C31" s="23" t="s">
        <v>76</v>
      </c>
      <c r="D31" s="23">
        <v>1058.98</v>
      </c>
      <c r="E31" s="23">
        <v>645.98</v>
      </c>
    </row>
    <row r="32" spans="1:13" x14ac:dyDescent="0.3">
      <c r="A32" s="24">
        <v>43026</v>
      </c>
      <c r="B32" s="23">
        <v>2017</v>
      </c>
      <c r="C32" s="23" t="s">
        <v>77</v>
      </c>
      <c r="D32" s="23">
        <v>725.21</v>
      </c>
      <c r="E32" s="23">
        <v>362.61</v>
      </c>
    </row>
    <row r="33" spans="1:5" x14ac:dyDescent="0.3">
      <c r="A33" s="24">
        <v>43043</v>
      </c>
      <c r="B33" s="23">
        <v>2017</v>
      </c>
      <c r="C33" s="23" t="s">
        <v>77</v>
      </c>
      <c r="D33" s="23">
        <v>1332.83</v>
      </c>
      <c r="E33" s="23">
        <v>879.67</v>
      </c>
    </row>
    <row r="34" spans="1:5" x14ac:dyDescent="0.3">
      <c r="A34" s="24">
        <v>42556</v>
      </c>
      <c r="B34" s="23">
        <v>2016</v>
      </c>
      <c r="C34" s="23" t="s">
        <v>30</v>
      </c>
      <c r="D34" s="23">
        <v>1955.26</v>
      </c>
      <c r="E34" s="23">
        <v>860.31</v>
      </c>
    </row>
    <row r="35" spans="1:5" x14ac:dyDescent="0.3">
      <c r="A35" s="24">
        <v>42646</v>
      </c>
      <c r="B35" s="23">
        <v>2016</v>
      </c>
      <c r="C35" s="23" t="s">
        <v>77</v>
      </c>
      <c r="D35" s="23">
        <v>1003.54</v>
      </c>
      <c r="E35" s="23">
        <v>662.34</v>
      </c>
    </row>
    <row r="36" spans="1:5" x14ac:dyDescent="0.3">
      <c r="A36" s="24">
        <v>42806</v>
      </c>
      <c r="B36" s="23">
        <v>2017</v>
      </c>
      <c r="C36" s="23" t="s">
        <v>31</v>
      </c>
      <c r="D36" s="23">
        <v>368.46</v>
      </c>
      <c r="E36" s="23">
        <v>184.23</v>
      </c>
    </row>
    <row r="37" spans="1:5" x14ac:dyDescent="0.3">
      <c r="A37" s="24">
        <v>43019</v>
      </c>
      <c r="B37" s="23">
        <v>2017</v>
      </c>
      <c r="C37" s="23" t="s">
        <v>30</v>
      </c>
      <c r="D37" s="23">
        <v>1473.86</v>
      </c>
      <c r="E37" s="23">
        <v>795.88</v>
      </c>
    </row>
    <row r="38" spans="1:5" x14ac:dyDescent="0.3">
      <c r="A38" s="24">
        <v>43032</v>
      </c>
      <c r="B38" s="23">
        <v>2017</v>
      </c>
      <c r="C38" s="23" t="s">
        <v>76</v>
      </c>
      <c r="D38" s="23">
        <v>539.23</v>
      </c>
      <c r="E38" s="23">
        <v>285.79000000000002</v>
      </c>
    </row>
    <row r="39" spans="1:5" x14ac:dyDescent="0.3">
      <c r="A39" s="24">
        <v>42377</v>
      </c>
      <c r="B39" s="23">
        <v>2016</v>
      </c>
      <c r="C39" s="23" t="s">
        <v>76</v>
      </c>
      <c r="D39" s="23">
        <v>1974.49</v>
      </c>
      <c r="E39" s="23">
        <v>908.27</v>
      </c>
    </row>
    <row r="40" spans="1:5" x14ac:dyDescent="0.3">
      <c r="A40" s="24">
        <v>42964</v>
      </c>
      <c r="B40" s="23">
        <v>2017</v>
      </c>
      <c r="C40" s="23" t="s">
        <v>76</v>
      </c>
      <c r="D40" s="23">
        <v>1931.47</v>
      </c>
      <c r="E40" s="23">
        <v>1081.6199999999999</v>
      </c>
    </row>
    <row r="41" spans="1:5" x14ac:dyDescent="0.3">
      <c r="A41" s="24">
        <v>42688</v>
      </c>
      <c r="B41" s="23">
        <v>2016</v>
      </c>
      <c r="C41" s="23" t="s">
        <v>76</v>
      </c>
      <c r="D41" s="23">
        <v>1449.29</v>
      </c>
      <c r="E41" s="23">
        <v>884.07</v>
      </c>
    </row>
    <row r="42" spans="1:5" x14ac:dyDescent="0.3">
      <c r="A42" s="24">
        <v>42904</v>
      </c>
      <c r="B42" s="23">
        <v>2017</v>
      </c>
      <c r="C42" s="23" t="s">
        <v>77</v>
      </c>
      <c r="D42" s="23">
        <v>2307.69</v>
      </c>
      <c r="E42" s="23">
        <v>1038.46</v>
      </c>
    </row>
    <row r="43" spans="1:5" x14ac:dyDescent="0.3">
      <c r="A43" s="24">
        <v>43193</v>
      </c>
      <c r="B43" s="23">
        <v>2018</v>
      </c>
      <c r="C43" s="23" t="s">
        <v>30</v>
      </c>
      <c r="D43" s="23">
        <v>1115.1300000000001</v>
      </c>
      <c r="E43" s="23">
        <v>490.66</v>
      </c>
    </row>
    <row r="44" spans="1:5" x14ac:dyDescent="0.3">
      <c r="A44" s="24">
        <v>42384</v>
      </c>
      <c r="B44" s="23">
        <v>2016</v>
      </c>
      <c r="C44" s="23" t="s">
        <v>31</v>
      </c>
      <c r="D44" s="23">
        <v>29.88</v>
      </c>
      <c r="E44" s="23">
        <v>16.14</v>
      </c>
    </row>
    <row r="45" spans="1:5" x14ac:dyDescent="0.3">
      <c r="A45" s="24">
        <v>42794</v>
      </c>
      <c r="B45" s="23">
        <v>2017</v>
      </c>
      <c r="C45" s="23" t="s">
        <v>77</v>
      </c>
      <c r="D45" s="23">
        <v>2154.9499999999998</v>
      </c>
      <c r="E45" s="23">
        <v>1077.48</v>
      </c>
    </row>
    <row r="46" spans="1:5" x14ac:dyDescent="0.3">
      <c r="A46" s="24">
        <v>42433</v>
      </c>
      <c r="B46" s="23">
        <v>2016</v>
      </c>
      <c r="C46" s="23" t="s">
        <v>30</v>
      </c>
      <c r="D46" s="23">
        <v>1234.8599999999999</v>
      </c>
      <c r="E46" s="23">
        <v>815.01</v>
      </c>
    </row>
    <row r="47" spans="1:5" x14ac:dyDescent="0.3">
      <c r="A47" s="24">
        <v>43000</v>
      </c>
      <c r="B47" s="23">
        <v>2017</v>
      </c>
      <c r="C47" s="23" t="s">
        <v>76</v>
      </c>
      <c r="D47" s="23">
        <v>2154.1799999999998</v>
      </c>
      <c r="E47" s="23">
        <v>1206.3399999999999</v>
      </c>
    </row>
    <row r="48" spans="1:5" x14ac:dyDescent="0.3">
      <c r="A48" s="24">
        <v>42939</v>
      </c>
      <c r="B48" s="23">
        <v>2017</v>
      </c>
      <c r="C48" s="23" t="s">
        <v>30</v>
      </c>
      <c r="D48" s="23">
        <v>1744.62</v>
      </c>
      <c r="E48" s="23">
        <v>872.31</v>
      </c>
    </row>
    <row r="49" spans="1:5" x14ac:dyDescent="0.3">
      <c r="A49" s="24">
        <v>43269</v>
      </c>
      <c r="B49" s="23">
        <v>2018</v>
      </c>
      <c r="C49" s="23" t="s">
        <v>76</v>
      </c>
      <c r="D49" s="23">
        <v>2298.4499999999998</v>
      </c>
      <c r="E49" s="23">
        <v>1126.24</v>
      </c>
    </row>
    <row r="50" spans="1:5" x14ac:dyDescent="0.3">
      <c r="A50" s="24">
        <v>42596</v>
      </c>
      <c r="B50" s="23">
        <v>2016</v>
      </c>
      <c r="C50" s="23" t="s">
        <v>30</v>
      </c>
      <c r="D50" s="23">
        <v>494.28</v>
      </c>
      <c r="E50" s="23">
        <v>271.85000000000002</v>
      </c>
    </row>
    <row r="51" spans="1:5" x14ac:dyDescent="0.3">
      <c r="A51" s="24">
        <v>42438</v>
      </c>
      <c r="B51" s="23">
        <v>2016</v>
      </c>
      <c r="C51" s="23" t="s">
        <v>31</v>
      </c>
      <c r="D51" s="23">
        <v>2253.0300000000002</v>
      </c>
      <c r="E51" s="23">
        <v>1149.05</v>
      </c>
    </row>
    <row r="52" spans="1:5" x14ac:dyDescent="0.3">
      <c r="A52" s="24">
        <v>42795</v>
      </c>
      <c r="B52" s="23">
        <v>2017</v>
      </c>
      <c r="C52" s="23" t="s">
        <v>31</v>
      </c>
      <c r="D52" s="23">
        <v>1478.09</v>
      </c>
      <c r="E52" s="23">
        <v>768.61</v>
      </c>
    </row>
    <row r="53" spans="1:5" x14ac:dyDescent="0.3">
      <c r="A53" s="24">
        <v>43406</v>
      </c>
      <c r="B53" s="23">
        <v>2018</v>
      </c>
      <c r="C53" s="23" t="s">
        <v>77</v>
      </c>
      <c r="D53" s="23">
        <v>678.92</v>
      </c>
      <c r="E53" s="23">
        <v>325.88</v>
      </c>
    </row>
    <row r="54" spans="1:5" x14ac:dyDescent="0.3">
      <c r="A54" s="24">
        <v>43201</v>
      </c>
      <c r="B54" s="23">
        <v>2018</v>
      </c>
      <c r="C54" s="23" t="s">
        <v>31</v>
      </c>
      <c r="D54" s="23">
        <v>143.51</v>
      </c>
      <c r="E54" s="23">
        <v>71.760000000000005</v>
      </c>
    </row>
    <row r="55" spans="1:5" x14ac:dyDescent="0.3">
      <c r="A55" s="24">
        <v>42425</v>
      </c>
      <c r="B55" s="23">
        <v>2016</v>
      </c>
      <c r="C55" s="23" t="s">
        <v>77</v>
      </c>
      <c r="D55" s="23">
        <v>1868.96</v>
      </c>
      <c r="E55" s="23">
        <v>747.58</v>
      </c>
    </row>
    <row r="56" spans="1:5" x14ac:dyDescent="0.3">
      <c r="A56" s="24">
        <v>42899</v>
      </c>
      <c r="B56" s="23">
        <v>2017</v>
      </c>
      <c r="C56" s="23" t="s">
        <v>77</v>
      </c>
      <c r="D56" s="23">
        <v>1549.63</v>
      </c>
      <c r="E56" s="23">
        <v>604.36</v>
      </c>
    </row>
    <row r="57" spans="1:5" x14ac:dyDescent="0.3">
      <c r="A57" s="24">
        <v>42682</v>
      </c>
      <c r="B57" s="23">
        <v>2016</v>
      </c>
      <c r="C57" s="23" t="s">
        <v>31</v>
      </c>
      <c r="D57" s="23">
        <v>937.24</v>
      </c>
      <c r="E57" s="23">
        <v>459.25</v>
      </c>
    </row>
    <row r="58" spans="1:5" x14ac:dyDescent="0.3">
      <c r="A58" s="24">
        <v>43227</v>
      </c>
      <c r="B58" s="23">
        <v>2018</v>
      </c>
      <c r="C58" s="23" t="s">
        <v>31</v>
      </c>
      <c r="D58" s="23">
        <v>109.84</v>
      </c>
      <c r="E58" s="23">
        <v>54.92</v>
      </c>
    </row>
    <row r="59" spans="1:5" x14ac:dyDescent="0.3">
      <c r="A59" s="24">
        <v>42782</v>
      </c>
      <c r="B59" s="23">
        <v>2017</v>
      </c>
      <c r="C59" s="23" t="s">
        <v>77</v>
      </c>
      <c r="D59" s="23">
        <v>747.68</v>
      </c>
      <c r="E59" s="23">
        <v>500.95</v>
      </c>
    </row>
    <row r="60" spans="1:5" x14ac:dyDescent="0.3">
      <c r="A60" s="24">
        <v>42886</v>
      </c>
      <c r="B60" s="23">
        <v>2017</v>
      </c>
      <c r="C60" s="23" t="s">
        <v>77</v>
      </c>
      <c r="D60" s="23">
        <v>443.35</v>
      </c>
      <c r="E60" s="23">
        <v>252.71</v>
      </c>
    </row>
    <row r="61" spans="1:5" x14ac:dyDescent="0.3">
      <c r="A61" s="24">
        <v>42396</v>
      </c>
      <c r="B61" s="23">
        <v>2016</v>
      </c>
      <c r="C61" s="23" t="s">
        <v>77</v>
      </c>
      <c r="D61" s="23">
        <v>1129.8499999999999</v>
      </c>
      <c r="E61" s="23">
        <v>723.1</v>
      </c>
    </row>
    <row r="62" spans="1:5" x14ac:dyDescent="0.3">
      <c r="A62" s="24">
        <v>42632</v>
      </c>
      <c r="B62" s="23">
        <v>2016</v>
      </c>
      <c r="C62" s="23" t="s">
        <v>76</v>
      </c>
      <c r="D62" s="23">
        <v>2202.75</v>
      </c>
      <c r="E62" s="23">
        <v>947.18</v>
      </c>
    </row>
    <row r="63" spans="1:5" x14ac:dyDescent="0.3">
      <c r="A63" s="24">
        <v>42405</v>
      </c>
      <c r="B63" s="23">
        <v>2016</v>
      </c>
      <c r="C63" s="23" t="s">
        <v>30</v>
      </c>
      <c r="D63" s="23">
        <v>29.56</v>
      </c>
      <c r="E63" s="23">
        <v>11.82</v>
      </c>
    </row>
    <row r="64" spans="1:5" x14ac:dyDescent="0.3">
      <c r="A64" s="24">
        <v>42473</v>
      </c>
      <c r="B64" s="23">
        <v>2016</v>
      </c>
      <c r="C64" s="23" t="s">
        <v>30</v>
      </c>
      <c r="D64" s="23">
        <v>2088.42</v>
      </c>
      <c r="E64" s="23">
        <v>1294.82</v>
      </c>
    </row>
    <row r="65" spans="1:5" x14ac:dyDescent="0.3">
      <c r="A65" s="24">
        <v>42817</v>
      </c>
      <c r="B65" s="23">
        <v>2017</v>
      </c>
      <c r="C65" s="23" t="s">
        <v>31</v>
      </c>
      <c r="D65" s="23">
        <v>708.14</v>
      </c>
      <c r="E65" s="23">
        <v>446.13</v>
      </c>
    </row>
    <row r="66" spans="1:5" x14ac:dyDescent="0.3">
      <c r="A66" s="24">
        <v>43442</v>
      </c>
      <c r="B66" s="23">
        <v>2018</v>
      </c>
      <c r="C66" s="23" t="s">
        <v>77</v>
      </c>
      <c r="D66" s="23">
        <v>44.86</v>
      </c>
      <c r="E66" s="23">
        <v>26.47</v>
      </c>
    </row>
    <row r="67" spans="1:5" x14ac:dyDescent="0.3">
      <c r="A67" s="24">
        <v>42997</v>
      </c>
      <c r="B67" s="23">
        <v>2017</v>
      </c>
      <c r="C67" s="23" t="s">
        <v>76</v>
      </c>
      <c r="D67" s="23">
        <v>1665.87</v>
      </c>
      <c r="E67" s="23">
        <v>866.25</v>
      </c>
    </row>
    <row r="68" spans="1:5" x14ac:dyDescent="0.3">
      <c r="A68" s="24">
        <v>43108</v>
      </c>
      <c r="B68" s="23">
        <v>2018</v>
      </c>
      <c r="C68" s="23" t="s">
        <v>30</v>
      </c>
      <c r="D68" s="23">
        <v>1657.26</v>
      </c>
      <c r="E68" s="23">
        <v>977.78</v>
      </c>
    </row>
    <row r="69" spans="1:5" x14ac:dyDescent="0.3">
      <c r="A69" s="24">
        <v>42763</v>
      </c>
      <c r="B69" s="23">
        <v>2017</v>
      </c>
      <c r="C69" s="23" t="s">
        <v>31</v>
      </c>
      <c r="D69" s="23">
        <v>1543.94</v>
      </c>
      <c r="E69" s="23">
        <v>679.33</v>
      </c>
    </row>
    <row r="70" spans="1:5" x14ac:dyDescent="0.3">
      <c r="A70" s="24">
        <v>42571</v>
      </c>
      <c r="B70" s="23">
        <v>2016</v>
      </c>
      <c r="C70" s="23" t="s">
        <v>30</v>
      </c>
      <c r="D70" s="23">
        <v>1362.96</v>
      </c>
      <c r="E70" s="23">
        <v>708.74</v>
      </c>
    </row>
    <row r="71" spans="1:5" x14ac:dyDescent="0.3">
      <c r="A71" s="24">
        <v>42903</v>
      </c>
      <c r="B71" s="23">
        <v>2017</v>
      </c>
      <c r="C71" s="23" t="s">
        <v>30</v>
      </c>
      <c r="D71" s="23">
        <v>308.39999999999998</v>
      </c>
      <c r="E71" s="23">
        <v>141.86000000000001</v>
      </c>
    </row>
    <row r="72" spans="1:5" x14ac:dyDescent="0.3">
      <c r="A72" s="24">
        <v>42804</v>
      </c>
      <c r="B72" s="23">
        <v>2017</v>
      </c>
      <c r="C72" s="23" t="s">
        <v>77</v>
      </c>
      <c r="D72" s="23">
        <v>2495.48</v>
      </c>
      <c r="E72" s="23">
        <v>1098.01</v>
      </c>
    </row>
    <row r="73" spans="1:5" x14ac:dyDescent="0.3">
      <c r="A73" s="24">
        <v>42865</v>
      </c>
      <c r="B73" s="23">
        <v>2017</v>
      </c>
      <c r="C73" s="23" t="s">
        <v>76</v>
      </c>
      <c r="D73" s="23">
        <v>402.76</v>
      </c>
      <c r="E73" s="23">
        <v>189.3</v>
      </c>
    </row>
    <row r="74" spans="1:5" x14ac:dyDescent="0.3">
      <c r="A74" s="24">
        <v>43228</v>
      </c>
      <c r="B74" s="23">
        <v>2018</v>
      </c>
      <c r="C74" s="23" t="s">
        <v>77</v>
      </c>
      <c r="D74" s="23">
        <v>1421.93</v>
      </c>
      <c r="E74" s="23">
        <v>639.87</v>
      </c>
    </row>
    <row r="75" spans="1:5" x14ac:dyDescent="0.3">
      <c r="A75" s="24">
        <v>42374</v>
      </c>
      <c r="B75" s="23">
        <v>2016</v>
      </c>
      <c r="C75" s="23" t="s">
        <v>31</v>
      </c>
      <c r="D75" s="23">
        <v>1172.31</v>
      </c>
      <c r="E75" s="23">
        <v>644.77</v>
      </c>
    </row>
    <row r="76" spans="1:5" x14ac:dyDescent="0.3">
      <c r="A76" s="24">
        <v>42834</v>
      </c>
      <c r="B76" s="23">
        <v>2017</v>
      </c>
      <c r="C76" s="23" t="s">
        <v>31</v>
      </c>
      <c r="D76" s="23">
        <v>2070.4899999999998</v>
      </c>
      <c r="E76" s="23">
        <v>1345.82</v>
      </c>
    </row>
    <row r="77" spans="1:5" x14ac:dyDescent="0.3">
      <c r="A77" s="24">
        <v>43463</v>
      </c>
      <c r="B77" s="23">
        <v>2018</v>
      </c>
      <c r="C77" s="23" t="s">
        <v>30</v>
      </c>
      <c r="D77" s="23">
        <v>1965.34</v>
      </c>
      <c r="E77" s="23">
        <v>786.14</v>
      </c>
    </row>
    <row r="78" spans="1:5" x14ac:dyDescent="0.3">
      <c r="A78" s="24">
        <v>42542</v>
      </c>
      <c r="B78" s="23">
        <v>2016</v>
      </c>
      <c r="C78" s="23" t="s">
        <v>76</v>
      </c>
      <c r="D78" s="23">
        <v>1833</v>
      </c>
      <c r="E78" s="23">
        <v>879.84</v>
      </c>
    </row>
    <row r="79" spans="1:5" x14ac:dyDescent="0.3">
      <c r="A79" s="24">
        <v>43197</v>
      </c>
      <c r="B79" s="23">
        <v>2018</v>
      </c>
      <c r="C79" s="23" t="s">
        <v>76</v>
      </c>
      <c r="D79" s="23">
        <v>2151.4499999999998</v>
      </c>
      <c r="E79" s="23">
        <v>1312.38</v>
      </c>
    </row>
    <row r="80" spans="1:5" x14ac:dyDescent="0.3">
      <c r="A80" s="24">
        <v>42860</v>
      </c>
      <c r="B80" s="23">
        <v>2017</v>
      </c>
      <c r="C80" s="23" t="s">
        <v>76</v>
      </c>
      <c r="D80" s="23">
        <v>673.95</v>
      </c>
      <c r="E80" s="23">
        <v>384.15</v>
      </c>
    </row>
    <row r="81" spans="1:5" x14ac:dyDescent="0.3">
      <c r="A81" s="24">
        <v>43117</v>
      </c>
      <c r="B81" s="23">
        <v>2018</v>
      </c>
      <c r="C81" s="23" t="s">
        <v>30</v>
      </c>
      <c r="D81" s="23">
        <v>561.58000000000004</v>
      </c>
      <c r="E81" s="23">
        <v>247.1</v>
      </c>
    </row>
    <row r="82" spans="1:5" x14ac:dyDescent="0.3">
      <c r="A82" s="24">
        <v>42957</v>
      </c>
      <c r="B82" s="23">
        <v>2017</v>
      </c>
      <c r="C82" s="23" t="s">
        <v>77</v>
      </c>
      <c r="D82" s="23">
        <v>1342.24</v>
      </c>
      <c r="E82" s="23">
        <v>711.39</v>
      </c>
    </row>
    <row r="83" spans="1:5" x14ac:dyDescent="0.3">
      <c r="A83" s="24">
        <v>43286</v>
      </c>
      <c r="B83" s="23">
        <v>2018</v>
      </c>
      <c r="C83" s="23" t="s">
        <v>31</v>
      </c>
      <c r="D83" s="23">
        <v>1754.6</v>
      </c>
      <c r="E83" s="23">
        <v>789.57</v>
      </c>
    </row>
    <row r="84" spans="1:5" x14ac:dyDescent="0.3">
      <c r="A84" s="24">
        <v>43129</v>
      </c>
      <c r="B84" s="23">
        <v>2018</v>
      </c>
      <c r="C84" s="23" t="s">
        <v>31</v>
      </c>
      <c r="D84" s="23">
        <v>214.29</v>
      </c>
      <c r="E84" s="23">
        <v>109.29</v>
      </c>
    </row>
    <row r="85" spans="1:5" x14ac:dyDescent="0.3">
      <c r="A85" s="24">
        <v>42793</v>
      </c>
      <c r="B85" s="23">
        <v>2017</v>
      </c>
      <c r="C85" s="23" t="s">
        <v>77</v>
      </c>
      <c r="D85" s="23">
        <v>1561.54</v>
      </c>
      <c r="E85" s="23">
        <v>952.54</v>
      </c>
    </row>
    <row r="86" spans="1:5" x14ac:dyDescent="0.3">
      <c r="A86" s="24">
        <v>43165</v>
      </c>
      <c r="B86" s="23">
        <v>2018</v>
      </c>
      <c r="C86" s="23" t="s">
        <v>30</v>
      </c>
      <c r="D86" s="23">
        <v>1673.37</v>
      </c>
      <c r="E86" s="23">
        <v>870.15</v>
      </c>
    </row>
    <row r="87" spans="1:5" x14ac:dyDescent="0.3">
      <c r="A87" s="24">
        <v>43414</v>
      </c>
      <c r="B87" s="23">
        <v>2018</v>
      </c>
      <c r="C87" s="23" t="s">
        <v>30</v>
      </c>
      <c r="D87" s="23">
        <v>773.05</v>
      </c>
      <c r="E87" s="23">
        <v>440.64</v>
      </c>
    </row>
    <row r="88" spans="1:5" x14ac:dyDescent="0.3">
      <c r="A88" s="24">
        <v>43385</v>
      </c>
      <c r="B88" s="23">
        <v>2018</v>
      </c>
      <c r="C88" s="23" t="s">
        <v>30</v>
      </c>
      <c r="D88" s="23">
        <v>418.72</v>
      </c>
      <c r="E88" s="23">
        <v>230.3</v>
      </c>
    </row>
    <row r="89" spans="1:5" x14ac:dyDescent="0.3">
      <c r="A89" s="24">
        <v>43033</v>
      </c>
      <c r="B89" s="23">
        <v>2017</v>
      </c>
      <c r="C89" s="23" t="s">
        <v>76</v>
      </c>
      <c r="D89" s="23">
        <v>1946.44</v>
      </c>
      <c r="E89" s="23">
        <v>1051.08</v>
      </c>
    </row>
    <row r="90" spans="1:5" x14ac:dyDescent="0.3">
      <c r="A90" s="24">
        <v>42791</v>
      </c>
      <c r="B90" s="23">
        <v>2017</v>
      </c>
      <c r="C90" s="23" t="s">
        <v>77</v>
      </c>
      <c r="D90" s="23">
        <v>770.94</v>
      </c>
      <c r="E90" s="23">
        <v>339.21</v>
      </c>
    </row>
    <row r="91" spans="1:5" x14ac:dyDescent="0.3">
      <c r="A91" s="24">
        <v>43332</v>
      </c>
      <c r="B91" s="23">
        <v>2018</v>
      </c>
      <c r="C91" s="23" t="s">
        <v>31</v>
      </c>
      <c r="D91" s="23">
        <v>1222.49</v>
      </c>
      <c r="E91" s="23">
        <v>770.17</v>
      </c>
    </row>
    <row r="92" spans="1:5" x14ac:dyDescent="0.3">
      <c r="A92" s="24">
        <v>43184</v>
      </c>
      <c r="B92" s="23">
        <v>2018</v>
      </c>
      <c r="C92" s="23" t="s">
        <v>30</v>
      </c>
      <c r="D92" s="23">
        <v>1395.46</v>
      </c>
      <c r="E92" s="23">
        <v>851.23</v>
      </c>
    </row>
    <row r="93" spans="1:5" x14ac:dyDescent="0.3">
      <c r="A93" s="24">
        <v>42896</v>
      </c>
      <c r="B93" s="23">
        <v>2017</v>
      </c>
      <c r="C93" s="23" t="s">
        <v>30</v>
      </c>
      <c r="D93" s="23">
        <v>1520.63</v>
      </c>
      <c r="E93" s="23">
        <v>851.55</v>
      </c>
    </row>
    <row r="94" spans="1:5" x14ac:dyDescent="0.3">
      <c r="A94" s="24">
        <v>42635</v>
      </c>
      <c r="B94" s="23">
        <v>2016</v>
      </c>
      <c r="C94" s="23" t="s">
        <v>77</v>
      </c>
      <c r="D94" s="23">
        <v>1094.5</v>
      </c>
      <c r="E94" s="23">
        <v>689.54</v>
      </c>
    </row>
    <row r="95" spans="1:5" x14ac:dyDescent="0.3">
      <c r="A95" s="24">
        <v>42808</v>
      </c>
      <c r="B95" s="23">
        <v>2017</v>
      </c>
      <c r="C95" s="23" t="s">
        <v>31</v>
      </c>
      <c r="D95" s="23">
        <v>76.959999999999994</v>
      </c>
      <c r="E95" s="23">
        <v>33.86</v>
      </c>
    </row>
    <row r="96" spans="1:5" x14ac:dyDescent="0.3">
      <c r="A96" s="24">
        <v>43016</v>
      </c>
      <c r="B96" s="23">
        <v>2017</v>
      </c>
      <c r="C96" s="23" t="s">
        <v>31</v>
      </c>
      <c r="D96" s="23">
        <v>234.72</v>
      </c>
      <c r="E96" s="23">
        <v>152.57</v>
      </c>
    </row>
    <row r="97" spans="1:5" x14ac:dyDescent="0.3">
      <c r="A97" s="24">
        <v>42793</v>
      </c>
      <c r="B97" s="23">
        <v>2017</v>
      </c>
      <c r="C97" s="23" t="s">
        <v>30</v>
      </c>
      <c r="D97" s="23">
        <v>2003.25</v>
      </c>
      <c r="E97" s="23">
        <v>1041.69</v>
      </c>
    </row>
    <row r="98" spans="1:5" x14ac:dyDescent="0.3">
      <c r="A98" s="24">
        <v>42879</v>
      </c>
      <c r="B98" s="23">
        <v>2017</v>
      </c>
      <c r="C98" s="23" t="s">
        <v>31</v>
      </c>
      <c r="D98" s="23">
        <v>1688.01</v>
      </c>
      <c r="E98" s="23">
        <v>1063.45</v>
      </c>
    </row>
    <row r="99" spans="1:5" x14ac:dyDescent="0.3">
      <c r="A99" s="24">
        <v>42733</v>
      </c>
      <c r="B99" s="23">
        <v>2016</v>
      </c>
      <c r="C99" s="23" t="s">
        <v>77</v>
      </c>
      <c r="D99" s="23">
        <v>1538.35</v>
      </c>
      <c r="E99" s="23">
        <v>815.33</v>
      </c>
    </row>
    <row r="100" spans="1:5" x14ac:dyDescent="0.3">
      <c r="A100" s="24">
        <v>42856</v>
      </c>
      <c r="B100" s="23">
        <v>2017</v>
      </c>
      <c r="C100" s="23" t="s">
        <v>76</v>
      </c>
      <c r="D100" s="23">
        <v>147.04</v>
      </c>
      <c r="E100" s="23">
        <v>97.05</v>
      </c>
    </row>
    <row r="101" spans="1:5" x14ac:dyDescent="0.3">
      <c r="A101" s="24">
        <v>42937</v>
      </c>
      <c r="B101" s="23">
        <v>2017</v>
      </c>
      <c r="C101" s="23" t="s">
        <v>76</v>
      </c>
      <c r="D101" s="23">
        <v>1908.31</v>
      </c>
      <c r="E101" s="23">
        <v>954.16</v>
      </c>
    </row>
    <row r="102" spans="1:5" x14ac:dyDescent="0.3">
      <c r="A102" s="24">
        <v>42745</v>
      </c>
      <c r="B102" s="23">
        <v>2017</v>
      </c>
      <c r="C102" s="23" t="s">
        <v>31</v>
      </c>
      <c r="D102" s="23">
        <v>490.77</v>
      </c>
      <c r="E102" s="23">
        <v>319</v>
      </c>
    </row>
    <row r="103" spans="1:5" x14ac:dyDescent="0.3">
      <c r="A103" s="24">
        <v>42920</v>
      </c>
      <c r="B103" s="23">
        <v>2017</v>
      </c>
      <c r="C103" s="23" t="s">
        <v>30</v>
      </c>
      <c r="D103" s="23">
        <v>671.76</v>
      </c>
      <c r="E103" s="23">
        <v>409.77</v>
      </c>
    </row>
    <row r="104" spans="1:5" x14ac:dyDescent="0.3">
      <c r="A104" s="24">
        <v>42556</v>
      </c>
      <c r="B104" s="23">
        <v>2016</v>
      </c>
      <c r="C104" s="23" t="s">
        <v>30</v>
      </c>
      <c r="D104" s="23">
        <v>2301.62</v>
      </c>
      <c r="E104" s="23">
        <v>920.65</v>
      </c>
    </row>
    <row r="105" spans="1:5" x14ac:dyDescent="0.3">
      <c r="A105" s="24">
        <v>42746</v>
      </c>
      <c r="B105" s="23">
        <v>2017</v>
      </c>
      <c r="C105" s="23" t="s">
        <v>77</v>
      </c>
      <c r="D105" s="23">
        <v>502.61</v>
      </c>
      <c r="E105" s="23">
        <v>206.07</v>
      </c>
    </row>
    <row r="106" spans="1:5" x14ac:dyDescent="0.3">
      <c r="A106" s="24">
        <v>43381</v>
      </c>
      <c r="B106" s="23">
        <v>2018</v>
      </c>
      <c r="C106" s="23" t="s">
        <v>30</v>
      </c>
      <c r="D106" s="23">
        <v>1047.6300000000001</v>
      </c>
      <c r="E106" s="23">
        <v>408.58</v>
      </c>
    </row>
    <row r="107" spans="1:5" x14ac:dyDescent="0.3">
      <c r="A107" s="24">
        <v>43227</v>
      </c>
      <c r="B107" s="23">
        <v>2018</v>
      </c>
      <c r="C107" s="23" t="s">
        <v>76</v>
      </c>
      <c r="D107" s="23">
        <v>1647.46</v>
      </c>
      <c r="E107" s="23">
        <v>741.36</v>
      </c>
    </row>
    <row r="108" spans="1:5" x14ac:dyDescent="0.3">
      <c r="A108" s="24">
        <v>43137</v>
      </c>
      <c r="B108" s="23">
        <v>2018</v>
      </c>
      <c r="C108" s="23" t="s">
        <v>31</v>
      </c>
      <c r="D108" s="23">
        <v>609.32000000000005</v>
      </c>
      <c r="E108" s="23">
        <v>280.29000000000002</v>
      </c>
    </row>
    <row r="109" spans="1:5" x14ac:dyDescent="0.3">
      <c r="A109" s="24">
        <v>43141</v>
      </c>
      <c r="B109" s="23">
        <v>2018</v>
      </c>
      <c r="C109" s="23" t="s">
        <v>76</v>
      </c>
      <c r="D109" s="23">
        <v>489.95</v>
      </c>
      <c r="E109" s="23">
        <v>279.27</v>
      </c>
    </row>
    <row r="110" spans="1:5" x14ac:dyDescent="0.3">
      <c r="A110" s="24">
        <v>43200</v>
      </c>
      <c r="B110" s="23">
        <v>2018</v>
      </c>
      <c r="C110" s="23" t="s">
        <v>77</v>
      </c>
      <c r="D110" s="23">
        <v>234.43</v>
      </c>
      <c r="E110" s="23">
        <v>126.59</v>
      </c>
    </row>
    <row r="111" spans="1:5" x14ac:dyDescent="0.3">
      <c r="A111" s="24">
        <v>43119</v>
      </c>
      <c r="B111" s="23">
        <v>2018</v>
      </c>
      <c r="C111" s="23" t="s">
        <v>77</v>
      </c>
      <c r="D111" s="23">
        <v>1988.25</v>
      </c>
      <c r="E111" s="23">
        <v>1113.42</v>
      </c>
    </row>
    <row r="112" spans="1:5" x14ac:dyDescent="0.3">
      <c r="A112" s="24">
        <v>43116</v>
      </c>
      <c r="B112" s="23">
        <v>2018</v>
      </c>
      <c r="C112" s="23" t="s">
        <v>31</v>
      </c>
      <c r="D112" s="23">
        <v>62.18</v>
      </c>
      <c r="E112" s="23">
        <v>24.25</v>
      </c>
    </row>
    <row r="113" spans="1:5" x14ac:dyDescent="0.3">
      <c r="A113" s="24">
        <v>42406</v>
      </c>
      <c r="B113" s="23">
        <v>2016</v>
      </c>
      <c r="C113" s="23" t="s">
        <v>76</v>
      </c>
      <c r="D113" s="23">
        <v>598.85</v>
      </c>
      <c r="E113" s="23">
        <v>269.48</v>
      </c>
    </row>
    <row r="114" spans="1:5" x14ac:dyDescent="0.3">
      <c r="A114" s="24">
        <v>42567</v>
      </c>
      <c r="B114" s="23">
        <v>2016</v>
      </c>
      <c r="C114" s="23" t="s">
        <v>77</v>
      </c>
      <c r="D114" s="23">
        <v>2177.11</v>
      </c>
      <c r="E114" s="23">
        <v>936.16</v>
      </c>
    </row>
    <row r="115" spans="1:5" x14ac:dyDescent="0.3">
      <c r="A115" s="24">
        <v>42801</v>
      </c>
      <c r="B115" s="23">
        <v>2017</v>
      </c>
      <c r="C115" s="23" t="s">
        <v>30</v>
      </c>
      <c r="D115" s="23">
        <v>2417.35</v>
      </c>
      <c r="E115" s="23">
        <v>1281.2</v>
      </c>
    </row>
    <row r="116" spans="1:5" x14ac:dyDescent="0.3">
      <c r="A116" s="24">
        <v>42797</v>
      </c>
      <c r="B116" s="23">
        <v>2017</v>
      </c>
      <c r="C116" s="23" t="s">
        <v>77</v>
      </c>
      <c r="D116" s="23">
        <v>498.52</v>
      </c>
      <c r="E116" s="23">
        <v>259.23</v>
      </c>
    </row>
    <row r="117" spans="1:5" x14ac:dyDescent="0.3">
      <c r="A117" s="24">
        <v>43091</v>
      </c>
      <c r="B117" s="23">
        <v>2017</v>
      </c>
      <c r="C117" s="23" t="s">
        <v>31</v>
      </c>
      <c r="D117" s="23">
        <v>22.8</v>
      </c>
      <c r="E117" s="23">
        <v>13.91</v>
      </c>
    </row>
    <row r="118" spans="1:5" x14ac:dyDescent="0.3">
      <c r="A118" s="24">
        <v>43274</v>
      </c>
      <c r="B118" s="23">
        <v>2018</v>
      </c>
      <c r="C118" s="23" t="s">
        <v>30</v>
      </c>
      <c r="D118" s="23">
        <v>536.25</v>
      </c>
      <c r="E118" s="23">
        <v>294.94</v>
      </c>
    </row>
    <row r="119" spans="1:5" x14ac:dyDescent="0.3">
      <c r="A119" s="24">
        <v>42413</v>
      </c>
      <c r="B119" s="23">
        <v>2016</v>
      </c>
      <c r="C119" s="23" t="s">
        <v>30</v>
      </c>
      <c r="D119" s="23">
        <v>1871.36</v>
      </c>
      <c r="E119" s="23">
        <v>1160.24</v>
      </c>
    </row>
    <row r="120" spans="1:5" x14ac:dyDescent="0.3">
      <c r="A120" s="24">
        <v>42622</v>
      </c>
      <c r="B120" s="23">
        <v>2016</v>
      </c>
      <c r="C120" s="23" t="s">
        <v>31</v>
      </c>
      <c r="D120" s="23">
        <v>880.15</v>
      </c>
      <c r="E120" s="23">
        <v>536.89</v>
      </c>
    </row>
    <row r="121" spans="1:5" x14ac:dyDescent="0.3">
      <c r="A121" s="24">
        <v>42503</v>
      </c>
      <c r="B121" s="23">
        <v>2016</v>
      </c>
      <c r="C121" s="23" t="s">
        <v>77</v>
      </c>
      <c r="D121" s="23">
        <v>2115.44</v>
      </c>
      <c r="E121" s="23">
        <v>1184.6500000000001</v>
      </c>
    </row>
    <row r="122" spans="1:5" x14ac:dyDescent="0.3">
      <c r="A122" s="24">
        <v>42612</v>
      </c>
      <c r="B122" s="23">
        <v>2016</v>
      </c>
      <c r="C122" s="23" t="s">
        <v>31</v>
      </c>
      <c r="D122" s="23">
        <v>2268.16</v>
      </c>
      <c r="E122" s="23">
        <v>975.31</v>
      </c>
    </row>
    <row r="123" spans="1:5" x14ac:dyDescent="0.3">
      <c r="A123" s="24">
        <v>43424</v>
      </c>
      <c r="B123" s="23">
        <v>2018</v>
      </c>
      <c r="C123" s="23" t="s">
        <v>77</v>
      </c>
      <c r="D123" s="23">
        <v>1800.62</v>
      </c>
      <c r="E123" s="23">
        <v>954.33</v>
      </c>
    </row>
    <row r="124" spans="1:5" x14ac:dyDescent="0.3">
      <c r="A124" s="24">
        <v>43410</v>
      </c>
      <c r="B124" s="23">
        <v>2018</v>
      </c>
      <c r="C124" s="23" t="s">
        <v>30</v>
      </c>
      <c r="D124" s="23">
        <v>1860.09</v>
      </c>
      <c r="E124" s="23">
        <v>781.24</v>
      </c>
    </row>
    <row r="125" spans="1:5" x14ac:dyDescent="0.3">
      <c r="A125" s="24">
        <v>43154</v>
      </c>
      <c r="B125" s="23">
        <v>2018</v>
      </c>
      <c r="C125" s="23" t="s">
        <v>76</v>
      </c>
      <c r="D125" s="23">
        <v>667.55</v>
      </c>
      <c r="E125" s="23">
        <v>267.02</v>
      </c>
    </row>
    <row r="126" spans="1:5" x14ac:dyDescent="0.3">
      <c r="A126" s="24">
        <v>42678</v>
      </c>
      <c r="B126" s="23">
        <v>2016</v>
      </c>
      <c r="C126" s="23" t="s">
        <v>30</v>
      </c>
      <c r="D126" s="23">
        <v>989.63</v>
      </c>
      <c r="E126" s="23">
        <v>653.16</v>
      </c>
    </row>
    <row r="127" spans="1:5" x14ac:dyDescent="0.3">
      <c r="A127" s="24">
        <v>42528</v>
      </c>
      <c r="B127" s="23">
        <v>2016</v>
      </c>
      <c r="C127" s="23" t="s">
        <v>76</v>
      </c>
      <c r="D127" s="23">
        <v>1907.49</v>
      </c>
      <c r="E127" s="23">
        <v>820.22</v>
      </c>
    </row>
    <row r="128" spans="1:5" x14ac:dyDescent="0.3">
      <c r="A128" s="24">
        <v>42468</v>
      </c>
      <c r="B128" s="23">
        <v>2016</v>
      </c>
      <c r="C128" s="23" t="s">
        <v>30</v>
      </c>
      <c r="D128" s="23">
        <v>693.75</v>
      </c>
      <c r="E128" s="23">
        <v>291.38</v>
      </c>
    </row>
    <row r="129" spans="1:5" x14ac:dyDescent="0.3">
      <c r="A129" s="24">
        <v>43044</v>
      </c>
      <c r="B129" s="23">
        <v>2017</v>
      </c>
      <c r="C129" s="23" t="s">
        <v>77</v>
      </c>
      <c r="D129" s="23">
        <v>699.22</v>
      </c>
      <c r="E129" s="23">
        <v>391.56</v>
      </c>
    </row>
    <row r="130" spans="1:5" x14ac:dyDescent="0.3">
      <c r="A130" s="24">
        <v>42938</v>
      </c>
      <c r="B130" s="23">
        <v>2017</v>
      </c>
      <c r="C130" s="23" t="s">
        <v>77</v>
      </c>
      <c r="D130" s="23">
        <v>1489.21</v>
      </c>
      <c r="E130" s="23">
        <v>982.88</v>
      </c>
    </row>
    <row r="131" spans="1:5" x14ac:dyDescent="0.3">
      <c r="A131" s="24">
        <v>42760</v>
      </c>
      <c r="B131" s="23">
        <v>2017</v>
      </c>
      <c r="C131" s="23" t="s">
        <v>76</v>
      </c>
      <c r="D131" s="23">
        <v>987.63</v>
      </c>
      <c r="E131" s="23">
        <v>414.8</v>
      </c>
    </row>
    <row r="132" spans="1:5" x14ac:dyDescent="0.3">
      <c r="A132" s="24">
        <v>43272</v>
      </c>
      <c r="B132" s="23">
        <v>2018</v>
      </c>
      <c r="C132" s="23" t="s">
        <v>30</v>
      </c>
      <c r="D132" s="23">
        <v>2037.45</v>
      </c>
      <c r="E132" s="23">
        <v>1161.3499999999999</v>
      </c>
    </row>
    <row r="133" spans="1:5" x14ac:dyDescent="0.3">
      <c r="A133" s="24">
        <v>42411</v>
      </c>
      <c r="B133" s="23">
        <v>2016</v>
      </c>
      <c r="C133" s="23" t="s">
        <v>30</v>
      </c>
      <c r="D133" s="23">
        <v>2345</v>
      </c>
      <c r="E133" s="23">
        <v>1430.45</v>
      </c>
    </row>
    <row r="134" spans="1:5" x14ac:dyDescent="0.3">
      <c r="A134" s="24">
        <v>43119</v>
      </c>
      <c r="B134" s="23">
        <v>2018</v>
      </c>
      <c r="C134" s="23" t="s">
        <v>30</v>
      </c>
      <c r="D134" s="23">
        <v>1496.14</v>
      </c>
      <c r="E134" s="23">
        <v>703.19</v>
      </c>
    </row>
    <row r="135" spans="1:5" x14ac:dyDescent="0.3">
      <c r="A135" s="24">
        <v>43121</v>
      </c>
      <c r="B135" s="23">
        <v>2018</v>
      </c>
      <c r="C135" s="23" t="s">
        <v>77</v>
      </c>
      <c r="D135" s="23">
        <v>836.37</v>
      </c>
      <c r="E135" s="23">
        <v>368</v>
      </c>
    </row>
    <row r="136" spans="1:5" x14ac:dyDescent="0.3">
      <c r="A136" s="24">
        <v>43264</v>
      </c>
      <c r="B136" s="23">
        <v>2018</v>
      </c>
      <c r="C136" s="23" t="s">
        <v>77</v>
      </c>
      <c r="D136" s="23">
        <v>1023.91</v>
      </c>
      <c r="E136" s="23">
        <v>573.39</v>
      </c>
    </row>
    <row r="137" spans="1:5" x14ac:dyDescent="0.3">
      <c r="A137" s="24">
        <v>42760</v>
      </c>
      <c r="B137" s="23">
        <v>2017</v>
      </c>
      <c r="C137" s="23" t="s">
        <v>31</v>
      </c>
      <c r="D137" s="23">
        <v>1553.78</v>
      </c>
      <c r="E137" s="23">
        <v>776.89</v>
      </c>
    </row>
    <row r="138" spans="1:5" x14ac:dyDescent="0.3">
      <c r="A138" s="24">
        <v>43088</v>
      </c>
      <c r="B138" s="23">
        <v>2017</v>
      </c>
      <c r="C138" s="23" t="s">
        <v>76</v>
      </c>
      <c r="D138" s="23">
        <v>946.52</v>
      </c>
      <c r="E138" s="23">
        <v>388.07</v>
      </c>
    </row>
    <row r="139" spans="1:5" x14ac:dyDescent="0.3">
      <c r="A139" s="24">
        <v>42539</v>
      </c>
      <c r="B139" s="23">
        <v>2016</v>
      </c>
      <c r="C139" s="23" t="s">
        <v>76</v>
      </c>
      <c r="D139" s="23">
        <v>891.64</v>
      </c>
      <c r="E139" s="23">
        <v>552.82000000000005</v>
      </c>
    </row>
    <row r="140" spans="1:5" x14ac:dyDescent="0.3">
      <c r="A140" s="24">
        <v>42431</v>
      </c>
      <c r="B140" s="23">
        <v>2016</v>
      </c>
      <c r="C140" s="23" t="s">
        <v>31</v>
      </c>
      <c r="D140" s="23">
        <v>1042.6099999999999</v>
      </c>
      <c r="E140" s="23">
        <v>552.58000000000004</v>
      </c>
    </row>
    <row r="141" spans="1:5" x14ac:dyDescent="0.3">
      <c r="A141" s="24">
        <v>43189</v>
      </c>
      <c r="B141" s="23">
        <v>2018</v>
      </c>
      <c r="C141" s="23" t="s">
        <v>76</v>
      </c>
      <c r="D141" s="23">
        <v>692.89</v>
      </c>
      <c r="E141" s="23">
        <v>291.01</v>
      </c>
    </row>
    <row r="142" spans="1:5" x14ac:dyDescent="0.3">
      <c r="A142" s="24">
        <v>42497</v>
      </c>
      <c r="B142" s="23">
        <v>2016</v>
      </c>
      <c r="C142" s="23" t="s">
        <v>30</v>
      </c>
      <c r="D142" s="23">
        <v>2421.14</v>
      </c>
      <c r="E142" s="23">
        <v>1234.78</v>
      </c>
    </row>
    <row r="143" spans="1:5" x14ac:dyDescent="0.3">
      <c r="A143" s="24">
        <v>43016</v>
      </c>
      <c r="B143" s="23">
        <v>2017</v>
      </c>
      <c r="C143" s="23" t="s">
        <v>77</v>
      </c>
      <c r="D143" s="23">
        <v>2459.69</v>
      </c>
      <c r="E143" s="23">
        <v>1008.47</v>
      </c>
    </row>
    <row r="144" spans="1:5" x14ac:dyDescent="0.3">
      <c r="A144" s="24">
        <v>42527</v>
      </c>
      <c r="B144" s="23">
        <v>2016</v>
      </c>
      <c r="C144" s="23" t="s">
        <v>76</v>
      </c>
      <c r="D144" s="23">
        <v>505.37</v>
      </c>
      <c r="E144" s="23">
        <v>293.11</v>
      </c>
    </row>
    <row r="145" spans="1:5" x14ac:dyDescent="0.3">
      <c r="A145" s="24">
        <v>43163</v>
      </c>
      <c r="B145" s="23">
        <v>2018</v>
      </c>
      <c r="C145" s="23" t="s">
        <v>31</v>
      </c>
      <c r="D145" s="23">
        <v>1349.89</v>
      </c>
      <c r="E145" s="23">
        <v>566.95000000000005</v>
      </c>
    </row>
    <row r="146" spans="1:5" x14ac:dyDescent="0.3">
      <c r="A146" s="24">
        <v>43207</v>
      </c>
      <c r="B146" s="23">
        <v>2018</v>
      </c>
      <c r="C146" s="23" t="s">
        <v>76</v>
      </c>
      <c r="D146" s="23">
        <v>2256.65</v>
      </c>
      <c r="E146" s="23">
        <v>1196.02</v>
      </c>
    </row>
    <row r="147" spans="1:5" x14ac:dyDescent="0.3">
      <c r="A147" s="24">
        <v>43071</v>
      </c>
      <c r="B147" s="23">
        <v>2017</v>
      </c>
      <c r="C147" s="23" t="s">
        <v>30</v>
      </c>
      <c r="D147" s="23">
        <v>1068.1500000000001</v>
      </c>
      <c r="E147" s="23">
        <v>480.67</v>
      </c>
    </row>
    <row r="148" spans="1:5" x14ac:dyDescent="0.3">
      <c r="A148" s="24">
        <v>42832</v>
      </c>
      <c r="B148" s="23">
        <v>2017</v>
      </c>
      <c r="C148" s="23" t="s">
        <v>31</v>
      </c>
      <c r="D148" s="23">
        <v>488.82</v>
      </c>
      <c r="E148" s="23">
        <v>303.07</v>
      </c>
    </row>
    <row r="149" spans="1:5" x14ac:dyDescent="0.3">
      <c r="A149" s="24">
        <v>42589</v>
      </c>
      <c r="B149" s="23">
        <v>2016</v>
      </c>
      <c r="C149" s="23" t="s">
        <v>30</v>
      </c>
      <c r="D149" s="23">
        <v>1549.1</v>
      </c>
      <c r="E149" s="23">
        <v>805.53</v>
      </c>
    </row>
    <row r="150" spans="1:5" x14ac:dyDescent="0.3">
      <c r="A150" s="24">
        <v>43093</v>
      </c>
      <c r="B150" s="23">
        <v>2017</v>
      </c>
      <c r="C150" s="23" t="s">
        <v>77</v>
      </c>
      <c r="D150" s="23">
        <v>984.61</v>
      </c>
      <c r="E150" s="23">
        <v>384</v>
      </c>
    </row>
    <row r="151" spans="1:5" x14ac:dyDescent="0.3">
      <c r="A151" s="24">
        <v>42963</v>
      </c>
      <c r="B151" s="23">
        <v>2017</v>
      </c>
      <c r="C151" s="23" t="s">
        <v>31</v>
      </c>
      <c r="D151" s="23">
        <v>2445.1799999999998</v>
      </c>
      <c r="E151" s="23">
        <v>1295.95</v>
      </c>
    </row>
    <row r="152" spans="1:5" x14ac:dyDescent="0.3">
      <c r="A152" s="24">
        <v>43013</v>
      </c>
      <c r="B152" s="23">
        <v>2017</v>
      </c>
      <c r="C152" s="23" t="s">
        <v>30</v>
      </c>
      <c r="D152" s="23">
        <v>45.18</v>
      </c>
      <c r="E152" s="23">
        <v>21.69</v>
      </c>
    </row>
    <row r="153" spans="1:5" x14ac:dyDescent="0.3">
      <c r="A153" s="24">
        <v>42768</v>
      </c>
      <c r="B153" s="23">
        <v>2017</v>
      </c>
      <c r="C153" s="23" t="s">
        <v>76</v>
      </c>
      <c r="D153" s="23">
        <v>2162.3200000000002</v>
      </c>
      <c r="E153" s="23">
        <v>1037.9100000000001</v>
      </c>
    </row>
    <row r="154" spans="1:5" x14ac:dyDescent="0.3">
      <c r="A154" s="24">
        <v>42631</v>
      </c>
      <c r="B154" s="23">
        <v>2016</v>
      </c>
      <c r="C154" s="23" t="s">
        <v>31</v>
      </c>
      <c r="D154" s="23">
        <v>2345.4299999999998</v>
      </c>
      <c r="E154" s="23">
        <v>1336.9</v>
      </c>
    </row>
    <row r="155" spans="1:5" x14ac:dyDescent="0.3">
      <c r="A155" s="24">
        <v>42392</v>
      </c>
      <c r="B155" s="23">
        <v>2016</v>
      </c>
      <c r="C155" s="23" t="s">
        <v>30</v>
      </c>
      <c r="D155" s="23">
        <v>968.43</v>
      </c>
      <c r="E155" s="23">
        <v>571.37</v>
      </c>
    </row>
    <row r="156" spans="1:5" x14ac:dyDescent="0.3">
      <c r="A156" s="24">
        <v>43354</v>
      </c>
      <c r="B156" s="23">
        <v>2018</v>
      </c>
      <c r="C156" s="23" t="s">
        <v>76</v>
      </c>
      <c r="D156" s="23">
        <v>573.76</v>
      </c>
      <c r="E156" s="23">
        <v>355.73</v>
      </c>
    </row>
    <row r="157" spans="1:5" x14ac:dyDescent="0.3">
      <c r="A157" s="24">
        <v>42839</v>
      </c>
      <c r="B157" s="23">
        <v>2017</v>
      </c>
      <c r="C157" s="23" t="s">
        <v>31</v>
      </c>
      <c r="D157" s="23">
        <v>2222.89</v>
      </c>
      <c r="E157" s="23">
        <v>911.38</v>
      </c>
    </row>
    <row r="158" spans="1:5" x14ac:dyDescent="0.3">
      <c r="A158" s="24">
        <v>42560</v>
      </c>
      <c r="B158" s="23">
        <v>2016</v>
      </c>
      <c r="C158" s="23" t="s">
        <v>76</v>
      </c>
      <c r="D158" s="23">
        <v>1452.43</v>
      </c>
      <c r="E158" s="23">
        <v>813.36</v>
      </c>
    </row>
    <row r="159" spans="1:5" x14ac:dyDescent="0.3">
      <c r="A159" s="24">
        <v>43153</v>
      </c>
      <c r="B159" s="23">
        <v>2018</v>
      </c>
      <c r="C159" s="23" t="s">
        <v>77</v>
      </c>
      <c r="D159" s="23">
        <v>454.62</v>
      </c>
      <c r="E159" s="23">
        <v>222.76</v>
      </c>
    </row>
    <row r="160" spans="1:5" x14ac:dyDescent="0.3">
      <c r="A160" s="24">
        <v>43105</v>
      </c>
      <c r="B160" s="23">
        <v>2018</v>
      </c>
      <c r="C160" s="23" t="s">
        <v>77</v>
      </c>
      <c r="D160" s="23">
        <v>1753.68</v>
      </c>
      <c r="E160" s="23">
        <v>789.16</v>
      </c>
    </row>
    <row r="161" spans="1:5" x14ac:dyDescent="0.3">
      <c r="A161" s="24">
        <v>43312</v>
      </c>
      <c r="B161" s="23">
        <v>2018</v>
      </c>
      <c r="C161" s="23" t="s">
        <v>31</v>
      </c>
      <c r="D161" s="23">
        <v>1623.32</v>
      </c>
      <c r="E161" s="23">
        <v>795.43</v>
      </c>
    </row>
    <row r="162" spans="1:5" x14ac:dyDescent="0.3">
      <c r="A162" s="24">
        <v>43430</v>
      </c>
      <c r="B162" s="23">
        <v>2018</v>
      </c>
      <c r="C162" s="23" t="s">
        <v>30</v>
      </c>
      <c r="D162" s="23">
        <v>531.32000000000005</v>
      </c>
      <c r="E162" s="23">
        <v>355.98</v>
      </c>
    </row>
    <row r="163" spans="1:5" x14ac:dyDescent="0.3">
      <c r="A163" s="24">
        <v>43123</v>
      </c>
      <c r="B163" s="23">
        <v>2018</v>
      </c>
      <c r="C163" s="23" t="s">
        <v>76</v>
      </c>
      <c r="D163" s="23">
        <v>2144.9499999999998</v>
      </c>
      <c r="E163" s="23">
        <v>1394.22</v>
      </c>
    </row>
    <row r="164" spans="1:5" x14ac:dyDescent="0.3">
      <c r="A164" s="24">
        <v>42883</v>
      </c>
      <c r="B164" s="23">
        <v>2017</v>
      </c>
      <c r="C164" s="23" t="s">
        <v>31</v>
      </c>
      <c r="D164" s="23">
        <v>517.14</v>
      </c>
      <c r="E164" s="23">
        <v>336.14</v>
      </c>
    </row>
    <row r="165" spans="1:5" x14ac:dyDescent="0.3">
      <c r="A165" s="24">
        <v>43129</v>
      </c>
      <c r="B165" s="23">
        <v>2018</v>
      </c>
      <c r="C165" s="23" t="s">
        <v>30</v>
      </c>
      <c r="D165" s="23">
        <v>852.54</v>
      </c>
      <c r="E165" s="23">
        <v>562.67999999999995</v>
      </c>
    </row>
    <row r="166" spans="1:5" x14ac:dyDescent="0.3">
      <c r="A166" s="24">
        <v>42928</v>
      </c>
      <c r="B166" s="23">
        <v>2017</v>
      </c>
      <c r="C166" s="23" t="s">
        <v>31</v>
      </c>
      <c r="D166" s="23">
        <v>438.5</v>
      </c>
      <c r="E166" s="23">
        <v>223.64</v>
      </c>
    </row>
    <row r="167" spans="1:5" x14ac:dyDescent="0.3">
      <c r="A167" s="24">
        <v>42807</v>
      </c>
      <c r="B167" s="23">
        <v>2017</v>
      </c>
      <c r="C167" s="23" t="s">
        <v>77</v>
      </c>
      <c r="D167" s="23">
        <v>1958.55</v>
      </c>
      <c r="E167" s="23">
        <v>998.86</v>
      </c>
    </row>
    <row r="168" spans="1:5" x14ac:dyDescent="0.3">
      <c r="A168" s="24">
        <v>42747</v>
      </c>
      <c r="B168" s="23">
        <v>2017</v>
      </c>
      <c r="C168" s="23" t="s">
        <v>30</v>
      </c>
      <c r="D168" s="23">
        <v>245.23</v>
      </c>
      <c r="E168" s="23">
        <v>122.62</v>
      </c>
    </row>
    <row r="169" spans="1:5" x14ac:dyDescent="0.3">
      <c r="A169" s="24">
        <v>42628</v>
      </c>
      <c r="B169" s="23">
        <v>2016</v>
      </c>
      <c r="C169" s="23" t="s">
        <v>31</v>
      </c>
      <c r="D169" s="23">
        <v>315.60000000000002</v>
      </c>
      <c r="E169" s="23">
        <v>201.98</v>
      </c>
    </row>
    <row r="170" spans="1:5" x14ac:dyDescent="0.3">
      <c r="A170" s="24">
        <v>42448</v>
      </c>
      <c r="B170" s="23">
        <v>2016</v>
      </c>
      <c r="C170" s="23" t="s">
        <v>76</v>
      </c>
      <c r="D170" s="23">
        <v>269.58</v>
      </c>
      <c r="E170" s="23">
        <v>126.7</v>
      </c>
    </row>
    <row r="171" spans="1:5" x14ac:dyDescent="0.3">
      <c r="A171" s="24">
        <v>43380</v>
      </c>
      <c r="B171" s="23">
        <v>2018</v>
      </c>
      <c r="C171" s="23" t="s">
        <v>31</v>
      </c>
      <c r="D171" s="23">
        <v>2106.0700000000002</v>
      </c>
      <c r="E171" s="23">
        <v>1263.6400000000001</v>
      </c>
    </row>
    <row r="172" spans="1:5" x14ac:dyDescent="0.3">
      <c r="A172" s="24">
        <v>42853</v>
      </c>
      <c r="B172" s="23">
        <v>2017</v>
      </c>
      <c r="C172" s="23" t="s">
        <v>31</v>
      </c>
      <c r="D172" s="23">
        <v>562.73</v>
      </c>
      <c r="E172" s="23">
        <v>236.35</v>
      </c>
    </row>
    <row r="173" spans="1:5" x14ac:dyDescent="0.3">
      <c r="A173" s="24">
        <v>43249</v>
      </c>
      <c r="B173" s="23">
        <v>2018</v>
      </c>
      <c r="C173" s="23" t="s">
        <v>76</v>
      </c>
      <c r="D173" s="23">
        <v>2347.6</v>
      </c>
      <c r="E173" s="23">
        <v>962.52</v>
      </c>
    </row>
    <row r="174" spans="1:5" x14ac:dyDescent="0.3">
      <c r="A174" s="24">
        <v>43261</v>
      </c>
      <c r="B174" s="23">
        <v>2018</v>
      </c>
      <c r="C174" s="23" t="s">
        <v>30</v>
      </c>
      <c r="D174" s="23">
        <v>1197.77</v>
      </c>
      <c r="E174" s="23">
        <v>598.89</v>
      </c>
    </row>
    <row r="175" spans="1:5" x14ac:dyDescent="0.3">
      <c r="A175" s="24">
        <v>42612</v>
      </c>
      <c r="B175" s="23">
        <v>2016</v>
      </c>
      <c r="C175" s="23" t="s">
        <v>76</v>
      </c>
      <c r="D175" s="23">
        <v>1411.59</v>
      </c>
      <c r="E175" s="23">
        <v>762.26</v>
      </c>
    </row>
    <row r="176" spans="1:5" x14ac:dyDescent="0.3">
      <c r="A176" s="24">
        <v>42943</v>
      </c>
      <c r="B176" s="23">
        <v>2017</v>
      </c>
      <c r="C176" s="23" t="s">
        <v>30</v>
      </c>
      <c r="D176" s="23">
        <v>2030.49</v>
      </c>
      <c r="E176" s="23">
        <v>1258.9000000000001</v>
      </c>
    </row>
    <row r="177" spans="1:5" x14ac:dyDescent="0.3">
      <c r="A177" s="24">
        <v>43370</v>
      </c>
      <c r="B177" s="23">
        <v>2018</v>
      </c>
      <c r="C177" s="23" t="s">
        <v>76</v>
      </c>
      <c r="D177" s="23">
        <v>1665.95</v>
      </c>
      <c r="E177" s="23">
        <v>766.34</v>
      </c>
    </row>
    <row r="178" spans="1:5" x14ac:dyDescent="0.3">
      <c r="A178" s="24">
        <v>43450</v>
      </c>
      <c r="B178" s="23">
        <v>2018</v>
      </c>
      <c r="C178" s="23" t="s">
        <v>31</v>
      </c>
      <c r="D178" s="23">
        <v>305.45999999999998</v>
      </c>
      <c r="E178" s="23">
        <v>192.44</v>
      </c>
    </row>
    <row r="179" spans="1:5" x14ac:dyDescent="0.3">
      <c r="A179" s="24">
        <v>43464</v>
      </c>
      <c r="B179" s="23">
        <v>2018</v>
      </c>
      <c r="C179" s="23" t="s">
        <v>77</v>
      </c>
      <c r="D179" s="23">
        <v>1913.15</v>
      </c>
      <c r="E179" s="23">
        <v>1033.0999999999999</v>
      </c>
    </row>
    <row r="180" spans="1:5" x14ac:dyDescent="0.3">
      <c r="A180" s="24">
        <v>42836</v>
      </c>
      <c r="B180" s="23">
        <v>2017</v>
      </c>
      <c r="C180" s="23" t="s">
        <v>76</v>
      </c>
      <c r="D180" s="23">
        <v>1838.42</v>
      </c>
      <c r="E180" s="23">
        <v>772.14</v>
      </c>
    </row>
    <row r="181" spans="1:5" x14ac:dyDescent="0.3">
      <c r="A181" s="24">
        <v>42400</v>
      </c>
      <c r="B181" s="23">
        <v>2016</v>
      </c>
      <c r="C181" s="23" t="s">
        <v>30</v>
      </c>
      <c r="D181" s="23">
        <v>2043.55</v>
      </c>
      <c r="E181" s="23">
        <v>1226.1300000000001</v>
      </c>
    </row>
    <row r="182" spans="1:5" x14ac:dyDescent="0.3">
      <c r="A182" s="24">
        <v>42674</v>
      </c>
      <c r="B182" s="23">
        <v>2016</v>
      </c>
      <c r="C182" s="23" t="s">
        <v>31</v>
      </c>
      <c r="D182" s="23">
        <v>1426.9</v>
      </c>
      <c r="E182" s="23">
        <v>684.91</v>
      </c>
    </row>
    <row r="183" spans="1:5" x14ac:dyDescent="0.3">
      <c r="A183" s="24">
        <v>42442</v>
      </c>
      <c r="B183" s="23">
        <v>2016</v>
      </c>
      <c r="C183" s="23" t="s">
        <v>31</v>
      </c>
      <c r="D183" s="23">
        <v>1997.29</v>
      </c>
      <c r="E183" s="23">
        <v>778.94</v>
      </c>
    </row>
    <row r="184" spans="1:5" x14ac:dyDescent="0.3">
      <c r="A184" s="24">
        <v>43046</v>
      </c>
      <c r="B184" s="23">
        <v>2017</v>
      </c>
      <c r="C184" s="23" t="s">
        <v>30</v>
      </c>
      <c r="D184" s="23">
        <v>823.75</v>
      </c>
      <c r="E184" s="23">
        <v>420.11</v>
      </c>
    </row>
    <row r="185" spans="1:5" x14ac:dyDescent="0.3">
      <c r="A185" s="24">
        <v>43265</v>
      </c>
      <c r="B185" s="23">
        <v>2018</v>
      </c>
      <c r="C185" s="23" t="s">
        <v>76</v>
      </c>
      <c r="D185" s="23">
        <v>1927.75</v>
      </c>
      <c r="E185" s="23">
        <v>1079.54</v>
      </c>
    </row>
    <row r="186" spans="1:5" x14ac:dyDescent="0.3">
      <c r="A186" s="24">
        <v>42535</v>
      </c>
      <c r="B186" s="23">
        <v>2016</v>
      </c>
      <c r="C186" s="23" t="s">
        <v>77</v>
      </c>
      <c r="D186" s="23">
        <v>52.38</v>
      </c>
      <c r="E186" s="23">
        <v>25.14</v>
      </c>
    </row>
    <row r="187" spans="1:5" x14ac:dyDescent="0.3">
      <c r="A187" s="24">
        <v>43398</v>
      </c>
      <c r="B187" s="23">
        <v>2018</v>
      </c>
      <c r="C187" s="23" t="s">
        <v>30</v>
      </c>
      <c r="D187" s="23">
        <v>865.26</v>
      </c>
      <c r="E187" s="23">
        <v>449.94</v>
      </c>
    </row>
    <row r="188" spans="1:5" x14ac:dyDescent="0.3">
      <c r="A188" s="24">
        <v>43410</v>
      </c>
      <c r="B188" s="23">
        <v>2018</v>
      </c>
      <c r="C188" s="23" t="s">
        <v>31</v>
      </c>
      <c r="D188" s="23">
        <v>1539.72</v>
      </c>
      <c r="E188" s="23">
        <v>1016.22</v>
      </c>
    </row>
    <row r="189" spans="1:5" x14ac:dyDescent="0.3">
      <c r="A189" s="24">
        <v>42713</v>
      </c>
      <c r="B189" s="23">
        <v>2016</v>
      </c>
      <c r="C189" s="23" t="s">
        <v>76</v>
      </c>
      <c r="D189" s="23">
        <v>698.67</v>
      </c>
      <c r="E189" s="23">
        <v>461.12</v>
      </c>
    </row>
    <row r="190" spans="1:5" x14ac:dyDescent="0.3">
      <c r="A190" s="24">
        <v>42443</v>
      </c>
      <c r="B190" s="23">
        <v>2016</v>
      </c>
      <c r="C190" s="23" t="s">
        <v>76</v>
      </c>
      <c r="D190" s="23">
        <v>33.119999999999997</v>
      </c>
      <c r="E190" s="23">
        <v>18.88</v>
      </c>
    </row>
    <row r="191" spans="1:5" x14ac:dyDescent="0.3">
      <c r="A191" s="24">
        <v>43419</v>
      </c>
      <c r="B191" s="23">
        <v>2018</v>
      </c>
      <c r="C191" s="23" t="s">
        <v>76</v>
      </c>
      <c r="D191" s="23">
        <v>1017.6</v>
      </c>
      <c r="E191" s="23">
        <v>590.21</v>
      </c>
    </row>
    <row r="192" spans="1:5" x14ac:dyDescent="0.3">
      <c r="A192" s="24">
        <v>43086</v>
      </c>
      <c r="B192" s="23">
        <v>2017</v>
      </c>
      <c r="C192" s="23" t="s">
        <v>31</v>
      </c>
      <c r="D192" s="23">
        <v>1042</v>
      </c>
      <c r="E192" s="23">
        <v>666.88</v>
      </c>
    </row>
    <row r="193" spans="1:5" x14ac:dyDescent="0.3">
      <c r="A193" s="24">
        <v>42774</v>
      </c>
      <c r="B193" s="23">
        <v>2017</v>
      </c>
      <c r="C193" s="23" t="s">
        <v>31</v>
      </c>
      <c r="D193" s="23">
        <v>1520.64</v>
      </c>
      <c r="E193" s="23">
        <v>669.08</v>
      </c>
    </row>
    <row r="194" spans="1:5" x14ac:dyDescent="0.3">
      <c r="A194" s="24">
        <v>43351</v>
      </c>
      <c r="B194" s="23">
        <v>2018</v>
      </c>
      <c r="C194" s="23" t="s">
        <v>76</v>
      </c>
      <c r="D194" s="23">
        <v>1780.84</v>
      </c>
      <c r="E194" s="23">
        <v>979.46</v>
      </c>
    </row>
    <row r="195" spans="1:5" x14ac:dyDescent="0.3">
      <c r="A195" s="24">
        <v>43102</v>
      </c>
      <c r="B195" s="23">
        <v>2018</v>
      </c>
      <c r="C195" s="23" t="s">
        <v>76</v>
      </c>
      <c r="D195" s="23">
        <v>1474.72</v>
      </c>
      <c r="E195" s="23">
        <v>722.61</v>
      </c>
    </row>
    <row r="196" spans="1:5" x14ac:dyDescent="0.3">
      <c r="A196" s="24">
        <v>42882</v>
      </c>
      <c r="B196" s="23">
        <v>2017</v>
      </c>
      <c r="C196" s="23" t="s">
        <v>30</v>
      </c>
      <c r="D196" s="23">
        <v>953.44</v>
      </c>
      <c r="E196" s="23">
        <v>457.65</v>
      </c>
    </row>
    <row r="197" spans="1:5" x14ac:dyDescent="0.3">
      <c r="A197" s="24">
        <v>42628</v>
      </c>
      <c r="B197" s="23">
        <v>2016</v>
      </c>
      <c r="C197" s="23" t="s">
        <v>30</v>
      </c>
      <c r="D197" s="23">
        <v>1769.66</v>
      </c>
      <c r="E197" s="23">
        <v>867.13</v>
      </c>
    </row>
    <row r="198" spans="1:5" x14ac:dyDescent="0.3">
      <c r="A198" s="24">
        <v>42800</v>
      </c>
      <c r="B198" s="23">
        <v>2017</v>
      </c>
      <c r="C198" s="23" t="s">
        <v>77</v>
      </c>
      <c r="D198" s="23">
        <v>1275.3499999999999</v>
      </c>
      <c r="E198" s="23">
        <v>790.72</v>
      </c>
    </row>
    <row r="199" spans="1:5" x14ac:dyDescent="0.3">
      <c r="A199" s="24">
        <v>42640</v>
      </c>
      <c r="B199" s="23">
        <v>2016</v>
      </c>
      <c r="C199" s="23" t="s">
        <v>31</v>
      </c>
      <c r="D199" s="23">
        <v>46.74</v>
      </c>
      <c r="E199" s="23">
        <v>20.57</v>
      </c>
    </row>
    <row r="200" spans="1:5" x14ac:dyDescent="0.3">
      <c r="A200" s="24">
        <v>43088</v>
      </c>
      <c r="B200" s="23">
        <v>2017</v>
      </c>
      <c r="C200" s="23" t="s">
        <v>77</v>
      </c>
      <c r="D200" s="23">
        <v>1351.89</v>
      </c>
      <c r="E200" s="23">
        <v>851.69</v>
      </c>
    </row>
    <row r="201" spans="1:5" x14ac:dyDescent="0.3">
      <c r="A201" s="24">
        <v>42459</v>
      </c>
      <c r="B201" s="23">
        <v>2016</v>
      </c>
      <c r="C201" s="23" t="s">
        <v>76</v>
      </c>
      <c r="D201" s="23">
        <v>674.89</v>
      </c>
      <c r="E201" s="23">
        <v>364.44</v>
      </c>
    </row>
    <row r="202" spans="1:5" x14ac:dyDescent="0.3">
      <c r="A202" s="24">
        <v>43096</v>
      </c>
      <c r="B202" s="23">
        <v>2017</v>
      </c>
      <c r="C202" s="23" t="s">
        <v>31</v>
      </c>
      <c r="D202" s="23">
        <v>2362.0500000000002</v>
      </c>
      <c r="E202" s="23">
        <v>1251.8900000000001</v>
      </c>
    </row>
    <row r="203" spans="1:5" x14ac:dyDescent="0.3">
      <c r="A203" s="24">
        <v>42648</v>
      </c>
      <c r="B203" s="23">
        <v>2016</v>
      </c>
      <c r="C203" s="23" t="s">
        <v>31</v>
      </c>
      <c r="D203" s="23">
        <v>405.09</v>
      </c>
      <c r="E203" s="23">
        <v>182.29</v>
      </c>
    </row>
    <row r="204" spans="1:5" x14ac:dyDescent="0.3">
      <c r="A204" s="24">
        <v>42583</v>
      </c>
      <c r="B204" s="23">
        <v>2016</v>
      </c>
      <c r="C204" s="23" t="s">
        <v>31</v>
      </c>
      <c r="D204" s="23">
        <v>699.56</v>
      </c>
      <c r="E204" s="23">
        <v>391.75</v>
      </c>
    </row>
    <row r="205" spans="1:5" x14ac:dyDescent="0.3">
      <c r="A205" s="24">
        <v>43138</v>
      </c>
      <c r="B205" s="23">
        <v>2018</v>
      </c>
      <c r="C205" s="23" t="s">
        <v>30</v>
      </c>
      <c r="D205" s="23">
        <v>1447.24</v>
      </c>
      <c r="E205" s="23">
        <v>781.51</v>
      </c>
    </row>
    <row r="206" spans="1:5" x14ac:dyDescent="0.3">
      <c r="A206" s="24">
        <v>43103</v>
      </c>
      <c r="B206" s="23">
        <v>2018</v>
      </c>
      <c r="C206" s="23" t="s">
        <v>77</v>
      </c>
      <c r="D206" s="23">
        <v>1811.1</v>
      </c>
      <c r="E206" s="23">
        <v>1213.44</v>
      </c>
    </row>
    <row r="207" spans="1:5" x14ac:dyDescent="0.3">
      <c r="A207" s="24">
        <v>43028</v>
      </c>
      <c r="B207" s="23">
        <v>2017</v>
      </c>
      <c r="C207" s="23" t="s">
        <v>77</v>
      </c>
      <c r="D207" s="23">
        <v>1826.26</v>
      </c>
      <c r="E207" s="23">
        <v>949.66</v>
      </c>
    </row>
    <row r="208" spans="1:5" x14ac:dyDescent="0.3">
      <c r="A208" s="24">
        <v>42579</v>
      </c>
      <c r="B208" s="23">
        <v>2016</v>
      </c>
      <c r="C208" s="23" t="s">
        <v>77</v>
      </c>
      <c r="D208" s="23">
        <v>62.06</v>
      </c>
      <c r="E208" s="23">
        <v>25.44</v>
      </c>
    </row>
    <row r="209" spans="1:5" x14ac:dyDescent="0.3">
      <c r="A209" s="24">
        <v>42487</v>
      </c>
      <c r="B209" s="23">
        <v>2016</v>
      </c>
      <c r="C209" s="23" t="s">
        <v>77</v>
      </c>
      <c r="D209" s="23">
        <v>177.72</v>
      </c>
      <c r="E209" s="23">
        <v>81.75</v>
      </c>
    </row>
    <row r="210" spans="1:5" x14ac:dyDescent="0.3">
      <c r="A210" s="24">
        <v>43353</v>
      </c>
      <c r="B210" s="23">
        <v>2018</v>
      </c>
      <c r="C210" s="23" t="s">
        <v>31</v>
      </c>
      <c r="D210" s="23">
        <v>299.68</v>
      </c>
      <c r="E210" s="23">
        <v>128.86000000000001</v>
      </c>
    </row>
    <row r="211" spans="1:5" x14ac:dyDescent="0.3">
      <c r="A211" s="24">
        <v>42436</v>
      </c>
      <c r="B211" s="23">
        <v>2016</v>
      </c>
      <c r="C211" s="23" t="s">
        <v>77</v>
      </c>
      <c r="D211" s="23">
        <v>653.23</v>
      </c>
      <c r="E211" s="23">
        <v>313.55</v>
      </c>
    </row>
    <row r="212" spans="1:5" x14ac:dyDescent="0.3">
      <c r="A212" s="24">
        <v>42868</v>
      </c>
      <c r="B212" s="23">
        <v>2017</v>
      </c>
      <c r="C212" s="23" t="s">
        <v>77</v>
      </c>
      <c r="D212" s="23">
        <v>1056.07</v>
      </c>
      <c r="E212" s="23">
        <v>538.6</v>
      </c>
    </row>
    <row r="213" spans="1:5" x14ac:dyDescent="0.3">
      <c r="A213" s="24">
        <v>42806</v>
      </c>
      <c r="B213" s="23">
        <v>2017</v>
      </c>
      <c r="C213" s="23" t="s">
        <v>30</v>
      </c>
      <c r="D213" s="23">
        <v>1794.17</v>
      </c>
      <c r="E213" s="23">
        <v>1202.0899999999999</v>
      </c>
    </row>
    <row r="214" spans="1:5" x14ac:dyDescent="0.3">
      <c r="A214" s="24">
        <v>43158</v>
      </c>
      <c r="B214" s="23">
        <v>2018</v>
      </c>
      <c r="C214" s="23" t="s">
        <v>31</v>
      </c>
      <c r="D214" s="23">
        <v>345.44</v>
      </c>
      <c r="E214" s="23">
        <v>179.63</v>
      </c>
    </row>
    <row r="215" spans="1:5" x14ac:dyDescent="0.3">
      <c r="A215" s="24">
        <v>43296</v>
      </c>
      <c r="B215" s="23">
        <v>2018</v>
      </c>
      <c r="C215" s="23" t="s">
        <v>77</v>
      </c>
      <c r="D215" s="23">
        <v>1988.63</v>
      </c>
      <c r="E215" s="23">
        <v>1272.72</v>
      </c>
    </row>
    <row r="216" spans="1:5" x14ac:dyDescent="0.3">
      <c r="A216" s="24">
        <v>43090</v>
      </c>
      <c r="B216" s="23">
        <v>2017</v>
      </c>
      <c r="C216" s="23" t="s">
        <v>77</v>
      </c>
      <c r="D216" s="23">
        <v>233.24</v>
      </c>
      <c r="E216" s="23">
        <v>104.96</v>
      </c>
    </row>
    <row r="217" spans="1:5" x14ac:dyDescent="0.3">
      <c r="A217" s="24">
        <v>43217</v>
      </c>
      <c r="B217" s="23">
        <v>2018</v>
      </c>
      <c r="C217" s="23" t="s">
        <v>77</v>
      </c>
      <c r="D217" s="23">
        <v>1991.82</v>
      </c>
      <c r="E217" s="23">
        <v>896.32</v>
      </c>
    </row>
    <row r="218" spans="1:5" x14ac:dyDescent="0.3">
      <c r="A218" s="24">
        <v>43412</v>
      </c>
      <c r="B218" s="23">
        <v>2018</v>
      </c>
      <c r="C218" s="23" t="s">
        <v>31</v>
      </c>
      <c r="D218" s="23">
        <v>2045.57</v>
      </c>
      <c r="E218" s="23">
        <v>797.77</v>
      </c>
    </row>
    <row r="219" spans="1:5" x14ac:dyDescent="0.3">
      <c r="A219" s="24">
        <v>43310</v>
      </c>
      <c r="B219" s="23">
        <v>2018</v>
      </c>
      <c r="C219" s="23" t="s">
        <v>30</v>
      </c>
      <c r="D219" s="23">
        <v>2094.96</v>
      </c>
      <c r="E219" s="23">
        <v>817.03</v>
      </c>
    </row>
    <row r="220" spans="1:5" x14ac:dyDescent="0.3">
      <c r="A220" s="24">
        <v>42873</v>
      </c>
      <c r="B220" s="23">
        <v>2017</v>
      </c>
      <c r="C220" s="23" t="s">
        <v>77</v>
      </c>
      <c r="D220" s="23">
        <v>1978.7</v>
      </c>
      <c r="E220" s="23">
        <v>811.27</v>
      </c>
    </row>
    <row r="221" spans="1:5" x14ac:dyDescent="0.3">
      <c r="A221" s="24">
        <v>42652</v>
      </c>
      <c r="B221" s="23">
        <v>2016</v>
      </c>
      <c r="C221" s="23" t="s">
        <v>30</v>
      </c>
      <c r="D221" s="23">
        <v>30.38</v>
      </c>
      <c r="E221" s="23">
        <v>17.62</v>
      </c>
    </row>
    <row r="222" spans="1:5" x14ac:dyDescent="0.3">
      <c r="A222" s="24">
        <v>43421</v>
      </c>
      <c r="B222" s="23">
        <v>2018</v>
      </c>
      <c r="C222" s="23" t="s">
        <v>76</v>
      </c>
      <c r="D222" s="23">
        <v>1313.35</v>
      </c>
      <c r="E222" s="23">
        <v>669.81</v>
      </c>
    </row>
    <row r="223" spans="1:5" x14ac:dyDescent="0.3">
      <c r="A223" s="24">
        <v>42628</v>
      </c>
      <c r="B223" s="23">
        <v>2016</v>
      </c>
      <c r="C223" s="23" t="s">
        <v>76</v>
      </c>
      <c r="D223" s="23">
        <v>1532.81</v>
      </c>
      <c r="E223" s="23">
        <v>812.39</v>
      </c>
    </row>
    <row r="224" spans="1:5" x14ac:dyDescent="0.3">
      <c r="A224" s="24">
        <v>43335</v>
      </c>
      <c r="B224" s="23">
        <v>2018</v>
      </c>
      <c r="C224" s="23" t="s">
        <v>76</v>
      </c>
      <c r="D224" s="23">
        <v>2195.7800000000002</v>
      </c>
      <c r="E224" s="23">
        <v>1097.8900000000001</v>
      </c>
    </row>
    <row r="225" spans="1:5" x14ac:dyDescent="0.3">
      <c r="A225" s="24">
        <v>42817</v>
      </c>
      <c r="B225" s="23">
        <v>2017</v>
      </c>
      <c r="C225" s="23" t="s">
        <v>76</v>
      </c>
      <c r="D225" s="23">
        <v>80.08</v>
      </c>
      <c r="E225" s="23">
        <v>31.23</v>
      </c>
    </row>
    <row r="226" spans="1:5" x14ac:dyDescent="0.3">
      <c r="A226" s="24">
        <v>42560</v>
      </c>
      <c r="B226" s="23">
        <v>2016</v>
      </c>
      <c r="C226" s="23" t="s">
        <v>31</v>
      </c>
      <c r="D226" s="23">
        <v>45.19</v>
      </c>
      <c r="E226" s="23">
        <v>24.85</v>
      </c>
    </row>
    <row r="227" spans="1:5" x14ac:dyDescent="0.3">
      <c r="A227" s="24">
        <v>42791</v>
      </c>
      <c r="B227" s="23">
        <v>2017</v>
      </c>
      <c r="C227" s="23" t="s">
        <v>30</v>
      </c>
      <c r="D227" s="23">
        <v>732.64</v>
      </c>
      <c r="E227" s="23">
        <v>388.3</v>
      </c>
    </row>
    <row r="228" spans="1:5" x14ac:dyDescent="0.3">
      <c r="A228" s="24">
        <v>42446</v>
      </c>
      <c r="B228" s="23">
        <v>2016</v>
      </c>
      <c r="C228" s="23" t="s">
        <v>77</v>
      </c>
      <c r="D228" s="23">
        <v>1049.3599999999999</v>
      </c>
      <c r="E228" s="23">
        <v>671.59</v>
      </c>
    </row>
    <row r="229" spans="1:5" x14ac:dyDescent="0.3">
      <c r="A229" s="24">
        <v>42897</v>
      </c>
      <c r="B229" s="23">
        <v>2017</v>
      </c>
      <c r="C229" s="23" t="s">
        <v>30</v>
      </c>
      <c r="D229" s="23">
        <v>222.93</v>
      </c>
      <c r="E229" s="23">
        <v>86.94</v>
      </c>
    </row>
    <row r="230" spans="1:5" x14ac:dyDescent="0.3">
      <c r="A230" s="24">
        <v>43281</v>
      </c>
      <c r="B230" s="23">
        <v>2018</v>
      </c>
      <c r="C230" s="23" t="s">
        <v>31</v>
      </c>
      <c r="D230" s="23">
        <v>682.26</v>
      </c>
      <c r="E230" s="23">
        <v>416.18</v>
      </c>
    </row>
    <row r="231" spans="1:5" x14ac:dyDescent="0.3">
      <c r="A231" s="24">
        <v>42785</v>
      </c>
      <c r="B231" s="23">
        <v>2017</v>
      </c>
      <c r="C231" s="23" t="s">
        <v>76</v>
      </c>
      <c r="D231" s="23">
        <v>1248.8599999999999</v>
      </c>
      <c r="E231" s="23">
        <v>487.06</v>
      </c>
    </row>
    <row r="232" spans="1:5" x14ac:dyDescent="0.3">
      <c r="A232" s="24">
        <v>42950</v>
      </c>
      <c r="B232" s="23">
        <v>2017</v>
      </c>
      <c r="C232" s="23" t="s">
        <v>30</v>
      </c>
      <c r="D232" s="23">
        <v>1678.55</v>
      </c>
      <c r="E232" s="23">
        <v>772.13</v>
      </c>
    </row>
    <row r="233" spans="1:5" x14ac:dyDescent="0.3">
      <c r="A233" s="24">
        <v>43401</v>
      </c>
      <c r="B233" s="23">
        <v>2018</v>
      </c>
      <c r="C233" s="23" t="s">
        <v>76</v>
      </c>
      <c r="D233" s="23">
        <v>2184.1999999999998</v>
      </c>
      <c r="E233" s="23">
        <v>1092.0999999999999</v>
      </c>
    </row>
    <row r="234" spans="1:5" x14ac:dyDescent="0.3">
      <c r="A234" s="24">
        <v>43310</v>
      </c>
      <c r="B234" s="23">
        <v>2018</v>
      </c>
      <c r="C234" s="23" t="s">
        <v>31</v>
      </c>
      <c r="D234" s="23">
        <v>460.34</v>
      </c>
      <c r="E234" s="23">
        <v>188.74</v>
      </c>
    </row>
    <row r="235" spans="1:5" x14ac:dyDescent="0.3">
      <c r="A235" s="24">
        <v>42916</v>
      </c>
      <c r="B235" s="23">
        <v>2017</v>
      </c>
      <c r="C235" s="23" t="s">
        <v>30</v>
      </c>
      <c r="D235" s="23">
        <v>371.62</v>
      </c>
      <c r="E235" s="23">
        <v>156.08000000000001</v>
      </c>
    </row>
    <row r="236" spans="1:5" x14ac:dyDescent="0.3">
      <c r="A236" s="24">
        <v>42563</v>
      </c>
      <c r="B236" s="23">
        <v>2016</v>
      </c>
      <c r="C236" s="23" t="s">
        <v>30</v>
      </c>
      <c r="D236" s="23">
        <v>584.32000000000005</v>
      </c>
      <c r="E236" s="23">
        <v>286.32</v>
      </c>
    </row>
    <row r="237" spans="1:5" x14ac:dyDescent="0.3">
      <c r="A237" s="24">
        <v>43172</v>
      </c>
      <c r="B237" s="23">
        <v>2018</v>
      </c>
      <c r="C237" s="23" t="s">
        <v>30</v>
      </c>
      <c r="D237" s="23">
        <v>2365.67</v>
      </c>
      <c r="E237" s="23">
        <v>1490.37</v>
      </c>
    </row>
    <row r="238" spans="1:5" x14ac:dyDescent="0.3">
      <c r="A238" s="24">
        <v>43369</v>
      </c>
      <c r="B238" s="23">
        <v>2018</v>
      </c>
      <c r="C238" s="23" t="s">
        <v>31</v>
      </c>
      <c r="D238" s="23">
        <v>1545.48</v>
      </c>
      <c r="E238" s="23">
        <v>649.1</v>
      </c>
    </row>
    <row r="239" spans="1:5" x14ac:dyDescent="0.3">
      <c r="A239" s="24">
        <v>43279</v>
      </c>
      <c r="B239" s="23">
        <v>2018</v>
      </c>
      <c r="C239" s="23" t="s">
        <v>77</v>
      </c>
      <c r="D239" s="23">
        <v>514.36</v>
      </c>
      <c r="E239" s="23">
        <v>334.33</v>
      </c>
    </row>
    <row r="240" spans="1:5" x14ac:dyDescent="0.3">
      <c r="A240" s="24">
        <v>43419</v>
      </c>
      <c r="B240" s="23">
        <v>2018</v>
      </c>
      <c r="C240" s="23" t="s">
        <v>30</v>
      </c>
      <c r="D240" s="23">
        <v>1569.02</v>
      </c>
      <c r="E240" s="23">
        <v>894.34</v>
      </c>
    </row>
    <row r="241" spans="1:5" x14ac:dyDescent="0.3">
      <c r="A241" s="24">
        <v>43059</v>
      </c>
      <c r="B241" s="23">
        <v>2017</v>
      </c>
      <c r="C241" s="23" t="s">
        <v>31</v>
      </c>
      <c r="D241" s="23">
        <v>722.85</v>
      </c>
      <c r="E241" s="23">
        <v>404.8</v>
      </c>
    </row>
    <row r="242" spans="1:5" x14ac:dyDescent="0.3">
      <c r="A242" s="24">
        <v>43396</v>
      </c>
      <c r="B242" s="23">
        <v>2018</v>
      </c>
      <c r="C242" s="23" t="s">
        <v>30</v>
      </c>
      <c r="D242" s="23">
        <v>318.07</v>
      </c>
      <c r="E242" s="23">
        <v>152.66999999999999</v>
      </c>
    </row>
    <row r="243" spans="1:5" x14ac:dyDescent="0.3">
      <c r="A243" s="24">
        <v>43194</v>
      </c>
      <c r="B243" s="23">
        <v>2018</v>
      </c>
      <c r="C243" s="23" t="s">
        <v>76</v>
      </c>
      <c r="D243" s="23">
        <v>857.2</v>
      </c>
      <c r="E243" s="23">
        <v>548.61</v>
      </c>
    </row>
    <row r="244" spans="1:5" x14ac:dyDescent="0.3">
      <c r="A244" s="24">
        <v>43010</v>
      </c>
      <c r="B244" s="23">
        <v>2017</v>
      </c>
      <c r="C244" s="23" t="s">
        <v>77</v>
      </c>
      <c r="D244" s="23">
        <v>1931.66</v>
      </c>
      <c r="E244" s="23">
        <v>1062.4100000000001</v>
      </c>
    </row>
    <row r="245" spans="1:5" x14ac:dyDescent="0.3">
      <c r="A245" s="24">
        <v>42382</v>
      </c>
      <c r="B245" s="23">
        <v>2016</v>
      </c>
      <c r="C245" s="23" t="s">
        <v>31</v>
      </c>
      <c r="D245" s="23">
        <v>1826.83</v>
      </c>
      <c r="E245" s="23">
        <v>822.07</v>
      </c>
    </row>
    <row r="246" spans="1:5" x14ac:dyDescent="0.3">
      <c r="A246" s="24">
        <v>43164</v>
      </c>
      <c r="B246" s="23">
        <v>2018</v>
      </c>
      <c r="C246" s="23" t="s">
        <v>76</v>
      </c>
      <c r="D246" s="23">
        <v>1809.23</v>
      </c>
      <c r="E246" s="23">
        <v>958.89</v>
      </c>
    </row>
    <row r="247" spans="1:5" x14ac:dyDescent="0.3">
      <c r="A247" s="24">
        <v>43458</v>
      </c>
      <c r="B247" s="23">
        <v>2018</v>
      </c>
      <c r="C247" s="23" t="s">
        <v>76</v>
      </c>
      <c r="D247" s="23">
        <v>763.13</v>
      </c>
      <c r="E247" s="23">
        <v>503.67</v>
      </c>
    </row>
    <row r="248" spans="1:5" x14ac:dyDescent="0.3">
      <c r="A248" s="24">
        <v>43012</v>
      </c>
      <c r="B248" s="23">
        <v>2017</v>
      </c>
      <c r="C248" s="23" t="s">
        <v>77</v>
      </c>
      <c r="D248" s="23">
        <v>668.28</v>
      </c>
      <c r="E248" s="23">
        <v>300.73</v>
      </c>
    </row>
    <row r="249" spans="1:5" x14ac:dyDescent="0.3">
      <c r="A249" s="24">
        <v>43369</v>
      </c>
      <c r="B249" s="23">
        <v>2018</v>
      </c>
      <c r="C249" s="23" t="s">
        <v>31</v>
      </c>
      <c r="D249" s="23">
        <v>1712.38</v>
      </c>
      <c r="E249" s="23">
        <v>1095.92</v>
      </c>
    </row>
    <row r="250" spans="1:5" x14ac:dyDescent="0.3">
      <c r="A250" s="24">
        <v>42838</v>
      </c>
      <c r="B250" s="23">
        <v>2017</v>
      </c>
      <c r="C250" s="23" t="s">
        <v>77</v>
      </c>
      <c r="D250" s="23">
        <v>2066.17</v>
      </c>
      <c r="E250" s="23">
        <v>1136.3900000000001</v>
      </c>
    </row>
    <row r="251" spans="1:5" x14ac:dyDescent="0.3">
      <c r="A251" s="24">
        <v>42942</v>
      </c>
      <c r="B251" s="23">
        <v>2017</v>
      </c>
      <c r="C251" s="23" t="s">
        <v>30</v>
      </c>
      <c r="D251" s="23">
        <v>1469.55</v>
      </c>
      <c r="E251" s="23">
        <v>720.08</v>
      </c>
    </row>
    <row r="252" spans="1:5" x14ac:dyDescent="0.3">
      <c r="A252" s="24">
        <v>42420</v>
      </c>
      <c r="B252" s="23">
        <v>2016</v>
      </c>
      <c r="C252" s="23" t="s">
        <v>30</v>
      </c>
      <c r="D252" s="23">
        <v>2040.88</v>
      </c>
      <c r="E252" s="23">
        <v>795.94</v>
      </c>
    </row>
    <row r="253" spans="1:5" x14ac:dyDescent="0.3">
      <c r="A253" s="24">
        <v>43047</v>
      </c>
      <c r="B253" s="23">
        <v>2017</v>
      </c>
      <c r="C253" s="23" t="s">
        <v>31</v>
      </c>
      <c r="D253" s="23">
        <v>2035.16</v>
      </c>
      <c r="E253" s="23">
        <v>875.12</v>
      </c>
    </row>
    <row r="254" spans="1:5" x14ac:dyDescent="0.3">
      <c r="A254" s="24">
        <v>42991</v>
      </c>
      <c r="B254" s="23">
        <v>2017</v>
      </c>
      <c r="C254" s="23" t="s">
        <v>31</v>
      </c>
      <c r="D254" s="23">
        <v>2181.6</v>
      </c>
      <c r="E254" s="23">
        <v>981.72</v>
      </c>
    </row>
    <row r="255" spans="1:5" x14ac:dyDescent="0.3">
      <c r="A255" s="24">
        <v>42983</v>
      </c>
      <c r="B255" s="23">
        <v>2017</v>
      </c>
      <c r="C255" s="23" t="s">
        <v>76</v>
      </c>
      <c r="D255" s="23">
        <v>1032.75</v>
      </c>
      <c r="E255" s="23">
        <v>640.30999999999995</v>
      </c>
    </row>
    <row r="256" spans="1:5" x14ac:dyDescent="0.3">
      <c r="A256" s="24">
        <v>43369</v>
      </c>
      <c r="B256" s="23">
        <v>2018</v>
      </c>
      <c r="C256" s="23" t="s">
        <v>76</v>
      </c>
      <c r="D256" s="23">
        <v>532.4</v>
      </c>
      <c r="E256" s="23">
        <v>340.74</v>
      </c>
    </row>
    <row r="257" spans="1:5" x14ac:dyDescent="0.3">
      <c r="A257" s="24">
        <v>43281</v>
      </c>
      <c r="B257" s="23">
        <v>2018</v>
      </c>
      <c r="C257" s="23" t="s">
        <v>31</v>
      </c>
      <c r="D257" s="23">
        <v>2343.34</v>
      </c>
      <c r="E257" s="23">
        <v>1288.8399999999999</v>
      </c>
    </row>
    <row r="258" spans="1:5" x14ac:dyDescent="0.3">
      <c r="A258" s="24">
        <v>43358</v>
      </c>
      <c r="B258" s="23">
        <v>2018</v>
      </c>
      <c r="C258" s="23" t="s">
        <v>31</v>
      </c>
      <c r="D258" s="23">
        <v>1320.41</v>
      </c>
      <c r="E258" s="23">
        <v>818.65</v>
      </c>
    </row>
    <row r="259" spans="1:5" x14ac:dyDescent="0.3">
      <c r="A259" s="24">
        <v>42806</v>
      </c>
      <c r="B259" s="23">
        <v>2017</v>
      </c>
      <c r="C259" s="23" t="s">
        <v>76</v>
      </c>
      <c r="D259" s="23">
        <v>1595.86</v>
      </c>
      <c r="E259" s="23">
        <v>654.29999999999995</v>
      </c>
    </row>
    <row r="260" spans="1:5" x14ac:dyDescent="0.3">
      <c r="A260" s="24">
        <v>43327</v>
      </c>
      <c r="B260" s="23">
        <v>2018</v>
      </c>
      <c r="C260" s="23" t="s">
        <v>31</v>
      </c>
      <c r="D260" s="23">
        <v>755.86</v>
      </c>
      <c r="E260" s="23">
        <v>423.28</v>
      </c>
    </row>
    <row r="261" spans="1:5" x14ac:dyDescent="0.3">
      <c r="A261" s="24">
        <v>42719</v>
      </c>
      <c r="B261" s="23">
        <v>2016</v>
      </c>
      <c r="C261" s="23" t="s">
        <v>31</v>
      </c>
      <c r="D261" s="23">
        <v>821.07</v>
      </c>
      <c r="E261" s="23">
        <v>541.91</v>
      </c>
    </row>
    <row r="262" spans="1:5" x14ac:dyDescent="0.3">
      <c r="A262" s="24">
        <v>42620</v>
      </c>
      <c r="B262" s="23">
        <v>2016</v>
      </c>
      <c r="C262" s="23" t="s">
        <v>31</v>
      </c>
      <c r="D262" s="23">
        <v>1038.6300000000001</v>
      </c>
      <c r="E262" s="23">
        <v>612.79</v>
      </c>
    </row>
    <row r="263" spans="1:5" x14ac:dyDescent="0.3">
      <c r="A263" s="24">
        <v>43415</v>
      </c>
      <c r="B263" s="23">
        <v>2018</v>
      </c>
      <c r="C263" s="23" t="s">
        <v>31</v>
      </c>
      <c r="D263" s="23">
        <v>374.65</v>
      </c>
      <c r="E263" s="23">
        <v>243.52</v>
      </c>
    </row>
    <row r="264" spans="1:5" x14ac:dyDescent="0.3">
      <c r="A264" s="24">
        <v>43131</v>
      </c>
      <c r="B264" s="23">
        <v>2018</v>
      </c>
      <c r="C264" s="23" t="s">
        <v>76</v>
      </c>
      <c r="D264" s="23">
        <v>617.79</v>
      </c>
      <c r="E264" s="23">
        <v>240.94</v>
      </c>
    </row>
    <row r="265" spans="1:5" x14ac:dyDescent="0.3">
      <c r="A265" s="24">
        <v>42403</v>
      </c>
      <c r="B265" s="23">
        <v>2016</v>
      </c>
      <c r="C265" s="23" t="s">
        <v>30</v>
      </c>
      <c r="D265" s="23">
        <v>2432.56</v>
      </c>
      <c r="E265" s="23">
        <v>1070.33</v>
      </c>
    </row>
    <row r="266" spans="1:5" x14ac:dyDescent="0.3">
      <c r="A266" s="24">
        <v>43194</v>
      </c>
      <c r="B266" s="23">
        <v>2018</v>
      </c>
      <c r="C266" s="23" t="s">
        <v>76</v>
      </c>
      <c r="D266" s="23">
        <v>1525.92</v>
      </c>
      <c r="E266" s="23">
        <v>793.48</v>
      </c>
    </row>
    <row r="267" spans="1:5" x14ac:dyDescent="0.3">
      <c r="A267" s="24">
        <v>42606</v>
      </c>
      <c r="B267" s="23">
        <v>2016</v>
      </c>
      <c r="C267" s="23" t="s">
        <v>31</v>
      </c>
      <c r="D267" s="23">
        <v>2183.81</v>
      </c>
      <c r="E267" s="23">
        <v>1135.58</v>
      </c>
    </row>
    <row r="268" spans="1:5" x14ac:dyDescent="0.3">
      <c r="A268" s="24">
        <v>42795</v>
      </c>
      <c r="B268" s="23">
        <v>2017</v>
      </c>
      <c r="C268" s="23" t="s">
        <v>76</v>
      </c>
      <c r="D268" s="23">
        <v>1269.81</v>
      </c>
      <c r="E268" s="23">
        <v>647.6</v>
      </c>
    </row>
    <row r="269" spans="1:5" x14ac:dyDescent="0.3">
      <c r="A269" s="24">
        <v>43045</v>
      </c>
      <c r="B269" s="23">
        <v>2017</v>
      </c>
      <c r="C269" s="23" t="s">
        <v>30</v>
      </c>
      <c r="D269" s="23">
        <v>1687.91</v>
      </c>
      <c r="E269" s="23">
        <v>1046.5</v>
      </c>
    </row>
    <row r="270" spans="1:5" x14ac:dyDescent="0.3">
      <c r="A270" s="24">
        <v>42812</v>
      </c>
      <c r="B270" s="23">
        <v>2017</v>
      </c>
      <c r="C270" s="23" t="s">
        <v>76</v>
      </c>
      <c r="D270" s="23">
        <v>1768.43</v>
      </c>
      <c r="E270" s="23">
        <v>813.48</v>
      </c>
    </row>
    <row r="271" spans="1:5" x14ac:dyDescent="0.3">
      <c r="A271" s="24">
        <v>42690</v>
      </c>
      <c r="B271" s="23">
        <v>2016</v>
      </c>
      <c r="C271" s="23" t="s">
        <v>31</v>
      </c>
      <c r="D271" s="23">
        <v>2318.52</v>
      </c>
      <c r="E271" s="23">
        <v>904.22</v>
      </c>
    </row>
    <row r="272" spans="1:5" x14ac:dyDescent="0.3">
      <c r="A272" s="24">
        <v>43438</v>
      </c>
      <c r="B272" s="23">
        <v>2018</v>
      </c>
      <c r="C272" s="23" t="s">
        <v>77</v>
      </c>
      <c r="D272" s="23">
        <v>1196.2</v>
      </c>
      <c r="E272" s="23">
        <v>514.37</v>
      </c>
    </row>
    <row r="273" spans="1:5" x14ac:dyDescent="0.3">
      <c r="A273" s="24">
        <v>42717</v>
      </c>
      <c r="B273" s="23">
        <v>2016</v>
      </c>
      <c r="C273" s="23" t="s">
        <v>76</v>
      </c>
      <c r="D273" s="23">
        <v>960.34</v>
      </c>
      <c r="E273" s="23">
        <v>374.53</v>
      </c>
    </row>
    <row r="274" spans="1:5" x14ac:dyDescent="0.3">
      <c r="A274" s="24">
        <v>42702</v>
      </c>
      <c r="B274" s="23">
        <v>2016</v>
      </c>
      <c r="C274" s="23" t="s">
        <v>76</v>
      </c>
      <c r="D274" s="23">
        <v>530.88</v>
      </c>
      <c r="E274" s="23">
        <v>323.83999999999997</v>
      </c>
    </row>
    <row r="275" spans="1:5" x14ac:dyDescent="0.3">
      <c r="A275" s="24">
        <v>42462</v>
      </c>
      <c r="B275" s="23">
        <v>2016</v>
      </c>
      <c r="C275" s="23" t="s">
        <v>30</v>
      </c>
      <c r="D275" s="23">
        <v>984.47</v>
      </c>
      <c r="E275" s="23">
        <v>433.17</v>
      </c>
    </row>
    <row r="276" spans="1:5" x14ac:dyDescent="0.3">
      <c r="A276" s="24">
        <v>42412</v>
      </c>
      <c r="B276" s="23">
        <v>2016</v>
      </c>
      <c r="C276" s="23" t="s">
        <v>76</v>
      </c>
      <c r="D276" s="23">
        <v>1748.51</v>
      </c>
      <c r="E276" s="23">
        <v>891.74</v>
      </c>
    </row>
    <row r="277" spans="1:5" x14ac:dyDescent="0.3">
      <c r="A277" s="24">
        <v>42619</v>
      </c>
      <c r="B277" s="23">
        <v>2016</v>
      </c>
      <c r="C277" s="23" t="s">
        <v>76</v>
      </c>
      <c r="D277" s="23">
        <v>1349.5</v>
      </c>
      <c r="E277" s="23">
        <v>647.76</v>
      </c>
    </row>
    <row r="278" spans="1:5" x14ac:dyDescent="0.3">
      <c r="A278" s="24">
        <v>43454</v>
      </c>
      <c r="B278" s="23">
        <v>2018</v>
      </c>
      <c r="C278" s="23" t="s">
        <v>31</v>
      </c>
      <c r="D278" s="23">
        <v>202.11</v>
      </c>
      <c r="E278" s="23">
        <v>131.37</v>
      </c>
    </row>
    <row r="279" spans="1:5" x14ac:dyDescent="0.3">
      <c r="A279" s="24">
        <v>42589</v>
      </c>
      <c r="B279" s="23">
        <v>2016</v>
      </c>
      <c r="C279" s="23" t="s">
        <v>31</v>
      </c>
      <c r="D279" s="23">
        <v>1315.22</v>
      </c>
      <c r="E279" s="23">
        <v>670.76</v>
      </c>
    </row>
    <row r="280" spans="1:5" x14ac:dyDescent="0.3">
      <c r="A280" s="24">
        <v>42838</v>
      </c>
      <c r="B280" s="23">
        <v>2017</v>
      </c>
      <c r="C280" s="23" t="s">
        <v>76</v>
      </c>
      <c r="D280" s="23">
        <v>1443.33</v>
      </c>
      <c r="E280" s="23">
        <v>837.13</v>
      </c>
    </row>
    <row r="281" spans="1:5" x14ac:dyDescent="0.3">
      <c r="A281" s="24">
        <v>42613</v>
      </c>
      <c r="B281" s="23">
        <v>2016</v>
      </c>
      <c r="C281" s="23" t="s">
        <v>30</v>
      </c>
      <c r="D281" s="23">
        <v>405.95</v>
      </c>
      <c r="E281" s="23">
        <v>215.15</v>
      </c>
    </row>
    <row r="282" spans="1:5" x14ac:dyDescent="0.3">
      <c r="A282" s="24">
        <v>42956</v>
      </c>
      <c r="B282" s="23">
        <v>2017</v>
      </c>
      <c r="C282" s="23" t="s">
        <v>76</v>
      </c>
      <c r="D282" s="23">
        <v>454.09</v>
      </c>
      <c r="E282" s="23">
        <v>249.75</v>
      </c>
    </row>
    <row r="283" spans="1:5" x14ac:dyDescent="0.3">
      <c r="A283" s="24">
        <v>42885</v>
      </c>
      <c r="B283" s="23">
        <v>2017</v>
      </c>
      <c r="C283" s="23" t="s">
        <v>76</v>
      </c>
      <c r="D283" s="23">
        <v>846.97</v>
      </c>
      <c r="E283" s="23">
        <v>559</v>
      </c>
    </row>
    <row r="284" spans="1:5" x14ac:dyDescent="0.3">
      <c r="A284" s="24">
        <v>42405</v>
      </c>
      <c r="B284" s="23">
        <v>2016</v>
      </c>
      <c r="C284" s="23" t="s">
        <v>77</v>
      </c>
      <c r="D284" s="23">
        <v>849.02</v>
      </c>
      <c r="E284" s="23">
        <v>416.02</v>
      </c>
    </row>
    <row r="285" spans="1:5" x14ac:dyDescent="0.3">
      <c r="A285" s="24">
        <v>42629</v>
      </c>
      <c r="B285" s="23">
        <v>2016</v>
      </c>
      <c r="C285" s="23" t="s">
        <v>77</v>
      </c>
      <c r="D285" s="23">
        <v>641.51</v>
      </c>
      <c r="E285" s="23">
        <v>307.92</v>
      </c>
    </row>
    <row r="286" spans="1:5" x14ac:dyDescent="0.3">
      <c r="A286" s="24">
        <v>42642</v>
      </c>
      <c r="B286" s="23">
        <v>2016</v>
      </c>
      <c r="C286" s="23" t="s">
        <v>31</v>
      </c>
      <c r="D286" s="23">
        <v>2403.98</v>
      </c>
      <c r="E286" s="23">
        <v>1466.43</v>
      </c>
    </row>
    <row r="287" spans="1:5" x14ac:dyDescent="0.3">
      <c r="A287" s="24">
        <v>43281</v>
      </c>
      <c r="B287" s="23">
        <v>2018</v>
      </c>
      <c r="C287" s="23" t="s">
        <v>31</v>
      </c>
      <c r="D287" s="23">
        <v>404.17</v>
      </c>
      <c r="E287" s="23">
        <v>242.5</v>
      </c>
    </row>
    <row r="288" spans="1:5" x14ac:dyDescent="0.3">
      <c r="A288" s="24">
        <v>43092</v>
      </c>
      <c r="B288" s="23">
        <v>2017</v>
      </c>
      <c r="C288" s="23" t="s">
        <v>77</v>
      </c>
      <c r="D288" s="23">
        <v>767.42</v>
      </c>
      <c r="E288" s="23">
        <v>429.76</v>
      </c>
    </row>
    <row r="289" spans="1:5" x14ac:dyDescent="0.3">
      <c r="A289" s="24">
        <v>42556</v>
      </c>
      <c r="B289" s="23">
        <v>2016</v>
      </c>
      <c r="C289" s="23" t="s">
        <v>31</v>
      </c>
      <c r="D289" s="23">
        <v>1417.56</v>
      </c>
      <c r="E289" s="23">
        <v>765.48</v>
      </c>
    </row>
    <row r="290" spans="1:5" x14ac:dyDescent="0.3">
      <c r="A290" s="24">
        <v>43222</v>
      </c>
      <c r="B290" s="23">
        <v>2018</v>
      </c>
      <c r="C290" s="23" t="s">
        <v>77</v>
      </c>
      <c r="D290" s="23">
        <v>2460.3000000000002</v>
      </c>
      <c r="E290" s="23">
        <v>1008.72</v>
      </c>
    </row>
    <row r="291" spans="1:5" x14ac:dyDescent="0.3">
      <c r="A291" s="24">
        <v>42738</v>
      </c>
      <c r="B291" s="23">
        <v>2017</v>
      </c>
      <c r="C291" s="23" t="s">
        <v>77</v>
      </c>
      <c r="D291" s="23">
        <v>2372.9899999999998</v>
      </c>
      <c r="E291" s="23">
        <v>1210.22</v>
      </c>
    </row>
    <row r="292" spans="1:5" x14ac:dyDescent="0.3">
      <c r="A292" s="24">
        <v>42581</v>
      </c>
      <c r="B292" s="23">
        <v>2016</v>
      </c>
      <c r="C292" s="23" t="s">
        <v>77</v>
      </c>
      <c r="D292" s="23">
        <v>881.25</v>
      </c>
      <c r="E292" s="23">
        <v>387.75</v>
      </c>
    </row>
    <row r="293" spans="1:5" x14ac:dyDescent="0.3">
      <c r="A293" s="24">
        <v>42625</v>
      </c>
      <c r="B293" s="23">
        <v>2016</v>
      </c>
      <c r="C293" s="23" t="s">
        <v>31</v>
      </c>
      <c r="D293" s="23">
        <v>608.55999999999995</v>
      </c>
      <c r="E293" s="23">
        <v>292.11</v>
      </c>
    </row>
    <row r="294" spans="1:5" x14ac:dyDescent="0.3">
      <c r="A294" s="24">
        <v>43220</v>
      </c>
      <c r="B294" s="23">
        <v>2018</v>
      </c>
      <c r="C294" s="23" t="s">
        <v>30</v>
      </c>
      <c r="D294" s="23">
        <v>1183.79</v>
      </c>
      <c r="E294" s="23">
        <v>710.27</v>
      </c>
    </row>
    <row r="295" spans="1:5" x14ac:dyDescent="0.3">
      <c r="A295" s="24">
        <v>42843</v>
      </c>
      <c r="B295" s="23">
        <v>2017</v>
      </c>
      <c r="C295" s="23" t="s">
        <v>77</v>
      </c>
      <c r="D295" s="23">
        <v>147.9</v>
      </c>
      <c r="E295" s="23">
        <v>73.95</v>
      </c>
    </row>
    <row r="296" spans="1:5" x14ac:dyDescent="0.3">
      <c r="A296" s="24">
        <v>42955</v>
      </c>
      <c r="B296" s="23">
        <v>2017</v>
      </c>
      <c r="C296" s="23" t="s">
        <v>31</v>
      </c>
      <c r="D296" s="23">
        <v>95.34</v>
      </c>
      <c r="E296" s="23">
        <v>52.44</v>
      </c>
    </row>
    <row r="297" spans="1:5" x14ac:dyDescent="0.3">
      <c r="A297" s="24">
        <v>42584</v>
      </c>
      <c r="B297" s="23">
        <v>2016</v>
      </c>
      <c r="C297" s="23" t="s">
        <v>76</v>
      </c>
      <c r="D297" s="23">
        <v>435.6</v>
      </c>
      <c r="E297" s="23">
        <v>257</v>
      </c>
    </row>
    <row r="298" spans="1:5" x14ac:dyDescent="0.3">
      <c r="A298" s="24">
        <v>42628</v>
      </c>
      <c r="B298" s="23">
        <v>2016</v>
      </c>
      <c r="C298" s="23" t="s">
        <v>76</v>
      </c>
      <c r="D298" s="23">
        <v>1021.67</v>
      </c>
      <c r="E298" s="23">
        <v>429.1</v>
      </c>
    </row>
    <row r="299" spans="1:5" x14ac:dyDescent="0.3">
      <c r="A299" s="24">
        <v>42670</v>
      </c>
      <c r="B299" s="23">
        <v>2016</v>
      </c>
      <c r="C299" s="23" t="s">
        <v>30</v>
      </c>
      <c r="D299" s="23">
        <v>1195.02</v>
      </c>
      <c r="E299" s="23">
        <v>657.26</v>
      </c>
    </row>
    <row r="300" spans="1:5" x14ac:dyDescent="0.3">
      <c r="A300" s="24">
        <v>43116</v>
      </c>
      <c r="B300" s="23">
        <v>2018</v>
      </c>
      <c r="C300" s="23" t="s">
        <v>30</v>
      </c>
      <c r="D300" s="23">
        <v>2167.89</v>
      </c>
      <c r="E300" s="23">
        <v>975.55</v>
      </c>
    </row>
    <row r="301" spans="1:5" x14ac:dyDescent="0.3">
      <c r="A301" s="24">
        <v>43387</v>
      </c>
      <c r="B301" s="23">
        <v>2018</v>
      </c>
      <c r="C301" s="23" t="s">
        <v>77</v>
      </c>
      <c r="D301" s="23">
        <v>2498.69</v>
      </c>
      <c r="E301" s="23">
        <v>1224.3599999999999</v>
      </c>
    </row>
    <row r="302" spans="1:5" x14ac:dyDescent="0.3">
      <c r="A302" s="24">
        <v>42972</v>
      </c>
      <c r="B302" s="23">
        <v>2017</v>
      </c>
      <c r="C302" s="23" t="s">
        <v>30</v>
      </c>
      <c r="D302" s="23">
        <v>849.45</v>
      </c>
      <c r="E302" s="23">
        <v>526.66</v>
      </c>
    </row>
    <row r="303" spans="1:5" x14ac:dyDescent="0.3">
      <c r="A303" s="24">
        <v>42439</v>
      </c>
      <c r="B303" s="23">
        <v>2016</v>
      </c>
      <c r="C303" s="23" t="s">
        <v>31</v>
      </c>
      <c r="D303" s="23">
        <v>1138.8499999999999</v>
      </c>
      <c r="E303" s="23">
        <v>671.92</v>
      </c>
    </row>
    <row r="304" spans="1:5" x14ac:dyDescent="0.3">
      <c r="A304" s="24">
        <v>42572</v>
      </c>
      <c r="B304" s="23">
        <v>2016</v>
      </c>
      <c r="C304" s="23" t="s">
        <v>31</v>
      </c>
      <c r="D304" s="23">
        <v>1363.56</v>
      </c>
      <c r="E304" s="23">
        <v>749.96</v>
      </c>
    </row>
    <row r="305" spans="1:5" x14ac:dyDescent="0.3">
      <c r="A305" s="24">
        <v>42370</v>
      </c>
      <c r="B305" s="23">
        <v>2016</v>
      </c>
      <c r="C305" s="23" t="s">
        <v>30</v>
      </c>
      <c r="D305" s="23">
        <v>548.85</v>
      </c>
      <c r="E305" s="23">
        <v>236.01</v>
      </c>
    </row>
    <row r="306" spans="1:5" x14ac:dyDescent="0.3">
      <c r="A306" s="24">
        <v>43334</v>
      </c>
      <c r="B306" s="23">
        <v>2018</v>
      </c>
      <c r="C306" s="23" t="s">
        <v>76</v>
      </c>
      <c r="D306" s="23">
        <v>1581.57</v>
      </c>
      <c r="E306" s="23">
        <v>711.71</v>
      </c>
    </row>
    <row r="307" spans="1:5" x14ac:dyDescent="0.3">
      <c r="A307" s="24">
        <v>42478</v>
      </c>
      <c r="B307" s="23">
        <v>2016</v>
      </c>
      <c r="C307" s="23" t="s">
        <v>30</v>
      </c>
      <c r="D307" s="23">
        <v>1287.98</v>
      </c>
      <c r="E307" s="23">
        <v>643.99</v>
      </c>
    </row>
    <row r="308" spans="1:5" x14ac:dyDescent="0.3">
      <c r="A308" s="24">
        <v>42943</v>
      </c>
      <c r="B308" s="23">
        <v>2017</v>
      </c>
      <c r="C308" s="23" t="s">
        <v>31</v>
      </c>
      <c r="D308" s="23">
        <v>388.07</v>
      </c>
      <c r="E308" s="23">
        <v>194.04</v>
      </c>
    </row>
    <row r="309" spans="1:5" x14ac:dyDescent="0.3">
      <c r="A309" s="24">
        <v>42861</v>
      </c>
      <c r="B309" s="23">
        <v>2017</v>
      </c>
      <c r="C309" s="23" t="s">
        <v>77</v>
      </c>
      <c r="D309" s="23">
        <v>198.57</v>
      </c>
      <c r="E309" s="23">
        <v>133.04</v>
      </c>
    </row>
    <row r="310" spans="1:5" x14ac:dyDescent="0.3">
      <c r="A310" s="24">
        <v>43038</v>
      </c>
      <c r="B310" s="23">
        <v>2017</v>
      </c>
      <c r="C310" s="23" t="s">
        <v>76</v>
      </c>
      <c r="D310" s="23">
        <v>2054.5300000000002</v>
      </c>
      <c r="E310" s="23">
        <v>1129.99</v>
      </c>
    </row>
    <row r="311" spans="1:5" x14ac:dyDescent="0.3">
      <c r="A311" s="24">
        <v>43273</v>
      </c>
      <c r="B311" s="23">
        <v>2018</v>
      </c>
      <c r="C311" s="23" t="s">
        <v>76</v>
      </c>
      <c r="D311" s="23">
        <v>1996.95</v>
      </c>
      <c r="E311" s="23">
        <v>1158.23</v>
      </c>
    </row>
    <row r="312" spans="1:5" x14ac:dyDescent="0.3">
      <c r="A312" s="24">
        <v>42403</v>
      </c>
      <c r="B312" s="23">
        <v>2016</v>
      </c>
      <c r="C312" s="23" t="s">
        <v>31</v>
      </c>
      <c r="D312" s="23">
        <v>1581.49</v>
      </c>
      <c r="E312" s="23">
        <v>948.89</v>
      </c>
    </row>
    <row r="313" spans="1:5" x14ac:dyDescent="0.3">
      <c r="A313" s="24">
        <v>42415</v>
      </c>
      <c r="B313" s="23">
        <v>2016</v>
      </c>
      <c r="C313" s="23" t="s">
        <v>77</v>
      </c>
      <c r="D313" s="23">
        <v>1406.37</v>
      </c>
      <c r="E313" s="23">
        <v>548.48</v>
      </c>
    </row>
    <row r="314" spans="1:5" x14ac:dyDescent="0.3">
      <c r="A314" s="24">
        <v>43440</v>
      </c>
      <c r="B314" s="23">
        <v>2018</v>
      </c>
      <c r="C314" s="23" t="s">
        <v>77</v>
      </c>
      <c r="D314" s="23">
        <v>973.62</v>
      </c>
      <c r="E314" s="23">
        <v>652.33000000000004</v>
      </c>
    </row>
    <row r="315" spans="1:5" x14ac:dyDescent="0.3">
      <c r="A315" s="24">
        <v>42385</v>
      </c>
      <c r="B315" s="23">
        <v>2016</v>
      </c>
      <c r="C315" s="23" t="s">
        <v>77</v>
      </c>
      <c r="D315" s="23">
        <v>1435.97</v>
      </c>
      <c r="E315" s="23">
        <v>761.06</v>
      </c>
    </row>
    <row r="316" spans="1:5" x14ac:dyDescent="0.3">
      <c r="A316" s="24">
        <v>42557</v>
      </c>
      <c r="B316" s="23">
        <v>2016</v>
      </c>
      <c r="C316" s="23" t="s">
        <v>30</v>
      </c>
      <c r="D316" s="23">
        <v>1135.44</v>
      </c>
      <c r="E316" s="23">
        <v>567.72</v>
      </c>
    </row>
    <row r="317" spans="1:5" x14ac:dyDescent="0.3">
      <c r="A317" s="24">
        <v>42848</v>
      </c>
      <c r="B317" s="23">
        <v>2017</v>
      </c>
      <c r="C317" s="23" t="s">
        <v>30</v>
      </c>
      <c r="D317" s="23">
        <v>1649.82</v>
      </c>
      <c r="E317" s="23">
        <v>824.91</v>
      </c>
    </row>
    <row r="318" spans="1:5" x14ac:dyDescent="0.3">
      <c r="A318" s="24">
        <v>42495</v>
      </c>
      <c r="B318" s="23">
        <v>2016</v>
      </c>
      <c r="C318" s="23" t="s">
        <v>76</v>
      </c>
      <c r="D318" s="23">
        <v>871.99</v>
      </c>
      <c r="E318" s="23">
        <v>566.79</v>
      </c>
    </row>
    <row r="319" spans="1:5" x14ac:dyDescent="0.3">
      <c r="A319" s="24">
        <v>42894</v>
      </c>
      <c r="B319" s="23">
        <v>2017</v>
      </c>
      <c r="C319" s="23" t="s">
        <v>76</v>
      </c>
      <c r="D319" s="23">
        <v>2466.89</v>
      </c>
      <c r="E319" s="23">
        <v>1455.47</v>
      </c>
    </row>
    <row r="320" spans="1:5" x14ac:dyDescent="0.3">
      <c r="A320" s="24">
        <v>42931</v>
      </c>
      <c r="B320" s="23">
        <v>2017</v>
      </c>
      <c r="C320" s="23" t="s">
        <v>77</v>
      </c>
      <c r="D320" s="23">
        <v>948.56</v>
      </c>
      <c r="E320" s="23">
        <v>502.74</v>
      </c>
    </row>
    <row r="321" spans="1:5" x14ac:dyDescent="0.3">
      <c r="A321" s="24">
        <v>42994</v>
      </c>
      <c r="B321" s="23">
        <v>2017</v>
      </c>
      <c r="C321" s="23" t="s">
        <v>30</v>
      </c>
      <c r="D321" s="23">
        <v>2050.66</v>
      </c>
      <c r="E321" s="23">
        <v>1209.8900000000001</v>
      </c>
    </row>
    <row r="322" spans="1:5" x14ac:dyDescent="0.3">
      <c r="A322" s="24">
        <v>43196</v>
      </c>
      <c r="B322" s="23">
        <v>2018</v>
      </c>
      <c r="C322" s="23" t="s">
        <v>77</v>
      </c>
      <c r="D322" s="23">
        <v>1074.01</v>
      </c>
      <c r="E322" s="23">
        <v>590.71</v>
      </c>
    </row>
    <row r="323" spans="1:5" x14ac:dyDescent="0.3">
      <c r="A323" s="24">
        <v>43129</v>
      </c>
      <c r="B323" s="23">
        <v>2018</v>
      </c>
      <c r="C323" s="23" t="s">
        <v>76</v>
      </c>
      <c r="D323" s="23">
        <v>1533.56</v>
      </c>
      <c r="E323" s="23">
        <v>828.12</v>
      </c>
    </row>
    <row r="324" spans="1:5" x14ac:dyDescent="0.3">
      <c r="A324" s="24">
        <v>42450</v>
      </c>
      <c r="B324" s="23">
        <v>2016</v>
      </c>
      <c r="C324" s="23" t="s">
        <v>31</v>
      </c>
      <c r="D324" s="23">
        <v>1569.66</v>
      </c>
      <c r="E324" s="23">
        <v>706.35</v>
      </c>
    </row>
    <row r="325" spans="1:5" x14ac:dyDescent="0.3">
      <c r="A325" s="24">
        <v>43234</v>
      </c>
      <c r="B325" s="23">
        <v>2018</v>
      </c>
      <c r="C325" s="23" t="s">
        <v>31</v>
      </c>
      <c r="D325" s="23">
        <v>1511.8</v>
      </c>
      <c r="E325" s="23">
        <v>604.72</v>
      </c>
    </row>
    <row r="326" spans="1:5" x14ac:dyDescent="0.3">
      <c r="A326" s="24">
        <v>43368</v>
      </c>
      <c r="B326" s="23">
        <v>2018</v>
      </c>
      <c r="C326" s="23" t="s">
        <v>30</v>
      </c>
      <c r="D326" s="23">
        <v>1291.5</v>
      </c>
      <c r="E326" s="23">
        <v>710.33</v>
      </c>
    </row>
    <row r="327" spans="1:5" x14ac:dyDescent="0.3">
      <c r="A327" s="24">
        <v>43081</v>
      </c>
      <c r="B327" s="23">
        <v>2017</v>
      </c>
      <c r="C327" s="23" t="s">
        <v>77</v>
      </c>
      <c r="D327" s="23">
        <v>186.26</v>
      </c>
      <c r="E327" s="23">
        <v>104.31</v>
      </c>
    </row>
    <row r="328" spans="1:5" x14ac:dyDescent="0.3">
      <c r="A328" s="24">
        <v>43295</v>
      </c>
      <c r="B328" s="23">
        <v>2018</v>
      </c>
      <c r="C328" s="23" t="s">
        <v>76</v>
      </c>
      <c r="D328" s="23">
        <v>1511.95</v>
      </c>
      <c r="E328" s="23">
        <v>861.81</v>
      </c>
    </row>
    <row r="329" spans="1:5" x14ac:dyDescent="0.3">
      <c r="A329" s="24">
        <v>43353</v>
      </c>
      <c r="B329" s="23">
        <v>2018</v>
      </c>
      <c r="C329" s="23" t="s">
        <v>30</v>
      </c>
      <c r="D329" s="23">
        <v>1746.94</v>
      </c>
      <c r="E329" s="23">
        <v>943.35</v>
      </c>
    </row>
    <row r="330" spans="1:5" x14ac:dyDescent="0.3">
      <c r="A330" s="24">
        <v>42447</v>
      </c>
      <c r="B330" s="23">
        <v>2016</v>
      </c>
      <c r="C330" s="23" t="s">
        <v>30</v>
      </c>
      <c r="D330" s="23">
        <v>293.45</v>
      </c>
      <c r="E330" s="23">
        <v>140.86000000000001</v>
      </c>
    </row>
    <row r="331" spans="1:5" x14ac:dyDescent="0.3">
      <c r="A331" s="24">
        <v>43314</v>
      </c>
      <c r="B331" s="23">
        <v>2018</v>
      </c>
      <c r="C331" s="23" t="s">
        <v>30</v>
      </c>
      <c r="D331" s="23">
        <v>1963.48</v>
      </c>
      <c r="E331" s="23">
        <v>883.57</v>
      </c>
    </row>
    <row r="332" spans="1:5" x14ac:dyDescent="0.3">
      <c r="A332" s="24">
        <v>43248</v>
      </c>
      <c r="B332" s="23">
        <v>2018</v>
      </c>
      <c r="C332" s="23" t="s">
        <v>76</v>
      </c>
      <c r="D332" s="23">
        <v>488.7</v>
      </c>
      <c r="E332" s="23">
        <v>219.92</v>
      </c>
    </row>
    <row r="333" spans="1:5" x14ac:dyDescent="0.3">
      <c r="A333" s="24">
        <v>43193</v>
      </c>
      <c r="B333" s="23">
        <v>2018</v>
      </c>
      <c r="C333" s="23" t="s">
        <v>31</v>
      </c>
      <c r="D333" s="23">
        <v>503.68</v>
      </c>
      <c r="E333" s="23">
        <v>231.69</v>
      </c>
    </row>
    <row r="334" spans="1:5" x14ac:dyDescent="0.3">
      <c r="A334" s="24">
        <v>42629</v>
      </c>
      <c r="B334" s="23">
        <v>2016</v>
      </c>
      <c r="C334" s="23" t="s">
        <v>30</v>
      </c>
      <c r="D334" s="23">
        <v>2181.39</v>
      </c>
      <c r="E334" s="23">
        <v>1330.65</v>
      </c>
    </row>
    <row r="335" spans="1:5" x14ac:dyDescent="0.3">
      <c r="A335" s="24">
        <v>42941</v>
      </c>
      <c r="B335" s="23">
        <v>2017</v>
      </c>
      <c r="C335" s="23" t="s">
        <v>76</v>
      </c>
      <c r="D335" s="23">
        <v>1578.57</v>
      </c>
      <c r="E335" s="23">
        <v>805.07</v>
      </c>
    </row>
    <row r="336" spans="1:5" x14ac:dyDescent="0.3">
      <c r="A336" s="24">
        <v>43160</v>
      </c>
      <c r="B336" s="23">
        <v>2018</v>
      </c>
      <c r="C336" s="23" t="s">
        <v>77</v>
      </c>
      <c r="D336" s="23">
        <v>996.86</v>
      </c>
      <c r="E336" s="23">
        <v>598.12</v>
      </c>
    </row>
    <row r="337" spans="1:5" x14ac:dyDescent="0.3">
      <c r="A337" s="24">
        <v>43318</v>
      </c>
      <c r="B337" s="23">
        <v>2018</v>
      </c>
      <c r="C337" s="23" t="s">
        <v>31</v>
      </c>
      <c r="D337" s="23">
        <v>1707.1</v>
      </c>
      <c r="E337" s="23">
        <v>665.77</v>
      </c>
    </row>
    <row r="338" spans="1:5" x14ac:dyDescent="0.3">
      <c r="A338" s="24">
        <v>43066</v>
      </c>
      <c r="B338" s="23">
        <v>2017</v>
      </c>
      <c r="C338" s="23" t="s">
        <v>77</v>
      </c>
      <c r="D338" s="23">
        <v>1613.91</v>
      </c>
      <c r="E338" s="23">
        <v>984.49</v>
      </c>
    </row>
    <row r="339" spans="1:5" x14ac:dyDescent="0.3">
      <c r="A339" s="24">
        <v>42956</v>
      </c>
      <c r="B339" s="23">
        <v>2017</v>
      </c>
      <c r="C339" s="23" t="s">
        <v>77</v>
      </c>
      <c r="D339" s="23">
        <v>864.91</v>
      </c>
      <c r="E339" s="23">
        <v>397.86</v>
      </c>
    </row>
    <row r="340" spans="1:5" x14ac:dyDescent="0.3">
      <c r="A340" s="24">
        <v>43026</v>
      </c>
      <c r="B340" s="23">
        <v>2017</v>
      </c>
      <c r="C340" s="23" t="s">
        <v>31</v>
      </c>
      <c r="D340" s="23">
        <v>1389.02</v>
      </c>
      <c r="E340" s="23">
        <v>541.72</v>
      </c>
    </row>
    <row r="341" spans="1:5" x14ac:dyDescent="0.3">
      <c r="A341" s="24">
        <v>42619</v>
      </c>
      <c r="B341" s="23">
        <v>2016</v>
      </c>
      <c r="C341" s="23" t="s">
        <v>77</v>
      </c>
      <c r="D341" s="23">
        <v>1307.08</v>
      </c>
      <c r="E341" s="23">
        <v>509.76</v>
      </c>
    </row>
    <row r="342" spans="1:5" x14ac:dyDescent="0.3">
      <c r="A342" s="24">
        <v>43465</v>
      </c>
      <c r="B342" s="23">
        <v>2018</v>
      </c>
      <c r="C342" s="23" t="s">
        <v>31</v>
      </c>
      <c r="D342" s="23">
        <v>18.68</v>
      </c>
      <c r="E342" s="23">
        <v>10.46</v>
      </c>
    </row>
    <row r="343" spans="1:5" x14ac:dyDescent="0.3">
      <c r="A343" s="24">
        <v>42854</v>
      </c>
      <c r="B343" s="23">
        <v>2017</v>
      </c>
      <c r="C343" s="23" t="s">
        <v>76</v>
      </c>
      <c r="D343" s="23">
        <v>1794.84</v>
      </c>
      <c r="E343" s="23">
        <v>915.37</v>
      </c>
    </row>
    <row r="344" spans="1:5" x14ac:dyDescent="0.3">
      <c r="A344" s="24">
        <v>43458</v>
      </c>
      <c r="B344" s="23">
        <v>2018</v>
      </c>
      <c r="C344" s="23" t="s">
        <v>77</v>
      </c>
      <c r="D344" s="23">
        <v>106.76</v>
      </c>
      <c r="E344" s="23">
        <v>62.99</v>
      </c>
    </row>
    <row r="345" spans="1:5" x14ac:dyDescent="0.3">
      <c r="A345" s="24">
        <v>43384</v>
      </c>
      <c r="B345" s="23">
        <v>2018</v>
      </c>
      <c r="C345" s="23" t="s">
        <v>76</v>
      </c>
      <c r="D345" s="23">
        <v>2361.89</v>
      </c>
      <c r="E345" s="23">
        <v>921.14</v>
      </c>
    </row>
    <row r="346" spans="1:5" x14ac:dyDescent="0.3">
      <c r="A346" s="24">
        <v>43298</v>
      </c>
      <c r="B346" s="23">
        <v>2018</v>
      </c>
      <c r="C346" s="23" t="s">
        <v>30</v>
      </c>
      <c r="D346" s="23">
        <v>2270.87</v>
      </c>
      <c r="E346" s="23">
        <v>1226.27</v>
      </c>
    </row>
    <row r="347" spans="1:5" x14ac:dyDescent="0.3">
      <c r="A347" s="24">
        <v>43047</v>
      </c>
      <c r="B347" s="23">
        <v>2017</v>
      </c>
      <c r="C347" s="23" t="s">
        <v>76</v>
      </c>
      <c r="D347" s="23">
        <v>777.74</v>
      </c>
      <c r="E347" s="23">
        <v>505.53</v>
      </c>
    </row>
    <row r="348" spans="1:5" x14ac:dyDescent="0.3">
      <c r="A348" s="24">
        <v>43131</v>
      </c>
      <c r="B348" s="23">
        <v>2018</v>
      </c>
      <c r="C348" s="23" t="s">
        <v>30</v>
      </c>
      <c r="D348" s="23">
        <v>178.39</v>
      </c>
      <c r="E348" s="23">
        <v>87.41</v>
      </c>
    </row>
    <row r="349" spans="1:5" x14ac:dyDescent="0.3">
      <c r="A349" s="24">
        <v>42972</v>
      </c>
      <c r="B349" s="23">
        <v>2017</v>
      </c>
      <c r="C349" s="23" t="s">
        <v>31</v>
      </c>
      <c r="D349" s="23">
        <v>860.12</v>
      </c>
      <c r="E349" s="23">
        <v>559.08000000000004</v>
      </c>
    </row>
    <row r="350" spans="1:5" x14ac:dyDescent="0.3">
      <c r="A350" s="24">
        <v>42747</v>
      </c>
      <c r="B350" s="23">
        <v>2017</v>
      </c>
      <c r="C350" s="23" t="s">
        <v>76</v>
      </c>
      <c r="D350" s="23">
        <v>2194.62</v>
      </c>
      <c r="E350" s="23">
        <v>921.74</v>
      </c>
    </row>
    <row r="351" spans="1:5" x14ac:dyDescent="0.3">
      <c r="A351" s="24">
        <v>42832</v>
      </c>
      <c r="B351" s="23">
        <v>2017</v>
      </c>
      <c r="C351" s="23" t="s">
        <v>76</v>
      </c>
      <c r="D351" s="23">
        <v>2184.34</v>
      </c>
      <c r="E351" s="23">
        <v>851.89</v>
      </c>
    </row>
    <row r="352" spans="1:5" x14ac:dyDescent="0.3">
      <c r="A352" s="24">
        <v>42392</v>
      </c>
      <c r="B352" s="23">
        <v>2016</v>
      </c>
      <c r="C352" s="23" t="s">
        <v>76</v>
      </c>
      <c r="D352" s="23">
        <v>1605.37</v>
      </c>
      <c r="E352" s="23">
        <v>802.69</v>
      </c>
    </row>
    <row r="353" spans="1:5" x14ac:dyDescent="0.3">
      <c r="A353" s="24">
        <v>42622</v>
      </c>
      <c r="B353" s="23">
        <v>2016</v>
      </c>
      <c r="C353" s="23" t="s">
        <v>30</v>
      </c>
      <c r="D353" s="23">
        <v>504.41</v>
      </c>
      <c r="E353" s="23">
        <v>272.38</v>
      </c>
    </row>
    <row r="354" spans="1:5" x14ac:dyDescent="0.3">
      <c r="A354" s="24">
        <v>42773</v>
      </c>
      <c r="B354" s="23">
        <v>2017</v>
      </c>
      <c r="C354" s="23" t="s">
        <v>30</v>
      </c>
      <c r="D354" s="23">
        <v>2176.23</v>
      </c>
      <c r="E354" s="23">
        <v>1218.69</v>
      </c>
    </row>
    <row r="355" spans="1:5" x14ac:dyDescent="0.3">
      <c r="A355" s="24">
        <v>43449</v>
      </c>
      <c r="B355" s="23">
        <v>2018</v>
      </c>
      <c r="C355" s="23" t="s">
        <v>30</v>
      </c>
      <c r="D355" s="23">
        <v>508.23</v>
      </c>
      <c r="E355" s="23">
        <v>289.69</v>
      </c>
    </row>
    <row r="356" spans="1:5" x14ac:dyDescent="0.3">
      <c r="A356" s="24">
        <v>43270</v>
      </c>
      <c r="B356" s="23">
        <v>2018</v>
      </c>
      <c r="C356" s="23" t="s">
        <v>77</v>
      </c>
      <c r="D356" s="23">
        <v>1132.54</v>
      </c>
      <c r="E356" s="23">
        <v>577.6</v>
      </c>
    </row>
    <row r="357" spans="1:5" x14ac:dyDescent="0.3">
      <c r="A357" s="24">
        <v>43194</v>
      </c>
      <c r="B357" s="23">
        <v>2018</v>
      </c>
      <c r="C357" s="23" t="s">
        <v>30</v>
      </c>
      <c r="D357" s="23">
        <v>1163.97</v>
      </c>
      <c r="E357" s="23">
        <v>535.42999999999995</v>
      </c>
    </row>
    <row r="358" spans="1:5" x14ac:dyDescent="0.3">
      <c r="A358" s="24">
        <v>42608</v>
      </c>
      <c r="B358" s="23">
        <v>2016</v>
      </c>
      <c r="C358" s="23" t="s">
        <v>30</v>
      </c>
      <c r="D358" s="23">
        <v>2366.56</v>
      </c>
      <c r="E358" s="23">
        <v>1277.94</v>
      </c>
    </row>
    <row r="359" spans="1:5" x14ac:dyDescent="0.3">
      <c r="A359" s="24">
        <v>42798</v>
      </c>
      <c r="B359" s="23">
        <v>2017</v>
      </c>
      <c r="C359" s="23" t="s">
        <v>77</v>
      </c>
      <c r="D359" s="23">
        <v>1543.95</v>
      </c>
      <c r="E359" s="23">
        <v>880.05</v>
      </c>
    </row>
    <row r="360" spans="1:5" x14ac:dyDescent="0.3">
      <c r="A360" s="24">
        <v>43464</v>
      </c>
      <c r="B360" s="23">
        <v>2018</v>
      </c>
      <c r="C360" s="23" t="s">
        <v>31</v>
      </c>
      <c r="D360" s="23">
        <v>2245.69</v>
      </c>
      <c r="E360" s="23">
        <v>988.1</v>
      </c>
    </row>
    <row r="361" spans="1:5" x14ac:dyDescent="0.3">
      <c r="A361" s="24">
        <v>42718</v>
      </c>
      <c r="B361" s="23">
        <v>2016</v>
      </c>
      <c r="C361" s="23" t="s">
        <v>77</v>
      </c>
      <c r="D361" s="23">
        <v>850.25</v>
      </c>
      <c r="E361" s="23">
        <v>408.12</v>
      </c>
    </row>
    <row r="362" spans="1:5" x14ac:dyDescent="0.3">
      <c r="A362" s="24">
        <v>42395</v>
      </c>
      <c r="B362" s="23">
        <v>2016</v>
      </c>
      <c r="C362" s="23" t="s">
        <v>31</v>
      </c>
      <c r="D362" s="23">
        <v>1215.71</v>
      </c>
      <c r="E362" s="23">
        <v>522.76</v>
      </c>
    </row>
    <row r="363" spans="1:5" x14ac:dyDescent="0.3">
      <c r="A363" s="24">
        <v>43126</v>
      </c>
      <c r="B363" s="23">
        <v>2018</v>
      </c>
      <c r="C363" s="23" t="s">
        <v>31</v>
      </c>
      <c r="D363" s="23">
        <v>1998.48</v>
      </c>
      <c r="E363" s="23">
        <v>959.27</v>
      </c>
    </row>
    <row r="364" spans="1:5" x14ac:dyDescent="0.3">
      <c r="A364" s="24">
        <v>42800</v>
      </c>
      <c r="B364" s="23">
        <v>2017</v>
      </c>
      <c r="C364" s="23" t="s">
        <v>76</v>
      </c>
      <c r="D364" s="23">
        <v>2020.3</v>
      </c>
      <c r="E364" s="23">
        <v>787.92</v>
      </c>
    </row>
    <row r="365" spans="1:5" x14ac:dyDescent="0.3">
      <c r="A365" s="24">
        <v>43308</v>
      </c>
      <c r="B365" s="23">
        <v>2018</v>
      </c>
      <c r="C365" s="23" t="s">
        <v>30</v>
      </c>
      <c r="D365" s="23">
        <v>777.61</v>
      </c>
      <c r="E365" s="23">
        <v>357.7</v>
      </c>
    </row>
    <row r="366" spans="1:5" x14ac:dyDescent="0.3">
      <c r="A366" s="24">
        <v>42818</v>
      </c>
      <c r="B366" s="23">
        <v>2017</v>
      </c>
      <c r="C366" s="23" t="s">
        <v>77</v>
      </c>
      <c r="D366" s="23">
        <v>2260.0700000000002</v>
      </c>
      <c r="E366" s="23">
        <v>904.03</v>
      </c>
    </row>
    <row r="367" spans="1:5" x14ac:dyDescent="0.3">
      <c r="A367" s="24">
        <v>43099</v>
      </c>
      <c r="B367" s="23">
        <v>2017</v>
      </c>
      <c r="C367" s="23" t="s">
        <v>76</v>
      </c>
      <c r="D367" s="23">
        <v>285.04000000000002</v>
      </c>
      <c r="E367" s="23">
        <v>125.42</v>
      </c>
    </row>
    <row r="368" spans="1:5" x14ac:dyDescent="0.3">
      <c r="A368" s="24">
        <v>43039</v>
      </c>
      <c r="B368" s="23">
        <v>2017</v>
      </c>
      <c r="C368" s="23" t="s">
        <v>76</v>
      </c>
      <c r="D368" s="23">
        <v>2277.1</v>
      </c>
      <c r="E368" s="23">
        <v>1229.6300000000001</v>
      </c>
    </row>
    <row r="369" spans="1:5" x14ac:dyDescent="0.3">
      <c r="A369" s="24">
        <v>42419</v>
      </c>
      <c r="B369" s="23">
        <v>2016</v>
      </c>
      <c r="C369" s="23" t="s">
        <v>31</v>
      </c>
      <c r="D369" s="23">
        <v>722.03</v>
      </c>
      <c r="E369" s="23">
        <v>440.44</v>
      </c>
    </row>
    <row r="370" spans="1:5" x14ac:dyDescent="0.3">
      <c r="A370" s="24">
        <v>43290</v>
      </c>
      <c r="B370" s="23">
        <v>2018</v>
      </c>
      <c r="C370" s="23" t="s">
        <v>77</v>
      </c>
      <c r="D370" s="23">
        <v>570.37</v>
      </c>
      <c r="E370" s="23">
        <v>256.67</v>
      </c>
    </row>
    <row r="371" spans="1:5" x14ac:dyDescent="0.3">
      <c r="A371" s="24">
        <v>42783</v>
      </c>
      <c r="B371" s="23">
        <v>2017</v>
      </c>
      <c r="C371" s="23" t="s">
        <v>30</v>
      </c>
      <c r="D371" s="23">
        <v>1358.3</v>
      </c>
      <c r="E371" s="23">
        <v>529.74</v>
      </c>
    </row>
    <row r="372" spans="1:5" x14ac:dyDescent="0.3">
      <c r="A372" s="24">
        <v>42420</v>
      </c>
      <c r="B372" s="23">
        <v>2016</v>
      </c>
      <c r="C372" s="23" t="s">
        <v>77</v>
      </c>
      <c r="D372" s="23">
        <v>1889.12</v>
      </c>
      <c r="E372" s="23">
        <v>1171.25</v>
      </c>
    </row>
    <row r="373" spans="1:5" x14ac:dyDescent="0.3">
      <c r="A373" s="24">
        <v>43418</v>
      </c>
      <c r="B373" s="23">
        <v>2018</v>
      </c>
      <c r="C373" s="23" t="s">
        <v>77</v>
      </c>
      <c r="D373" s="23">
        <v>763.65</v>
      </c>
      <c r="E373" s="23">
        <v>313.10000000000002</v>
      </c>
    </row>
    <row r="374" spans="1:5" x14ac:dyDescent="0.3">
      <c r="A374" s="24">
        <v>42708</v>
      </c>
      <c r="B374" s="23">
        <v>2016</v>
      </c>
      <c r="C374" s="23" t="s">
        <v>76</v>
      </c>
      <c r="D374" s="23">
        <v>1200.6099999999999</v>
      </c>
      <c r="E374" s="23">
        <v>612.30999999999995</v>
      </c>
    </row>
    <row r="375" spans="1:5" x14ac:dyDescent="0.3">
      <c r="A375" s="24">
        <v>42705</v>
      </c>
      <c r="B375" s="23">
        <v>2016</v>
      </c>
      <c r="C375" s="23" t="s">
        <v>77</v>
      </c>
      <c r="D375" s="23">
        <v>1869.12</v>
      </c>
      <c r="E375" s="23">
        <v>1009.32</v>
      </c>
    </row>
    <row r="376" spans="1:5" x14ac:dyDescent="0.3">
      <c r="A376" s="24">
        <v>42724</v>
      </c>
      <c r="B376" s="23">
        <v>2016</v>
      </c>
      <c r="C376" s="23" t="s">
        <v>76</v>
      </c>
      <c r="D376" s="23">
        <v>597.57000000000005</v>
      </c>
      <c r="E376" s="23">
        <v>233.05</v>
      </c>
    </row>
    <row r="377" spans="1:5" x14ac:dyDescent="0.3">
      <c r="A377" s="24">
        <v>43218</v>
      </c>
      <c r="B377" s="23">
        <v>2018</v>
      </c>
      <c r="C377" s="23" t="s">
        <v>77</v>
      </c>
      <c r="D377" s="23">
        <v>837.42</v>
      </c>
      <c r="E377" s="23">
        <v>360.09</v>
      </c>
    </row>
    <row r="378" spans="1:5" x14ac:dyDescent="0.3">
      <c r="A378" s="24">
        <v>43285</v>
      </c>
      <c r="B378" s="23">
        <v>2018</v>
      </c>
      <c r="C378" s="23" t="s">
        <v>30</v>
      </c>
      <c r="D378" s="23">
        <v>226.99</v>
      </c>
      <c r="E378" s="23">
        <v>104.42</v>
      </c>
    </row>
    <row r="379" spans="1:5" x14ac:dyDescent="0.3">
      <c r="A379" s="24">
        <v>43074</v>
      </c>
      <c r="B379" s="23">
        <v>2017</v>
      </c>
      <c r="C379" s="23" t="s">
        <v>76</v>
      </c>
      <c r="D379" s="23">
        <v>1538.27</v>
      </c>
      <c r="E379" s="23">
        <v>815.28</v>
      </c>
    </row>
    <row r="380" spans="1:5" x14ac:dyDescent="0.3">
      <c r="A380" s="24">
        <v>43262</v>
      </c>
      <c r="B380" s="23">
        <v>2018</v>
      </c>
      <c r="C380" s="23" t="s">
        <v>77</v>
      </c>
      <c r="D380" s="23">
        <v>1131.7</v>
      </c>
      <c r="E380" s="23">
        <v>464</v>
      </c>
    </row>
    <row r="381" spans="1:5" x14ac:dyDescent="0.3">
      <c r="A381" s="24">
        <v>43262</v>
      </c>
      <c r="B381" s="23">
        <v>2018</v>
      </c>
      <c r="C381" s="23" t="s">
        <v>76</v>
      </c>
      <c r="D381" s="23">
        <v>530.89</v>
      </c>
      <c r="E381" s="23">
        <v>339.77</v>
      </c>
    </row>
    <row r="382" spans="1:5" x14ac:dyDescent="0.3">
      <c r="A382" s="24">
        <v>43463</v>
      </c>
      <c r="B382" s="23">
        <v>2018</v>
      </c>
      <c r="C382" s="23" t="s">
        <v>30</v>
      </c>
      <c r="D382" s="23">
        <v>1189.8399999999999</v>
      </c>
      <c r="E382" s="23">
        <v>487.83</v>
      </c>
    </row>
    <row r="383" spans="1:5" x14ac:dyDescent="0.3">
      <c r="A383" s="24">
        <v>43005</v>
      </c>
      <c r="B383" s="23">
        <v>2017</v>
      </c>
      <c r="C383" s="23" t="s">
        <v>30</v>
      </c>
      <c r="D383" s="23">
        <v>2145.9899999999998</v>
      </c>
      <c r="E383" s="23">
        <v>1309.05</v>
      </c>
    </row>
    <row r="384" spans="1:5" x14ac:dyDescent="0.3">
      <c r="A384" s="24">
        <v>42871</v>
      </c>
      <c r="B384" s="23">
        <v>2017</v>
      </c>
      <c r="C384" s="23" t="s">
        <v>31</v>
      </c>
      <c r="D384" s="23">
        <v>1189.3800000000001</v>
      </c>
      <c r="E384" s="23">
        <v>642.27</v>
      </c>
    </row>
    <row r="385" spans="1:5" x14ac:dyDescent="0.3">
      <c r="A385" s="24">
        <v>43381</v>
      </c>
      <c r="B385" s="23">
        <v>2018</v>
      </c>
      <c r="C385" s="23" t="s">
        <v>76</v>
      </c>
      <c r="D385" s="23">
        <v>1186.21</v>
      </c>
      <c r="E385" s="23">
        <v>474.48</v>
      </c>
    </row>
    <row r="386" spans="1:5" x14ac:dyDescent="0.3">
      <c r="A386" s="24">
        <v>42711</v>
      </c>
      <c r="B386" s="23">
        <v>2016</v>
      </c>
      <c r="C386" s="23" t="s">
        <v>76</v>
      </c>
      <c r="D386" s="23">
        <v>1675.29</v>
      </c>
      <c r="E386" s="23">
        <v>1105.69</v>
      </c>
    </row>
    <row r="387" spans="1:5" x14ac:dyDescent="0.3">
      <c r="A387" s="24">
        <v>43281</v>
      </c>
      <c r="B387" s="23">
        <v>2018</v>
      </c>
      <c r="C387" s="23" t="s">
        <v>30</v>
      </c>
      <c r="D387" s="23">
        <v>2184.0700000000002</v>
      </c>
      <c r="E387" s="23">
        <v>1266.76</v>
      </c>
    </row>
    <row r="388" spans="1:5" x14ac:dyDescent="0.3">
      <c r="A388" s="24">
        <v>43024</v>
      </c>
      <c r="B388" s="23">
        <v>2017</v>
      </c>
      <c r="C388" s="23" t="s">
        <v>77</v>
      </c>
      <c r="D388" s="23">
        <v>1392.48</v>
      </c>
      <c r="E388" s="23">
        <v>905.11</v>
      </c>
    </row>
    <row r="389" spans="1:5" x14ac:dyDescent="0.3">
      <c r="A389" s="24">
        <v>43202</v>
      </c>
      <c r="B389" s="23">
        <v>2018</v>
      </c>
      <c r="C389" s="23" t="s">
        <v>30</v>
      </c>
      <c r="D389" s="23">
        <v>2158.02</v>
      </c>
      <c r="E389" s="23">
        <v>1445.87</v>
      </c>
    </row>
    <row r="390" spans="1:5" x14ac:dyDescent="0.3">
      <c r="A390" s="24">
        <v>42636</v>
      </c>
      <c r="B390" s="23">
        <v>2016</v>
      </c>
      <c r="C390" s="23" t="s">
        <v>76</v>
      </c>
      <c r="D390" s="23">
        <v>2465</v>
      </c>
      <c r="E390" s="23">
        <v>1552.95</v>
      </c>
    </row>
    <row r="391" spans="1:5" x14ac:dyDescent="0.3">
      <c r="A391" s="24">
        <v>43169</v>
      </c>
      <c r="B391" s="23">
        <v>2018</v>
      </c>
      <c r="C391" s="23" t="s">
        <v>30</v>
      </c>
      <c r="D391" s="23">
        <v>2419.64</v>
      </c>
      <c r="E391" s="23">
        <v>1234.02</v>
      </c>
    </row>
    <row r="392" spans="1:5" x14ac:dyDescent="0.3">
      <c r="A392" s="24">
        <v>43440</v>
      </c>
      <c r="B392" s="23">
        <v>2018</v>
      </c>
      <c r="C392" s="23" t="s">
        <v>77</v>
      </c>
      <c r="D392" s="23">
        <v>638.61</v>
      </c>
      <c r="E392" s="23">
        <v>402.32</v>
      </c>
    </row>
    <row r="393" spans="1:5" x14ac:dyDescent="0.3">
      <c r="A393" s="24">
        <v>42400</v>
      </c>
      <c r="B393" s="23">
        <v>2016</v>
      </c>
      <c r="C393" s="23" t="s">
        <v>77</v>
      </c>
      <c r="D393" s="23">
        <v>1968.43</v>
      </c>
      <c r="E393" s="23">
        <v>1240.1099999999999</v>
      </c>
    </row>
    <row r="394" spans="1:5" x14ac:dyDescent="0.3">
      <c r="A394" s="24">
        <v>42673</v>
      </c>
      <c r="B394" s="23">
        <v>2016</v>
      </c>
      <c r="C394" s="23" t="s">
        <v>31</v>
      </c>
      <c r="D394" s="23">
        <v>2280.9699999999998</v>
      </c>
      <c r="E394" s="23">
        <v>912.39</v>
      </c>
    </row>
    <row r="395" spans="1:5" x14ac:dyDescent="0.3">
      <c r="A395" s="24">
        <v>43089</v>
      </c>
      <c r="B395" s="23">
        <v>2017</v>
      </c>
      <c r="C395" s="23" t="s">
        <v>76</v>
      </c>
      <c r="D395" s="23">
        <v>1657.87</v>
      </c>
      <c r="E395" s="23">
        <v>862.09</v>
      </c>
    </row>
    <row r="396" spans="1:5" x14ac:dyDescent="0.3">
      <c r="A396" s="24">
        <v>42903</v>
      </c>
      <c r="B396" s="23">
        <v>2017</v>
      </c>
      <c r="C396" s="23" t="s">
        <v>77</v>
      </c>
      <c r="D396" s="23">
        <v>1793.59</v>
      </c>
      <c r="E396" s="23">
        <v>753.31</v>
      </c>
    </row>
    <row r="397" spans="1:5" x14ac:dyDescent="0.3">
      <c r="A397" s="24">
        <v>42443</v>
      </c>
      <c r="B397" s="23">
        <v>2016</v>
      </c>
      <c r="C397" s="23" t="s">
        <v>31</v>
      </c>
      <c r="D397" s="23">
        <v>37.409999999999997</v>
      </c>
      <c r="E397" s="23">
        <v>18.71</v>
      </c>
    </row>
    <row r="398" spans="1:5" x14ac:dyDescent="0.3">
      <c r="A398" s="24">
        <v>42806</v>
      </c>
      <c r="B398" s="23">
        <v>2017</v>
      </c>
      <c r="C398" s="23" t="s">
        <v>30</v>
      </c>
      <c r="D398" s="23">
        <v>561.21</v>
      </c>
      <c r="E398" s="23">
        <v>297.44</v>
      </c>
    </row>
    <row r="399" spans="1:5" x14ac:dyDescent="0.3">
      <c r="A399" s="24">
        <v>43092</v>
      </c>
      <c r="B399" s="23">
        <v>2017</v>
      </c>
      <c r="C399" s="23" t="s">
        <v>77</v>
      </c>
      <c r="D399" s="23">
        <v>1826.73</v>
      </c>
      <c r="E399" s="23">
        <v>1096.04</v>
      </c>
    </row>
    <row r="400" spans="1:5" x14ac:dyDescent="0.3">
      <c r="A400" s="24">
        <v>43252</v>
      </c>
      <c r="B400" s="23">
        <v>2018</v>
      </c>
      <c r="C400" s="23" t="s">
        <v>76</v>
      </c>
      <c r="D400" s="23">
        <v>110.19</v>
      </c>
      <c r="E400" s="23">
        <v>55.1</v>
      </c>
    </row>
    <row r="401" spans="1:5" x14ac:dyDescent="0.3">
      <c r="A401" s="24">
        <v>43371</v>
      </c>
      <c r="B401" s="23">
        <v>2018</v>
      </c>
      <c r="C401" s="23" t="s">
        <v>77</v>
      </c>
      <c r="D401" s="23">
        <v>1971.48</v>
      </c>
      <c r="E401" s="23">
        <v>906.88</v>
      </c>
    </row>
    <row r="402" spans="1:5" x14ac:dyDescent="0.3">
      <c r="A402" s="24">
        <v>43064</v>
      </c>
      <c r="B402" s="23">
        <v>2017</v>
      </c>
      <c r="C402" s="23" t="s">
        <v>77</v>
      </c>
      <c r="D402" s="23">
        <v>543.38</v>
      </c>
      <c r="E402" s="23">
        <v>266.26</v>
      </c>
    </row>
    <row r="403" spans="1:5" x14ac:dyDescent="0.3">
      <c r="A403" s="24">
        <v>43005</v>
      </c>
      <c r="B403" s="23">
        <v>2017</v>
      </c>
      <c r="C403" s="23" t="s">
        <v>30</v>
      </c>
      <c r="D403" s="23">
        <v>961.3</v>
      </c>
      <c r="E403" s="23">
        <v>384.52</v>
      </c>
    </row>
    <row r="404" spans="1:5" x14ac:dyDescent="0.3">
      <c r="A404" s="24">
        <v>42798</v>
      </c>
      <c r="B404" s="23">
        <v>2017</v>
      </c>
      <c r="C404" s="23" t="s">
        <v>77</v>
      </c>
      <c r="D404" s="23">
        <v>712.75</v>
      </c>
      <c r="E404" s="23">
        <v>349.25</v>
      </c>
    </row>
    <row r="405" spans="1:5" x14ac:dyDescent="0.3">
      <c r="A405" s="24">
        <v>42754</v>
      </c>
      <c r="B405" s="23">
        <v>2017</v>
      </c>
      <c r="C405" s="23" t="s">
        <v>30</v>
      </c>
      <c r="D405" s="23">
        <v>1086.1199999999999</v>
      </c>
      <c r="E405" s="23">
        <v>727.7</v>
      </c>
    </row>
    <row r="406" spans="1:5" x14ac:dyDescent="0.3">
      <c r="A406" s="24">
        <v>42957</v>
      </c>
      <c r="B406" s="23">
        <v>2017</v>
      </c>
      <c r="C406" s="23" t="s">
        <v>76</v>
      </c>
      <c r="D406" s="23">
        <v>2496.4299999999998</v>
      </c>
      <c r="E406" s="23">
        <v>1373.04</v>
      </c>
    </row>
    <row r="407" spans="1:5" x14ac:dyDescent="0.3">
      <c r="A407" s="24">
        <v>43004</v>
      </c>
      <c r="B407" s="23">
        <v>2017</v>
      </c>
      <c r="C407" s="23" t="s">
        <v>31</v>
      </c>
      <c r="D407" s="23">
        <v>249.02</v>
      </c>
      <c r="E407" s="23">
        <v>109.57</v>
      </c>
    </row>
    <row r="408" spans="1:5" x14ac:dyDescent="0.3">
      <c r="A408" s="24">
        <v>42466</v>
      </c>
      <c r="B408" s="23">
        <v>2016</v>
      </c>
      <c r="C408" s="23" t="s">
        <v>30</v>
      </c>
      <c r="D408" s="23">
        <v>2133.2199999999998</v>
      </c>
      <c r="E408" s="23">
        <v>1130.6099999999999</v>
      </c>
    </row>
    <row r="409" spans="1:5" x14ac:dyDescent="0.3">
      <c r="A409" s="24">
        <v>42383</v>
      </c>
      <c r="B409" s="23">
        <v>2016</v>
      </c>
      <c r="C409" s="23" t="s">
        <v>76</v>
      </c>
      <c r="D409" s="23">
        <v>903.17</v>
      </c>
      <c r="E409" s="23">
        <v>478.68</v>
      </c>
    </row>
    <row r="410" spans="1:5" x14ac:dyDescent="0.3">
      <c r="A410" s="24">
        <v>43087</v>
      </c>
      <c r="B410" s="23">
        <v>2017</v>
      </c>
      <c r="C410" s="23" t="s">
        <v>76</v>
      </c>
      <c r="D410" s="23">
        <v>1472.87</v>
      </c>
      <c r="E410" s="23">
        <v>898.45</v>
      </c>
    </row>
    <row r="411" spans="1:5" x14ac:dyDescent="0.3">
      <c r="A411" s="24">
        <v>42456</v>
      </c>
      <c r="B411" s="23">
        <v>2016</v>
      </c>
      <c r="C411" s="23" t="s">
        <v>31</v>
      </c>
      <c r="D411" s="23">
        <v>2226.17</v>
      </c>
      <c r="E411" s="23">
        <v>1424.75</v>
      </c>
    </row>
    <row r="412" spans="1:5" x14ac:dyDescent="0.3">
      <c r="A412" s="24">
        <v>42401</v>
      </c>
      <c r="B412" s="23">
        <v>2016</v>
      </c>
      <c r="C412" s="23" t="s">
        <v>77</v>
      </c>
      <c r="D412" s="23">
        <v>1859.52</v>
      </c>
      <c r="E412" s="23">
        <v>948.36</v>
      </c>
    </row>
    <row r="413" spans="1:5" x14ac:dyDescent="0.3">
      <c r="A413" s="24">
        <v>43235</v>
      </c>
      <c r="B413" s="23">
        <v>2018</v>
      </c>
      <c r="C413" s="23" t="s">
        <v>31</v>
      </c>
      <c r="D413" s="23">
        <v>2187.08</v>
      </c>
      <c r="E413" s="23">
        <v>852.96</v>
      </c>
    </row>
    <row r="414" spans="1:5" x14ac:dyDescent="0.3">
      <c r="A414" s="24">
        <v>42723</v>
      </c>
      <c r="B414" s="23">
        <v>2016</v>
      </c>
      <c r="C414" s="23" t="s">
        <v>31</v>
      </c>
      <c r="D414" s="23">
        <v>1283.51</v>
      </c>
      <c r="E414" s="23">
        <v>757.27</v>
      </c>
    </row>
    <row r="415" spans="1:5" x14ac:dyDescent="0.3">
      <c r="A415" s="24">
        <v>42517</v>
      </c>
      <c r="B415" s="23">
        <v>2016</v>
      </c>
      <c r="C415" s="23" t="s">
        <v>76</v>
      </c>
      <c r="D415" s="23">
        <v>790.88</v>
      </c>
      <c r="E415" s="23">
        <v>498.25</v>
      </c>
    </row>
    <row r="416" spans="1:5" x14ac:dyDescent="0.3">
      <c r="A416" s="24">
        <v>42441</v>
      </c>
      <c r="B416" s="23">
        <v>2016</v>
      </c>
      <c r="C416" s="23" t="s">
        <v>76</v>
      </c>
      <c r="D416" s="23">
        <v>2249.06</v>
      </c>
      <c r="E416" s="23">
        <v>1079.55</v>
      </c>
    </row>
    <row r="417" spans="1:5" x14ac:dyDescent="0.3">
      <c r="A417" s="24">
        <v>42826</v>
      </c>
      <c r="B417" s="23">
        <v>2017</v>
      </c>
      <c r="C417" s="23" t="s">
        <v>30</v>
      </c>
      <c r="D417" s="23">
        <v>233.71</v>
      </c>
      <c r="E417" s="23">
        <v>102.83</v>
      </c>
    </row>
    <row r="418" spans="1:5" x14ac:dyDescent="0.3">
      <c r="A418" s="24">
        <v>43451</v>
      </c>
      <c r="B418" s="23">
        <v>2018</v>
      </c>
      <c r="C418" s="23" t="s">
        <v>31</v>
      </c>
      <c r="D418" s="23">
        <v>2216.86</v>
      </c>
      <c r="E418" s="23">
        <v>1019.76</v>
      </c>
    </row>
    <row r="419" spans="1:5" x14ac:dyDescent="0.3">
      <c r="A419" s="24">
        <v>43058</v>
      </c>
      <c r="B419" s="23">
        <v>2017</v>
      </c>
      <c r="C419" s="23" t="s">
        <v>30</v>
      </c>
      <c r="D419" s="23">
        <v>2117.14</v>
      </c>
      <c r="E419" s="23">
        <v>1206.77</v>
      </c>
    </row>
    <row r="420" spans="1:5" x14ac:dyDescent="0.3">
      <c r="A420" s="24">
        <v>42663</v>
      </c>
      <c r="B420" s="23">
        <v>2016</v>
      </c>
      <c r="C420" s="23" t="s">
        <v>30</v>
      </c>
      <c r="D420" s="23">
        <v>98.19</v>
      </c>
      <c r="E420" s="23">
        <v>63.82</v>
      </c>
    </row>
    <row r="421" spans="1:5" x14ac:dyDescent="0.3">
      <c r="A421" s="24">
        <v>42426</v>
      </c>
      <c r="B421" s="23">
        <v>2016</v>
      </c>
      <c r="C421" s="23" t="s">
        <v>30</v>
      </c>
      <c r="D421" s="23">
        <v>539.79</v>
      </c>
      <c r="E421" s="23">
        <v>296.88</v>
      </c>
    </row>
    <row r="422" spans="1:5" x14ac:dyDescent="0.3">
      <c r="A422" s="24">
        <v>42591</v>
      </c>
      <c r="B422" s="23">
        <v>2016</v>
      </c>
      <c r="C422" s="23" t="s">
        <v>31</v>
      </c>
      <c r="D422" s="23">
        <v>1740.05</v>
      </c>
      <c r="E422" s="23">
        <v>1113.6300000000001</v>
      </c>
    </row>
    <row r="423" spans="1:5" x14ac:dyDescent="0.3">
      <c r="A423" s="24">
        <v>42853</v>
      </c>
      <c r="B423" s="23">
        <v>2017</v>
      </c>
      <c r="C423" s="23" t="s">
        <v>30</v>
      </c>
      <c r="D423" s="23">
        <v>255.53</v>
      </c>
      <c r="E423" s="23">
        <v>171.21</v>
      </c>
    </row>
    <row r="424" spans="1:5" x14ac:dyDescent="0.3">
      <c r="A424" s="24">
        <v>43302</v>
      </c>
      <c r="B424" s="23">
        <v>2018</v>
      </c>
      <c r="C424" s="23" t="s">
        <v>30</v>
      </c>
      <c r="D424" s="23">
        <v>351.43</v>
      </c>
      <c r="E424" s="23">
        <v>158.13999999999999</v>
      </c>
    </row>
    <row r="425" spans="1:5" x14ac:dyDescent="0.3">
      <c r="A425" s="24">
        <v>42532</v>
      </c>
      <c r="B425" s="23">
        <v>2016</v>
      </c>
      <c r="C425" s="23" t="s">
        <v>31</v>
      </c>
      <c r="D425" s="23">
        <v>360.48</v>
      </c>
      <c r="E425" s="23">
        <v>198.26</v>
      </c>
    </row>
    <row r="426" spans="1:5" x14ac:dyDescent="0.3">
      <c r="A426" s="24">
        <v>43090</v>
      </c>
      <c r="B426" s="23">
        <v>2017</v>
      </c>
      <c r="C426" s="23" t="s">
        <v>30</v>
      </c>
      <c r="D426" s="23">
        <v>607.66</v>
      </c>
      <c r="E426" s="23">
        <v>376.75</v>
      </c>
    </row>
    <row r="427" spans="1:5" x14ac:dyDescent="0.3">
      <c r="A427" s="24">
        <v>43296</v>
      </c>
      <c r="B427" s="23">
        <v>2018</v>
      </c>
      <c r="C427" s="23" t="s">
        <v>76</v>
      </c>
      <c r="D427" s="23">
        <v>2348.0500000000002</v>
      </c>
      <c r="E427" s="23">
        <v>1009.66</v>
      </c>
    </row>
    <row r="428" spans="1:5" x14ac:dyDescent="0.3">
      <c r="A428" s="24">
        <v>42889</v>
      </c>
      <c r="B428" s="23">
        <v>2017</v>
      </c>
      <c r="C428" s="23" t="s">
        <v>30</v>
      </c>
      <c r="D428" s="23">
        <v>2347.36</v>
      </c>
      <c r="E428" s="23">
        <v>938.94</v>
      </c>
    </row>
    <row r="429" spans="1:5" x14ac:dyDescent="0.3">
      <c r="A429" s="24">
        <v>43153</v>
      </c>
      <c r="B429" s="23">
        <v>2018</v>
      </c>
      <c r="C429" s="23" t="s">
        <v>76</v>
      </c>
      <c r="D429" s="23">
        <v>149.54</v>
      </c>
      <c r="E429" s="23">
        <v>71.78</v>
      </c>
    </row>
    <row r="430" spans="1:5" x14ac:dyDescent="0.3">
      <c r="A430" s="24">
        <v>42656</v>
      </c>
      <c r="B430" s="23">
        <v>2016</v>
      </c>
      <c r="C430" s="23" t="s">
        <v>76</v>
      </c>
      <c r="D430" s="23">
        <v>1146.83</v>
      </c>
      <c r="E430" s="23">
        <v>527.54</v>
      </c>
    </row>
    <row r="431" spans="1:5" x14ac:dyDescent="0.3">
      <c r="A431" s="24">
        <v>43436</v>
      </c>
      <c r="B431" s="23">
        <v>2018</v>
      </c>
      <c r="C431" s="23" t="s">
        <v>76</v>
      </c>
      <c r="D431" s="23">
        <v>1611.46</v>
      </c>
      <c r="E431" s="23">
        <v>837.96</v>
      </c>
    </row>
    <row r="432" spans="1:5" x14ac:dyDescent="0.3">
      <c r="A432" s="24">
        <v>42835</v>
      </c>
      <c r="B432" s="23">
        <v>2017</v>
      </c>
      <c r="C432" s="23" t="s">
        <v>31</v>
      </c>
      <c r="D432" s="23">
        <v>312.83</v>
      </c>
      <c r="E432" s="23">
        <v>178.31</v>
      </c>
    </row>
    <row r="433" spans="1:5" x14ac:dyDescent="0.3">
      <c r="A433" s="24">
        <v>42674</v>
      </c>
      <c r="B433" s="23">
        <v>2016</v>
      </c>
      <c r="C433" s="23" t="s">
        <v>30</v>
      </c>
      <c r="D433" s="23">
        <v>1769.08</v>
      </c>
      <c r="E433" s="23">
        <v>1149.9000000000001</v>
      </c>
    </row>
    <row r="434" spans="1:5" x14ac:dyDescent="0.3">
      <c r="A434" s="24">
        <v>42751</v>
      </c>
      <c r="B434" s="23">
        <v>2017</v>
      </c>
      <c r="C434" s="23" t="s">
        <v>31</v>
      </c>
      <c r="D434" s="23">
        <v>1146.08</v>
      </c>
      <c r="E434" s="23">
        <v>641.79999999999995</v>
      </c>
    </row>
    <row r="435" spans="1:5" x14ac:dyDescent="0.3">
      <c r="A435" s="24">
        <v>43071</v>
      </c>
      <c r="B435" s="23">
        <v>2017</v>
      </c>
      <c r="C435" s="23" t="s">
        <v>76</v>
      </c>
      <c r="D435" s="23">
        <v>2109.7399999999998</v>
      </c>
      <c r="E435" s="23">
        <v>822.8</v>
      </c>
    </row>
    <row r="436" spans="1:5" x14ac:dyDescent="0.3">
      <c r="A436" s="24">
        <v>42628</v>
      </c>
      <c r="B436" s="23">
        <v>2016</v>
      </c>
      <c r="C436" s="23" t="s">
        <v>76</v>
      </c>
      <c r="D436" s="23">
        <v>78.819999999999993</v>
      </c>
      <c r="E436" s="23">
        <v>40.200000000000003</v>
      </c>
    </row>
    <row r="437" spans="1:5" x14ac:dyDescent="0.3">
      <c r="A437" s="24">
        <v>42730</v>
      </c>
      <c r="B437" s="23">
        <v>2016</v>
      </c>
      <c r="C437" s="23" t="s">
        <v>31</v>
      </c>
      <c r="D437" s="23">
        <v>1965.78</v>
      </c>
      <c r="E437" s="23">
        <v>786.31</v>
      </c>
    </row>
    <row r="438" spans="1:5" x14ac:dyDescent="0.3">
      <c r="A438" s="24">
        <v>43044</v>
      </c>
      <c r="B438" s="23">
        <v>2017</v>
      </c>
      <c r="C438" s="23" t="s">
        <v>77</v>
      </c>
      <c r="D438" s="23">
        <v>88.26</v>
      </c>
      <c r="E438" s="23">
        <v>41.48</v>
      </c>
    </row>
    <row r="439" spans="1:5" x14ac:dyDescent="0.3">
      <c r="A439" s="24">
        <v>43261</v>
      </c>
      <c r="B439" s="23">
        <v>2018</v>
      </c>
      <c r="C439" s="23" t="s">
        <v>31</v>
      </c>
      <c r="D439" s="23">
        <v>2468.0100000000002</v>
      </c>
      <c r="E439" s="23">
        <v>962.52</v>
      </c>
    </row>
    <row r="440" spans="1:5" x14ac:dyDescent="0.3">
      <c r="A440" s="24">
        <v>43457</v>
      </c>
      <c r="B440" s="23">
        <v>2018</v>
      </c>
      <c r="C440" s="23" t="s">
        <v>76</v>
      </c>
      <c r="D440" s="23">
        <v>1656.82</v>
      </c>
      <c r="E440" s="23">
        <v>1060.3599999999999</v>
      </c>
    </row>
    <row r="441" spans="1:5" x14ac:dyDescent="0.3">
      <c r="A441" s="24">
        <v>42534</v>
      </c>
      <c r="B441" s="23">
        <v>2016</v>
      </c>
      <c r="C441" s="23" t="s">
        <v>30</v>
      </c>
      <c r="D441" s="23">
        <v>1005.73</v>
      </c>
      <c r="E441" s="23">
        <v>553.15</v>
      </c>
    </row>
    <row r="442" spans="1:5" x14ac:dyDescent="0.3">
      <c r="A442" s="24">
        <v>43158</v>
      </c>
      <c r="B442" s="23">
        <v>2018</v>
      </c>
      <c r="C442" s="23" t="s">
        <v>30</v>
      </c>
      <c r="D442" s="23">
        <v>78</v>
      </c>
      <c r="E442" s="23">
        <v>35.880000000000003</v>
      </c>
    </row>
    <row r="443" spans="1:5" x14ac:dyDescent="0.3">
      <c r="A443" s="24">
        <v>43408</v>
      </c>
      <c r="B443" s="23">
        <v>2018</v>
      </c>
      <c r="C443" s="23" t="s">
        <v>30</v>
      </c>
      <c r="D443" s="23">
        <v>577.51</v>
      </c>
      <c r="E443" s="23">
        <v>259.88</v>
      </c>
    </row>
    <row r="444" spans="1:5" x14ac:dyDescent="0.3">
      <c r="A444" s="24">
        <v>42792</v>
      </c>
      <c r="B444" s="23">
        <v>2017</v>
      </c>
      <c r="C444" s="23" t="s">
        <v>76</v>
      </c>
      <c r="D444" s="23">
        <v>538.86</v>
      </c>
      <c r="E444" s="23">
        <v>323.32</v>
      </c>
    </row>
    <row r="445" spans="1:5" x14ac:dyDescent="0.3">
      <c r="A445" s="24">
        <v>42620</v>
      </c>
      <c r="B445" s="23">
        <v>2016</v>
      </c>
      <c r="C445" s="23" t="s">
        <v>30</v>
      </c>
      <c r="D445" s="23">
        <v>1527.05</v>
      </c>
      <c r="E445" s="23">
        <v>748.25</v>
      </c>
    </row>
    <row r="446" spans="1:5" x14ac:dyDescent="0.3">
      <c r="A446" s="24">
        <v>42415</v>
      </c>
      <c r="B446" s="23">
        <v>2016</v>
      </c>
      <c r="C446" s="23" t="s">
        <v>31</v>
      </c>
      <c r="D446" s="23">
        <v>410.71</v>
      </c>
      <c r="E446" s="23">
        <v>221.78</v>
      </c>
    </row>
    <row r="447" spans="1:5" x14ac:dyDescent="0.3">
      <c r="A447" s="24">
        <v>43107</v>
      </c>
      <c r="B447" s="23">
        <v>2018</v>
      </c>
      <c r="C447" s="23" t="s">
        <v>76</v>
      </c>
      <c r="D447" s="23">
        <v>1709.63</v>
      </c>
      <c r="E447" s="23">
        <v>1094.1600000000001</v>
      </c>
    </row>
    <row r="448" spans="1:5" x14ac:dyDescent="0.3">
      <c r="A448" s="24">
        <v>42739</v>
      </c>
      <c r="B448" s="23">
        <v>2017</v>
      </c>
      <c r="C448" s="23" t="s">
        <v>76</v>
      </c>
      <c r="D448" s="23">
        <v>2494.98</v>
      </c>
      <c r="E448" s="23">
        <v>1172.6400000000001</v>
      </c>
    </row>
    <row r="449" spans="1:5" x14ac:dyDescent="0.3">
      <c r="A449" s="24">
        <v>42815</v>
      </c>
      <c r="B449" s="23">
        <v>2017</v>
      </c>
      <c r="C449" s="23" t="s">
        <v>30</v>
      </c>
      <c r="D449" s="23">
        <v>33.229999999999997</v>
      </c>
      <c r="E449" s="23">
        <v>16.28</v>
      </c>
    </row>
    <row r="450" spans="1:5" x14ac:dyDescent="0.3">
      <c r="A450" s="24">
        <v>43341</v>
      </c>
      <c r="B450" s="23">
        <v>2018</v>
      </c>
      <c r="C450" s="23" t="s">
        <v>31</v>
      </c>
      <c r="D450" s="23">
        <v>1123.3699999999999</v>
      </c>
      <c r="E450" s="23">
        <v>505.52</v>
      </c>
    </row>
    <row r="451" spans="1:5" x14ac:dyDescent="0.3">
      <c r="A451" s="24">
        <v>42535</v>
      </c>
      <c r="B451" s="23">
        <v>2016</v>
      </c>
      <c r="C451" s="23" t="s">
        <v>31</v>
      </c>
      <c r="D451" s="23">
        <v>2278.94</v>
      </c>
      <c r="E451" s="23">
        <v>1526.89</v>
      </c>
    </row>
    <row r="452" spans="1:5" x14ac:dyDescent="0.3">
      <c r="A452" s="24">
        <v>43376</v>
      </c>
      <c r="B452" s="23">
        <v>2018</v>
      </c>
      <c r="C452" s="23" t="s">
        <v>30</v>
      </c>
      <c r="D452" s="23">
        <v>540.51</v>
      </c>
      <c r="E452" s="23">
        <v>254.04</v>
      </c>
    </row>
    <row r="453" spans="1:5" x14ac:dyDescent="0.3">
      <c r="A453" s="24">
        <v>43204</v>
      </c>
      <c r="B453" s="23">
        <v>2018</v>
      </c>
      <c r="C453" s="23" t="s">
        <v>30</v>
      </c>
      <c r="D453" s="23">
        <v>1321.13</v>
      </c>
      <c r="E453" s="23">
        <v>594.51</v>
      </c>
    </row>
    <row r="454" spans="1:5" x14ac:dyDescent="0.3">
      <c r="A454" s="24">
        <v>42656</v>
      </c>
      <c r="B454" s="23">
        <v>2016</v>
      </c>
      <c r="C454" s="23" t="s">
        <v>77</v>
      </c>
      <c r="D454" s="23">
        <v>2376.8000000000002</v>
      </c>
      <c r="E454" s="23">
        <v>1544.92</v>
      </c>
    </row>
    <row r="455" spans="1:5" x14ac:dyDescent="0.3">
      <c r="A455" s="24">
        <v>42670</v>
      </c>
      <c r="B455" s="23">
        <v>2016</v>
      </c>
      <c r="C455" s="23" t="s">
        <v>30</v>
      </c>
      <c r="D455" s="23">
        <v>2434.29</v>
      </c>
      <c r="E455" s="23">
        <v>973.72</v>
      </c>
    </row>
    <row r="456" spans="1:5" x14ac:dyDescent="0.3">
      <c r="A456" s="24">
        <v>43263</v>
      </c>
      <c r="B456" s="23">
        <v>2018</v>
      </c>
      <c r="C456" s="23" t="s">
        <v>30</v>
      </c>
      <c r="D456" s="23">
        <v>1397.51</v>
      </c>
      <c r="E456" s="23">
        <v>559</v>
      </c>
    </row>
    <row r="457" spans="1:5" x14ac:dyDescent="0.3">
      <c r="A457" s="24">
        <v>43116</v>
      </c>
      <c r="B457" s="23">
        <v>2018</v>
      </c>
      <c r="C457" s="23" t="s">
        <v>30</v>
      </c>
      <c r="D457" s="23">
        <v>751.96</v>
      </c>
      <c r="E457" s="23">
        <v>360.94</v>
      </c>
    </row>
    <row r="458" spans="1:5" x14ac:dyDescent="0.3">
      <c r="A458" s="24">
        <v>42403</v>
      </c>
      <c r="B458" s="23">
        <v>2016</v>
      </c>
      <c r="C458" s="23" t="s">
        <v>76</v>
      </c>
      <c r="D458" s="23">
        <v>1586.27</v>
      </c>
      <c r="E458" s="23">
        <v>650.37</v>
      </c>
    </row>
    <row r="459" spans="1:5" x14ac:dyDescent="0.3">
      <c r="A459" s="24">
        <v>42650</v>
      </c>
      <c r="B459" s="23">
        <v>2016</v>
      </c>
      <c r="C459" s="23" t="s">
        <v>30</v>
      </c>
      <c r="D459" s="23">
        <v>622.54999999999995</v>
      </c>
      <c r="E459" s="23">
        <v>242.79</v>
      </c>
    </row>
    <row r="460" spans="1:5" x14ac:dyDescent="0.3">
      <c r="A460" s="24">
        <v>42685</v>
      </c>
      <c r="B460" s="23">
        <v>2016</v>
      </c>
      <c r="C460" s="23" t="s">
        <v>30</v>
      </c>
      <c r="D460" s="23">
        <v>1641.29</v>
      </c>
      <c r="E460" s="23">
        <v>804.23</v>
      </c>
    </row>
    <row r="461" spans="1:5" x14ac:dyDescent="0.3">
      <c r="A461" s="24">
        <v>42733</v>
      </c>
      <c r="B461" s="23">
        <v>2016</v>
      </c>
      <c r="C461" s="23" t="s">
        <v>77</v>
      </c>
      <c r="D461" s="23">
        <v>2372.5100000000002</v>
      </c>
      <c r="E461" s="23">
        <v>1162.53</v>
      </c>
    </row>
    <row r="462" spans="1:5" x14ac:dyDescent="0.3">
      <c r="A462" s="24">
        <v>42463</v>
      </c>
      <c r="B462" s="23">
        <v>2016</v>
      </c>
      <c r="C462" s="23" t="s">
        <v>77</v>
      </c>
      <c r="D462" s="23">
        <v>1402.83</v>
      </c>
      <c r="E462" s="23">
        <v>757.53</v>
      </c>
    </row>
    <row r="463" spans="1:5" x14ac:dyDescent="0.3">
      <c r="A463" s="24">
        <v>42730</v>
      </c>
      <c r="B463" s="23">
        <v>2016</v>
      </c>
      <c r="C463" s="23" t="s">
        <v>77</v>
      </c>
      <c r="D463" s="23">
        <v>1457.64</v>
      </c>
      <c r="E463" s="23">
        <v>641.36</v>
      </c>
    </row>
    <row r="464" spans="1:5" x14ac:dyDescent="0.3">
      <c r="A464" s="24">
        <v>42985</v>
      </c>
      <c r="B464" s="23">
        <v>2017</v>
      </c>
      <c r="C464" s="23" t="s">
        <v>31</v>
      </c>
      <c r="D464" s="23">
        <v>364.61</v>
      </c>
      <c r="E464" s="23">
        <v>222.41</v>
      </c>
    </row>
    <row r="465" spans="1:5" x14ac:dyDescent="0.3">
      <c r="A465" s="24">
        <v>42686</v>
      </c>
      <c r="B465" s="23">
        <v>2016</v>
      </c>
      <c r="C465" s="23" t="s">
        <v>31</v>
      </c>
      <c r="D465" s="23">
        <v>736.24</v>
      </c>
      <c r="E465" s="23">
        <v>427.02</v>
      </c>
    </row>
    <row r="466" spans="1:5" x14ac:dyDescent="0.3">
      <c r="A466" s="24">
        <v>43460</v>
      </c>
      <c r="B466" s="23">
        <v>2018</v>
      </c>
      <c r="C466" s="23" t="s">
        <v>76</v>
      </c>
      <c r="D466" s="23">
        <v>923.94</v>
      </c>
      <c r="E466" s="23">
        <v>471.21</v>
      </c>
    </row>
    <row r="467" spans="1:5" x14ac:dyDescent="0.3">
      <c r="A467" s="24">
        <v>42465</v>
      </c>
      <c r="B467" s="23">
        <v>2016</v>
      </c>
      <c r="C467" s="23" t="s">
        <v>77</v>
      </c>
      <c r="D467" s="23">
        <v>295.16000000000003</v>
      </c>
      <c r="E467" s="23">
        <v>168.24</v>
      </c>
    </row>
    <row r="468" spans="1:5" x14ac:dyDescent="0.3">
      <c r="A468" s="24">
        <v>43066</v>
      </c>
      <c r="B468" s="23">
        <v>2017</v>
      </c>
      <c r="C468" s="23" t="s">
        <v>76</v>
      </c>
      <c r="D468" s="23">
        <v>278.19</v>
      </c>
      <c r="E468" s="23">
        <v>136.31</v>
      </c>
    </row>
    <row r="469" spans="1:5" x14ac:dyDescent="0.3">
      <c r="A469" s="24">
        <v>43364</v>
      </c>
      <c r="B469" s="23">
        <v>2018</v>
      </c>
      <c r="C469" s="23" t="s">
        <v>76</v>
      </c>
      <c r="D469" s="23">
        <v>377.95</v>
      </c>
      <c r="E469" s="23">
        <v>226.77</v>
      </c>
    </row>
    <row r="470" spans="1:5" x14ac:dyDescent="0.3">
      <c r="A470" s="24">
        <v>43031</v>
      </c>
      <c r="B470" s="23">
        <v>2017</v>
      </c>
      <c r="C470" s="23" t="s">
        <v>77</v>
      </c>
      <c r="D470" s="23">
        <v>299.07</v>
      </c>
      <c r="E470" s="23">
        <v>134.58000000000001</v>
      </c>
    </row>
    <row r="471" spans="1:5" x14ac:dyDescent="0.3">
      <c r="A471" s="24">
        <v>42385</v>
      </c>
      <c r="B471" s="23">
        <v>2016</v>
      </c>
      <c r="C471" s="23" t="s">
        <v>77</v>
      </c>
      <c r="D471" s="23">
        <v>2462.06</v>
      </c>
      <c r="E471" s="23">
        <v>1058.69</v>
      </c>
    </row>
    <row r="472" spans="1:5" x14ac:dyDescent="0.3">
      <c r="A472" s="24">
        <v>43251</v>
      </c>
      <c r="B472" s="23">
        <v>2018</v>
      </c>
      <c r="C472" s="23" t="s">
        <v>76</v>
      </c>
      <c r="D472" s="23">
        <v>1621.96</v>
      </c>
      <c r="E472" s="23">
        <v>843.42</v>
      </c>
    </row>
    <row r="473" spans="1:5" x14ac:dyDescent="0.3">
      <c r="A473" s="24">
        <v>43313</v>
      </c>
      <c r="B473" s="23">
        <v>2018</v>
      </c>
      <c r="C473" s="23" t="s">
        <v>31</v>
      </c>
      <c r="D473" s="23">
        <v>1708.73</v>
      </c>
      <c r="E473" s="23">
        <v>905.63</v>
      </c>
    </row>
    <row r="474" spans="1:5" x14ac:dyDescent="0.3">
      <c r="A474" s="24">
        <v>43263</v>
      </c>
      <c r="B474" s="23">
        <v>2018</v>
      </c>
      <c r="C474" s="23" t="s">
        <v>30</v>
      </c>
      <c r="D474" s="23">
        <v>254.01</v>
      </c>
      <c r="E474" s="23">
        <v>149.87</v>
      </c>
    </row>
    <row r="475" spans="1:5" x14ac:dyDescent="0.3">
      <c r="A475" s="24">
        <v>42801</v>
      </c>
      <c r="B475" s="23">
        <v>2017</v>
      </c>
      <c r="C475" s="23" t="s">
        <v>77</v>
      </c>
      <c r="D475" s="23">
        <v>2435.94</v>
      </c>
      <c r="E475" s="23">
        <v>1096.17</v>
      </c>
    </row>
    <row r="476" spans="1:5" x14ac:dyDescent="0.3">
      <c r="A476" s="24">
        <v>43386</v>
      </c>
      <c r="B476" s="23">
        <v>2018</v>
      </c>
      <c r="C476" s="23" t="s">
        <v>30</v>
      </c>
      <c r="D476" s="23">
        <v>2342.37</v>
      </c>
      <c r="E476" s="23">
        <v>1218.03</v>
      </c>
    </row>
    <row r="477" spans="1:5" x14ac:dyDescent="0.3">
      <c r="A477" s="24">
        <v>43404</v>
      </c>
      <c r="B477" s="23">
        <v>2018</v>
      </c>
      <c r="C477" s="23" t="s">
        <v>77</v>
      </c>
      <c r="D477" s="23">
        <v>1626.41</v>
      </c>
      <c r="E477" s="23">
        <v>829.47</v>
      </c>
    </row>
    <row r="478" spans="1:5" x14ac:dyDescent="0.3">
      <c r="A478" s="24">
        <v>43336</v>
      </c>
      <c r="B478" s="23">
        <v>2018</v>
      </c>
      <c r="C478" s="23" t="s">
        <v>76</v>
      </c>
      <c r="D478" s="23">
        <v>2228.5500000000002</v>
      </c>
      <c r="E478" s="23">
        <v>891.42</v>
      </c>
    </row>
    <row r="479" spans="1:5" x14ac:dyDescent="0.3">
      <c r="A479" s="24">
        <v>42875</v>
      </c>
      <c r="B479" s="23">
        <v>2017</v>
      </c>
      <c r="C479" s="23" t="s">
        <v>31</v>
      </c>
      <c r="D479" s="23">
        <v>508.97</v>
      </c>
      <c r="E479" s="23">
        <v>213.77</v>
      </c>
    </row>
    <row r="480" spans="1:5" x14ac:dyDescent="0.3">
      <c r="A480" s="24">
        <v>42693</v>
      </c>
      <c r="B480" s="23">
        <v>2016</v>
      </c>
      <c r="C480" s="23" t="s">
        <v>76</v>
      </c>
      <c r="D480" s="23">
        <v>2205.67</v>
      </c>
      <c r="E480" s="23">
        <v>1235.18</v>
      </c>
    </row>
    <row r="481" spans="1:5" x14ac:dyDescent="0.3">
      <c r="A481" s="24">
        <v>42872</v>
      </c>
      <c r="B481" s="23">
        <v>2017</v>
      </c>
      <c r="C481" s="23" t="s">
        <v>31</v>
      </c>
      <c r="D481" s="23">
        <v>1057.56</v>
      </c>
      <c r="E481" s="23">
        <v>412.45</v>
      </c>
    </row>
    <row r="482" spans="1:5" x14ac:dyDescent="0.3">
      <c r="A482" s="24">
        <v>42420</v>
      </c>
      <c r="B482" s="23">
        <v>2016</v>
      </c>
      <c r="C482" s="23" t="s">
        <v>30</v>
      </c>
      <c r="D482" s="23">
        <v>1458.31</v>
      </c>
      <c r="E482" s="23">
        <v>699.99</v>
      </c>
    </row>
    <row r="483" spans="1:5" x14ac:dyDescent="0.3">
      <c r="A483" s="24">
        <v>43179</v>
      </c>
      <c r="B483" s="23">
        <v>2018</v>
      </c>
      <c r="C483" s="23" t="s">
        <v>31</v>
      </c>
      <c r="D483" s="23">
        <v>458.76</v>
      </c>
      <c r="E483" s="23">
        <v>243.14</v>
      </c>
    </row>
    <row r="484" spans="1:5" x14ac:dyDescent="0.3">
      <c r="A484" s="24">
        <v>42964</v>
      </c>
      <c r="B484" s="23">
        <v>2017</v>
      </c>
      <c r="C484" s="23" t="s">
        <v>30</v>
      </c>
      <c r="D484" s="23">
        <v>172.58</v>
      </c>
      <c r="E484" s="23">
        <v>82.84</v>
      </c>
    </row>
    <row r="485" spans="1:5" x14ac:dyDescent="0.3">
      <c r="A485" s="24">
        <v>42959</v>
      </c>
      <c r="B485" s="23">
        <v>2017</v>
      </c>
      <c r="C485" s="23" t="s">
        <v>76</v>
      </c>
      <c r="D485" s="23">
        <v>2375.3200000000002</v>
      </c>
      <c r="E485" s="23">
        <v>1567.71</v>
      </c>
    </row>
    <row r="486" spans="1:5" x14ac:dyDescent="0.3">
      <c r="A486" s="24">
        <v>43176</v>
      </c>
      <c r="B486" s="23">
        <v>2018</v>
      </c>
      <c r="C486" s="23" t="s">
        <v>30</v>
      </c>
      <c r="D486" s="23">
        <v>1542.83</v>
      </c>
      <c r="E486" s="23">
        <v>802.27</v>
      </c>
    </row>
    <row r="487" spans="1:5" x14ac:dyDescent="0.3">
      <c r="A487" s="24">
        <v>42532</v>
      </c>
      <c r="B487" s="23">
        <v>2016</v>
      </c>
      <c r="C487" s="23" t="s">
        <v>31</v>
      </c>
      <c r="D487" s="23">
        <v>660.93</v>
      </c>
      <c r="E487" s="23">
        <v>304.02999999999997</v>
      </c>
    </row>
    <row r="488" spans="1:5" x14ac:dyDescent="0.3">
      <c r="A488" s="24">
        <v>42674</v>
      </c>
      <c r="B488" s="23">
        <v>2016</v>
      </c>
      <c r="C488" s="23" t="s">
        <v>77</v>
      </c>
      <c r="D488" s="23">
        <v>544.23</v>
      </c>
      <c r="E488" s="23">
        <v>212.25</v>
      </c>
    </row>
    <row r="489" spans="1:5" x14ac:dyDescent="0.3">
      <c r="A489" s="24">
        <v>42855</v>
      </c>
      <c r="B489" s="23">
        <v>2017</v>
      </c>
      <c r="C489" s="23" t="s">
        <v>76</v>
      </c>
      <c r="D489" s="23">
        <v>150.19</v>
      </c>
      <c r="E489" s="23">
        <v>82.6</v>
      </c>
    </row>
    <row r="490" spans="1:5" x14ac:dyDescent="0.3">
      <c r="A490" s="24">
        <v>43058</v>
      </c>
      <c r="B490" s="23">
        <v>2017</v>
      </c>
      <c r="C490" s="23" t="s">
        <v>77</v>
      </c>
      <c r="D490" s="23">
        <v>451.19</v>
      </c>
      <c r="E490" s="23">
        <v>284.25</v>
      </c>
    </row>
    <row r="491" spans="1:5" x14ac:dyDescent="0.3">
      <c r="A491" s="24">
        <v>43116</v>
      </c>
      <c r="B491" s="23">
        <v>2018</v>
      </c>
      <c r="C491" s="23" t="s">
        <v>31</v>
      </c>
      <c r="D491" s="23">
        <v>1711.73</v>
      </c>
      <c r="E491" s="23">
        <v>958.57</v>
      </c>
    </row>
    <row r="492" spans="1:5" x14ac:dyDescent="0.3">
      <c r="A492" s="24">
        <v>43250</v>
      </c>
      <c r="B492" s="23">
        <v>2018</v>
      </c>
      <c r="C492" s="23" t="s">
        <v>30</v>
      </c>
      <c r="D492" s="23">
        <v>689.05</v>
      </c>
      <c r="E492" s="23">
        <v>461.66</v>
      </c>
    </row>
    <row r="493" spans="1:5" x14ac:dyDescent="0.3">
      <c r="A493" s="24">
        <v>42493</v>
      </c>
      <c r="B493" s="23">
        <v>2016</v>
      </c>
      <c r="C493" s="23" t="s">
        <v>31</v>
      </c>
      <c r="D493" s="23">
        <v>1463.2</v>
      </c>
      <c r="E493" s="23">
        <v>643.80999999999995</v>
      </c>
    </row>
    <row r="494" spans="1:5" x14ac:dyDescent="0.3">
      <c r="A494" s="24">
        <v>42700</v>
      </c>
      <c r="B494" s="23">
        <v>2016</v>
      </c>
      <c r="C494" s="23" t="s">
        <v>30</v>
      </c>
      <c r="D494" s="23">
        <v>398.06</v>
      </c>
      <c r="E494" s="23">
        <v>250.78</v>
      </c>
    </row>
    <row r="495" spans="1:5" x14ac:dyDescent="0.3">
      <c r="A495" s="24">
        <v>42612</v>
      </c>
      <c r="B495" s="23">
        <v>2016</v>
      </c>
      <c r="C495" s="23" t="s">
        <v>77</v>
      </c>
      <c r="D495" s="23">
        <v>2139.4699999999998</v>
      </c>
      <c r="E495" s="23">
        <v>855.79</v>
      </c>
    </row>
    <row r="496" spans="1:5" x14ac:dyDescent="0.3">
      <c r="A496" s="24">
        <v>42735</v>
      </c>
      <c r="B496" s="23">
        <v>2016</v>
      </c>
      <c r="C496" s="23" t="s">
        <v>77</v>
      </c>
      <c r="D496" s="23">
        <v>990.07</v>
      </c>
      <c r="E496" s="23">
        <v>386.13</v>
      </c>
    </row>
    <row r="497" spans="1:5" x14ac:dyDescent="0.3">
      <c r="A497" s="24">
        <v>43304</v>
      </c>
      <c r="B497" s="23">
        <v>2018</v>
      </c>
      <c r="C497" s="23" t="s">
        <v>30</v>
      </c>
      <c r="D497" s="23">
        <v>983.91</v>
      </c>
      <c r="E497" s="23">
        <v>600.19000000000005</v>
      </c>
    </row>
    <row r="498" spans="1:5" x14ac:dyDescent="0.3">
      <c r="A498" s="24">
        <v>42576</v>
      </c>
      <c r="B498" s="23">
        <v>2016</v>
      </c>
      <c r="C498" s="23" t="s">
        <v>31</v>
      </c>
      <c r="D498" s="23">
        <v>1697.79</v>
      </c>
      <c r="E498" s="23">
        <v>1052.6300000000001</v>
      </c>
    </row>
    <row r="499" spans="1:5" x14ac:dyDescent="0.3">
      <c r="A499" s="24">
        <v>43328</v>
      </c>
      <c r="B499" s="23">
        <v>2018</v>
      </c>
      <c r="C499" s="23" t="s">
        <v>31</v>
      </c>
      <c r="D499" s="23">
        <v>2311.1999999999998</v>
      </c>
      <c r="E499" s="23">
        <v>970.7</v>
      </c>
    </row>
    <row r="500" spans="1:5" x14ac:dyDescent="0.3">
      <c r="A500" s="24">
        <v>43343</v>
      </c>
      <c r="B500" s="23">
        <v>2018</v>
      </c>
      <c r="C500" s="23" t="s">
        <v>76</v>
      </c>
      <c r="D500" s="23">
        <v>2410.44</v>
      </c>
      <c r="E500" s="23">
        <v>1084.7</v>
      </c>
    </row>
    <row r="501" spans="1:5" x14ac:dyDescent="0.3">
      <c r="A501" s="24">
        <v>42863</v>
      </c>
      <c r="B501" s="23">
        <v>2017</v>
      </c>
      <c r="C501" s="23" t="s">
        <v>30</v>
      </c>
      <c r="D501" s="23">
        <v>779.09</v>
      </c>
      <c r="E501" s="23">
        <v>483.04</v>
      </c>
    </row>
    <row r="502" spans="1:5" x14ac:dyDescent="0.3">
      <c r="A502" s="24">
        <v>42992</v>
      </c>
      <c r="B502" s="23">
        <v>2017</v>
      </c>
      <c r="C502" s="23" t="s">
        <v>31</v>
      </c>
      <c r="D502" s="23">
        <v>1383.95</v>
      </c>
      <c r="E502" s="23">
        <v>775.01</v>
      </c>
    </row>
    <row r="503" spans="1:5" x14ac:dyDescent="0.3">
      <c r="A503" s="24">
        <v>42778</v>
      </c>
      <c r="B503" s="23">
        <v>2017</v>
      </c>
      <c r="C503" s="23" t="s">
        <v>77</v>
      </c>
      <c r="D503" s="23">
        <v>2318.2399999999998</v>
      </c>
      <c r="E503" s="23">
        <v>1506.86</v>
      </c>
    </row>
    <row r="504" spans="1:5" x14ac:dyDescent="0.3">
      <c r="A504" s="24">
        <v>42755</v>
      </c>
      <c r="B504" s="23">
        <v>2017</v>
      </c>
      <c r="C504" s="23" t="s">
        <v>30</v>
      </c>
      <c r="D504" s="23">
        <v>169.05</v>
      </c>
      <c r="E504" s="23">
        <v>106.5</v>
      </c>
    </row>
    <row r="505" spans="1:5" x14ac:dyDescent="0.3">
      <c r="A505" s="24">
        <v>43226</v>
      </c>
      <c r="B505" s="23">
        <v>2018</v>
      </c>
      <c r="C505" s="23" t="s">
        <v>30</v>
      </c>
      <c r="D505" s="23">
        <v>2383.7600000000002</v>
      </c>
      <c r="E505" s="23">
        <v>1406.42</v>
      </c>
    </row>
    <row r="506" spans="1:5" x14ac:dyDescent="0.3">
      <c r="A506" s="24">
        <v>42905</v>
      </c>
      <c r="B506" s="23">
        <v>2017</v>
      </c>
      <c r="C506" s="23" t="s">
        <v>77</v>
      </c>
      <c r="D506" s="23">
        <v>1536.25</v>
      </c>
      <c r="E506" s="23">
        <v>814.21</v>
      </c>
    </row>
    <row r="507" spans="1:5" x14ac:dyDescent="0.3">
      <c r="A507" s="24">
        <v>42926</v>
      </c>
      <c r="B507" s="23">
        <v>2017</v>
      </c>
      <c r="C507" s="23" t="s">
        <v>76</v>
      </c>
      <c r="D507" s="23">
        <v>548.89</v>
      </c>
      <c r="E507" s="23">
        <v>351.29</v>
      </c>
    </row>
    <row r="508" spans="1:5" x14ac:dyDescent="0.3">
      <c r="A508" s="24">
        <v>43374</v>
      </c>
      <c r="B508" s="23">
        <v>2018</v>
      </c>
      <c r="C508" s="23" t="s">
        <v>77</v>
      </c>
      <c r="D508" s="23">
        <v>1650.76</v>
      </c>
      <c r="E508" s="23">
        <v>775.86</v>
      </c>
    </row>
    <row r="509" spans="1:5" x14ac:dyDescent="0.3">
      <c r="A509" s="24">
        <v>43405</v>
      </c>
      <c r="B509" s="23">
        <v>2018</v>
      </c>
      <c r="C509" s="23" t="s">
        <v>30</v>
      </c>
      <c r="D509" s="23">
        <v>288.33999999999997</v>
      </c>
      <c r="E509" s="23">
        <v>170.12</v>
      </c>
    </row>
    <row r="510" spans="1:5" x14ac:dyDescent="0.3">
      <c r="A510" s="24">
        <v>43096</v>
      </c>
      <c r="B510" s="23">
        <v>2017</v>
      </c>
      <c r="C510" s="23" t="s">
        <v>30</v>
      </c>
      <c r="D510" s="23">
        <v>1625.12</v>
      </c>
      <c r="E510" s="23">
        <v>731.3</v>
      </c>
    </row>
    <row r="511" spans="1:5" x14ac:dyDescent="0.3">
      <c r="A511" s="24">
        <v>42889</v>
      </c>
      <c r="B511" s="23">
        <v>2017</v>
      </c>
      <c r="C511" s="23" t="s">
        <v>77</v>
      </c>
      <c r="D511" s="23">
        <v>1318.75</v>
      </c>
      <c r="E511" s="23">
        <v>685.75</v>
      </c>
    </row>
    <row r="512" spans="1:5" x14ac:dyDescent="0.3">
      <c r="A512" s="24">
        <v>42504</v>
      </c>
      <c r="B512" s="23">
        <v>2016</v>
      </c>
      <c r="C512" s="23" t="s">
        <v>30</v>
      </c>
      <c r="D512" s="23">
        <v>2247.4499999999998</v>
      </c>
      <c r="E512" s="23">
        <v>898.98</v>
      </c>
    </row>
    <row r="513" spans="1:5" x14ac:dyDescent="0.3">
      <c r="A513" s="24">
        <v>43236</v>
      </c>
      <c r="B513" s="23">
        <v>2018</v>
      </c>
      <c r="C513" s="23" t="s">
        <v>30</v>
      </c>
      <c r="D513" s="23">
        <v>1394.64</v>
      </c>
      <c r="E513" s="23">
        <v>669.43</v>
      </c>
    </row>
    <row r="514" spans="1:5" x14ac:dyDescent="0.3">
      <c r="A514" s="24">
        <v>43103</v>
      </c>
      <c r="B514" s="23">
        <v>2018</v>
      </c>
      <c r="C514" s="23" t="s">
        <v>31</v>
      </c>
      <c r="D514" s="23">
        <v>1567.29</v>
      </c>
      <c r="E514" s="23">
        <v>673.93</v>
      </c>
    </row>
    <row r="515" spans="1:5" x14ac:dyDescent="0.3">
      <c r="A515" s="24">
        <v>42840</v>
      </c>
      <c r="B515" s="23">
        <v>2017</v>
      </c>
      <c r="C515" s="23" t="s">
        <v>77</v>
      </c>
      <c r="D515" s="23">
        <v>993.69</v>
      </c>
      <c r="E515" s="23">
        <v>556.47</v>
      </c>
    </row>
    <row r="516" spans="1:5" x14ac:dyDescent="0.3">
      <c r="A516" s="24">
        <v>42633</v>
      </c>
      <c r="B516" s="23">
        <v>2016</v>
      </c>
      <c r="C516" s="23" t="s">
        <v>76</v>
      </c>
      <c r="D516" s="23">
        <v>1698.45</v>
      </c>
      <c r="E516" s="23">
        <v>1053.04</v>
      </c>
    </row>
    <row r="517" spans="1:5" x14ac:dyDescent="0.3">
      <c r="A517" s="24">
        <v>43248</v>
      </c>
      <c r="B517" s="23">
        <v>2018</v>
      </c>
      <c r="C517" s="23" t="s">
        <v>77</v>
      </c>
      <c r="D517" s="23">
        <v>529.82000000000005</v>
      </c>
      <c r="E517" s="23">
        <v>233.12</v>
      </c>
    </row>
    <row r="518" spans="1:5" x14ac:dyDescent="0.3">
      <c r="A518" s="24">
        <v>43032</v>
      </c>
      <c r="B518" s="23">
        <v>2017</v>
      </c>
      <c r="C518" s="23" t="s">
        <v>31</v>
      </c>
      <c r="D518" s="23">
        <v>898.34</v>
      </c>
      <c r="E518" s="23">
        <v>467.14</v>
      </c>
    </row>
    <row r="519" spans="1:5" x14ac:dyDescent="0.3">
      <c r="A519" s="24">
        <v>43340</v>
      </c>
      <c r="B519" s="23">
        <v>2018</v>
      </c>
      <c r="C519" s="23" t="s">
        <v>77</v>
      </c>
      <c r="D519" s="23">
        <v>2470.64</v>
      </c>
      <c r="E519" s="23">
        <v>1309.44</v>
      </c>
    </row>
    <row r="520" spans="1:5" x14ac:dyDescent="0.3">
      <c r="A520" s="24">
        <v>42704</v>
      </c>
      <c r="B520" s="23">
        <v>2016</v>
      </c>
      <c r="C520" s="23" t="s">
        <v>77</v>
      </c>
      <c r="D520" s="23">
        <v>421.06</v>
      </c>
      <c r="E520" s="23">
        <v>189.48</v>
      </c>
    </row>
    <row r="521" spans="1:5" x14ac:dyDescent="0.3">
      <c r="A521" s="24">
        <v>42406</v>
      </c>
      <c r="B521" s="23">
        <v>2016</v>
      </c>
      <c r="C521" s="23" t="s">
        <v>76</v>
      </c>
      <c r="D521" s="23">
        <v>1437.88</v>
      </c>
      <c r="E521" s="23">
        <v>704.56</v>
      </c>
    </row>
    <row r="522" spans="1:5" x14ac:dyDescent="0.3">
      <c r="A522" s="24">
        <v>42640</v>
      </c>
      <c r="B522" s="23">
        <v>2016</v>
      </c>
      <c r="C522" s="23" t="s">
        <v>31</v>
      </c>
      <c r="D522" s="23">
        <v>2495.48</v>
      </c>
      <c r="E522" s="23">
        <v>1297.6500000000001</v>
      </c>
    </row>
    <row r="523" spans="1:5" x14ac:dyDescent="0.3">
      <c r="A523" s="24">
        <v>42915</v>
      </c>
      <c r="B523" s="23">
        <v>2017</v>
      </c>
      <c r="C523" s="23" t="s">
        <v>76</v>
      </c>
      <c r="D523" s="23">
        <v>2123.1799999999998</v>
      </c>
      <c r="E523" s="23">
        <v>997.89</v>
      </c>
    </row>
    <row r="524" spans="1:5" x14ac:dyDescent="0.3">
      <c r="A524" s="24">
        <v>42704</v>
      </c>
      <c r="B524" s="23">
        <v>2016</v>
      </c>
      <c r="C524" s="23" t="s">
        <v>77</v>
      </c>
      <c r="D524" s="23">
        <v>1955.88</v>
      </c>
      <c r="E524" s="23">
        <v>1114.8499999999999</v>
      </c>
    </row>
    <row r="525" spans="1:5" x14ac:dyDescent="0.3">
      <c r="A525" s="24">
        <v>42780</v>
      </c>
      <c r="B525" s="23">
        <v>2017</v>
      </c>
      <c r="C525" s="23" t="s">
        <v>31</v>
      </c>
      <c r="D525" s="23">
        <v>2138.09</v>
      </c>
      <c r="E525" s="23">
        <v>1197.33</v>
      </c>
    </row>
    <row r="526" spans="1:5" x14ac:dyDescent="0.3">
      <c r="A526" s="24">
        <v>43212</v>
      </c>
      <c r="B526" s="23">
        <v>2018</v>
      </c>
      <c r="C526" s="23" t="s">
        <v>31</v>
      </c>
      <c r="D526" s="23">
        <v>2424.29</v>
      </c>
      <c r="E526" s="23">
        <v>1260.6300000000001</v>
      </c>
    </row>
    <row r="527" spans="1:5" x14ac:dyDescent="0.3">
      <c r="A527" s="24">
        <v>43028</v>
      </c>
      <c r="B527" s="23">
        <v>2017</v>
      </c>
      <c r="C527" s="23" t="s">
        <v>30</v>
      </c>
      <c r="D527" s="23">
        <v>426.29</v>
      </c>
      <c r="E527" s="23">
        <v>170.52</v>
      </c>
    </row>
    <row r="528" spans="1:5" x14ac:dyDescent="0.3">
      <c r="A528" s="24">
        <v>42895</v>
      </c>
      <c r="B528" s="23">
        <v>2017</v>
      </c>
      <c r="C528" s="23" t="s">
        <v>77</v>
      </c>
      <c r="D528" s="23">
        <v>1208.04</v>
      </c>
      <c r="E528" s="23">
        <v>761.07</v>
      </c>
    </row>
    <row r="529" spans="1:5" x14ac:dyDescent="0.3">
      <c r="A529" s="24">
        <v>43149</v>
      </c>
      <c r="B529" s="23">
        <v>2018</v>
      </c>
      <c r="C529" s="23" t="s">
        <v>77</v>
      </c>
      <c r="D529" s="23">
        <v>1623.8</v>
      </c>
      <c r="E529" s="23">
        <v>714.47</v>
      </c>
    </row>
    <row r="530" spans="1:5" x14ac:dyDescent="0.3">
      <c r="A530" s="24">
        <v>42826</v>
      </c>
      <c r="B530" s="23">
        <v>2017</v>
      </c>
      <c r="C530" s="23" t="s">
        <v>77</v>
      </c>
      <c r="D530" s="23">
        <v>1631.95</v>
      </c>
      <c r="E530" s="23">
        <v>1093.4100000000001</v>
      </c>
    </row>
    <row r="531" spans="1:5" x14ac:dyDescent="0.3">
      <c r="A531" s="24">
        <v>42422</v>
      </c>
      <c r="B531" s="23">
        <v>2016</v>
      </c>
      <c r="C531" s="23" t="s">
        <v>77</v>
      </c>
      <c r="D531" s="23">
        <v>120.99</v>
      </c>
      <c r="E531" s="23">
        <v>52.03</v>
      </c>
    </row>
    <row r="532" spans="1:5" x14ac:dyDescent="0.3">
      <c r="A532" s="24">
        <v>42460</v>
      </c>
      <c r="B532" s="23">
        <v>2016</v>
      </c>
      <c r="C532" s="23" t="s">
        <v>76</v>
      </c>
      <c r="D532" s="23">
        <v>1764.88</v>
      </c>
      <c r="E532" s="23">
        <v>882.44</v>
      </c>
    </row>
    <row r="533" spans="1:5" x14ac:dyDescent="0.3">
      <c r="A533" s="24">
        <v>42920</v>
      </c>
      <c r="B533" s="23">
        <v>2017</v>
      </c>
      <c r="C533" s="23" t="s">
        <v>30</v>
      </c>
      <c r="D533" s="23">
        <v>2084.75</v>
      </c>
      <c r="E533" s="23">
        <v>1355.09</v>
      </c>
    </row>
    <row r="534" spans="1:5" x14ac:dyDescent="0.3">
      <c r="A534" s="24">
        <v>43339</v>
      </c>
      <c r="B534" s="23">
        <v>2018</v>
      </c>
      <c r="C534" s="23" t="s">
        <v>76</v>
      </c>
      <c r="D534" s="23">
        <v>713.57</v>
      </c>
      <c r="E534" s="23">
        <v>278.29000000000002</v>
      </c>
    </row>
    <row r="535" spans="1:5" x14ac:dyDescent="0.3">
      <c r="A535" s="24">
        <v>43231</v>
      </c>
      <c r="B535" s="23">
        <v>2018</v>
      </c>
      <c r="C535" s="23" t="s">
        <v>31</v>
      </c>
      <c r="D535" s="23">
        <v>460.82</v>
      </c>
      <c r="E535" s="23">
        <v>276.49</v>
      </c>
    </row>
    <row r="536" spans="1:5" x14ac:dyDescent="0.3">
      <c r="A536" s="24">
        <v>43098</v>
      </c>
      <c r="B536" s="23">
        <v>2017</v>
      </c>
      <c r="C536" s="23" t="s">
        <v>30</v>
      </c>
      <c r="D536" s="23">
        <v>1333.21</v>
      </c>
      <c r="E536" s="23">
        <v>813.26</v>
      </c>
    </row>
    <row r="537" spans="1:5" x14ac:dyDescent="0.3">
      <c r="A537" s="24">
        <v>42393</v>
      </c>
      <c r="B537" s="23">
        <v>2016</v>
      </c>
      <c r="C537" s="23" t="s">
        <v>31</v>
      </c>
      <c r="D537" s="23">
        <v>2282.04</v>
      </c>
      <c r="E537" s="23">
        <v>958.46</v>
      </c>
    </row>
    <row r="538" spans="1:5" x14ac:dyDescent="0.3">
      <c r="A538" s="24">
        <v>43128</v>
      </c>
      <c r="B538" s="23">
        <v>2018</v>
      </c>
      <c r="C538" s="23" t="s">
        <v>77</v>
      </c>
      <c r="D538" s="23">
        <v>1910.03</v>
      </c>
      <c r="E538" s="23">
        <v>974.12</v>
      </c>
    </row>
    <row r="539" spans="1:5" x14ac:dyDescent="0.3">
      <c r="A539" s="24">
        <v>43254</v>
      </c>
      <c r="B539" s="23">
        <v>2018</v>
      </c>
      <c r="C539" s="23" t="s">
        <v>76</v>
      </c>
      <c r="D539" s="23">
        <v>1744.01</v>
      </c>
      <c r="E539" s="23">
        <v>1081.29</v>
      </c>
    </row>
    <row r="540" spans="1:5" x14ac:dyDescent="0.3">
      <c r="A540" s="24">
        <v>43195</v>
      </c>
      <c r="B540" s="23">
        <v>2018</v>
      </c>
      <c r="C540" s="23" t="s">
        <v>76</v>
      </c>
      <c r="D540" s="23">
        <v>1567.95</v>
      </c>
      <c r="E540" s="23">
        <v>627.17999999999995</v>
      </c>
    </row>
    <row r="541" spans="1:5" x14ac:dyDescent="0.3">
      <c r="A541" s="24">
        <v>42609</v>
      </c>
      <c r="B541" s="23">
        <v>2016</v>
      </c>
      <c r="C541" s="23" t="s">
        <v>77</v>
      </c>
      <c r="D541" s="23">
        <v>1490.73</v>
      </c>
      <c r="E541" s="23">
        <v>715.55</v>
      </c>
    </row>
    <row r="542" spans="1:5" x14ac:dyDescent="0.3">
      <c r="A542" s="24">
        <v>42391</v>
      </c>
      <c r="B542" s="23">
        <v>2016</v>
      </c>
      <c r="C542" s="23" t="s">
        <v>30</v>
      </c>
      <c r="D542" s="23">
        <v>549.73</v>
      </c>
      <c r="E542" s="23">
        <v>351.83</v>
      </c>
    </row>
    <row r="543" spans="1:5" x14ac:dyDescent="0.3">
      <c r="A543" s="24">
        <v>43251</v>
      </c>
      <c r="B543" s="23">
        <v>2018</v>
      </c>
      <c r="C543" s="23" t="s">
        <v>77</v>
      </c>
      <c r="D543" s="23">
        <v>2297.85</v>
      </c>
      <c r="E543" s="23">
        <v>1125.95</v>
      </c>
    </row>
    <row r="544" spans="1:5" x14ac:dyDescent="0.3">
      <c r="A544" s="24">
        <v>42775</v>
      </c>
      <c r="B544" s="23">
        <v>2017</v>
      </c>
      <c r="C544" s="23" t="s">
        <v>76</v>
      </c>
      <c r="D544" s="23">
        <v>1573.07</v>
      </c>
      <c r="E544" s="23">
        <v>1022.5</v>
      </c>
    </row>
    <row r="545" spans="1:5" x14ac:dyDescent="0.3">
      <c r="A545" s="24">
        <v>43074</v>
      </c>
      <c r="B545" s="23">
        <v>2017</v>
      </c>
      <c r="C545" s="23" t="s">
        <v>31</v>
      </c>
      <c r="D545" s="23">
        <v>1405.91</v>
      </c>
      <c r="E545" s="23">
        <v>801.37</v>
      </c>
    </row>
    <row r="546" spans="1:5" x14ac:dyDescent="0.3">
      <c r="A546" s="24">
        <v>42805</v>
      </c>
      <c r="B546" s="23">
        <v>2017</v>
      </c>
      <c r="C546" s="23" t="s">
        <v>77</v>
      </c>
      <c r="D546" s="23">
        <v>510.87</v>
      </c>
      <c r="E546" s="23">
        <v>332.07</v>
      </c>
    </row>
    <row r="547" spans="1:5" x14ac:dyDescent="0.3">
      <c r="A547" s="24">
        <v>43244</v>
      </c>
      <c r="B547" s="23">
        <v>2018</v>
      </c>
      <c r="C547" s="23" t="s">
        <v>77</v>
      </c>
      <c r="D547" s="23">
        <v>2431.9</v>
      </c>
      <c r="E547" s="23">
        <v>1386.18</v>
      </c>
    </row>
    <row r="548" spans="1:5" x14ac:dyDescent="0.3">
      <c r="A548" s="24">
        <v>43232</v>
      </c>
      <c r="B548" s="23">
        <v>2018</v>
      </c>
      <c r="C548" s="23" t="s">
        <v>76</v>
      </c>
      <c r="D548" s="23">
        <v>468.49</v>
      </c>
      <c r="E548" s="23">
        <v>267.04000000000002</v>
      </c>
    </row>
    <row r="549" spans="1:5" x14ac:dyDescent="0.3">
      <c r="A549" s="24">
        <v>43160</v>
      </c>
      <c r="B549" s="23">
        <v>2018</v>
      </c>
      <c r="C549" s="23" t="s">
        <v>30</v>
      </c>
      <c r="D549" s="23">
        <v>305.97000000000003</v>
      </c>
      <c r="E549" s="23">
        <v>174.4</v>
      </c>
    </row>
    <row r="550" spans="1:5" x14ac:dyDescent="0.3">
      <c r="A550" s="24">
        <v>43246</v>
      </c>
      <c r="B550" s="23">
        <v>2018</v>
      </c>
      <c r="C550" s="23" t="s">
        <v>31</v>
      </c>
      <c r="D550" s="23">
        <v>1248.3599999999999</v>
      </c>
      <c r="E550" s="23">
        <v>486.86</v>
      </c>
    </row>
    <row r="551" spans="1:5" x14ac:dyDescent="0.3">
      <c r="A551" s="24">
        <v>43068</v>
      </c>
      <c r="B551" s="23">
        <v>2017</v>
      </c>
      <c r="C551" s="23" t="s">
        <v>77</v>
      </c>
      <c r="D551" s="23">
        <v>2419.5100000000002</v>
      </c>
      <c r="E551" s="23">
        <v>1621.07</v>
      </c>
    </row>
    <row r="552" spans="1:5" x14ac:dyDescent="0.3">
      <c r="A552" s="24">
        <v>43250</v>
      </c>
      <c r="B552" s="23">
        <v>2018</v>
      </c>
      <c r="C552" s="23" t="s">
        <v>76</v>
      </c>
      <c r="D552" s="23">
        <v>650.66</v>
      </c>
      <c r="E552" s="23">
        <v>422.93</v>
      </c>
    </row>
    <row r="553" spans="1:5" x14ac:dyDescent="0.3">
      <c r="A553" s="24">
        <v>42570</v>
      </c>
      <c r="B553" s="23">
        <v>2016</v>
      </c>
      <c r="C553" s="23" t="s">
        <v>76</v>
      </c>
      <c r="D553" s="23">
        <v>2143.37</v>
      </c>
      <c r="E553" s="23">
        <v>835.91</v>
      </c>
    </row>
    <row r="554" spans="1:5" x14ac:dyDescent="0.3">
      <c r="A554" s="24">
        <v>42507</v>
      </c>
      <c r="B554" s="23">
        <v>2016</v>
      </c>
      <c r="C554" s="23" t="s">
        <v>77</v>
      </c>
      <c r="D554" s="23">
        <v>1933.21</v>
      </c>
      <c r="E554" s="23">
        <v>1179.26</v>
      </c>
    </row>
    <row r="555" spans="1:5" x14ac:dyDescent="0.3">
      <c r="A555" s="24">
        <v>43205</v>
      </c>
      <c r="B555" s="23">
        <v>2018</v>
      </c>
      <c r="C555" s="23" t="s">
        <v>76</v>
      </c>
      <c r="D555" s="23">
        <v>640.23</v>
      </c>
      <c r="E555" s="23">
        <v>300.91000000000003</v>
      </c>
    </row>
    <row r="556" spans="1:5" x14ac:dyDescent="0.3">
      <c r="A556" s="24">
        <v>42668</v>
      </c>
      <c r="B556" s="23">
        <v>2016</v>
      </c>
      <c r="C556" s="23" t="s">
        <v>30</v>
      </c>
      <c r="D556" s="23">
        <v>212.44</v>
      </c>
      <c r="E556" s="23">
        <v>142.33000000000001</v>
      </c>
    </row>
    <row r="557" spans="1:5" x14ac:dyDescent="0.3">
      <c r="A557" s="24">
        <v>42701</v>
      </c>
      <c r="B557" s="23">
        <v>2016</v>
      </c>
      <c r="C557" s="23" t="s">
        <v>76</v>
      </c>
      <c r="D557" s="23">
        <v>775.76</v>
      </c>
      <c r="E557" s="23">
        <v>403.4</v>
      </c>
    </row>
    <row r="558" spans="1:5" x14ac:dyDescent="0.3">
      <c r="A558" s="24">
        <v>42479</v>
      </c>
      <c r="B558" s="23">
        <v>2016</v>
      </c>
      <c r="C558" s="23" t="s">
        <v>76</v>
      </c>
      <c r="D558" s="23">
        <v>2402.7600000000002</v>
      </c>
      <c r="E558" s="23">
        <v>1489.71</v>
      </c>
    </row>
    <row r="559" spans="1:5" x14ac:dyDescent="0.3">
      <c r="A559" s="24">
        <v>42494</v>
      </c>
      <c r="B559" s="23">
        <v>2016</v>
      </c>
      <c r="C559" s="23" t="s">
        <v>76</v>
      </c>
      <c r="D559" s="23">
        <v>1207.67</v>
      </c>
      <c r="E559" s="23">
        <v>712.53</v>
      </c>
    </row>
    <row r="560" spans="1:5" x14ac:dyDescent="0.3">
      <c r="A560" s="24">
        <v>42558</v>
      </c>
      <c r="B560" s="23">
        <v>2016</v>
      </c>
      <c r="C560" s="23" t="s">
        <v>31</v>
      </c>
      <c r="D560" s="23">
        <v>2420.86</v>
      </c>
      <c r="E560" s="23">
        <v>1525.14</v>
      </c>
    </row>
    <row r="561" spans="1:5" x14ac:dyDescent="0.3">
      <c r="A561" s="24">
        <v>42510</v>
      </c>
      <c r="B561" s="23">
        <v>2016</v>
      </c>
      <c r="C561" s="23" t="s">
        <v>30</v>
      </c>
      <c r="D561" s="23">
        <v>600.99</v>
      </c>
      <c r="E561" s="23">
        <v>354.58</v>
      </c>
    </row>
    <row r="562" spans="1:5" x14ac:dyDescent="0.3">
      <c r="A562" s="24">
        <v>43177</v>
      </c>
      <c r="B562" s="23">
        <v>2018</v>
      </c>
      <c r="C562" s="23" t="s">
        <v>30</v>
      </c>
      <c r="D562" s="23">
        <v>1382.05</v>
      </c>
      <c r="E562" s="23">
        <v>539</v>
      </c>
    </row>
    <row r="563" spans="1:5" x14ac:dyDescent="0.3">
      <c r="A563" s="24">
        <v>43010</v>
      </c>
      <c r="B563" s="23">
        <v>2017</v>
      </c>
      <c r="C563" s="23" t="s">
        <v>30</v>
      </c>
      <c r="D563" s="23">
        <v>1733.11</v>
      </c>
      <c r="E563" s="23">
        <v>1126.52</v>
      </c>
    </row>
    <row r="564" spans="1:5" x14ac:dyDescent="0.3">
      <c r="A564" s="24">
        <v>42539</v>
      </c>
      <c r="B564" s="23">
        <v>2016</v>
      </c>
      <c r="C564" s="23" t="s">
        <v>30</v>
      </c>
      <c r="D564" s="23">
        <v>158.13999999999999</v>
      </c>
      <c r="E564" s="23">
        <v>85.4</v>
      </c>
    </row>
    <row r="565" spans="1:5" x14ac:dyDescent="0.3">
      <c r="A565" s="24">
        <v>42668</v>
      </c>
      <c r="B565" s="23">
        <v>2016</v>
      </c>
      <c r="C565" s="23" t="s">
        <v>30</v>
      </c>
      <c r="D565" s="23">
        <v>902.42</v>
      </c>
      <c r="E565" s="23">
        <v>424.14</v>
      </c>
    </row>
    <row r="566" spans="1:5" x14ac:dyDescent="0.3">
      <c r="A566" s="24">
        <v>42495</v>
      </c>
      <c r="B566" s="23">
        <v>2016</v>
      </c>
      <c r="C566" s="23" t="s">
        <v>31</v>
      </c>
      <c r="D566" s="23">
        <v>1200.49</v>
      </c>
      <c r="E566" s="23">
        <v>684.28</v>
      </c>
    </row>
    <row r="567" spans="1:5" x14ac:dyDescent="0.3">
      <c r="A567" s="24">
        <v>43132</v>
      </c>
      <c r="B567" s="23">
        <v>2018</v>
      </c>
      <c r="C567" s="23" t="s">
        <v>30</v>
      </c>
      <c r="D567" s="23">
        <v>1899.36</v>
      </c>
      <c r="E567" s="23">
        <v>835.72</v>
      </c>
    </row>
    <row r="568" spans="1:5" x14ac:dyDescent="0.3">
      <c r="A568" s="24">
        <v>42737</v>
      </c>
      <c r="B568" s="23">
        <v>2017</v>
      </c>
      <c r="C568" s="23" t="s">
        <v>76</v>
      </c>
      <c r="D568" s="23">
        <v>790.56</v>
      </c>
      <c r="E568" s="23">
        <v>482.24</v>
      </c>
    </row>
    <row r="569" spans="1:5" x14ac:dyDescent="0.3">
      <c r="A569" s="24">
        <v>42943</v>
      </c>
      <c r="B569" s="23">
        <v>2017</v>
      </c>
      <c r="C569" s="23" t="s">
        <v>77</v>
      </c>
      <c r="D569" s="23">
        <v>599.09</v>
      </c>
      <c r="E569" s="23">
        <v>233.65</v>
      </c>
    </row>
    <row r="570" spans="1:5" x14ac:dyDescent="0.3">
      <c r="A570" s="24">
        <v>42979</v>
      </c>
      <c r="B570" s="23">
        <v>2017</v>
      </c>
      <c r="C570" s="23" t="s">
        <v>30</v>
      </c>
      <c r="D570" s="23">
        <v>1698.72</v>
      </c>
      <c r="E570" s="23">
        <v>1002.24</v>
      </c>
    </row>
    <row r="571" spans="1:5" x14ac:dyDescent="0.3">
      <c r="A571" s="24">
        <v>42630</v>
      </c>
      <c r="B571" s="23">
        <v>2016</v>
      </c>
      <c r="C571" s="23" t="s">
        <v>30</v>
      </c>
      <c r="D571" s="23">
        <v>2220.2399999999998</v>
      </c>
      <c r="E571" s="23">
        <v>888.1</v>
      </c>
    </row>
    <row r="572" spans="1:5" x14ac:dyDescent="0.3">
      <c r="A572" s="24">
        <v>43152</v>
      </c>
      <c r="B572" s="23">
        <v>2018</v>
      </c>
      <c r="C572" s="23" t="s">
        <v>76</v>
      </c>
      <c r="D572" s="23">
        <v>574.17999999999995</v>
      </c>
      <c r="E572" s="23">
        <v>292.83</v>
      </c>
    </row>
    <row r="573" spans="1:5" x14ac:dyDescent="0.3">
      <c r="A573" s="24">
        <v>42845</v>
      </c>
      <c r="B573" s="23">
        <v>2017</v>
      </c>
      <c r="C573" s="23" t="s">
        <v>76</v>
      </c>
      <c r="D573" s="23">
        <v>803.78</v>
      </c>
      <c r="E573" s="23">
        <v>377.78</v>
      </c>
    </row>
    <row r="574" spans="1:5" x14ac:dyDescent="0.3">
      <c r="A574" s="24">
        <v>42473</v>
      </c>
      <c r="B574" s="23">
        <v>2016</v>
      </c>
      <c r="C574" s="23" t="s">
        <v>76</v>
      </c>
      <c r="D574" s="23">
        <v>1006.45</v>
      </c>
      <c r="E574" s="23">
        <v>432.77</v>
      </c>
    </row>
    <row r="575" spans="1:5" x14ac:dyDescent="0.3">
      <c r="A575" s="24">
        <v>43008</v>
      </c>
      <c r="B575" s="23">
        <v>2017</v>
      </c>
      <c r="C575" s="23" t="s">
        <v>31</v>
      </c>
      <c r="D575" s="23">
        <v>1624.14</v>
      </c>
      <c r="E575" s="23">
        <v>779.59</v>
      </c>
    </row>
    <row r="576" spans="1:5" x14ac:dyDescent="0.3">
      <c r="A576" s="24">
        <v>42758</v>
      </c>
      <c r="B576" s="23">
        <v>2017</v>
      </c>
      <c r="C576" s="23" t="s">
        <v>30</v>
      </c>
      <c r="D576" s="23">
        <v>566.62</v>
      </c>
      <c r="E576" s="23">
        <v>317.31</v>
      </c>
    </row>
    <row r="577" spans="1:5" x14ac:dyDescent="0.3">
      <c r="A577" s="24">
        <v>42599</v>
      </c>
      <c r="B577" s="23">
        <v>2016</v>
      </c>
      <c r="C577" s="23" t="s">
        <v>77</v>
      </c>
      <c r="D577" s="23">
        <v>249.4</v>
      </c>
      <c r="E577" s="23">
        <v>154.63</v>
      </c>
    </row>
    <row r="578" spans="1:5" x14ac:dyDescent="0.3">
      <c r="A578" s="24">
        <v>43065</v>
      </c>
      <c r="B578" s="23">
        <v>2017</v>
      </c>
      <c r="C578" s="23" t="s">
        <v>31</v>
      </c>
      <c r="D578" s="23">
        <v>45.11</v>
      </c>
      <c r="E578" s="23">
        <v>18.95</v>
      </c>
    </row>
    <row r="579" spans="1:5" x14ac:dyDescent="0.3">
      <c r="A579" s="24">
        <v>43352</v>
      </c>
      <c r="B579" s="23">
        <v>2018</v>
      </c>
      <c r="C579" s="23" t="s">
        <v>30</v>
      </c>
      <c r="D579" s="23">
        <v>787.64</v>
      </c>
      <c r="E579" s="23">
        <v>393.82</v>
      </c>
    </row>
    <row r="580" spans="1:5" x14ac:dyDescent="0.3">
      <c r="A580" s="24">
        <v>42945</v>
      </c>
      <c r="B580" s="23">
        <v>2017</v>
      </c>
      <c r="C580" s="23" t="s">
        <v>30</v>
      </c>
      <c r="D580" s="23">
        <v>1248.92</v>
      </c>
      <c r="E580" s="23">
        <v>487.08</v>
      </c>
    </row>
    <row r="581" spans="1:5" x14ac:dyDescent="0.3">
      <c r="A581" s="24">
        <v>43397</v>
      </c>
      <c r="B581" s="23">
        <v>2018</v>
      </c>
      <c r="C581" s="23" t="s">
        <v>30</v>
      </c>
      <c r="D581" s="23">
        <v>719.72</v>
      </c>
      <c r="E581" s="23">
        <v>388.65</v>
      </c>
    </row>
    <row r="582" spans="1:5" x14ac:dyDescent="0.3">
      <c r="A582" s="24">
        <v>42624</v>
      </c>
      <c r="B582" s="23">
        <v>2016</v>
      </c>
      <c r="C582" s="23" t="s">
        <v>30</v>
      </c>
      <c r="D582" s="23">
        <v>1631.44</v>
      </c>
      <c r="E582" s="23">
        <v>1027.81</v>
      </c>
    </row>
    <row r="583" spans="1:5" x14ac:dyDescent="0.3">
      <c r="A583" s="24">
        <v>43100</v>
      </c>
      <c r="B583" s="23">
        <v>2017</v>
      </c>
      <c r="C583" s="23" t="s">
        <v>31</v>
      </c>
      <c r="D583" s="23">
        <v>1959.78</v>
      </c>
      <c r="E583" s="23">
        <v>1195.47</v>
      </c>
    </row>
    <row r="584" spans="1:5" x14ac:dyDescent="0.3">
      <c r="A584" s="24">
        <v>42646</v>
      </c>
      <c r="B584" s="23">
        <v>2016</v>
      </c>
      <c r="C584" s="23" t="s">
        <v>30</v>
      </c>
      <c r="D584" s="23">
        <v>513.19000000000005</v>
      </c>
      <c r="E584" s="23">
        <v>318.18</v>
      </c>
    </row>
    <row r="585" spans="1:5" x14ac:dyDescent="0.3">
      <c r="A585" s="24">
        <v>43421</v>
      </c>
      <c r="B585" s="23">
        <v>2018</v>
      </c>
      <c r="C585" s="23" t="s">
        <v>31</v>
      </c>
      <c r="D585" s="23">
        <v>2164.25</v>
      </c>
      <c r="E585" s="23">
        <v>1406.76</v>
      </c>
    </row>
    <row r="586" spans="1:5" x14ac:dyDescent="0.3">
      <c r="A586" s="24">
        <v>42372</v>
      </c>
      <c r="B586" s="23">
        <v>2016</v>
      </c>
      <c r="C586" s="23" t="s">
        <v>30</v>
      </c>
      <c r="D586" s="23">
        <v>440.32</v>
      </c>
      <c r="E586" s="23">
        <v>171.72</v>
      </c>
    </row>
    <row r="587" spans="1:5" x14ac:dyDescent="0.3">
      <c r="A587" s="24">
        <v>43417</v>
      </c>
      <c r="B587" s="23">
        <v>2018</v>
      </c>
      <c r="C587" s="23" t="s">
        <v>30</v>
      </c>
      <c r="D587" s="23">
        <v>292.45</v>
      </c>
      <c r="E587" s="23">
        <v>116.98</v>
      </c>
    </row>
    <row r="588" spans="1:5" x14ac:dyDescent="0.3">
      <c r="A588" s="24">
        <v>43458</v>
      </c>
      <c r="B588" s="23">
        <v>2018</v>
      </c>
      <c r="C588" s="23" t="s">
        <v>76</v>
      </c>
      <c r="D588" s="23">
        <v>2295.48</v>
      </c>
      <c r="E588" s="23">
        <v>1377.29</v>
      </c>
    </row>
    <row r="589" spans="1:5" x14ac:dyDescent="0.3">
      <c r="A589" s="24">
        <v>43370</v>
      </c>
      <c r="B589" s="23">
        <v>2018</v>
      </c>
      <c r="C589" s="23" t="s">
        <v>77</v>
      </c>
      <c r="D589" s="23">
        <v>1429.82</v>
      </c>
      <c r="E589" s="23">
        <v>743.51</v>
      </c>
    </row>
    <row r="590" spans="1:5" x14ac:dyDescent="0.3">
      <c r="A590" s="24">
        <v>42788</v>
      </c>
      <c r="B590" s="23">
        <v>2017</v>
      </c>
      <c r="C590" s="23" t="s">
        <v>77</v>
      </c>
      <c r="D590" s="23">
        <v>1468.2</v>
      </c>
      <c r="E590" s="23">
        <v>572.6</v>
      </c>
    </row>
    <row r="591" spans="1:5" x14ac:dyDescent="0.3">
      <c r="A591" s="24">
        <v>43362</v>
      </c>
      <c r="B591" s="23">
        <v>2018</v>
      </c>
      <c r="C591" s="23" t="s">
        <v>76</v>
      </c>
      <c r="D591" s="23">
        <v>2373.85</v>
      </c>
      <c r="E591" s="23">
        <v>1091.97</v>
      </c>
    </row>
    <row r="592" spans="1:5" x14ac:dyDescent="0.3">
      <c r="A592" s="24">
        <v>42384</v>
      </c>
      <c r="B592" s="23">
        <v>2016</v>
      </c>
      <c r="C592" s="23" t="s">
        <v>76</v>
      </c>
      <c r="D592" s="23">
        <v>2263.96</v>
      </c>
      <c r="E592" s="23">
        <v>1041.42</v>
      </c>
    </row>
    <row r="593" spans="1:5" x14ac:dyDescent="0.3">
      <c r="A593" s="24">
        <v>42835</v>
      </c>
      <c r="B593" s="23">
        <v>2017</v>
      </c>
      <c r="C593" s="23" t="s">
        <v>77</v>
      </c>
      <c r="D593" s="23">
        <v>96.28</v>
      </c>
      <c r="E593" s="23">
        <v>44.29</v>
      </c>
    </row>
    <row r="594" spans="1:5" x14ac:dyDescent="0.3">
      <c r="A594" s="24">
        <v>43150</v>
      </c>
      <c r="B594" s="23">
        <v>2018</v>
      </c>
      <c r="C594" s="23" t="s">
        <v>77</v>
      </c>
      <c r="D594" s="23">
        <v>2059.19</v>
      </c>
      <c r="E594" s="23">
        <v>1009</v>
      </c>
    </row>
    <row r="595" spans="1:5" x14ac:dyDescent="0.3">
      <c r="A595" s="24">
        <v>43078</v>
      </c>
      <c r="B595" s="23">
        <v>2017</v>
      </c>
      <c r="C595" s="23" t="s">
        <v>76</v>
      </c>
      <c r="D595" s="23">
        <v>1750.49</v>
      </c>
      <c r="E595" s="23">
        <v>717.7</v>
      </c>
    </row>
    <row r="596" spans="1:5" x14ac:dyDescent="0.3">
      <c r="A596" s="24">
        <v>42811</v>
      </c>
      <c r="B596" s="23">
        <v>2017</v>
      </c>
      <c r="C596" s="23" t="s">
        <v>31</v>
      </c>
      <c r="D596" s="23">
        <v>2485.4899999999998</v>
      </c>
      <c r="E596" s="23">
        <v>1019.05</v>
      </c>
    </row>
    <row r="597" spans="1:5" x14ac:dyDescent="0.3">
      <c r="A597" s="24">
        <v>42845</v>
      </c>
      <c r="B597" s="23">
        <v>2017</v>
      </c>
      <c r="C597" s="23" t="s">
        <v>31</v>
      </c>
      <c r="D597" s="23">
        <v>1274</v>
      </c>
      <c r="E597" s="23">
        <v>560.55999999999995</v>
      </c>
    </row>
    <row r="598" spans="1:5" x14ac:dyDescent="0.3">
      <c r="A598" s="24">
        <v>42639</v>
      </c>
      <c r="B598" s="23">
        <v>2016</v>
      </c>
      <c r="C598" s="23" t="s">
        <v>30</v>
      </c>
      <c r="D598" s="23">
        <v>820.24</v>
      </c>
      <c r="E598" s="23">
        <v>541.36</v>
      </c>
    </row>
    <row r="599" spans="1:5" x14ac:dyDescent="0.3">
      <c r="A599" s="24">
        <v>42661</v>
      </c>
      <c r="B599" s="23">
        <v>2016</v>
      </c>
      <c r="C599" s="23" t="s">
        <v>77</v>
      </c>
      <c r="D599" s="23">
        <v>1430.73</v>
      </c>
      <c r="E599" s="23">
        <v>844.13</v>
      </c>
    </row>
    <row r="600" spans="1:5" x14ac:dyDescent="0.3">
      <c r="A600" s="24">
        <v>42794</v>
      </c>
      <c r="B600" s="23">
        <v>2017</v>
      </c>
      <c r="C600" s="23" t="s">
        <v>30</v>
      </c>
      <c r="D600" s="23">
        <v>349.09</v>
      </c>
      <c r="E600" s="23">
        <v>212.94</v>
      </c>
    </row>
    <row r="601" spans="1:5" x14ac:dyDescent="0.3">
      <c r="A601" s="24">
        <v>42374</v>
      </c>
      <c r="B601" s="23">
        <v>2016</v>
      </c>
      <c r="C601" s="23" t="s">
        <v>77</v>
      </c>
      <c r="D601" s="23">
        <v>1771.18</v>
      </c>
      <c r="E601" s="23">
        <v>885.59</v>
      </c>
    </row>
    <row r="602" spans="1:5" x14ac:dyDescent="0.3">
      <c r="A602" s="24">
        <v>42707</v>
      </c>
      <c r="B602" s="23">
        <v>2016</v>
      </c>
      <c r="C602" s="23" t="s">
        <v>76</v>
      </c>
      <c r="D602" s="23">
        <v>2478.27</v>
      </c>
      <c r="E602" s="23">
        <v>1164.79</v>
      </c>
    </row>
    <row r="603" spans="1:5" x14ac:dyDescent="0.3">
      <c r="A603" s="24">
        <v>43274</v>
      </c>
      <c r="B603" s="23">
        <v>2018</v>
      </c>
      <c r="C603" s="23" t="s">
        <v>31</v>
      </c>
      <c r="D603" s="23">
        <v>1236.55</v>
      </c>
      <c r="E603" s="23">
        <v>581.17999999999995</v>
      </c>
    </row>
    <row r="604" spans="1:5" x14ac:dyDescent="0.3">
      <c r="A604" s="24">
        <v>43375</v>
      </c>
      <c r="B604" s="23">
        <v>2018</v>
      </c>
      <c r="C604" s="23" t="s">
        <v>77</v>
      </c>
      <c r="D604" s="23">
        <v>1816.07</v>
      </c>
      <c r="E604" s="23">
        <v>1017</v>
      </c>
    </row>
    <row r="605" spans="1:5" x14ac:dyDescent="0.3">
      <c r="A605" s="24">
        <v>42484</v>
      </c>
      <c r="B605" s="23">
        <v>2016</v>
      </c>
      <c r="C605" s="23" t="s">
        <v>31</v>
      </c>
      <c r="D605" s="23">
        <v>180.14</v>
      </c>
      <c r="E605" s="23">
        <v>82.86</v>
      </c>
    </row>
    <row r="606" spans="1:5" x14ac:dyDescent="0.3">
      <c r="A606" s="24">
        <v>42803</v>
      </c>
      <c r="B606" s="23">
        <v>2017</v>
      </c>
      <c r="C606" s="23" t="s">
        <v>77</v>
      </c>
      <c r="D606" s="23">
        <v>2433.5100000000002</v>
      </c>
      <c r="E606" s="23">
        <v>1314.1</v>
      </c>
    </row>
    <row r="607" spans="1:5" x14ac:dyDescent="0.3">
      <c r="A607" s="24">
        <v>42819</v>
      </c>
      <c r="B607" s="23">
        <v>2017</v>
      </c>
      <c r="C607" s="23" t="s">
        <v>77</v>
      </c>
      <c r="D607" s="23">
        <v>2145.1</v>
      </c>
      <c r="E607" s="23">
        <v>1158.3499999999999</v>
      </c>
    </row>
    <row r="608" spans="1:5" x14ac:dyDescent="0.3">
      <c r="A608" s="24">
        <v>42570</v>
      </c>
      <c r="B608" s="23">
        <v>2016</v>
      </c>
      <c r="C608" s="23" t="s">
        <v>30</v>
      </c>
      <c r="D608" s="23">
        <v>1331.71</v>
      </c>
      <c r="E608" s="23">
        <v>639.22</v>
      </c>
    </row>
    <row r="609" spans="1:5" x14ac:dyDescent="0.3">
      <c r="A609" s="24">
        <v>42523</v>
      </c>
      <c r="B609" s="23">
        <v>2016</v>
      </c>
      <c r="C609" s="23" t="s">
        <v>77</v>
      </c>
      <c r="D609" s="23">
        <v>2026.51</v>
      </c>
      <c r="E609" s="23">
        <v>1033.52</v>
      </c>
    </row>
    <row r="610" spans="1:5" x14ac:dyDescent="0.3">
      <c r="A610" s="24">
        <v>42413</v>
      </c>
      <c r="B610" s="23">
        <v>2016</v>
      </c>
      <c r="C610" s="23" t="s">
        <v>77</v>
      </c>
      <c r="D610" s="23">
        <v>2157.7600000000002</v>
      </c>
      <c r="E610" s="23">
        <v>1273.08</v>
      </c>
    </row>
    <row r="611" spans="1:5" x14ac:dyDescent="0.3">
      <c r="A611" s="24">
        <v>42858</v>
      </c>
      <c r="B611" s="23">
        <v>2017</v>
      </c>
      <c r="C611" s="23" t="s">
        <v>31</v>
      </c>
      <c r="D611" s="23">
        <v>2231.34</v>
      </c>
      <c r="E611" s="23">
        <v>1271.8599999999999</v>
      </c>
    </row>
    <row r="612" spans="1:5" x14ac:dyDescent="0.3">
      <c r="A612" s="24">
        <v>42449</v>
      </c>
      <c r="B612" s="23">
        <v>2016</v>
      </c>
      <c r="C612" s="23" t="s">
        <v>31</v>
      </c>
      <c r="D612" s="23">
        <v>734.63</v>
      </c>
      <c r="E612" s="23">
        <v>359.97</v>
      </c>
    </row>
    <row r="613" spans="1:5" x14ac:dyDescent="0.3">
      <c r="A613" s="24">
        <v>42649</v>
      </c>
      <c r="B613" s="23">
        <v>2016</v>
      </c>
      <c r="C613" s="23" t="s">
        <v>30</v>
      </c>
      <c r="D613" s="23">
        <v>1839.47</v>
      </c>
      <c r="E613" s="23">
        <v>956.52</v>
      </c>
    </row>
    <row r="614" spans="1:5" x14ac:dyDescent="0.3">
      <c r="A614" s="24">
        <v>43065</v>
      </c>
      <c r="B614" s="23">
        <v>2017</v>
      </c>
      <c r="C614" s="23" t="s">
        <v>76</v>
      </c>
      <c r="D614" s="23">
        <v>422.71</v>
      </c>
      <c r="E614" s="23">
        <v>169.08</v>
      </c>
    </row>
    <row r="615" spans="1:5" x14ac:dyDescent="0.3">
      <c r="A615" s="24">
        <v>42901</v>
      </c>
      <c r="B615" s="23">
        <v>2017</v>
      </c>
      <c r="C615" s="23" t="s">
        <v>77</v>
      </c>
      <c r="D615" s="23">
        <v>2438.39</v>
      </c>
      <c r="E615" s="23">
        <v>1341.11</v>
      </c>
    </row>
    <row r="616" spans="1:5" x14ac:dyDescent="0.3">
      <c r="A616" s="24">
        <v>43426</v>
      </c>
      <c r="B616" s="23">
        <v>2018</v>
      </c>
      <c r="C616" s="23" t="s">
        <v>77</v>
      </c>
      <c r="D616" s="23">
        <v>120.54</v>
      </c>
      <c r="E616" s="23">
        <v>55.45</v>
      </c>
    </row>
    <row r="617" spans="1:5" x14ac:dyDescent="0.3">
      <c r="A617" s="24">
        <v>43084</v>
      </c>
      <c r="B617" s="23">
        <v>2017</v>
      </c>
      <c r="C617" s="23" t="s">
        <v>77</v>
      </c>
      <c r="D617" s="23">
        <v>410.47</v>
      </c>
      <c r="E617" s="23">
        <v>238.07</v>
      </c>
    </row>
    <row r="618" spans="1:5" x14ac:dyDescent="0.3">
      <c r="A618" s="24">
        <v>43242</v>
      </c>
      <c r="B618" s="23">
        <v>2018</v>
      </c>
      <c r="C618" s="23" t="s">
        <v>76</v>
      </c>
      <c r="D618" s="23">
        <v>1300.3599999999999</v>
      </c>
      <c r="E618" s="23">
        <v>728.2</v>
      </c>
    </row>
    <row r="619" spans="1:5" x14ac:dyDescent="0.3">
      <c r="A619" s="24">
        <v>42930</v>
      </c>
      <c r="B619" s="23">
        <v>2017</v>
      </c>
      <c r="C619" s="23" t="s">
        <v>31</v>
      </c>
      <c r="D619" s="23">
        <v>2256.06</v>
      </c>
      <c r="E619" s="23">
        <v>1308.51</v>
      </c>
    </row>
    <row r="620" spans="1:5" x14ac:dyDescent="0.3">
      <c r="A620" s="24">
        <v>43448</v>
      </c>
      <c r="B620" s="23">
        <v>2018</v>
      </c>
      <c r="C620" s="23" t="s">
        <v>31</v>
      </c>
      <c r="D620" s="23">
        <v>553.39</v>
      </c>
      <c r="E620" s="23">
        <v>309.89999999999998</v>
      </c>
    </row>
    <row r="621" spans="1:5" x14ac:dyDescent="0.3">
      <c r="A621" s="24">
        <v>42697</v>
      </c>
      <c r="B621" s="23">
        <v>2016</v>
      </c>
      <c r="C621" s="23" t="s">
        <v>77</v>
      </c>
      <c r="D621" s="23">
        <v>2390.21</v>
      </c>
      <c r="E621" s="23">
        <v>1505.83</v>
      </c>
    </row>
    <row r="622" spans="1:5" x14ac:dyDescent="0.3">
      <c r="A622" s="24">
        <v>43402</v>
      </c>
      <c r="B622" s="23">
        <v>2018</v>
      </c>
      <c r="C622" s="23" t="s">
        <v>76</v>
      </c>
      <c r="D622" s="23">
        <v>1127.4100000000001</v>
      </c>
      <c r="E622" s="23">
        <v>642.62</v>
      </c>
    </row>
    <row r="623" spans="1:5" x14ac:dyDescent="0.3">
      <c r="A623" s="24">
        <v>43366</v>
      </c>
      <c r="B623" s="23">
        <v>2018</v>
      </c>
      <c r="C623" s="23" t="s">
        <v>77</v>
      </c>
      <c r="D623" s="23">
        <v>1275.43</v>
      </c>
      <c r="E623" s="23">
        <v>624.96</v>
      </c>
    </row>
    <row r="624" spans="1:5" x14ac:dyDescent="0.3">
      <c r="A624" s="24">
        <v>42580</v>
      </c>
      <c r="B624" s="23">
        <v>2016</v>
      </c>
      <c r="C624" s="23" t="s">
        <v>31</v>
      </c>
      <c r="D624" s="23">
        <v>1355.51</v>
      </c>
      <c r="E624" s="23">
        <v>691.31</v>
      </c>
    </row>
    <row r="625" spans="1:5" x14ac:dyDescent="0.3">
      <c r="A625" s="24">
        <v>42653</v>
      </c>
      <c r="B625" s="23">
        <v>2016</v>
      </c>
      <c r="C625" s="23" t="s">
        <v>77</v>
      </c>
      <c r="D625" s="23">
        <v>510.72</v>
      </c>
      <c r="E625" s="23">
        <v>209.4</v>
      </c>
    </row>
    <row r="626" spans="1:5" x14ac:dyDescent="0.3">
      <c r="A626" s="24">
        <v>43065</v>
      </c>
      <c r="B626" s="23">
        <v>2017</v>
      </c>
      <c r="C626" s="23" t="s">
        <v>76</v>
      </c>
      <c r="D626" s="23">
        <v>166</v>
      </c>
      <c r="E626" s="23">
        <v>94.62</v>
      </c>
    </row>
    <row r="627" spans="1:5" x14ac:dyDescent="0.3">
      <c r="A627" s="24">
        <v>43448</v>
      </c>
      <c r="B627" s="23">
        <v>2018</v>
      </c>
      <c r="C627" s="23" t="s">
        <v>31</v>
      </c>
      <c r="D627" s="23">
        <v>915.38</v>
      </c>
      <c r="E627" s="23">
        <v>485.15</v>
      </c>
    </row>
    <row r="628" spans="1:5" x14ac:dyDescent="0.3">
      <c r="A628" s="24">
        <v>42676</v>
      </c>
      <c r="B628" s="23">
        <v>2016</v>
      </c>
      <c r="C628" s="23" t="s">
        <v>31</v>
      </c>
      <c r="D628" s="23">
        <v>617.54</v>
      </c>
      <c r="E628" s="23">
        <v>240.84</v>
      </c>
    </row>
    <row r="629" spans="1:5" x14ac:dyDescent="0.3">
      <c r="A629" s="24">
        <v>42982</v>
      </c>
      <c r="B629" s="23">
        <v>2017</v>
      </c>
      <c r="C629" s="23" t="s">
        <v>77</v>
      </c>
      <c r="D629" s="23">
        <v>2497.58</v>
      </c>
      <c r="E629" s="23">
        <v>1523.52</v>
      </c>
    </row>
    <row r="630" spans="1:5" x14ac:dyDescent="0.3">
      <c r="A630" s="24">
        <v>43060</v>
      </c>
      <c r="B630" s="23">
        <v>2017</v>
      </c>
      <c r="C630" s="23" t="s">
        <v>31</v>
      </c>
      <c r="D630" s="23">
        <v>2154.19</v>
      </c>
      <c r="E630" s="23">
        <v>1034.01</v>
      </c>
    </row>
    <row r="631" spans="1:5" x14ac:dyDescent="0.3">
      <c r="A631" s="24">
        <v>42985</v>
      </c>
      <c r="B631" s="23">
        <v>2017</v>
      </c>
      <c r="C631" s="23" t="s">
        <v>30</v>
      </c>
      <c r="D631" s="23">
        <v>1062.3699999999999</v>
      </c>
      <c r="E631" s="23">
        <v>446.2</v>
      </c>
    </row>
    <row r="632" spans="1:5" x14ac:dyDescent="0.3">
      <c r="A632" s="24">
        <v>43315</v>
      </c>
      <c r="B632" s="23">
        <v>2018</v>
      </c>
      <c r="C632" s="23" t="s">
        <v>30</v>
      </c>
      <c r="D632" s="23">
        <v>726.73</v>
      </c>
      <c r="E632" s="23">
        <v>334.3</v>
      </c>
    </row>
    <row r="633" spans="1:5" x14ac:dyDescent="0.3">
      <c r="A633" s="24">
        <v>42552</v>
      </c>
      <c r="B633" s="23">
        <v>2016</v>
      </c>
      <c r="C633" s="23" t="s">
        <v>77</v>
      </c>
      <c r="D633" s="23">
        <v>1883.29</v>
      </c>
      <c r="E633" s="23">
        <v>1148.81</v>
      </c>
    </row>
    <row r="634" spans="1:5" x14ac:dyDescent="0.3">
      <c r="A634" s="24">
        <v>43072</v>
      </c>
      <c r="B634" s="23">
        <v>2017</v>
      </c>
      <c r="C634" s="23" t="s">
        <v>31</v>
      </c>
      <c r="D634" s="23">
        <v>850.93</v>
      </c>
      <c r="E634" s="23">
        <v>442.48</v>
      </c>
    </row>
    <row r="635" spans="1:5" x14ac:dyDescent="0.3">
      <c r="A635" s="24">
        <v>42709</v>
      </c>
      <c r="B635" s="23">
        <v>2016</v>
      </c>
      <c r="C635" s="23" t="s">
        <v>31</v>
      </c>
      <c r="D635" s="23">
        <v>2376.0100000000002</v>
      </c>
      <c r="E635" s="23">
        <v>1188.01</v>
      </c>
    </row>
    <row r="636" spans="1:5" x14ac:dyDescent="0.3">
      <c r="A636" s="24">
        <v>42860</v>
      </c>
      <c r="B636" s="23">
        <v>2017</v>
      </c>
      <c r="C636" s="23" t="s">
        <v>31</v>
      </c>
      <c r="D636" s="23">
        <v>183.9</v>
      </c>
      <c r="E636" s="23">
        <v>75.400000000000006</v>
      </c>
    </row>
    <row r="637" spans="1:5" x14ac:dyDescent="0.3">
      <c r="A637" s="24">
        <v>43135</v>
      </c>
      <c r="B637" s="23">
        <v>2018</v>
      </c>
      <c r="C637" s="23" t="s">
        <v>30</v>
      </c>
      <c r="D637" s="23">
        <v>2031.22</v>
      </c>
      <c r="E637" s="23">
        <v>1259.3599999999999</v>
      </c>
    </row>
    <row r="638" spans="1:5" x14ac:dyDescent="0.3">
      <c r="A638" s="24">
        <v>43317</v>
      </c>
      <c r="B638" s="23">
        <v>2018</v>
      </c>
      <c r="C638" s="23" t="s">
        <v>76</v>
      </c>
      <c r="D638" s="23">
        <v>1876.79</v>
      </c>
      <c r="E638" s="23">
        <v>1032.23</v>
      </c>
    </row>
    <row r="639" spans="1:5" x14ac:dyDescent="0.3">
      <c r="A639" s="24">
        <v>42879</v>
      </c>
      <c r="B639" s="23">
        <v>2017</v>
      </c>
      <c r="C639" s="23" t="s">
        <v>77</v>
      </c>
      <c r="D639" s="23">
        <v>89.32</v>
      </c>
      <c r="E639" s="23">
        <v>47.34</v>
      </c>
    </row>
    <row r="640" spans="1:5" x14ac:dyDescent="0.3">
      <c r="A640" s="24">
        <v>42870</v>
      </c>
      <c r="B640" s="23">
        <v>2017</v>
      </c>
      <c r="C640" s="23" t="s">
        <v>76</v>
      </c>
      <c r="D640" s="23">
        <v>56.93</v>
      </c>
      <c r="E640" s="23">
        <v>35.299999999999997</v>
      </c>
    </row>
    <row r="641" spans="1:5" x14ac:dyDescent="0.3">
      <c r="A641" s="24">
        <v>43186</v>
      </c>
      <c r="B641" s="23">
        <v>2018</v>
      </c>
      <c r="C641" s="23" t="s">
        <v>30</v>
      </c>
      <c r="D641" s="23">
        <v>312.88</v>
      </c>
      <c r="E641" s="23">
        <v>206.5</v>
      </c>
    </row>
    <row r="642" spans="1:5" x14ac:dyDescent="0.3">
      <c r="A642" s="24">
        <v>42876</v>
      </c>
      <c r="B642" s="23">
        <v>2017</v>
      </c>
      <c r="C642" s="23" t="s">
        <v>76</v>
      </c>
      <c r="D642" s="23">
        <v>215.25</v>
      </c>
      <c r="E642" s="23">
        <v>116.24</v>
      </c>
    </row>
    <row r="643" spans="1:5" x14ac:dyDescent="0.3">
      <c r="A643" s="24">
        <v>42725</v>
      </c>
      <c r="B643" s="23">
        <v>2016</v>
      </c>
      <c r="C643" s="23" t="s">
        <v>77</v>
      </c>
      <c r="D643" s="23">
        <v>1828.73</v>
      </c>
      <c r="E643" s="23">
        <v>987.51</v>
      </c>
    </row>
    <row r="644" spans="1:5" x14ac:dyDescent="0.3">
      <c r="A644" s="24">
        <v>42539</v>
      </c>
      <c r="B644" s="23">
        <v>2016</v>
      </c>
      <c r="C644" s="23" t="s">
        <v>31</v>
      </c>
      <c r="D644" s="23">
        <v>2246.1999999999998</v>
      </c>
      <c r="E644" s="23">
        <v>920.94</v>
      </c>
    </row>
    <row r="645" spans="1:5" x14ac:dyDescent="0.3">
      <c r="A645" s="24">
        <v>43425</v>
      </c>
      <c r="B645" s="23">
        <v>2018</v>
      </c>
      <c r="C645" s="23" t="s">
        <v>76</v>
      </c>
      <c r="D645" s="23">
        <v>1920.01</v>
      </c>
      <c r="E645" s="23">
        <v>864</v>
      </c>
    </row>
    <row r="646" spans="1:5" x14ac:dyDescent="0.3">
      <c r="A646" s="24">
        <v>42494</v>
      </c>
      <c r="B646" s="23">
        <v>2016</v>
      </c>
      <c r="C646" s="23" t="s">
        <v>30</v>
      </c>
      <c r="D646" s="23">
        <v>45.31</v>
      </c>
      <c r="E646" s="23">
        <v>29</v>
      </c>
    </row>
    <row r="647" spans="1:5" x14ac:dyDescent="0.3">
      <c r="A647" s="24">
        <v>42683</v>
      </c>
      <c r="B647" s="23">
        <v>2016</v>
      </c>
      <c r="C647" s="23" t="s">
        <v>31</v>
      </c>
      <c r="D647" s="23">
        <v>1753.84</v>
      </c>
      <c r="E647" s="23">
        <v>1175.07</v>
      </c>
    </row>
    <row r="648" spans="1:5" x14ac:dyDescent="0.3">
      <c r="A648" s="24">
        <v>43160</v>
      </c>
      <c r="B648" s="23">
        <v>2018</v>
      </c>
      <c r="C648" s="23" t="s">
        <v>77</v>
      </c>
      <c r="D648" s="23">
        <v>958.21</v>
      </c>
      <c r="E648" s="23">
        <v>622.84</v>
      </c>
    </row>
    <row r="649" spans="1:5" x14ac:dyDescent="0.3">
      <c r="A649" s="24">
        <v>43281</v>
      </c>
      <c r="B649" s="23">
        <v>2018</v>
      </c>
      <c r="C649" s="23" t="s">
        <v>77</v>
      </c>
      <c r="D649" s="23">
        <v>1866.89</v>
      </c>
      <c r="E649" s="23">
        <v>1232.1500000000001</v>
      </c>
    </row>
    <row r="650" spans="1:5" x14ac:dyDescent="0.3">
      <c r="A650" s="24">
        <v>42396</v>
      </c>
      <c r="B650" s="23">
        <v>2016</v>
      </c>
      <c r="C650" s="23" t="s">
        <v>76</v>
      </c>
      <c r="D650" s="23">
        <v>102.45</v>
      </c>
      <c r="E650" s="23">
        <v>52.25</v>
      </c>
    </row>
    <row r="651" spans="1:5" x14ac:dyDescent="0.3">
      <c r="A651" s="24">
        <v>42490</v>
      </c>
      <c r="B651" s="23">
        <v>2016</v>
      </c>
      <c r="C651" s="23" t="s">
        <v>31</v>
      </c>
      <c r="D651" s="23">
        <v>269.88</v>
      </c>
      <c r="E651" s="23">
        <v>107.95</v>
      </c>
    </row>
    <row r="652" spans="1:5" x14ac:dyDescent="0.3">
      <c r="A652" s="24">
        <v>43331</v>
      </c>
      <c r="B652" s="23">
        <v>2018</v>
      </c>
      <c r="C652" s="23" t="s">
        <v>77</v>
      </c>
      <c r="D652" s="23">
        <v>1622.11</v>
      </c>
      <c r="E652" s="23">
        <v>778.61</v>
      </c>
    </row>
    <row r="653" spans="1:5" x14ac:dyDescent="0.3">
      <c r="A653" s="24">
        <v>42937</v>
      </c>
      <c r="B653" s="23">
        <v>2017</v>
      </c>
      <c r="C653" s="23" t="s">
        <v>31</v>
      </c>
      <c r="D653" s="23">
        <v>98.09</v>
      </c>
      <c r="E653" s="23">
        <v>38.26</v>
      </c>
    </row>
    <row r="654" spans="1:5" x14ac:dyDescent="0.3">
      <c r="A654" s="24">
        <v>42989</v>
      </c>
      <c r="B654" s="23">
        <v>2017</v>
      </c>
      <c r="C654" s="23" t="s">
        <v>30</v>
      </c>
      <c r="D654" s="23">
        <v>2121.16</v>
      </c>
      <c r="E654" s="23">
        <v>1103</v>
      </c>
    </row>
    <row r="655" spans="1:5" x14ac:dyDescent="0.3">
      <c r="A655" s="24">
        <v>42809</v>
      </c>
      <c r="B655" s="23">
        <v>2017</v>
      </c>
      <c r="C655" s="23" t="s">
        <v>77</v>
      </c>
      <c r="D655" s="23">
        <v>1324.71</v>
      </c>
      <c r="E655" s="23">
        <v>794.83</v>
      </c>
    </row>
    <row r="656" spans="1:5" x14ac:dyDescent="0.3">
      <c r="A656" s="24">
        <v>43283</v>
      </c>
      <c r="B656" s="23">
        <v>2018</v>
      </c>
      <c r="C656" s="23" t="s">
        <v>31</v>
      </c>
      <c r="D656" s="23">
        <v>2115.63</v>
      </c>
      <c r="E656" s="23">
        <v>1015.5</v>
      </c>
    </row>
    <row r="657" spans="1:5" x14ac:dyDescent="0.3">
      <c r="A657" s="24">
        <v>42567</v>
      </c>
      <c r="B657" s="23">
        <v>2016</v>
      </c>
      <c r="C657" s="23" t="s">
        <v>76</v>
      </c>
      <c r="D657" s="23">
        <v>2350.71</v>
      </c>
      <c r="E657" s="23">
        <v>1551.47</v>
      </c>
    </row>
    <row r="658" spans="1:5" x14ac:dyDescent="0.3">
      <c r="A658" s="24">
        <v>42435</v>
      </c>
      <c r="B658" s="23">
        <v>2016</v>
      </c>
      <c r="C658" s="23" t="s">
        <v>31</v>
      </c>
      <c r="D658" s="23">
        <v>357.19</v>
      </c>
      <c r="E658" s="23">
        <v>157.16</v>
      </c>
    </row>
    <row r="659" spans="1:5" x14ac:dyDescent="0.3">
      <c r="A659" s="24">
        <v>43068</v>
      </c>
      <c r="B659" s="23">
        <v>2017</v>
      </c>
      <c r="C659" s="23" t="s">
        <v>31</v>
      </c>
      <c r="D659" s="23">
        <v>2313.92</v>
      </c>
      <c r="E659" s="23">
        <v>1226.3800000000001</v>
      </c>
    </row>
    <row r="660" spans="1:5" x14ac:dyDescent="0.3">
      <c r="A660" s="24">
        <v>43307</v>
      </c>
      <c r="B660" s="23">
        <v>2018</v>
      </c>
      <c r="C660" s="23" t="s">
        <v>77</v>
      </c>
      <c r="D660" s="23">
        <v>1059.7</v>
      </c>
      <c r="E660" s="23">
        <v>710</v>
      </c>
    </row>
    <row r="661" spans="1:5" x14ac:dyDescent="0.3">
      <c r="A661" s="24">
        <v>43043</v>
      </c>
      <c r="B661" s="23">
        <v>2017</v>
      </c>
      <c r="C661" s="23" t="s">
        <v>76</v>
      </c>
      <c r="D661" s="23">
        <v>353.06</v>
      </c>
      <c r="E661" s="23">
        <v>222.43</v>
      </c>
    </row>
    <row r="662" spans="1:5" x14ac:dyDescent="0.3">
      <c r="A662" s="24">
        <v>42749</v>
      </c>
      <c r="B662" s="23">
        <v>2017</v>
      </c>
      <c r="C662" s="23" t="s">
        <v>30</v>
      </c>
      <c r="D662" s="23">
        <v>1504.56</v>
      </c>
      <c r="E662" s="23">
        <v>857.6</v>
      </c>
    </row>
    <row r="663" spans="1:5" x14ac:dyDescent="0.3">
      <c r="A663" s="24">
        <v>42864</v>
      </c>
      <c r="B663" s="23">
        <v>2017</v>
      </c>
      <c r="C663" s="23" t="s">
        <v>30</v>
      </c>
      <c r="D663" s="23">
        <v>593.80999999999995</v>
      </c>
      <c r="E663" s="23">
        <v>385.98</v>
      </c>
    </row>
    <row r="664" spans="1:5" x14ac:dyDescent="0.3">
      <c r="A664" s="24">
        <v>43087</v>
      </c>
      <c r="B664" s="23">
        <v>2017</v>
      </c>
      <c r="C664" s="23" t="s">
        <v>30</v>
      </c>
      <c r="D664" s="23">
        <v>1254.81</v>
      </c>
      <c r="E664" s="23">
        <v>639.95000000000005</v>
      </c>
    </row>
    <row r="665" spans="1:5" x14ac:dyDescent="0.3">
      <c r="A665" s="24">
        <v>42489</v>
      </c>
      <c r="B665" s="23">
        <v>2016</v>
      </c>
      <c r="C665" s="23" t="s">
        <v>30</v>
      </c>
      <c r="D665" s="23">
        <v>1753.17</v>
      </c>
      <c r="E665" s="23">
        <v>876.59</v>
      </c>
    </row>
    <row r="666" spans="1:5" x14ac:dyDescent="0.3">
      <c r="A666" s="24">
        <v>43133</v>
      </c>
      <c r="B666" s="23">
        <v>2018</v>
      </c>
      <c r="C666" s="23" t="s">
        <v>30</v>
      </c>
      <c r="D666" s="23">
        <v>1441.19</v>
      </c>
      <c r="E666" s="23">
        <v>864.71</v>
      </c>
    </row>
    <row r="667" spans="1:5" x14ac:dyDescent="0.3">
      <c r="A667" s="24">
        <v>42380</v>
      </c>
      <c r="B667" s="23">
        <v>2016</v>
      </c>
      <c r="C667" s="23" t="s">
        <v>77</v>
      </c>
      <c r="D667" s="23">
        <v>691.6</v>
      </c>
      <c r="E667" s="23">
        <v>290.47000000000003</v>
      </c>
    </row>
  </sheetData>
  <conditionalFormatting sqref="A4:E667">
    <cfRule type="expression" dxfId="20" priority="1">
      <formula>AND($C4=#REF!,$B4=#REF!)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84E47-0EF1-4402-91A5-F03A48A21290}">
  <sheetPr>
    <tabColor rgb="FFFF0000"/>
  </sheetPr>
  <dimension ref="A1:V667"/>
  <sheetViews>
    <sheetView topLeftCell="C4" zoomScale="160" zoomScaleNormal="160" workbookViewId="0">
      <selection activeCell="H18" sqref="H18"/>
    </sheetView>
  </sheetViews>
  <sheetFormatPr defaultRowHeight="14.4" x14ac:dyDescent="0.3"/>
  <cols>
    <col min="1" max="1" width="13.5546875" customWidth="1"/>
    <col min="2" max="2" width="7.5546875" customWidth="1"/>
    <col min="3" max="3" width="12" customWidth="1"/>
    <col min="4" max="4" width="9.33203125" customWidth="1"/>
    <col min="5" max="5" width="8" customWidth="1"/>
    <col min="6" max="6" width="2.109375" customWidth="1"/>
    <col min="7" max="8" width="12" customWidth="1"/>
    <col min="9" max="9" width="3.5546875" customWidth="1"/>
    <col min="10" max="12" width="11.109375" customWidth="1"/>
    <col min="13" max="13" width="19.6640625" customWidth="1"/>
    <col min="14" max="14" width="13.109375" customWidth="1"/>
    <col min="15" max="15" width="11.109375" customWidth="1"/>
    <col min="16" max="22" width="12.109375" customWidth="1"/>
  </cols>
  <sheetData>
    <row r="1" spans="1:22" x14ac:dyDescent="0.3">
      <c r="A1" t="s">
        <v>128</v>
      </c>
    </row>
    <row r="3" spans="1:22" x14ac:dyDescent="0.3">
      <c r="A3" s="56" t="s">
        <v>1</v>
      </c>
      <c r="B3" s="56" t="s">
        <v>52</v>
      </c>
      <c r="C3" s="56" t="s">
        <v>29</v>
      </c>
      <c r="D3" s="56" t="s">
        <v>2</v>
      </c>
      <c r="E3" s="56" t="s">
        <v>75</v>
      </c>
      <c r="G3" s="27" t="str">
        <f>"Goal: Count number of "&amp;D3&amp;" "&amp;H15&amp;" for each product in the year "&amp;H14</f>
        <v>Goal: Count number of Sales &gt;2000 for each product in the year 2017</v>
      </c>
      <c r="H3" s="27"/>
      <c r="I3" s="27"/>
      <c r="J3" s="27"/>
      <c r="K3" s="27"/>
      <c r="L3" s="27"/>
      <c r="M3" s="27"/>
      <c r="N3" s="27"/>
      <c r="O3" s="27" t="s">
        <v>33</v>
      </c>
      <c r="P3" s="27"/>
      <c r="Q3" s="27"/>
      <c r="R3" s="27"/>
      <c r="S3" s="27"/>
    </row>
    <row r="4" spans="1:22" x14ac:dyDescent="0.3">
      <c r="A4" s="24">
        <v>43296</v>
      </c>
      <c r="B4" s="23">
        <v>2018</v>
      </c>
      <c r="C4" s="23" t="s">
        <v>30</v>
      </c>
      <c r="D4" s="23">
        <v>2453.52</v>
      </c>
      <c r="E4" s="23">
        <v>1128.6199999999999</v>
      </c>
      <c r="G4" s="70" t="s">
        <v>88</v>
      </c>
      <c r="O4" s="44" t="s">
        <v>34</v>
      </c>
      <c r="P4" s="45" t="s">
        <v>35</v>
      </c>
      <c r="Q4" s="34"/>
      <c r="R4" s="34"/>
      <c r="S4" s="34"/>
      <c r="T4" s="34"/>
      <c r="U4" s="34"/>
      <c r="V4" s="35"/>
    </row>
    <row r="5" spans="1:22" x14ac:dyDescent="0.3">
      <c r="A5" s="24">
        <v>42415</v>
      </c>
      <c r="B5" s="23">
        <v>2016</v>
      </c>
      <c r="C5" s="23" t="s">
        <v>31</v>
      </c>
      <c r="D5" s="23">
        <v>2391.92</v>
      </c>
      <c r="E5" s="23">
        <v>980.69</v>
      </c>
      <c r="O5" s="46" t="s">
        <v>36</v>
      </c>
      <c r="P5" s="47" t="s">
        <v>37</v>
      </c>
      <c r="Q5" s="36"/>
      <c r="R5" s="36"/>
      <c r="S5" s="36"/>
      <c r="T5" s="36"/>
      <c r="U5" s="36"/>
      <c r="V5" s="37"/>
    </row>
    <row r="6" spans="1:22" x14ac:dyDescent="0.3">
      <c r="A6" s="24">
        <v>43054</v>
      </c>
      <c r="B6" s="23">
        <v>2017</v>
      </c>
      <c r="C6" s="23" t="s">
        <v>77</v>
      </c>
      <c r="D6" s="23">
        <v>53.23</v>
      </c>
      <c r="E6" s="23">
        <v>22.89</v>
      </c>
      <c r="G6" s="72" t="str">
        <f>"The AND Logical Test is: "</f>
        <v xml:space="preserve">The AND Logical Test is: </v>
      </c>
      <c r="H6" s="57"/>
      <c r="I6" s="57"/>
      <c r="J6" s="57"/>
      <c r="K6" s="57"/>
      <c r="L6" s="58"/>
      <c r="O6" s="46" t="s">
        <v>38</v>
      </c>
      <c r="P6" s="47" t="s">
        <v>39</v>
      </c>
      <c r="Q6" s="36"/>
      <c r="R6" s="36"/>
      <c r="S6" s="36"/>
      <c r="T6" s="36"/>
      <c r="U6" s="36"/>
      <c r="V6" s="37"/>
    </row>
    <row r="7" spans="1:22" x14ac:dyDescent="0.3">
      <c r="A7" s="24">
        <v>43343</v>
      </c>
      <c r="B7" s="23">
        <v>2018</v>
      </c>
      <c r="C7" s="23" t="s">
        <v>77</v>
      </c>
      <c r="D7" s="23">
        <v>1558.76</v>
      </c>
      <c r="E7" s="23">
        <v>888.49</v>
      </c>
      <c r="G7" s="59" t="str">
        <f>"the "&amp;G14&amp;" Field must contain "&amp;H14&amp;" "</f>
        <v xml:space="preserve">the Year Field must contain 2017 </v>
      </c>
      <c r="H7" s="60"/>
      <c r="I7" s="60"/>
      <c r="J7" s="60"/>
      <c r="K7" s="60"/>
      <c r="L7" s="61"/>
      <c r="O7" s="46" t="s">
        <v>40</v>
      </c>
      <c r="P7" s="47" t="s">
        <v>41</v>
      </c>
      <c r="Q7" s="36"/>
      <c r="R7" s="36"/>
      <c r="S7" s="36"/>
      <c r="T7" s="36"/>
      <c r="U7" s="36"/>
      <c r="V7" s="37"/>
    </row>
    <row r="8" spans="1:22" x14ac:dyDescent="0.3">
      <c r="A8" s="24">
        <v>43450</v>
      </c>
      <c r="B8" s="23">
        <v>2018</v>
      </c>
      <c r="C8" s="23" t="s">
        <v>31</v>
      </c>
      <c r="D8" s="23">
        <v>917.72</v>
      </c>
      <c r="E8" s="23">
        <v>568.99</v>
      </c>
      <c r="G8" s="59" t="s">
        <v>73</v>
      </c>
      <c r="H8" s="60"/>
      <c r="I8" s="60"/>
      <c r="J8" s="60"/>
      <c r="K8" s="60"/>
      <c r="L8" s="61"/>
      <c r="O8" s="46" t="s">
        <v>42</v>
      </c>
      <c r="P8" s="47" t="s">
        <v>43</v>
      </c>
      <c r="Q8" s="36"/>
      <c r="R8" s="36"/>
      <c r="S8" s="36"/>
      <c r="T8" s="36"/>
      <c r="U8" s="36"/>
      <c r="V8" s="37"/>
    </row>
    <row r="9" spans="1:22" x14ac:dyDescent="0.3">
      <c r="A9" s="24">
        <v>43236</v>
      </c>
      <c r="B9" s="23">
        <v>2018</v>
      </c>
      <c r="C9" s="23" t="s">
        <v>31</v>
      </c>
      <c r="D9" s="23">
        <v>1876.27</v>
      </c>
      <c r="E9" s="23">
        <v>731.75</v>
      </c>
      <c r="G9" s="59" t="str">
        <f>"the "&amp;D3&amp;" Field must contain a sale number "&amp;H15</f>
        <v>the Sales Field must contain a sale number &gt;2000</v>
      </c>
      <c r="H9" s="60"/>
      <c r="I9" s="60"/>
      <c r="J9" s="60"/>
      <c r="K9" s="60"/>
      <c r="L9" s="61"/>
      <c r="O9" s="48" t="s">
        <v>44</v>
      </c>
      <c r="P9" s="49" t="s">
        <v>45</v>
      </c>
      <c r="Q9" s="38"/>
      <c r="R9" s="38"/>
      <c r="S9" s="38"/>
      <c r="T9" s="38"/>
      <c r="U9" s="38"/>
      <c r="V9" s="39"/>
    </row>
    <row r="10" spans="1:22" x14ac:dyDescent="0.3">
      <c r="A10" s="24">
        <v>42731</v>
      </c>
      <c r="B10" s="23">
        <v>2016</v>
      </c>
      <c r="C10" s="23" t="s">
        <v>76</v>
      </c>
      <c r="D10" s="23">
        <v>1487.82</v>
      </c>
      <c r="E10" s="23">
        <v>684.4</v>
      </c>
      <c r="G10" s="59" t="s">
        <v>73</v>
      </c>
      <c r="H10" s="60"/>
      <c r="I10" s="60"/>
      <c r="J10" s="60"/>
      <c r="K10" s="60"/>
      <c r="L10" s="61"/>
    </row>
    <row r="11" spans="1:22" x14ac:dyDescent="0.3">
      <c r="A11" s="24">
        <v>42996</v>
      </c>
      <c r="B11" s="23">
        <v>2017</v>
      </c>
      <c r="C11" s="23" t="s">
        <v>30</v>
      </c>
      <c r="D11" s="23">
        <v>2017.73</v>
      </c>
      <c r="E11" s="23">
        <v>807.09</v>
      </c>
      <c r="G11" s="62" t="str">
        <f>"the "&amp;G17&amp;" Field must contain the given Product Name."</f>
        <v>the Product Field must contain the given Product Name.</v>
      </c>
      <c r="H11" s="63"/>
      <c r="I11" s="63"/>
      <c r="J11" s="63"/>
      <c r="K11" s="63"/>
      <c r="L11" s="64"/>
    </row>
    <row r="12" spans="1:22" x14ac:dyDescent="0.3">
      <c r="A12" s="24">
        <v>43255</v>
      </c>
      <c r="B12" s="23">
        <v>2018</v>
      </c>
      <c r="C12" s="23" t="s">
        <v>76</v>
      </c>
      <c r="D12" s="23">
        <v>1459.48</v>
      </c>
      <c r="E12" s="23">
        <v>569.20000000000005</v>
      </c>
    </row>
    <row r="13" spans="1:22" x14ac:dyDescent="0.3">
      <c r="A13" s="24">
        <v>43229</v>
      </c>
      <c r="B13" s="23">
        <v>2018</v>
      </c>
      <c r="C13" s="23" t="s">
        <v>77</v>
      </c>
      <c r="D13" s="23">
        <v>1020.18</v>
      </c>
      <c r="E13" s="23">
        <v>591.70000000000005</v>
      </c>
    </row>
    <row r="14" spans="1:22" x14ac:dyDescent="0.3">
      <c r="A14" s="24">
        <v>42557</v>
      </c>
      <c r="B14" s="23">
        <v>2016</v>
      </c>
      <c r="C14" s="23" t="s">
        <v>77</v>
      </c>
      <c r="D14" s="23">
        <v>653.87</v>
      </c>
      <c r="E14" s="23">
        <v>274.63</v>
      </c>
      <c r="G14" s="55" t="str">
        <f>B3</f>
        <v>Year</v>
      </c>
      <c r="H14" s="23">
        <v>2017</v>
      </c>
    </row>
    <row r="15" spans="1:22" x14ac:dyDescent="0.3">
      <c r="A15" s="24">
        <v>43048</v>
      </c>
      <c r="B15" s="23">
        <v>2017</v>
      </c>
      <c r="C15" s="23" t="s">
        <v>76</v>
      </c>
      <c r="D15" s="23">
        <v>1044.3699999999999</v>
      </c>
      <c r="E15" s="23">
        <v>616.17999999999995</v>
      </c>
      <c r="G15" s="55" t="s">
        <v>96</v>
      </c>
      <c r="H15" s="23" t="s">
        <v>79</v>
      </c>
    </row>
    <row r="16" spans="1:22" x14ac:dyDescent="0.3">
      <c r="A16" s="24">
        <v>42985</v>
      </c>
      <c r="B16" s="23">
        <v>2017</v>
      </c>
      <c r="C16" s="23" t="s">
        <v>77</v>
      </c>
      <c r="D16" s="23">
        <v>1900.47</v>
      </c>
      <c r="E16" s="23">
        <v>988.24</v>
      </c>
    </row>
    <row r="17" spans="1:13" x14ac:dyDescent="0.3">
      <c r="A17" s="24">
        <v>42838</v>
      </c>
      <c r="B17" s="23">
        <v>2017</v>
      </c>
      <c r="C17" s="23" t="s">
        <v>77</v>
      </c>
      <c r="D17" s="23">
        <v>1129.45</v>
      </c>
      <c r="E17" s="23">
        <v>463.07</v>
      </c>
      <c r="G17" s="30" t="str">
        <f>C3</f>
        <v>Product</v>
      </c>
      <c r="H17" s="30" t="s">
        <v>6</v>
      </c>
    </row>
    <row r="18" spans="1:13" x14ac:dyDescent="0.3">
      <c r="A18" s="24">
        <v>42906</v>
      </c>
      <c r="B18" s="23">
        <v>2017</v>
      </c>
      <c r="C18" s="23" t="s">
        <v>77</v>
      </c>
      <c r="D18" s="23">
        <v>328.7</v>
      </c>
      <c r="E18" s="23">
        <v>128.19</v>
      </c>
      <c r="G18" s="23" t="s">
        <v>30</v>
      </c>
      <c r="H18" s="65">
        <f>COUNTIFS($D$4:$D$667,$H$15,$B$4:$B$667,$H$14,$C$4:$C$667,G18)</f>
        <v>11</v>
      </c>
      <c r="J18" t="str">
        <f ca="1">IF(_xlfn.ISFORMULA(H18),_xlfn.FORMULATEXT(H18),"")</f>
        <v>=COUNTIFS($D$4:$D$667,$H$15,$B$4:$B$667,$H$14,$C$4:$C$667,G18)</v>
      </c>
    </row>
    <row r="19" spans="1:13" x14ac:dyDescent="0.3">
      <c r="A19" s="24">
        <v>42881</v>
      </c>
      <c r="B19" s="23">
        <v>2017</v>
      </c>
      <c r="C19" s="23" t="s">
        <v>31</v>
      </c>
      <c r="D19" s="23">
        <v>58</v>
      </c>
      <c r="E19" s="23">
        <v>36.54</v>
      </c>
      <c r="G19" s="23" t="s">
        <v>31</v>
      </c>
      <c r="H19" s="65">
        <f>COUNTIFS($D$4:$D$667,$H$15,$B$4:$B$667,$H$14,$C$4:$C$667,G19)</f>
        <v>12</v>
      </c>
      <c r="J19" s="54" t="s">
        <v>78</v>
      </c>
      <c r="K19" s="54"/>
      <c r="L19" s="54"/>
      <c r="M19" s="54"/>
    </row>
    <row r="20" spans="1:13" x14ac:dyDescent="0.3">
      <c r="A20" s="24">
        <v>43162</v>
      </c>
      <c r="B20" s="23">
        <v>2018</v>
      </c>
      <c r="C20" s="23" t="s">
        <v>31</v>
      </c>
      <c r="D20" s="23">
        <v>1646.76</v>
      </c>
      <c r="E20" s="23">
        <v>1037.46</v>
      </c>
      <c r="G20" s="23" t="s">
        <v>76</v>
      </c>
      <c r="H20" s="65">
        <f>COUNTIFS($D$4:$D$667,$H$15,$B$4:$B$667,$H$14,$C$4:$C$667,G20)</f>
        <v>14</v>
      </c>
    </row>
    <row r="21" spans="1:13" x14ac:dyDescent="0.3">
      <c r="A21" s="24">
        <v>43049</v>
      </c>
      <c r="B21" s="23">
        <v>2017</v>
      </c>
      <c r="C21" s="23" t="s">
        <v>77</v>
      </c>
      <c r="D21" s="23">
        <v>1865.2</v>
      </c>
      <c r="E21" s="23">
        <v>895.3</v>
      </c>
      <c r="G21" s="23" t="s">
        <v>77</v>
      </c>
      <c r="H21" s="65">
        <f>COUNTIFS($D$4:$D$667,$H$15,$B$4:$B$667,$H$14,$C$4:$C$667,G21)</f>
        <v>14</v>
      </c>
    </row>
    <row r="22" spans="1:13" x14ac:dyDescent="0.3">
      <c r="A22" s="24">
        <v>42753</v>
      </c>
      <c r="B22" s="23">
        <v>2017</v>
      </c>
      <c r="C22" s="23" t="s">
        <v>30</v>
      </c>
      <c r="D22" s="23">
        <v>884.17</v>
      </c>
      <c r="E22" s="23">
        <v>512.82000000000005</v>
      </c>
    </row>
    <row r="23" spans="1:13" x14ac:dyDescent="0.3">
      <c r="A23" s="24">
        <v>42898</v>
      </c>
      <c r="B23" s="23">
        <v>2017</v>
      </c>
      <c r="C23" s="23" t="s">
        <v>30</v>
      </c>
      <c r="D23" s="23">
        <v>1891.74</v>
      </c>
      <c r="E23" s="23">
        <v>908.04</v>
      </c>
      <c r="G23" t="s">
        <v>94</v>
      </c>
    </row>
    <row r="24" spans="1:13" x14ac:dyDescent="0.3">
      <c r="A24" s="24">
        <v>43016</v>
      </c>
      <c r="B24" s="23">
        <v>2017</v>
      </c>
      <c r="C24" s="23" t="s">
        <v>31</v>
      </c>
      <c r="D24" s="23">
        <v>561.61</v>
      </c>
      <c r="E24" s="23">
        <v>219.03</v>
      </c>
      <c r="G24" s="70" t="s">
        <v>93</v>
      </c>
    </row>
    <row r="25" spans="1:13" x14ac:dyDescent="0.3">
      <c r="A25" s="24">
        <v>42974</v>
      </c>
      <c r="B25" s="23">
        <v>2017</v>
      </c>
      <c r="C25" s="23" t="s">
        <v>30</v>
      </c>
      <c r="D25" s="23">
        <v>713.19</v>
      </c>
      <c r="E25" s="23">
        <v>392.25</v>
      </c>
    </row>
    <row r="26" spans="1:13" x14ac:dyDescent="0.3">
      <c r="A26" s="24">
        <v>42445</v>
      </c>
      <c r="B26" s="23">
        <v>2016</v>
      </c>
      <c r="C26" s="23" t="s">
        <v>31</v>
      </c>
      <c r="D26" s="23">
        <v>148.6</v>
      </c>
      <c r="E26" s="23">
        <v>69.84</v>
      </c>
    </row>
    <row r="27" spans="1:13" x14ac:dyDescent="0.3">
      <c r="A27" s="24">
        <v>42963</v>
      </c>
      <c r="B27" s="23">
        <v>2017</v>
      </c>
      <c r="C27" s="23" t="s">
        <v>76</v>
      </c>
      <c r="D27" s="23">
        <v>2436.08</v>
      </c>
      <c r="E27" s="23">
        <v>1315.48</v>
      </c>
    </row>
    <row r="28" spans="1:13" x14ac:dyDescent="0.3">
      <c r="A28" s="24">
        <v>43129</v>
      </c>
      <c r="B28" s="23">
        <v>2018</v>
      </c>
      <c r="C28" s="23" t="s">
        <v>31</v>
      </c>
      <c r="D28" s="23">
        <v>353.67</v>
      </c>
      <c r="E28" s="23">
        <v>169.76</v>
      </c>
    </row>
    <row r="29" spans="1:13" x14ac:dyDescent="0.3">
      <c r="A29" s="24">
        <v>43046</v>
      </c>
      <c r="B29" s="23">
        <v>2017</v>
      </c>
      <c r="C29" s="23" t="s">
        <v>31</v>
      </c>
      <c r="D29" s="23">
        <v>1993.91</v>
      </c>
      <c r="E29" s="23">
        <v>996.96</v>
      </c>
    </row>
    <row r="30" spans="1:13" x14ac:dyDescent="0.3">
      <c r="A30" s="24">
        <v>43217</v>
      </c>
      <c r="B30" s="23">
        <v>2018</v>
      </c>
      <c r="C30" s="23" t="s">
        <v>76</v>
      </c>
      <c r="D30" s="23">
        <v>1535.67</v>
      </c>
      <c r="E30" s="23">
        <v>982.83</v>
      </c>
    </row>
    <row r="31" spans="1:13" x14ac:dyDescent="0.3">
      <c r="A31" s="24">
        <v>42858</v>
      </c>
      <c r="B31" s="23">
        <v>2017</v>
      </c>
      <c r="C31" s="23" t="s">
        <v>76</v>
      </c>
      <c r="D31" s="23">
        <v>1058.98</v>
      </c>
      <c r="E31" s="23">
        <v>645.98</v>
      </c>
    </row>
    <row r="32" spans="1:13" x14ac:dyDescent="0.3">
      <c r="A32" s="24">
        <v>43026</v>
      </c>
      <c r="B32" s="23">
        <v>2017</v>
      </c>
      <c r="C32" s="23" t="s">
        <v>77</v>
      </c>
      <c r="D32" s="23">
        <v>725.21</v>
      </c>
      <c r="E32" s="23">
        <v>362.61</v>
      </c>
    </row>
    <row r="33" spans="1:5" x14ac:dyDescent="0.3">
      <c r="A33" s="24">
        <v>43043</v>
      </c>
      <c r="B33" s="23">
        <v>2017</v>
      </c>
      <c r="C33" s="23" t="s">
        <v>77</v>
      </c>
      <c r="D33" s="23">
        <v>1332.83</v>
      </c>
      <c r="E33" s="23">
        <v>879.67</v>
      </c>
    </row>
    <row r="34" spans="1:5" x14ac:dyDescent="0.3">
      <c r="A34" s="24">
        <v>42556</v>
      </c>
      <c r="B34" s="23">
        <v>2016</v>
      </c>
      <c r="C34" s="23" t="s">
        <v>30</v>
      </c>
      <c r="D34" s="23">
        <v>1955.26</v>
      </c>
      <c r="E34" s="23">
        <v>860.31</v>
      </c>
    </row>
    <row r="35" spans="1:5" x14ac:dyDescent="0.3">
      <c r="A35" s="24">
        <v>42646</v>
      </c>
      <c r="B35" s="23">
        <v>2016</v>
      </c>
      <c r="C35" s="23" t="s">
        <v>77</v>
      </c>
      <c r="D35" s="23">
        <v>1003.54</v>
      </c>
      <c r="E35" s="23">
        <v>662.34</v>
      </c>
    </row>
    <row r="36" spans="1:5" x14ac:dyDescent="0.3">
      <c r="A36" s="24">
        <v>42806</v>
      </c>
      <c r="B36" s="23">
        <v>2017</v>
      </c>
      <c r="C36" s="23" t="s">
        <v>31</v>
      </c>
      <c r="D36" s="23">
        <v>368.46</v>
      </c>
      <c r="E36" s="23">
        <v>184.23</v>
      </c>
    </row>
    <row r="37" spans="1:5" x14ac:dyDescent="0.3">
      <c r="A37" s="24">
        <v>43019</v>
      </c>
      <c r="B37" s="23">
        <v>2017</v>
      </c>
      <c r="C37" s="23" t="s">
        <v>30</v>
      </c>
      <c r="D37" s="23">
        <v>1473.86</v>
      </c>
      <c r="E37" s="23">
        <v>795.88</v>
      </c>
    </row>
    <row r="38" spans="1:5" x14ac:dyDescent="0.3">
      <c r="A38" s="24">
        <v>43032</v>
      </c>
      <c r="B38" s="23">
        <v>2017</v>
      </c>
      <c r="C38" s="23" t="s">
        <v>76</v>
      </c>
      <c r="D38" s="23">
        <v>539.23</v>
      </c>
      <c r="E38" s="23">
        <v>285.79000000000002</v>
      </c>
    </row>
    <row r="39" spans="1:5" x14ac:dyDescent="0.3">
      <c r="A39" s="24">
        <v>42377</v>
      </c>
      <c r="B39" s="23">
        <v>2016</v>
      </c>
      <c r="C39" s="23" t="s">
        <v>76</v>
      </c>
      <c r="D39" s="23">
        <v>1974.49</v>
      </c>
      <c r="E39" s="23">
        <v>908.27</v>
      </c>
    </row>
    <row r="40" spans="1:5" x14ac:dyDescent="0.3">
      <c r="A40" s="24">
        <v>42964</v>
      </c>
      <c r="B40" s="23">
        <v>2017</v>
      </c>
      <c r="C40" s="23" t="s">
        <v>76</v>
      </c>
      <c r="D40" s="23">
        <v>1931.47</v>
      </c>
      <c r="E40" s="23">
        <v>1081.6199999999999</v>
      </c>
    </row>
    <row r="41" spans="1:5" x14ac:dyDescent="0.3">
      <c r="A41" s="24">
        <v>42688</v>
      </c>
      <c r="B41" s="23">
        <v>2016</v>
      </c>
      <c r="C41" s="23" t="s">
        <v>76</v>
      </c>
      <c r="D41" s="23">
        <v>1449.29</v>
      </c>
      <c r="E41" s="23">
        <v>884.07</v>
      </c>
    </row>
    <row r="42" spans="1:5" x14ac:dyDescent="0.3">
      <c r="A42" s="24">
        <v>42904</v>
      </c>
      <c r="B42" s="23">
        <v>2017</v>
      </c>
      <c r="C42" s="23" t="s">
        <v>77</v>
      </c>
      <c r="D42" s="23">
        <v>2307.69</v>
      </c>
      <c r="E42" s="23">
        <v>1038.46</v>
      </c>
    </row>
    <row r="43" spans="1:5" x14ac:dyDescent="0.3">
      <c r="A43" s="24">
        <v>43193</v>
      </c>
      <c r="B43" s="23">
        <v>2018</v>
      </c>
      <c r="C43" s="23" t="s">
        <v>30</v>
      </c>
      <c r="D43" s="23">
        <v>1115.1300000000001</v>
      </c>
      <c r="E43" s="23">
        <v>490.66</v>
      </c>
    </row>
    <row r="44" spans="1:5" x14ac:dyDescent="0.3">
      <c r="A44" s="24">
        <v>42384</v>
      </c>
      <c r="B44" s="23">
        <v>2016</v>
      </c>
      <c r="C44" s="23" t="s">
        <v>31</v>
      </c>
      <c r="D44" s="23">
        <v>29.88</v>
      </c>
      <c r="E44" s="23">
        <v>16.14</v>
      </c>
    </row>
    <row r="45" spans="1:5" x14ac:dyDescent="0.3">
      <c r="A45" s="24">
        <v>42794</v>
      </c>
      <c r="B45" s="23">
        <v>2017</v>
      </c>
      <c r="C45" s="23" t="s">
        <v>77</v>
      </c>
      <c r="D45" s="23">
        <v>2154.9499999999998</v>
      </c>
      <c r="E45" s="23">
        <v>1077.48</v>
      </c>
    </row>
    <row r="46" spans="1:5" x14ac:dyDescent="0.3">
      <c r="A46" s="24">
        <v>42433</v>
      </c>
      <c r="B46" s="23">
        <v>2016</v>
      </c>
      <c r="C46" s="23" t="s">
        <v>30</v>
      </c>
      <c r="D46" s="23">
        <v>1234.8599999999999</v>
      </c>
      <c r="E46" s="23">
        <v>815.01</v>
      </c>
    </row>
    <row r="47" spans="1:5" x14ac:dyDescent="0.3">
      <c r="A47" s="24">
        <v>43000</v>
      </c>
      <c r="B47" s="23">
        <v>2017</v>
      </c>
      <c r="C47" s="23" t="s">
        <v>76</v>
      </c>
      <c r="D47" s="23">
        <v>2154.1799999999998</v>
      </c>
      <c r="E47" s="23">
        <v>1206.3399999999999</v>
      </c>
    </row>
    <row r="48" spans="1:5" x14ac:dyDescent="0.3">
      <c r="A48" s="24">
        <v>42939</v>
      </c>
      <c r="B48" s="23">
        <v>2017</v>
      </c>
      <c r="C48" s="23" t="s">
        <v>30</v>
      </c>
      <c r="D48" s="23">
        <v>1744.62</v>
      </c>
      <c r="E48" s="23">
        <v>872.31</v>
      </c>
    </row>
    <row r="49" spans="1:5" x14ac:dyDescent="0.3">
      <c r="A49" s="24">
        <v>43269</v>
      </c>
      <c r="B49" s="23">
        <v>2018</v>
      </c>
      <c r="C49" s="23" t="s">
        <v>76</v>
      </c>
      <c r="D49" s="23">
        <v>2298.4499999999998</v>
      </c>
      <c r="E49" s="23">
        <v>1126.24</v>
      </c>
    </row>
    <row r="50" spans="1:5" x14ac:dyDescent="0.3">
      <c r="A50" s="24">
        <v>42596</v>
      </c>
      <c r="B50" s="23">
        <v>2016</v>
      </c>
      <c r="C50" s="23" t="s">
        <v>30</v>
      </c>
      <c r="D50" s="23">
        <v>494.28</v>
      </c>
      <c r="E50" s="23">
        <v>271.85000000000002</v>
      </c>
    </row>
    <row r="51" spans="1:5" x14ac:dyDescent="0.3">
      <c r="A51" s="24">
        <v>42438</v>
      </c>
      <c r="B51" s="23">
        <v>2016</v>
      </c>
      <c r="C51" s="23" t="s">
        <v>31</v>
      </c>
      <c r="D51" s="23">
        <v>2253.0300000000002</v>
      </c>
      <c r="E51" s="23">
        <v>1149.05</v>
      </c>
    </row>
    <row r="52" spans="1:5" x14ac:dyDescent="0.3">
      <c r="A52" s="24">
        <v>42795</v>
      </c>
      <c r="B52" s="23">
        <v>2017</v>
      </c>
      <c r="C52" s="23" t="s">
        <v>31</v>
      </c>
      <c r="D52" s="23">
        <v>1478.09</v>
      </c>
      <c r="E52" s="23">
        <v>768.61</v>
      </c>
    </row>
    <row r="53" spans="1:5" x14ac:dyDescent="0.3">
      <c r="A53" s="24">
        <v>43406</v>
      </c>
      <c r="B53" s="23">
        <v>2018</v>
      </c>
      <c r="C53" s="23" t="s">
        <v>77</v>
      </c>
      <c r="D53" s="23">
        <v>678.92</v>
      </c>
      <c r="E53" s="23">
        <v>325.88</v>
      </c>
    </row>
    <row r="54" spans="1:5" x14ac:dyDescent="0.3">
      <c r="A54" s="24">
        <v>43201</v>
      </c>
      <c r="B54" s="23">
        <v>2018</v>
      </c>
      <c r="C54" s="23" t="s">
        <v>31</v>
      </c>
      <c r="D54" s="23">
        <v>143.51</v>
      </c>
      <c r="E54" s="23">
        <v>71.760000000000005</v>
      </c>
    </row>
    <row r="55" spans="1:5" x14ac:dyDescent="0.3">
      <c r="A55" s="24">
        <v>42425</v>
      </c>
      <c r="B55" s="23">
        <v>2016</v>
      </c>
      <c r="C55" s="23" t="s">
        <v>77</v>
      </c>
      <c r="D55" s="23">
        <v>1868.96</v>
      </c>
      <c r="E55" s="23">
        <v>747.58</v>
      </c>
    </row>
    <row r="56" spans="1:5" x14ac:dyDescent="0.3">
      <c r="A56" s="24">
        <v>42899</v>
      </c>
      <c r="B56" s="23">
        <v>2017</v>
      </c>
      <c r="C56" s="23" t="s">
        <v>77</v>
      </c>
      <c r="D56" s="23">
        <v>1549.63</v>
      </c>
      <c r="E56" s="23">
        <v>604.36</v>
      </c>
    </row>
    <row r="57" spans="1:5" x14ac:dyDescent="0.3">
      <c r="A57" s="24">
        <v>42682</v>
      </c>
      <c r="B57" s="23">
        <v>2016</v>
      </c>
      <c r="C57" s="23" t="s">
        <v>31</v>
      </c>
      <c r="D57" s="23">
        <v>937.24</v>
      </c>
      <c r="E57" s="23">
        <v>459.25</v>
      </c>
    </row>
    <row r="58" spans="1:5" x14ac:dyDescent="0.3">
      <c r="A58" s="24">
        <v>43227</v>
      </c>
      <c r="B58" s="23">
        <v>2018</v>
      </c>
      <c r="C58" s="23" t="s">
        <v>31</v>
      </c>
      <c r="D58" s="23">
        <v>109.84</v>
      </c>
      <c r="E58" s="23">
        <v>54.92</v>
      </c>
    </row>
    <row r="59" spans="1:5" x14ac:dyDescent="0.3">
      <c r="A59" s="24">
        <v>42782</v>
      </c>
      <c r="B59" s="23">
        <v>2017</v>
      </c>
      <c r="C59" s="23" t="s">
        <v>77</v>
      </c>
      <c r="D59" s="23">
        <v>747.68</v>
      </c>
      <c r="E59" s="23">
        <v>500.95</v>
      </c>
    </row>
    <row r="60" spans="1:5" x14ac:dyDescent="0.3">
      <c r="A60" s="24">
        <v>42886</v>
      </c>
      <c r="B60" s="23">
        <v>2017</v>
      </c>
      <c r="C60" s="23" t="s">
        <v>77</v>
      </c>
      <c r="D60" s="23">
        <v>443.35</v>
      </c>
      <c r="E60" s="23">
        <v>252.71</v>
      </c>
    </row>
    <row r="61" spans="1:5" x14ac:dyDescent="0.3">
      <c r="A61" s="24">
        <v>42396</v>
      </c>
      <c r="B61" s="23">
        <v>2016</v>
      </c>
      <c r="C61" s="23" t="s">
        <v>77</v>
      </c>
      <c r="D61" s="23">
        <v>1129.8499999999999</v>
      </c>
      <c r="E61" s="23">
        <v>723.1</v>
      </c>
    </row>
    <row r="62" spans="1:5" x14ac:dyDescent="0.3">
      <c r="A62" s="24">
        <v>42632</v>
      </c>
      <c r="B62" s="23">
        <v>2016</v>
      </c>
      <c r="C62" s="23" t="s">
        <v>76</v>
      </c>
      <c r="D62" s="23">
        <v>2202.75</v>
      </c>
      <c r="E62" s="23">
        <v>947.18</v>
      </c>
    </row>
    <row r="63" spans="1:5" x14ac:dyDescent="0.3">
      <c r="A63" s="24">
        <v>42405</v>
      </c>
      <c r="B63" s="23">
        <v>2016</v>
      </c>
      <c r="C63" s="23" t="s">
        <v>30</v>
      </c>
      <c r="D63" s="23">
        <v>29.56</v>
      </c>
      <c r="E63" s="23">
        <v>11.82</v>
      </c>
    </row>
    <row r="64" spans="1:5" x14ac:dyDescent="0.3">
      <c r="A64" s="24">
        <v>42473</v>
      </c>
      <c r="B64" s="23">
        <v>2016</v>
      </c>
      <c r="C64" s="23" t="s">
        <v>30</v>
      </c>
      <c r="D64" s="23">
        <v>2088.42</v>
      </c>
      <c r="E64" s="23">
        <v>1294.82</v>
      </c>
    </row>
    <row r="65" spans="1:5" x14ac:dyDescent="0.3">
      <c r="A65" s="24">
        <v>42817</v>
      </c>
      <c r="B65" s="23">
        <v>2017</v>
      </c>
      <c r="C65" s="23" t="s">
        <v>31</v>
      </c>
      <c r="D65" s="23">
        <v>708.14</v>
      </c>
      <c r="E65" s="23">
        <v>446.13</v>
      </c>
    </row>
    <row r="66" spans="1:5" x14ac:dyDescent="0.3">
      <c r="A66" s="24">
        <v>43442</v>
      </c>
      <c r="B66" s="23">
        <v>2018</v>
      </c>
      <c r="C66" s="23" t="s">
        <v>77</v>
      </c>
      <c r="D66" s="23">
        <v>44.86</v>
      </c>
      <c r="E66" s="23">
        <v>26.47</v>
      </c>
    </row>
    <row r="67" spans="1:5" x14ac:dyDescent="0.3">
      <c r="A67" s="24">
        <v>42997</v>
      </c>
      <c r="B67" s="23">
        <v>2017</v>
      </c>
      <c r="C67" s="23" t="s">
        <v>76</v>
      </c>
      <c r="D67" s="23">
        <v>1665.87</v>
      </c>
      <c r="E67" s="23">
        <v>866.25</v>
      </c>
    </row>
    <row r="68" spans="1:5" x14ac:dyDescent="0.3">
      <c r="A68" s="24">
        <v>43108</v>
      </c>
      <c r="B68" s="23">
        <v>2018</v>
      </c>
      <c r="C68" s="23" t="s">
        <v>30</v>
      </c>
      <c r="D68" s="23">
        <v>1657.26</v>
      </c>
      <c r="E68" s="23">
        <v>977.78</v>
      </c>
    </row>
    <row r="69" spans="1:5" x14ac:dyDescent="0.3">
      <c r="A69" s="24">
        <v>42763</v>
      </c>
      <c r="B69" s="23">
        <v>2017</v>
      </c>
      <c r="C69" s="23" t="s">
        <v>31</v>
      </c>
      <c r="D69" s="23">
        <v>1543.94</v>
      </c>
      <c r="E69" s="23">
        <v>679.33</v>
      </c>
    </row>
    <row r="70" spans="1:5" x14ac:dyDescent="0.3">
      <c r="A70" s="24">
        <v>42571</v>
      </c>
      <c r="B70" s="23">
        <v>2016</v>
      </c>
      <c r="C70" s="23" t="s">
        <v>30</v>
      </c>
      <c r="D70" s="23">
        <v>1362.96</v>
      </c>
      <c r="E70" s="23">
        <v>708.74</v>
      </c>
    </row>
    <row r="71" spans="1:5" x14ac:dyDescent="0.3">
      <c r="A71" s="24">
        <v>42903</v>
      </c>
      <c r="B71" s="23">
        <v>2017</v>
      </c>
      <c r="C71" s="23" t="s">
        <v>30</v>
      </c>
      <c r="D71" s="23">
        <v>308.39999999999998</v>
      </c>
      <c r="E71" s="23">
        <v>141.86000000000001</v>
      </c>
    </row>
    <row r="72" spans="1:5" x14ac:dyDescent="0.3">
      <c r="A72" s="24">
        <v>42804</v>
      </c>
      <c r="B72" s="23">
        <v>2017</v>
      </c>
      <c r="C72" s="23" t="s">
        <v>77</v>
      </c>
      <c r="D72" s="23">
        <v>2495.48</v>
      </c>
      <c r="E72" s="23">
        <v>1098.01</v>
      </c>
    </row>
    <row r="73" spans="1:5" x14ac:dyDescent="0.3">
      <c r="A73" s="24">
        <v>42865</v>
      </c>
      <c r="B73" s="23">
        <v>2017</v>
      </c>
      <c r="C73" s="23" t="s">
        <v>76</v>
      </c>
      <c r="D73" s="23">
        <v>402.76</v>
      </c>
      <c r="E73" s="23">
        <v>189.3</v>
      </c>
    </row>
    <row r="74" spans="1:5" x14ac:dyDescent="0.3">
      <c r="A74" s="24">
        <v>43228</v>
      </c>
      <c r="B74" s="23">
        <v>2018</v>
      </c>
      <c r="C74" s="23" t="s">
        <v>77</v>
      </c>
      <c r="D74" s="23">
        <v>1421.93</v>
      </c>
      <c r="E74" s="23">
        <v>639.87</v>
      </c>
    </row>
    <row r="75" spans="1:5" x14ac:dyDescent="0.3">
      <c r="A75" s="24">
        <v>42374</v>
      </c>
      <c r="B75" s="23">
        <v>2016</v>
      </c>
      <c r="C75" s="23" t="s">
        <v>31</v>
      </c>
      <c r="D75" s="23">
        <v>1172.31</v>
      </c>
      <c r="E75" s="23">
        <v>644.77</v>
      </c>
    </row>
    <row r="76" spans="1:5" x14ac:dyDescent="0.3">
      <c r="A76" s="24">
        <v>42834</v>
      </c>
      <c r="B76" s="23">
        <v>2017</v>
      </c>
      <c r="C76" s="23" t="s">
        <v>31</v>
      </c>
      <c r="D76" s="23">
        <v>2070.4899999999998</v>
      </c>
      <c r="E76" s="23">
        <v>1345.82</v>
      </c>
    </row>
    <row r="77" spans="1:5" x14ac:dyDescent="0.3">
      <c r="A77" s="24">
        <v>43463</v>
      </c>
      <c r="B77" s="23">
        <v>2018</v>
      </c>
      <c r="C77" s="23" t="s">
        <v>30</v>
      </c>
      <c r="D77" s="23">
        <v>1965.34</v>
      </c>
      <c r="E77" s="23">
        <v>786.14</v>
      </c>
    </row>
    <row r="78" spans="1:5" x14ac:dyDescent="0.3">
      <c r="A78" s="24">
        <v>42542</v>
      </c>
      <c r="B78" s="23">
        <v>2016</v>
      </c>
      <c r="C78" s="23" t="s">
        <v>76</v>
      </c>
      <c r="D78" s="23">
        <v>1833</v>
      </c>
      <c r="E78" s="23">
        <v>879.84</v>
      </c>
    </row>
    <row r="79" spans="1:5" x14ac:dyDescent="0.3">
      <c r="A79" s="24">
        <v>43197</v>
      </c>
      <c r="B79" s="23">
        <v>2018</v>
      </c>
      <c r="C79" s="23" t="s">
        <v>76</v>
      </c>
      <c r="D79" s="23">
        <v>2151.4499999999998</v>
      </c>
      <c r="E79" s="23">
        <v>1312.38</v>
      </c>
    </row>
    <row r="80" spans="1:5" x14ac:dyDescent="0.3">
      <c r="A80" s="24">
        <v>42860</v>
      </c>
      <c r="B80" s="23">
        <v>2017</v>
      </c>
      <c r="C80" s="23" t="s">
        <v>76</v>
      </c>
      <c r="D80" s="23">
        <v>673.95</v>
      </c>
      <c r="E80" s="23">
        <v>384.15</v>
      </c>
    </row>
    <row r="81" spans="1:5" x14ac:dyDescent="0.3">
      <c r="A81" s="24">
        <v>43117</v>
      </c>
      <c r="B81" s="23">
        <v>2018</v>
      </c>
      <c r="C81" s="23" t="s">
        <v>30</v>
      </c>
      <c r="D81" s="23">
        <v>561.58000000000004</v>
      </c>
      <c r="E81" s="23">
        <v>247.1</v>
      </c>
    </row>
    <row r="82" spans="1:5" x14ac:dyDescent="0.3">
      <c r="A82" s="24">
        <v>42957</v>
      </c>
      <c r="B82" s="23">
        <v>2017</v>
      </c>
      <c r="C82" s="23" t="s">
        <v>77</v>
      </c>
      <c r="D82" s="23">
        <v>1342.24</v>
      </c>
      <c r="E82" s="23">
        <v>711.39</v>
      </c>
    </row>
    <row r="83" spans="1:5" x14ac:dyDescent="0.3">
      <c r="A83" s="24">
        <v>43286</v>
      </c>
      <c r="B83" s="23">
        <v>2018</v>
      </c>
      <c r="C83" s="23" t="s">
        <v>31</v>
      </c>
      <c r="D83" s="23">
        <v>1754.6</v>
      </c>
      <c r="E83" s="23">
        <v>789.57</v>
      </c>
    </row>
    <row r="84" spans="1:5" x14ac:dyDescent="0.3">
      <c r="A84" s="24">
        <v>43129</v>
      </c>
      <c r="B84" s="23">
        <v>2018</v>
      </c>
      <c r="C84" s="23" t="s">
        <v>31</v>
      </c>
      <c r="D84" s="23">
        <v>214.29</v>
      </c>
      <c r="E84" s="23">
        <v>109.29</v>
      </c>
    </row>
    <row r="85" spans="1:5" x14ac:dyDescent="0.3">
      <c r="A85" s="24">
        <v>42793</v>
      </c>
      <c r="B85" s="23">
        <v>2017</v>
      </c>
      <c r="C85" s="23" t="s">
        <v>77</v>
      </c>
      <c r="D85" s="23">
        <v>1561.54</v>
      </c>
      <c r="E85" s="23">
        <v>952.54</v>
      </c>
    </row>
    <row r="86" spans="1:5" x14ac:dyDescent="0.3">
      <c r="A86" s="24">
        <v>43165</v>
      </c>
      <c r="B86" s="23">
        <v>2018</v>
      </c>
      <c r="C86" s="23" t="s">
        <v>30</v>
      </c>
      <c r="D86" s="23">
        <v>1673.37</v>
      </c>
      <c r="E86" s="23">
        <v>870.15</v>
      </c>
    </row>
    <row r="87" spans="1:5" x14ac:dyDescent="0.3">
      <c r="A87" s="24">
        <v>43414</v>
      </c>
      <c r="B87" s="23">
        <v>2018</v>
      </c>
      <c r="C87" s="23" t="s">
        <v>30</v>
      </c>
      <c r="D87" s="23">
        <v>773.05</v>
      </c>
      <c r="E87" s="23">
        <v>440.64</v>
      </c>
    </row>
    <row r="88" spans="1:5" x14ac:dyDescent="0.3">
      <c r="A88" s="24">
        <v>43385</v>
      </c>
      <c r="B88" s="23">
        <v>2018</v>
      </c>
      <c r="C88" s="23" t="s">
        <v>30</v>
      </c>
      <c r="D88" s="23">
        <v>418.72</v>
      </c>
      <c r="E88" s="23">
        <v>230.3</v>
      </c>
    </row>
    <row r="89" spans="1:5" x14ac:dyDescent="0.3">
      <c r="A89" s="24">
        <v>43033</v>
      </c>
      <c r="B89" s="23">
        <v>2017</v>
      </c>
      <c r="C89" s="23" t="s">
        <v>76</v>
      </c>
      <c r="D89" s="23">
        <v>1946.44</v>
      </c>
      <c r="E89" s="23">
        <v>1051.08</v>
      </c>
    </row>
    <row r="90" spans="1:5" x14ac:dyDescent="0.3">
      <c r="A90" s="24">
        <v>42791</v>
      </c>
      <c r="B90" s="23">
        <v>2017</v>
      </c>
      <c r="C90" s="23" t="s">
        <v>77</v>
      </c>
      <c r="D90" s="23">
        <v>770.94</v>
      </c>
      <c r="E90" s="23">
        <v>339.21</v>
      </c>
    </row>
    <row r="91" spans="1:5" x14ac:dyDescent="0.3">
      <c r="A91" s="24">
        <v>43332</v>
      </c>
      <c r="B91" s="23">
        <v>2018</v>
      </c>
      <c r="C91" s="23" t="s">
        <v>31</v>
      </c>
      <c r="D91" s="23">
        <v>1222.49</v>
      </c>
      <c r="E91" s="23">
        <v>770.17</v>
      </c>
    </row>
    <row r="92" spans="1:5" x14ac:dyDescent="0.3">
      <c r="A92" s="24">
        <v>43184</v>
      </c>
      <c r="B92" s="23">
        <v>2018</v>
      </c>
      <c r="C92" s="23" t="s">
        <v>30</v>
      </c>
      <c r="D92" s="23">
        <v>1395.46</v>
      </c>
      <c r="E92" s="23">
        <v>851.23</v>
      </c>
    </row>
    <row r="93" spans="1:5" x14ac:dyDescent="0.3">
      <c r="A93" s="24">
        <v>42896</v>
      </c>
      <c r="B93" s="23">
        <v>2017</v>
      </c>
      <c r="C93" s="23" t="s">
        <v>30</v>
      </c>
      <c r="D93" s="23">
        <v>1520.63</v>
      </c>
      <c r="E93" s="23">
        <v>851.55</v>
      </c>
    </row>
    <row r="94" spans="1:5" x14ac:dyDescent="0.3">
      <c r="A94" s="24">
        <v>42635</v>
      </c>
      <c r="B94" s="23">
        <v>2016</v>
      </c>
      <c r="C94" s="23" t="s">
        <v>77</v>
      </c>
      <c r="D94" s="23">
        <v>1094.5</v>
      </c>
      <c r="E94" s="23">
        <v>689.54</v>
      </c>
    </row>
    <row r="95" spans="1:5" x14ac:dyDescent="0.3">
      <c r="A95" s="24">
        <v>42808</v>
      </c>
      <c r="B95" s="23">
        <v>2017</v>
      </c>
      <c r="C95" s="23" t="s">
        <v>31</v>
      </c>
      <c r="D95" s="23">
        <v>76.959999999999994</v>
      </c>
      <c r="E95" s="23">
        <v>33.86</v>
      </c>
    </row>
    <row r="96" spans="1:5" x14ac:dyDescent="0.3">
      <c r="A96" s="24">
        <v>43016</v>
      </c>
      <c r="B96" s="23">
        <v>2017</v>
      </c>
      <c r="C96" s="23" t="s">
        <v>31</v>
      </c>
      <c r="D96" s="23">
        <v>234.72</v>
      </c>
      <c r="E96" s="23">
        <v>152.57</v>
      </c>
    </row>
    <row r="97" spans="1:5" x14ac:dyDescent="0.3">
      <c r="A97" s="24">
        <v>42793</v>
      </c>
      <c r="B97" s="23">
        <v>2017</v>
      </c>
      <c r="C97" s="23" t="s">
        <v>30</v>
      </c>
      <c r="D97" s="23">
        <v>2003.25</v>
      </c>
      <c r="E97" s="23">
        <v>1041.69</v>
      </c>
    </row>
    <row r="98" spans="1:5" x14ac:dyDescent="0.3">
      <c r="A98" s="24">
        <v>42879</v>
      </c>
      <c r="B98" s="23">
        <v>2017</v>
      </c>
      <c r="C98" s="23" t="s">
        <v>31</v>
      </c>
      <c r="D98" s="23">
        <v>1688.01</v>
      </c>
      <c r="E98" s="23">
        <v>1063.45</v>
      </c>
    </row>
    <row r="99" spans="1:5" x14ac:dyDescent="0.3">
      <c r="A99" s="24">
        <v>42733</v>
      </c>
      <c r="B99" s="23">
        <v>2016</v>
      </c>
      <c r="C99" s="23" t="s">
        <v>77</v>
      </c>
      <c r="D99" s="23">
        <v>1538.35</v>
      </c>
      <c r="E99" s="23">
        <v>815.33</v>
      </c>
    </row>
    <row r="100" spans="1:5" x14ac:dyDescent="0.3">
      <c r="A100" s="24">
        <v>42856</v>
      </c>
      <c r="B100" s="23">
        <v>2017</v>
      </c>
      <c r="C100" s="23" t="s">
        <v>76</v>
      </c>
      <c r="D100" s="23">
        <v>147.04</v>
      </c>
      <c r="E100" s="23">
        <v>97.05</v>
      </c>
    </row>
    <row r="101" spans="1:5" x14ac:dyDescent="0.3">
      <c r="A101" s="24">
        <v>42937</v>
      </c>
      <c r="B101" s="23">
        <v>2017</v>
      </c>
      <c r="C101" s="23" t="s">
        <v>76</v>
      </c>
      <c r="D101" s="23">
        <v>1908.31</v>
      </c>
      <c r="E101" s="23">
        <v>954.16</v>
      </c>
    </row>
    <row r="102" spans="1:5" x14ac:dyDescent="0.3">
      <c r="A102" s="24">
        <v>42745</v>
      </c>
      <c r="B102" s="23">
        <v>2017</v>
      </c>
      <c r="C102" s="23" t="s">
        <v>31</v>
      </c>
      <c r="D102" s="23">
        <v>490.77</v>
      </c>
      <c r="E102" s="23">
        <v>319</v>
      </c>
    </row>
    <row r="103" spans="1:5" x14ac:dyDescent="0.3">
      <c r="A103" s="24">
        <v>42920</v>
      </c>
      <c r="B103" s="23">
        <v>2017</v>
      </c>
      <c r="C103" s="23" t="s">
        <v>30</v>
      </c>
      <c r="D103" s="23">
        <v>671.76</v>
      </c>
      <c r="E103" s="23">
        <v>409.77</v>
      </c>
    </row>
    <row r="104" spans="1:5" x14ac:dyDescent="0.3">
      <c r="A104" s="24">
        <v>42556</v>
      </c>
      <c r="B104" s="23">
        <v>2016</v>
      </c>
      <c r="C104" s="23" t="s">
        <v>30</v>
      </c>
      <c r="D104" s="23">
        <v>2301.62</v>
      </c>
      <c r="E104" s="23">
        <v>920.65</v>
      </c>
    </row>
    <row r="105" spans="1:5" x14ac:dyDescent="0.3">
      <c r="A105" s="24">
        <v>42746</v>
      </c>
      <c r="B105" s="23">
        <v>2017</v>
      </c>
      <c r="C105" s="23" t="s">
        <v>77</v>
      </c>
      <c r="D105" s="23">
        <v>502.61</v>
      </c>
      <c r="E105" s="23">
        <v>206.07</v>
      </c>
    </row>
    <row r="106" spans="1:5" x14ac:dyDescent="0.3">
      <c r="A106" s="24">
        <v>43381</v>
      </c>
      <c r="B106" s="23">
        <v>2018</v>
      </c>
      <c r="C106" s="23" t="s">
        <v>30</v>
      </c>
      <c r="D106" s="23">
        <v>1047.6300000000001</v>
      </c>
      <c r="E106" s="23">
        <v>408.58</v>
      </c>
    </row>
    <row r="107" spans="1:5" x14ac:dyDescent="0.3">
      <c r="A107" s="24">
        <v>43227</v>
      </c>
      <c r="B107" s="23">
        <v>2018</v>
      </c>
      <c r="C107" s="23" t="s">
        <v>76</v>
      </c>
      <c r="D107" s="23">
        <v>1647.46</v>
      </c>
      <c r="E107" s="23">
        <v>741.36</v>
      </c>
    </row>
    <row r="108" spans="1:5" x14ac:dyDescent="0.3">
      <c r="A108" s="24">
        <v>43137</v>
      </c>
      <c r="B108" s="23">
        <v>2018</v>
      </c>
      <c r="C108" s="23" t="s">
        <v>31</v>
      </c>
      <c r="D108" s="23">
        <v>609.32000000000005</v>
      </c>
      <c r="E108" s="23">
        <v>280.29000000000002</v>
      </c>
    </row>
    <row r="109" spans="1:5" x14ac:dyDescent="0.3">
      <c r="A109" s="24">
        <v>43141</v>
      </c>
      <c r="B109" s="23">
        <v>2018</v>
      </c>
      <c r="C109" s="23" t="s">
        <v>76</v>
      </c>
      <c r="D109" s="23">
        <v>489.95</v>
      </c>
      <c r="E109" s="23">
        <v>279.27</v>
      </c>
    </row>
    <row r="110" spans="1:5" x14ac:dyDescent="0.3">
      <c r="A110" s="24">
        <v>43200</v>
      </c>
      <c r="B110" s="23">
        <v>2018</v>
      </c>
      <c r="C110" s="23" t="s">
        <v>77</v>
      </c>
      <c r="D110" s="23">
        <v>234.43</v>
      </c>
      <c r="E110" s="23">
        <v>126.59</v>
      </c>
    </row>
    <row r="111" spans="1:5" x14ac:dyDescent="0.3">
      <c r="A111" s="24">
        <v>43119</v>
      </c>
      <c r="B111" s="23">
        <v>2018</v>
      </c>
      <c r="C111" s="23" t="s">
        <v>77</v>
      </c>
      <c r="D111" s="23">
        <v>1988.25</v>
      </c>
      <c r="E111" s="23">
        <v>1113.42</v>
      </c>
    </row>
    <row r="112" spans="1:5" x14ac:dyDescent="0.3">
      <c r="A112" s="24">
        <v>43116</v>
      </c>
      <c r="B112" s="23">
        <v>2018</v>
      </c>
      <c r="C112" s="23" t="s">
        <v>31</v>
      </c>
      <c r="D112" s="23">
        <v>62.18</v>
      </c>
      <c r="E112" s="23">
        <v>24.25</v>
      </c>
    </row>
    <row r="113" spans="1:5" x14ac:dyDescent="0.3">
      <c r="A113" s="24">
        <v>42406</v>
      </c>
      <c r="B113" s="23">
        <v>2016</v>
      </c>
      <c r="C113" s="23" t="s">
        <v>76</v>
      </c>
      <c r="D113" s="23">
        <v>598.85</v>
      </c>
      <c r="E113" s="23">
        <v>269.48</v>
      </c>
    </row>
    <row r="114" spans="1:5" x14ac:dyDescent="0.3">
      <c r="A114" s="24">
        <v>42567</v>
      </c>
      <c r="B114" s="23">
        <v>2016</v>
      </c>
      <c r="C114" s="23" t="s">
        <v>77</v>
      </c>
      <c r="D114" s="23">
        <v>2177.11</v>
      </c>
      <c r="E114" s="23">
        <v>936.16</v>
      </c>
    </row>
    <row r="115" spans="1:5" x14ac:dyDescent="0.3">
      <c r="A115" s="24">
        <v>42801</v>
      </c>
      <c r="B115" s="23">
        <v>2017</v>
      </c>
      <c r="C115" s="23" t="s">
        <v>30</v>
      </c>
      <c r="D115" s="23">
        <v>2417.35</v>
      </c>
      <c r="E115" s="23">
        <v>1281.2</v>
      </c>
    </row>
    <row r="116" spans="1:5" x14ac:dyDescent="0.3">
      <c r="A116" s="24">
        <v>42797</v>
      </c>
      <c r="B116" s="23">
        <v>2017</v>
      </c>
      <c r="C116" s="23" t="s">
        <v>77</v>
      </c>
      <c r="D116" s="23">
        <v>498.52</v>
      </c>
      <c r="E116" s="23">
        <v>259.23</v>
      </c>
    </row>
    <row r="117" spans="1:5" x14ac:dyDescent="0.3">
      <c r="A117" s="24">
        <v>43091</v>
      </c>
      <c r="B117" s="23">
        <v>2017</v>
      </c>
      <c r="C117" s="23" t="s">
        <v>31</v>
      </c>
      <c r="D117" s="23">
        <v>22.8</v>
      </c>
      <c r="E117" s="23">
        <v>13.91</v>
      </c>
    </row>
    <row r="118" spans="1:5" x14ac:dyDescent="0.3">
      <c r="A118" s="24">
        <v>43274</v>
      </c>
      <c r="B118" s="23">
        <v>2018</v>
      </c>
      <c r="C118" s="23" t="s">
        <v>30</v>
      </c>
      <c r="D118" s="23">
        <v>536.25</v>
      </c>
      <c r="E118" s="23">
        <v>294.94</v>
      </c>
    </row>
    <row r="119" spans="1:5" x14ac:dyDescent="0.3">
      <c r="A119" s="24">
        <v>42413</v>
      </c>
      <c r="B119" s="23">
        <v>2016</v>
      </c>
      <c r="C119" s="23" t="s">
        <v>30</v>
      </c>
      <c r="D119" s="23">
        <v>1871.36</v>
      </c>
      <c r="E119" s="23">
        <v>1160.24</v>
      </c>
    </row>
    <row r="120" spans="1:5" x14ac:dyDescent="0.3">
      <c r="A120" s="24">
        <v>42622</v>
      </c>
      <c r="B120" s="23">
        <v>2016</v>
      </c>
      <c r="C120" s="23" t="s">
        <v>31</v>
      </c>
      <c r="D120" s="23">
        <v>880.15</v>
      </c>
      <c r="E120" s="23">
        <v>536.89</v>
      </c>
    </row>
    <row r="121" spans="1:5" x14ac:dyDescent="0.3">
      <c r="A121" s="24">
        <v>42503</v>
      </c>
      <c r="B121" s="23">
        <v>2016</v>
      </c>
      <c r="C121" s="23" t="s">
        <v>77</v>
      </c>
      <c r="D121" s="23">
        <v>2115.44</v>
      </c>
      <c r="E121" s="23">
        <v>1184.6500000000001</v>
      </c>
    </row>
    <row r="122" spans="1:5" x14ac:dyDescent="0.3">
      <c r="A122" s="24">
        <v>42612</v>
      </c>
      <c r="B122" s="23">
        <v>2016</v>
      </c>
      <c r="C122" s="23" t="s">
        <v>31</v>
      </c>
      <c r="D122" s="23">
        <v>2268.16</v>
      </c>
      <c r="E122" s="23">
        <v>975.31</v>
      </c>
    </row>
    <row r="123" spans="1:5" x14ac:dyDescent="0.3">
      <c r="A123" s="24">
        <v>43424</v>
      </c>
      <c r="B123" s="23">
        <v>2018</v>
      </c>
      <c r="C123" s="23" t="s">
        <v>77</v>
      </c>
      <c r="D123" s="23">
        <v>1800.62</v>
      </c>
      <c r="E123" s="23">
        <v>954.33</v>
      </c>
    </row>
    <row r="124" spans="1:5" x14ac:dyDescent="0.3">
      <c r="A124" s="24">
        <v>43410</v>
      </c>
      <c r="B124" s="23">
        <v>2018</v>
      </c>
      <c r="C124" s="23" t="s">
        <v>30</v>
      </c>
      <c r="D124" s="23">
        <v>1860.09</v>
      </c>
      <c r="E124" s="23">
        <v>781.24</v>
      </c>
    </row>
    <row r="125" spans="1:5" x14ac:dyDescent="0.3">
      <c r="A125" s="24">
        <v>43154</v>
      </c>
      <c r="B125" s="23">
        <v>2018</v>
      </c>
      <c r="C125" s="23" t="s">
        <v>76</v>
      </c>
      <c r="D125" s="23">
        <v>667.55</v>
      </c>
      <c r="E125" s="23">
        <v>267.02</v>
      </c>
    </row>
    <row r="126" spans="1:5" x14ac:dyDescent="0.3">
      <c r="A126" s="24">
        <v>42678</v>
      </c>
      <c r="B126" s="23">
        <v>2016</v>
      </c>
      <c r="C126" s="23" t="s">
        <v>30</v>
      </c>
      <c r="D126" s="23">
        <v>989.63</v>
      </c>
      <c r="E126" s="23">
        <v>653.16</v>
      </c>
    </row>
    <row r="127" spans="1:5" x14ac:dyDescent="0.3">
      <c r="A127" s="24">
        <v>42528</v>
      </c>
      <c r="B127" s="23">
        <v>2016</v>
      </c>
      <c r="C127" s="23" t="s">
        <v>76</v>
      </c>
      <c r="D127" s="23">
        <v>1907.49</v>
      </c>
      <c r="E127" s="23">
        <v>820.22</v>
      </c>
    </row>
    <row r="128" spans="1:5" x14ac:dyDescent="0.3">
      <c r="A128" s="24">
        <v>42468</v>
      </c>
      <c r="B128" s="23">
        <v>2016</v>
      </c>
      <c r="C128" s="23" t="s">
        <v>30</v>
      </c>
      <c r="D128" s="23">
        <v>693.75</v>
      </c>
      <c r="E128" s="23">
        <v>291.38</v>
      </c>
    </row>
    <row r="129" spans="1:5" x14ac:dyDescent="0.3">
      <c r="A129" s="24">
        <v>43044</v>
      </c>
      <c r="B129" s="23">
        <v>2017</v>
      </c>
      <c r="C129" s="23" t="s">
        <v>77</v>
      </c>
      <c r="D129" s="23">
        <v>699.22</v>
      </c>
      <c r="E129" s="23">
        <v>391.56</v>
      </c>
    </row>
    <row r="130" spans="1:5" x14ac:dyDescent="0.3">
      <c r="A130" s="24">
        <v>42938</v>
      </c>
      <c r="B130" s="23">
        <v>2017</v>
      </c>
      <c r="C130" s="23" t="s">
        <v>77</v>
      </c>
      <c r="D130" s="23">
        <v>1489.21</v>
      </c>
      <c r="E130" s="23">
        <v>982.88</v>
      </c>
    </row>
    <row r="131" spans="1:5" x14ac:dyDescent="0.3">
      <c r="A131" s="24">
        <v>42760</v>
      </c>
      <c r="B131" s="23">
        <v>2017</v>
      </c>
      <c r="C131" s="23" t="s">
        <v>76</v>
      </c>
      <c r="D131" s="23">
        <v>987.63</v>
      </c>
      <c r="E131" s="23">
        <v>414.8</v>
      </c>
    </row>
    <row r="132" spans="1:5" x14ac:dyDescent="0.3">
      <c r="A132" s="24">
        <v>43272</v>
      </c>
      <c r="B132" s="23">
        <v>2018</v>
      </c>
      <c r="C132" s="23" t="s">
        <v>30</v>
      </c>
      <c r="D132" s="23">
        <v>2037.45</v>
      </c>
      <c r="E132" s="23">
        <v>1161.3499999999999</v>
      </c>
    </row>
    <row r="133" spans="1:5" x14ac:dyDescent="0.3">
      <c r="A133" s="24">
        <v>42411</v>
      </c>
      <c r="B133" s="23">
        <v>2016</v>
      </c>
      <c r="C133" s="23" t="s">
        <v>30</v>
      </c>
      <c r="D133" s="23">
        <v>2345</v>
      </c>
      <c r="E133" s="23">
        <v>1430.45</v>
      </c>
    </row>
    <row r="134" spans="1:5" x14ac:dyDescent="0.3">
      <c r="A134" s="24">
        <v>43119</v>
      </c>
      <c r="B134" s="23">
        <v>2018</v>
      </c>
      <c r="C134" s="23" t="s">
        <v>30</v>
      </c>
      <c r="D134" s="23">
        <v>1496.14</v>
      </c>
      <c r="E134" s="23">
        <v>703.19</v>
      </c>
    </row>
    <row r="135" spans="1:5" x14ac:dyDescent="0.3">
      <c r="A135" s="24">
        <v>43121</v>
      </c>
      <c r="B135" s="23">
        <v>2018</v>
      </c>
      <c r="C135" s="23" t="s">
        <v>77</v>
      </c>
      <c r="D135" s="23">
        <v>836.37</v>
      </c>
      <c r="E135" s="23">
        <v>368</v>
      </c>
    </row>
    <row r="136" spans="1:5" x14ac:dyDescent="0.3">
      <c r="A136" s="24">
        <v>43264</v>
      </c>
      <c r="B136" s="23">
        <v>2018</v>
      </c>
      <c r="C136" s="23" t="s">
        <v>77</v>
      </c>
      <c r="D136" s="23">
        <v>1023.91</v>
      </c>
      <c r="E136" s="23">
        <v>573.39</v>
      </c>
    </row>
    <row r="137" spans="1:5" x14ac:dyDescent="0.3">
      <c r="A137" s="24">
        <v>42760</v>
      </c>
      <c r="B137" s="23">
        <v>2017</v>
      </c>
      <c r="C137" s="23" t="s">
        <v>31</v>
      </c>
      <c r="D137" s="23">
        <v>1553.78</v>
      </c>
      <c r="E137" s="23">
        <v>776.89</v>
      </c>
    </row>
    <row r="138" spans="1:5" x14ac:dyDescent="0.3">
      <c r="A138" s="24">
        <v>43088</v>
      </c>
      <c r="B138" s="23">
        <v>2017</v>
      </c>
      <c r="C138" s="23" t="s">
        <v>76</v>
      </c>
      <c r="D138" s="23">
        <v>946.52</v>
      </c>
      <c r="E138" s="23">
        <v>388.07</v>
      </c>
    </row>
    <row r="139" spans="1:5" x14ac:dyDescent="0.3">
      <c r="A139" s="24">
        <v>42539</v>
      </c>
      <c r="B139" s="23">
        <v>2016</v>
      </c>
      <c r="C139" s="23" t="s">
        <v>76</v>
      </c>
      <c r="D139" s="23">
        <v>891.64</v>
      </c>
      <c r="E139" s="23">
        <v>552.82000000000005</v>
      </c>
    </row>
    <row r="140" spans="1:5" x14ac:dyDescent="0.3">
      <c r="A140" s="24">
        <v>42431</v>
      </c>
      <c r="B140" s="23">
        <v>2016</v>
      </c>
      <c r="C140" s="23" t="s">
        <v>31</v>
      </c>
      <c r="D140" s="23">
        <v>1042.6099999999999</v>
      </c>
      <c r="E140" s="23">
        <v>552.58000000000004</v>
      </c>
    </row>
    <row r="141" spans="1:5" x14ac:dyDescent="0.3">
      <c r="A141" s="24">
        <v>43189</v>
      </c>
      <c r="B141" s="23">
        <v>2018</v>
      </c>
      <c r="C141" s="23" t="s">
        <v>76</v>
      </c>
      <c r="D141" s="23">
        <v>692.89</v>
      </c>
      <c r="E141" s="23">
        <v>291.01</v>
      </c>
    </row>
    <row r="142" spans="1:5" x14ac:dyDescent="0.3">
      <c r="A142" s="24">
        <v>42497</v>
      </c>
      <c r="B142" s="23">
        <v>2016</v>
      </c>
      <c r="C142" s="23" t="s">
        <v>30</v>
      </c>
      <c r="D142" s="23">
        <v>2421.14</v>
      </c>
      <c r="E142" s="23">
        <v>1234.78</v>
      </c>
    </row>
    <row r="143" spans="1:5" x14ac:dyDescent="0.3">
      <c r="A143" s="24">
        <v>43016</v>
      </c>
      <c r="B143" s="23">
        <v>2017</v>
      </c>
      <c r="C143" s="23" t="s">
        <v>77</v>
      </c>
      <c r="D143" s="23">
        <v>2459.69</v>
      </c>
      <c r="E143" s="23">
        <v>1008.47</v>
      </c>
    </row>
    <row r="144" spans="1:5" x14ac:dyDescent="0.3">
      <c r="A144" s="24">
        <v>42527</v>
      </c>
      <c r="B144" s="23">
        <v>2016</v>
      </c>
      <c r="C144" s="23" t="s">
        <v>76</v>
      </c>
      <c r="D144" s="23">
        <v>505.37</v>
      </c>
      <c r="E144" s="23">
        <v>293.11</v>
      </c>
    </row>
    <row r="145" spans="1:5" x14ac:dyDescent="0.3">
      <c r="A145" s="24">
        <v>43163</v>
      </c>
      <c r="B145" s="23">
        <v>2018</v>
      </c>
      <c r="C145" s="23" t="s">
        <v>31</v>
      </c>
      <c r="D145" s="23">
        <v>1349.89</v>
      </c>
      <c r="E145" s="23">
        <v>566.95000000000005</v>
      </c>
    </row>
    <row r="146" spans="1:5" x14ac:dyDescent="0.3">
      <c r="A146" s="24">
        <v>43207</v>
      </c>
      <c r="B146" s="23">
        <v>2018</v>
      </c>
      <c r="C146" s="23" t="s">
        <v>76</v>
      </c>
      <c r="D146" s="23">
        <v>2256.65</v>
      </c>
      <c r="E146" s="23">
        <v>1196.02</v>
      </c>
    </row>
    <row r="147" spans="1:5" x14ac:dyDescent="0.3">
      <c r="A147" s="24">
        <v>43071</v>
      </c>
      <c r="B147" s="23">
        <v>2017</v>
      </c>
      <c r="C147" s="23" t="s">
        <v>30</v>
      </c>
      <c r="D147" s="23">
        <v>1068.1500000000001</v>
      </c>
      <c r="E147" s="23">
        <v>480.67</v>
      </c>
    </row>
    <row r="148" spans="1:5" x14ac:dyDescent="0.3">
      <c r="A148" s="24">
        <v>42832</v>
      </c>
      <c r="B148" s="23">
        <v>2017</v>
      </c>
      <c r="C148" s="23" t="s">
        <v>31</v>
      </c>
      <c r="D148" s="23">
        <v>488.82</v>
      </c>
      <c r="E148" s="23">
        <v>303.07</v>
      </c>
    </row>
    <row r="149" spans="1:5" x14ac:dyDescent="0.3">
      <c r="A149" s="24">
        <v>42589</v>
      </c>
      <c r="B149" s="23">
        <v>2016</v>
      </c>
      <c r="C149" s="23" t="s">
        <v>30</v>
      </c>
      <c r="D149" s="23">
        <v>1549.1</v>
      </c>
      <c r="E149" s="23">
        <v>805.53</v>
      </c>
    </row>
    <row r="150" spans="1:5" x14ac:dyDescent="0.3">
      <c r="A150" s="24">
        <v>43093</v>
      </c>
      <c r="B150" s="23">
        <v>2017</v>
      </c>
      <c r="C150" s="23" t="s">
        <v>77</v>
      </c>
      <c r="D150" s="23">
        <v>984.61</v>
      </c>
      <c r="E150" s="23">
        <v>384</v>
      </c>
    </row>
    <row r="151" spans="1:5" x14ac:dyDescent="0.3">
      <c r="A151" s="24">
        <v>42963</v>
      </c>
      <c r="B151" s="23">
        <v>2017</v>
      </c>
      <c r="C151" s="23" t="s">
        <v>31</v>
      </c>
      <c r="D151" s="23">
        <v>2445.1799999999998</v>
      </c>
      <c r="E151" s="23">
        <v>1295.95</v>
      </c>
    </row>
    <row r="152" spans="1:5" x14ac:dyDescent="0.3">
      <c r="A152" s="24">
        <v>43013</v>
      </c>
      <c r="B152" s="23">
        <v>2017</v>
      </c>
      <c r="C152" s="23" t="s">
        <v>30</v>
      </c>
      <c r="D152" s="23">
        <v>45.18</v>
      </c>
      <c r="E152" s="23">
        <v>21.69</v>
      </c>
    </row>
    <row r="153" spans="1:5" x14ac:dyDescent="0.3">
      <c r="A153" s="24">
        <v>42768</v>
      </c>
      <c r="B153" s="23">
        <v>2017</v>
      </c>
      <c r="C153" s="23" t="s">
        <v>76</v>
      </c>
      <c r="D153" s="23">
        <v>2162.3200000000002</v>
      </c>
      <c r="E153" s="23">
        <v>1037.9100000000001</v>
      </c>
    </row>
    <row r="154" spans="1:5" x14ac:dyDescent="0.3">
      <c r="A154" s="24">
        <v>42631</v>
      </c>
      <c r="B154" s="23">
        <v>2016</v>
      </c>
      <c r="C154" s="23" t="s">
        <v>31</v>
      </c>
      <c r="D154" s="23">
        <v>2345.4299999999998</v>
      </c>
      <c r="E154" s="23">
        <v>1336.9</v>
      </c>
    </row>
    <row r="155" spans="1:5" x14ac:dyDescent="0.3">
      <c r="A155" s="24">
        <v>42392</v>
      </c>
      <c r="B155" s="23">
        <v>2016</v>
      </c>
      <c r="C155" s="23" t="s">
        <v>30</v>
      </c>
      <c r="D155" s="23">
        <v>968.43</v>
      </c>
      <c r="E155" s="23">
        <v>571.37</v>
      </c>
    </row>
    <row r="156" spans="1:5" x14ac:dyDescent="0.3">
      <c r="A156" s="24">
        <v>43354</v>
      </c>
      <c r="B156" s="23">
        <v>2018</v>
      </c>
      <c r="C156" s="23" t="s">
        <v>76</v>
      </c>
      <c r="D156" s="23">
        <v>573.76</v>
      </c>
      <c r="E156" s="23">
        <v>355.73</v>
      </c>
    </row>
    <row r="157" spans="1:5" x14ac:dyDescent="0.3">
      <c r="A157" s="24">
        <v>42839</v>
      </c>
      <c r="B157" s="23">
        <v>2017</v>
      </c>
      <c r="C157" s="23" t="s">
        <v>31</v>
      </c>
      <c r="D157" s="23">
        <v>2222.89</v>
      </c>
      <c r="E157" s="23">
        <v>911.38</v>
      </c>
    </row>
    <row r="158" spans="1:5" x14ac:dyDescent="0.3">
      <c r="A158" s="24">
        <v>42560</v>
      </c>
      <c r="B158" s="23">
        <v>2016</v>
      </c>
      <c r="C158" s="23" t="s">
        <v>76</v>
      </c>
      <c r="D158" s="23">
        <v>1452.43</v>
      </c>
      <c r="E158" s="23">
        <v>813.36</v>
      </c>
    </row>
    <row r="159" spans="1:5" x14ac:dyDescent="0.3">
      <c r="A159" s="24">
        <v>43153</v>
      </c>
      <c r="B159" s="23">
        <v>2018</v>
      </c>
      <c r="C159" s="23" t="s">
        <v>77</v>
      </c>
      <c r="D159" s="23">
        <v>454.62</v>
      </c>
      <c r="E159" s="23">
        <v>222.76</v>
      </c>
    </row>
    <row r="160" spans="1:5" x14ac:dyDescent="0.3">
      <c r="A160" s="24">
        <v>43105</v>
      </c>
      <c r="B160" s="23">
        <v>2018</v>
      </c>
      <c r="C160" s="23" t="s">
        <v>77</v>
      </c>
      <c r="D160" s="23">
        <v>1753.68</v>
      </c>
      <c r="E160" s="23">
        <v>789.16</v>
      </c>
    </row>
    <row r="161" spans="1:5" x14ac:dyDescent="0.3">
      <c r="A161" s="24">
        <v>43312</v>
      </c>
      <c r="B161" s="23">
        <v>2018</v>
      </c>
      <c r="C161" s="23" t="s">
        <v>31</v>
      </c>
      <c r="D161" s="23">
        <v>1623.32</v>
      </c>
      <c r="E161" s="23">
        <v>795.43</v>
      </c>
    </row>
    <row r="162" spans="1:5" x14ac:dyDescent="0.3">
      <c r="A162" s="24">
        <v>43430</v>
      </c>
      <c r="B162" s="23">
        <v>2018</v>
      </c>
      <c r="C162" s="23" t="s">
        <v>30</v>
      </c>
      <c r="D162" s="23">
        <v>531.32000000000005</v>
      </c>
      <c r="E162" s="23">
        <v>355.98</v>
      </c>
    </row>
    <row r="163" spans="1:5" x14ac:dyDescent="0.3">
      <c r="A163" s="24">
        <v>43123</v>
      </c>
      <c r="B163" s="23">
        <v>2018</v>
      </c>
      <c r="C163" s="23" t="s">
        <v>76</v>
      </c>
      <c r="D163" s="23">
        <v>2144.9499999999998</v>
      </c>
      <c r="E163" s="23">
        <v>1394.22</v>
      </c>
    </row>
    <row r="164" spans="1:5" x14ac:dyDescent="0.3">
      <c r="A164" s="24">
        <v>42883</v>
      </c>
      <c r="B164" s="23">
        <v>2017</v>
      </c>
      <c r="C164" s="23" t="s">
        <v>31</v>
      </c>
      <c r="D164" s="23">
        <v>517.14</v>
      </c>
      <c r="E164" s="23">
        <v>336.14</v>
      </c>
    </row>
    <row r="165" spans="1:5" x14ac:dyDescent="0.3">
      <c r="A165" s="24">
        <v>43129</v>
      </c>
      <c r="B165" s="23">
        <v>2018</v>
      </c>
      <c r="C165" s="23" t="s">
        <v>30</v>
      </c>
      <c r="D165" s="23">
        <v>852.54</v>
      </c>
      <c r="E165" s="23">
        <v>562.67999999999995</v>
      </c>
    </row>
    <row r="166" spans="1:5" x14ac:dyDescent="0.3">
      <c r="A166" s="24">
        <v>42928</v>
      </c>
      <c r="B166" s="23">
        <v>2017</v>
      </c>
      <c r="C166" s="23" t="s">
        <v>31</v>
      </c>
      <c r="D166" s="23">
        <v>438.5</v>
      </c>
      <c r="E166" s="23">
        <v>223.64</v>
      </c>
    </row>
    <row r="167" spans="1:5" x14ac:dyDescent="0.3">
      <c r="A167" s="24">
        <v>42807</v>
      </c>
      <c r="B167" s="23">
        <v>2017</v>
      </c>
      <c r="C167" s="23" t="s">
        <v>77</v>
      </c>
      <c r="D167" s="23">
        <v>1958.55</v>
      </c>
      <c r="E167" s="23">
        <v>998.86</v>
      </c>
    </row>
    <row r="168" spans="1:5" x14ac:dyDescent="0.3">
      <c r="A168" s="24">
        <v>42747</v>
      </c>
      <c r="B168" s="23">
        <v>2017</v>
      </c>
      <c r="C168" s="23" t="s">
        <v>30</v>
      </c>
      <c r="D168" s="23">
        <v>245.23</v>
      </c>
      <c r="E168" s="23">
        <v>122.62</v>
      </c>
    </row>
    <row r="169" spans="1:5" x14ac:dyDescent="0.3">
      <c r="A169" s="24">
        <v>42628</v>
      </c>
      <c r="B169" s="23">
        <v>2016</v>
      </c>
      <c r="C169" s="23" t="s">
        <v>31</v>
      </c>
      <c r="D169" s="23">
        <v>315.60000000000002</v>
      </c>
      <c r="E169" s="23">
        <v>201.98</v>
      </c>
    </row>
    <row r="170" spans="1:5" x14ac:dyDescent="0.3">
      <c r="A170" s="24">
        <v>42448</v>
      </c>
      <c r="B170" s="23">
        <v>2016</v>
      </c>
      <c r="C170" s="23" t="s">
        <v>76</v>
      </c>
      <c r="D170" s="23">
        <v>269.58</v>
      </c>
      <c r="E170" s="23">
        <v>126.7</v>
      </c>
    </row>
    <row r="171" spans="1:5" x14ac:dyDescent="0.3">
      <c r="A171" s="24">
        <v>43380</v>
      </c>
      <c r="B171" s="23">
        <v>2018</v>
      </c>
      <c r="C171" s="23" t="s">
        <v>31</v>
      </c>
      <c r="D171" s="23">
        <v>2106.0700000000002</v>
      </c>
      <c r="E171" s="23">
        <v>1263.6400000000001</v>
      </c>
    </row>
    <row r="172" spans="1:5" x14ac:dyDescent="0.3">
      <c r="A172" s="24">
        <v>42853</v>
      </c>
      <c r="B172" s="23">
        <v>2017</v>
      </c>
      <c r="C172" s="23" t="s">
        <v>31</v>
      </c>
      <c r="D172" s="23">
        <v>562.73</v>
      </c>
      <c r="E172" s="23">
        <v>236.35</v>
      </c>
    </row>
    <row r="173" spans="1:5" x14ac:dyDescent="0.3">
      <c r="A173" s="24">
        <v>43249</v>
      </c>
      <c r="B173" s="23">
        <v>2018</v>
      </c>
      <c r="C173" s="23" t="s">
        <v>76</v>
      </c>
      <c r="D173" s="23">
        <v>2347.6</v>
      </c>
      <c r="E173" s="23">
        <v>962.52</v>
      </c>
    </row>
    <row r="174" spans="1:5" x14ac:dyDescent="0.3">
      <c r="A174" s="24">
        <v>43261</v>
      </c>
      <c r="B174" s="23">
        <v>2018</v>
      </c>
      <c r="C174" s="23" t="s">
        <v>30</v>
      </c>
      <c r="D174" s="23">
        <v>1197.77</v>
      </c>
      <c r="E174" s="23">
        <v>598.89</v>
      </c>
    </row>
    <row r="175" spans="1:5" x14ac:dyDescent="0.3">
      <c r="A175" s="24">
        <v>42612</v>
      </c>
      <c r="B175" s="23">
        <v>2016</v>
      </c>
      <c r="C175" s="23" t="s">
        <v>76</v>
      </c>
      <c r="D175" s="23">
        <v>1411.59</v>
      </c>
      <c r="E175" s="23">
        <v>762.26</v>
      </c>
    </row>
    <row r="176" spans="1:5" x14ac:dyDescent="0.3">
      <c r="A176" s="24">
        <v>42943</v>
      </c>
      <c r="B176" s="23">
        <v>2017</v>
      </c>
      <c r="C176" s="23" t="s">
        <v>30</v>
      </c>
      <c r="D176" s="23">
        <v>2030.49</v>
      </c>
      <c r="E176" s="23">
        <v>1258.9000000000001</v>
      </c>
    </row>
    <row r="177" spans="1:5" x14ac:dyDescent="0.3">
      <c r="A177" s="24">
        <v>43370</v>
      </c>
      <c r="B177" s="23">
        <v>2018</v>
      </c>
      <c r="C177" s="23" t="s">
        <v>76</v>
      </c>
      <c r="D177" s="23">
        <v>1665.95</v>
      </c>
      <c r="E177" s="23">
        <v>766.34</v>
      </c>
    </row>
    <row r="178" spans="1:5" x14ac:dyDescent="0.3">
      <c r="A178" s="24">
        <v>43450</v>
      </c>
      <c r="B178" s="23">
        <v>2018</v>
      </c>
      <c r="C178" s="23" t="s">
        <v>31</v>
      </c>
      <c r="D178" s="23">
        <v>305.45999999999998</v>
      </c>
      <c r="E178" s="23">
        <v>192.44</v>
      </c>
    </row>
    <row r="179" spans="1:5" x14ac:dyDescent="0.3">
      <c r="A179" s="24">
        <v>43464</v>
      </c>
      <c r="B179" s="23">
        <v>2018</v>
      </c>
      <c r="C179" s="23" t="s">
        <v>77</v>
      </c>
      <c r="D179" s="23">
        <v>1913.15</v>
      </c>
      <c r="E179" s="23">
        <v>1033.0999999999999</v>
      </c>
    </row>
    <row r="180" spans="1:5" x14ac:dyDescent="0.3">
      <c r="A180" s="24">
        <v>42836</v>
      </c>
      <c r="B180" s="23">
        <v>2017</v>
      </c>
      <c r="C180" s="23" t="s">
        <v>76</v>
      </c>
      <c r="D180" s="23">
        <v>1838.42</v>
      </c>
      <c r="E180" s="23">
        <v>772.14</v>
      </c>
    </row>
    <row r="181" spans="1:5" x14ac:dyDescent="0.3">
      <c r="A181" s="24">
        <v>42400</v>
      </c>
      <c r="B181" s="23">
        <v>2016</v>
      </c>
      <c r="C181" s="23" t="s">
        <v>30</v>
      </c>
      <c r="D181" s="23">
        <v>2043.55</v>
      </c>
      <c r="E181" s="23">
        <v>1226.1300000000001</v>
      </c>
    </row>
    <row r="182" spans="1:5" x14ac:dyDescent="0.3">
      <c r="A182" s="24">
        <v>42674</v>
      </c>
      <c r="B182" s="23">
        <v>2016</v>
      </c>
      <c r="C182" s="23" t="s">
        <v>31</v>
      </c>
      <c r="D182" s="23">
        <v>1426.9</v>
      </c>
      <c r="E182" s="23">
        <v>684.91</v>
      </c>
    </row>
    <row r="183" spans="1:5" x14ac:dyDescent="0.3">
      <c r="A183" s="24">
        <v>42442</v>
      </c>
      <c r="B183" s="23">
        <v>2016</v>
      </c>
      <c r="C183" s="23" t="s">
        <v>31</v>
      </c>
      <c r="D183" s="23">
        <v>1997.29</v>
      </c>
      <c r="E183" s="23">
        <v>778.94</v>
      </c>
    </row>
    <row r="184" spans="1:5" x14ac:dyDescent="0.3">
      <c r="A184" s="24">
        <v>43046</v>
      </c>
      <c r="B184" s="23">
        <v>2017</v>
      </c>
      <c r="C184" s="23" t="s">
        <v>30</v>
      </c>
      <c r="D184" s="23">
        <v>823.75</v>
      </c>
      <c r="E184" s="23">
        <v>420.11</v>
      </c>
    </row>
    <row r="185" spans="1:5" x14ac:dyDescent="0.3">
      <c r="A185" s="24">
        <v>43265</v>
      </c>
      <c r="B185" s="23">
        <v>2018</v>
      </c>
      <c r="C185" s="23" t="s">
        <v>76</v>
      </c>
      <c r="D185" s="23">
        <v>1927.75</v>
      </c>
      <c r="E185" s="23">
        <v>1079.54</v>
      </c>
    </row>
    <row r="186" spans="1:5" x14ac:dyDescent="0.3">
      <c r="A186" s="24">
        <v>42535</v>
      </c>
      <c r="B186" s="23">
        <v>2016</v>
      </c>
      <c r="C186" s="23" t="s">
        <v>77</v>
      </c>
      <c r="D186" s="23">
        <v>52.38</v>
      </c>
      <c r="E186" s="23">
        <v>25.14</v>
      </c>
    </row>
    <row r="187" spans="1:5" x14ac:dyDescent="0.3">
      <c r="A187" s="24">
        <v>43398</v>
      </c>
      <c r="B187" s="23">
        <v>2018</v>
      </c>
      <c r="C187" s="23" t="s">
        <v>30</v>
      </c>
      <c r="D187" s="23">
        <v>865.26</v>
      </c>
      <c r="E187" s="23">
        <v>449.94</v>
      </c>
    </row>
    <row r="188" spans="1:5" x14ac:dyDescent="0.3">
      <c r="A188" s="24">
        <v>43410</v>
      </c>
      <c r="B188" s="23">
        <v>2018</v>
      </c>
      <c r="C188" s="23" t="s">
        <v>31</v>
      </c>
      <c r="D188" s="23">
        <v>1539.72</v>
      </c>
      <c r="E188" s="23">
        <v>1016.22</v>
      </c>
    </row>
    <row r="189" spans="1:5" x14ac:dyDescent="0.3">
      <c r="A189" s="24">
        <v>42713</v>
      </c>
      <c r="B189" s="23">
        <v>2016</v>
      </c>
      <c r="C189" s="23" t="s">
        <v>76</v>
      </c>
      <c r="D189" s="23">
        <v>698.67</v>
      </c>
      <c r="E189" s="23">
        <v>461.12</v>
      </c>
    </row>
    <row r="190" spans="1:5" x14ac:dyDescent="0.3">
      <c r="A190" s="24">
        <v>42443</v>
      </c>
      <c r="B190" s="23">
        <v>2016</v>
      </c>
      <c r="C190" s="23" t="s">
        <v>76</v>
      </c>
      <c r="D190" s="23">
        <v>33.119999999999997</v>
      </c>
      <c r="E190" s="23">
        <v>18.88</v>
      </c>
    </row>
    <row r="191" spans="1:5" x14ac:dyDescent="0.3">
      <c r="A191" s="24">
        <v>43419</v>
      </c>
      <c r="B191" s="23">
        <v>2018</v>
      </c>
      <c r="C191" s="23" t="s">
        <v>76</v>
      </c>
      <c r="D191" s="23">
        <v>1017.6</v>
      </c>
      <c r="E191" s="23">
        <v>590.21</v>
      </c>
    </row>
    <row r="192" spans="1:5" x14ac:dyDescent="0.3">
      <c r="A192" s="24">
        <v>43086</v>
      </c>
      <c r="B192" s="23">
        <v>2017</v>
      </c>
      <c r="C192" s="23" t="s">
        <v>31</v>
      </c>
      <c r="D192" s="23">
        <v>1042</v>
      </c>
      <c r="E192" s="23">
        <v>666.88</v>
      </c>
    </row>
    <row r="193" spans="1:5" x14ac:dyDescent="0.3">
      <c r="A193" s="24">
        <v>42774</v>
      </c>
      <c r="B193" s="23">
        <v>2017</v>
      </c>
      <c r="C193" s="23" t="s">
        <v>31</v>
      </c>
      <c r="D193" s="23">
        <v>1520.64</v>
      </c>
      <c r="E193" s="23">
        <v>669.08</v>
      </c>
    </row>
    <row r="194" spans="1:5" x14ac:dyDescent="0.3">
      <c r="A194" s="24">
        <v>43351</v>
      </c>
      <c r="B194" s="23">
        <v>2018</v>
      </c>
      <c r="C194" s="23" t="s">
        <v>76</v>
      </c>
      <c r="D194" s="23">
        <v>1780.84</v>
      </c>
      <c r="E194" s="23">
        <v>979.46</v>
      </c>
    </row>
    <row r="195" spans="1:5" x14ac:dyDescent="0.3">
      <c r="A195" s="24">
        <v>43102</v>
      </c>
      <c r="B195" s="23">
        <v>2018</v>
      </c>
      <c r="C195" s="23" t="s">
        <v>76</v>
      </c>
      <c r="D195" s="23">
        <v>1474.72</v>
      </c>
      <c r="E195" s="23">
        <v>722.61</v>
      </c>
    </row>
    <row r="196" spans="1:5" x14ac:dyDescent="0.3">
      <c r="A196" s="24">
        <v>42882</v>
      </c>
      <c r="B196" s="23">
        <v>2017</v>
      </c>
      <c r="C196" s="23" t="s">
        <v>30</v>
      </c>
      <c r="D196" s="23">
        <v>953.44</v>
      </c>
      <c r="E196" s="23">
        <v>457.65</v>
      </c>
    </row>
    <row r="197" spans="1:5" x14ac:dyDescent="0.3">
      <c r="A197" s="24">
        <v>42628</v>
      </c>
      <c r="B197" s="23">
        <v>2016</v>
      </c>
      <c r="C197" s="23" t="s">
        <v>30</v>
      </c>
      <c r="D197" s="23">
        <v>1769.66</v>
      </c>
      <c r="E197" s="23">
        <v>867.13</v>
      </c>
    </row>
    <row r="198" spans="1:5" x14ac:dyDescent="0.3">
      <c r="A198" s="24">
        <v>42800</v>
      </c>
      <c r="B198" s="23">
        <v>2017</v>
      </c>
      <c r="C198" s="23" t="s">
        <v>77</v>
      </c>
      <c r="D198" s="23">
        <v>1275.3499999999999</v>
      </c>
      <c r="E198" s="23">
        <v>790.72</v>
      </c>
    </row>
    <row r="199" spans="1:5" x14ac:dyDescent="0.3">
      <c r="A199" s="24">
        <v>42640</v>
      </c>
      <c r="B199" s="23">
        <v>2016</v>
      </c>
      <c r="C199" s="23" t="s">
        <v>31</v>
      </c>
      <c r="D199" s="23">
        <v>46.74</v>
      </c>
      <c r="E199" s="23">
        <v>20.57</v>
      </c>
    </row>
    <row r="200" spans="1:5" x14ac:dyDescent="0.3">
      <c r="A200" s="24">
        <v>43088</v>
      </c>
      <c r="B200" s="23">
        <v>2017</v>
      </c>
      <c r="C200" s="23" t="s">
        <v>77</v>
      </c>
      <c r="D200" s="23">
        <v>1351.89</v>
      </c>
      <c r="E200" s="23">
        <v>851.69</v>
      </c>
    </row>
    <row r="201" spans="1:5" x14ac:dyDescent="0.3">
      <c r="A201" s="24">
        <v>42459</v>
      </c>
      <c r="B201" s="23">
        <v>2016</v>
      </c>
      <c r="C201" s="23" t="s">
        <v>76</v>
      </c>
      <c r="D201" s="23">
        <v>674.89</v>
      </c>
      <c r="E201" s="23">
        <v>364.44</v>
      </c>
    </row>
    <row r="202" spans="1:5" x14ac:dyDescent="0.3">
      <c r="A202" s="24">
        <v>43096</v>
      </c>
      <c r="B202" s="23">
        <v>2017</v>
      </c>
      <c r="C202" s="23" t="s">
        <v>31</v>
      </c>
      <c r="D202" s="23">
        <v>2362.0500000000002</v>
      </c>
      <c r="E202" s="23">
        <v>1251.8900000000001</v>
      </c>
    </row>
    <row r="203" spans="1:5" x14ac:dyDescent="0.3">
      <c r="A203" s="24">
        <v>42648</v>
      </c>
      <c r="B203" s="23">
        <v>2016</v>
      </c>
      <c r="C203" s="23" t="s">
        <v>31</v>
      </c>
      <c r="D203" s="23">
        <v>405.09</v>
      </c>
      <c r="E203" s="23">
        <v>182.29</v>
      </c>
    </row>
    <row r="204" spans="1:5" x14ac:dyDescent="0.3">
      <c r="A204" s="24">
        <v>42583</v>
      </c>
      <c r="B204" s="23">
        <v>2016</v>
      </c>
      <c r="C204" s="23" t="s">
        <v>31</v>
      </c>
      <c r="D204" s="23">
        <v>699.56</v>
      </c>
      <c r="E204" s="23">
        <v>391.75</v>
      </c>
    </row>
    <row r="205" spans="1:5" x14ac:dyDescent="0.3">
      <c r="A205" s="24">
        <v>43138</v>
      </c>
      <c r="B205" s="23">
        <v>2018</v>
      </c>
      <c r="C205" s="23" t="s">
        <v>30</v>
      </c>
      <c r="D205" s="23">
        <v>1447.24</v>
      </c>
      <c r="E205" s="23">
        <v>781.51</v>
      </c>
    </row>
    <row r="206" spans="1:5" x14ac:dyDescent="0.3">
      <c r="A206" s="24">
        <v>43103</v>
      </c>
      <c r="B206" s="23">
        <v>2018</v>
      </c>
      <c r="C206" s="23" t="s">
        <v>77</v>
      </c>
      <c r="D206" s="23">
        <v>1811.1</v>
      </c>
      <c r="E206" s="23">
        <v>1213.44</v>
      </c>
    </row>
    <row r="207" spans="1:5" x14ac:dyDescent="0.3">
      <c r="A207" s="24">
        <v>43028</v>
      </c>
      <c r="B207" s="23">
        <v>2017</v>
      </c>
      <c r="C207" s="23" t="s">
        <v>77</v>
      </c>
      <c r="D207" s="23">
        <v>1826.26</v>
      </c>
      <c r="E207" s="23">
        <v>949.66</v>
      </c>
    </row>
    <row r="208" spans="1:5" x14ac:dyDescent="0.3">
      <c r="A208" s="24">
        <v>42579</v>
      </c>
      <c r="B208" s="23">
        <v>2016</v>
      </c>
      <c r="C208" s="23" t="s">
        <v>77</v>
      </c>
      <c r="D208" s="23">
        <v>62.06</v>
      </c>
      <c r="E208" s="23">
        <v>25.44</v>
      </c>
    </row>
    <row r="209" spans="1:5" x14ac:dyDescent="0.3">
      <c r="A209" s="24">
        <v>42487</v>
      </c>
      <c r="B209" s="23">
        <v>2016</v>
      </c>
      <c r="C209" s="23" t="s">
        <v>77</v>
      </c>
      <c r="D209" s="23">
        <v>177.72</v>
      </c>
      <c r="E209" s="23">
        <v>81.75</v>
      </c>
    </row>
    <row r="210" spans="1:5" x14ac:dyDescent="0.3">
      <c r="A210" s="24">
        <v>43353</v>
      </c>
      <c r="B210" s="23">
        <v>2018</v>
      </c>
      <c r="C210" s="23" t="s">
        <v>31</v>
      </c>
      <c r="D210" s="23">
        <v>299.68</v>
      </c>
      <c r="E210" s="23">
        <v>128.86000000000001</v>
      </c>
    </row>
    <row r="211" spans="1:5" x14ac:dyDescent="0.3">
      <c r="A211" s="24">
        <v>42436</v>
      </c>
      <c r="B211" s="23">
        <v>2016</v>
      </c>
      <c r="C211" s="23" t="s">
        <v>77</v>
      </c>
      <c r="D211" s="23">
        <v>653.23</v>
      </c>
      <c r="E211" s="23">
        <v>313.55</v>
      </c>
    </row>
    <row r="212" spans="1:5" x14ac:dyDescent="0.3">
      <c r="A212" s="24">
        <v>42868</v>
      </c>
      <c r="B212" s="23">
        <v>2017</v>
      </c>
      <c r="C212" s="23" t="s">
        <v>77</v>
      </c>
      <c r="D212" s="23">
        <v>1056.07</v>
      </c>
      <c r="E212" s="23">
        <v>538.6</v>
      </c>
    </row>
    <row r="213" spans="1:5" x14ac:dyDescent="0.3">
      <c r="A213" s="24">
        <v>42806</v>
      </c>
      <c r="B213" s="23">
        <v>2017</v>
      </c>
      <c r="C213" s="23" t="s">
        <v>30</v>
      </c>
      <c r="D213" s="23">
        <v>1794.17</v>
      </c>
      <c r="E213" s="23">
        <v>1202.0899999999999</v>
      </c>
    </row>
    <row r="214" spans="1:5" x14ac:dyDescent="0.3">
      <c r="A214" s="24">
        <v>43158</v>
      </c>
      <c r="B214" s="23">
        <v>2018</v>
      </c>
      <c r="C214" s="23" t="s">
        <v>31</v>
      </c>
      <c r="D214" s="23">
        <v>345.44</v>
      </c>
      <c r="E214" s="23">
        <v>179.63</v>
      </c>
    </row>
    <row r="215" spans="1:5" x14ac:dyDescent="0.3">
      <c r="A215" s="24">
        <v>43296</v>
      </c>
      <c r="B215" s="23">
        <v>2018</v>
      </c>
      <c r="C215" s="23" t="s">
        <v>77</v>
      </c>
      <c r="D215" s="23">
        <v>1988.63</v>
      </c>
      <c r="E215" s="23">
        <v>1272.72</v>
      </c>
    </row>
    <row r="216" spans="1:5" x14ac:dyDescent="0.3">
      <c r="A216" s="24">
        <v>43090</v>
      </c>
      <c r="B216" s="23">
        <v>2017</v>
      </c>
      <c r="C216" s="23" t="s">
        <v>77</v>
      </c>
      <c r="D216" s="23">
        <v>233.24</v>
      </c>
      <c r="E216" s="23">
        <v>104.96</v>
      </c>
    </row>
    <row r="217" spans="1:5" x14ac:dyDescent="0.3">
      <c r="A217" s="24">
        <v>43217</v>
      </c>
      <c r="B217" s="23">
        <v>2018</v>
      </c>
      <c r="C217" s="23" t="s">
        <v>77</v>
      </c>
      <c r="D217" s="23">
        <v>1991.82</v>
      </c>
      <c r="E217" s="23">
        <v>896.32</v>
      </c>
    </row>
    <row r="218" spans="1:5" x14ac:dyDescent="0.3">
      <c r="A218" s="24">
        <v>43412</v>
      </c>
      <c r="B218" s="23">
        <v>2018</v>
      </c>
      <c r="C218" s="23" t="s">
        <v>31</v>
      </c>
      <c r="D218" s="23">
        <v>2045.57</v>
      </c>
      <c r="E218" s="23">
        <v>797.77</v>
      </c>
    </row>
    <row r="219" spans="1:5" x14ac:dyDescent="0.3">
      <c r="A219" s="24">
        <v>43310</v>
      </c>
      <c r="B219" s="23">
        <v>2018</v>
      </c>
      <c r="C219" s="23" t="s">
        <v>30</v>
      </c>
      <c r="D219" s="23">
        <v>2094.96</v>
      </c>
      <c r="E219" s="23">
        <v>817.03</v>
      </c>
    </row>
    <row r="220" spans="1:5" x14ac:dyDescent="0.3">
      <c r="A220" s="24">
        <v>42873</v>
      </c>
      <c r="B220" s="23">
        <v>2017</v>
      </c>
      <c r="C220" s="23" t="s">
        <v>77</v>
      </c>
      <c r="D220" s="23">
        <v>1978.7</v>
      </c>
      <c r="E220" s="23">
        <v>811.27</v>
      </c>
    </row>
    <row r="221" spans="1:5" x14ac:dyDescent="0.3">
      <c r="A221" s="24">
        <v>42652</v>
      </c>
      <c r="B221" s="23">
        <v>2016</v>
      </c>
      <c r="C221" s="23" t="s">
        <v>30</v>
      </c>
      <c r="D221" s="23">
        <v>30.38</v>
      </c>
      <c r="E221" s="23">
        <v>17.62</v>
      </c>
    </row>
    <row r="222" spans="1:5" x14ac:dyDescent="0.3">
      <c r="A222" s="24">
        <v>43421</v>
      </c>
      <c r="B222" s="23">
        <v>2018</v>
      </c>
      <c r="C222" s="23" t="s">
        <v>76</v>
      </c>
      <c r="D222" s="23">
        <v>1313.35</v>
      </c>
      <c r="E222" s="23">
        <v>669.81</v>
      </c>
    </row>
    <row r="223" spans="1:5" x14ac:dyDescent="0.3">
      <c r="A223" s="24">
        <v>42628</v>
      </c>
      <c r="B223" s="23">
        <v>2016</v>
      </c>
      <c r="C223" s="23" t="s">
        <v>76</v>
      </c>
      <c r="D223" s="23">
        <v>1532.81</v>
      </c>
      <c r="E223" s="23">
        <v>812.39</v>
      </c>
    </row>
    <row r="224" spans="1:5" x14ac:dyDescent="0.3">
      <c r="A224" s="24">
        <v>43335</v>
      </c>
      <c r="B224" s="23">
        <v>2018</v>
      </c>
      <c r="C224" s="23" t="s">
        <v>76</v>
      </c>
      <c r="D224" s="23">
        <v>2195.7800000000002</v>
      </c>
      <c r="E224" s="23">
        <v>1097.8900000000001</v>
      </c>
    </row>
    <row r="225" spans="1:5" x14ac:dyDescent="0.3">
      <c r="A225" s="24">
        <v>42817</v>
      </c>
      <c r="B225" s="23">
        <v>2017</v>
      </c>
      <c r="C225" s="23" t="s">
        <v>76</v>
      </c>
      <c r="D225" s="23">
        <v>80.08</v>
      </c>
      <c r="E225" s="23">
        <v>31.23</v>
      </c>
    </row>
    <row r="226" spans="1:5" x14ac:dyDescent="0.3">
      <c r="A226" s="24">
        <v>42560</v>
      </c>
      <c r="B226" s="23">
        <v>2016</v>
      </c>
      <c r="C226" s="23" t="s">
        <v>31</v>
      </c>
      <c r="D226" s="23">
        <v>45.19</v>
      </c>
      <c r="E226" s="23">
        <v>24.85</v>
      </c>
    </row>
    <row r="227" spans="1:5" x14ac:dyDescent="0.3">
      <c r="A227" s="24">
        <v>42791</v>
      </c>
      <c r="B227" s="23">
        <v>2017</v>
      </c>
      <c r="C227" s="23" t="s">
        <v>30</v>
      </c>
      <c r="D227" s="23">
        <v>732.64</v>
      </c>
      <c r="E227" s="23">
        <v>388.3</v>
      </c>
    </row>
    <row r="228" spans="1:5" x14ac:dyDescent="0.3">
      <c r="A228" s="24">
        <v>42446</v>
      </c>
      <c r="B228" s="23">
        <v>2016</v>
      </c>
      <c r="C228" s="23" t="s">
        <v>77</v>
      </c>
      <c r="D228" s="23">
        <v>1049.3599999999999</v>
      </c>
      <c r="E228" s="23">
        <v>671.59</v>
      </c>
    </row>
    <row r="229" spans="1:5" x14ac:dyDescent="0.3">
      <c r="A229" s="24">
        <v>42897</v>
      </c>
      <c r="B229" s="23">
        <v>2017</v>
      </c>
      <c r="C229" s="23" t="s">
        <v>30</v>
      </c>
      <c r="D229" s="23">
        <v>222.93</v>
      </c>
      <c r="E229" s="23">
        <v>86.94</v>
      </c>
    </row>
    <row r="230" spans="1:5" x14ac:dyDescent="0.3">
      <c r="A230" s="24">
        <v>43281</v>
      </c>
      <c r="B230" s="23">
        <v>2018</v>
      </c>
      <c r="C230" s="23" t="s">
        <v>31</v>
      </c>
      <c r="D230" s="23">
        <v>682.26</v>
      </c>
      <c r="E230" s="23">
        <v>416.18</v>
      </c>
    </row>
    <row r="231" spans="1:5" x14ac:dyDescent="0.3">
      <c r="A231" s="24">
        <v>42785</v>
      </c>
      <c r="B231" s="23">
        <v>2017</v>
      </c>
      <c r="C231" s="23" t="s">
        <v>76</v>
      </c>
      <c r="D231" s="23">
        <v>1248.8599999999999</v>
      </c>
      <c r="E231" s="23">
        <v>487.06</v>
      </c>
    </row>
    <row r="232" spans="1:5" x14ac:dyDescent="0.3">
      <c r="A232" s="24">
        <v>42950</v>
      </c>
      <c r="B232" s="23">
        <v>2017</v>
      </c>
      <c r="C232" s="23" t="s">
        <v>30</v>
      </c>
      <c r="D232" s="23">
        <v>1678.55</v>
      </c>
      <c r="E232" s="23">
        <v>772.13</v>
      </c>
    </row>
    <row r="233" spans="1:5" x14ac:dyDescent="0.3">
      <c r="A233" s="24">
        <v>43401</v>
      </c>
      <c r="B233" s="23">
        <v>2018</v>
      </c>
      <c r="C233" s="23" t="s">
        <v>76</v>
      </c>
      <c r="D233" s="23">
        <v>2184.1999999999998</v>
      </c>
      <c r="E233" s="23">
        <v>1092.0999999999999</v>
      </c>
    </row>
    <row r="234" spans="1:5" x14ac:dyDescent="0.3">
      <c r="A234" s="24">
        <v>43310</v>
      </c>
      <c r="B234" s="23">
        <v>2018</v>
      </c>
      <c r="C234" s="23" t="s">
        <v>31</v>
      </c>
      <c r="D234" s="23">
        <v>460.34</v>
      </c>
      <c r="E234" s="23">
        <v>188.74</v>
      </c>
    </row>
    <row r="235" spans="1:5" x14ac:dyDescent="0.3">
      <c r="A235" s="24">
        <v>42916</v>
      </c>
      <c r="B235" s="23">
        <v>2017</v>
      </c>
      <c r="C235" s="23" t="s">
        <v>30</v>
      </c>
      <c r="D235" s="23">
        <v>371.62</v>
      </c>
      <c r="E235" s="23">
        <v>156.08000000000001</v>
      </c>
    </row>
    <row r="236" spans="1:5" x14ac:dyDescent="0.3">
      <c r="A236" s="24">
        <v>42563</v>
      </c>
      <c r="B236" s="23">
        <v>2016</v>
      </c>
      <c r="C236" s="23" t="s">
        <v>30</v>
      </c>
      <c r="D236" s="23">
        <v>584.32000000000005</v>
      </c>
      <c r="E236" s="23">
        <v>286.32</v>
      </c>
    </row>
    <row r="237" spans="1:5" x14ac:dyDescent="0.3">
      <c r="A237" s="24">
        <v>43172</v>
      </c>
      <c r="B237" s="23">
        <v>2018</v>
      </c>
      <c r="C237" s="23" t="s">
        <v>30</v>
      </c>
      <c r="D237" s="23">
        <v>2365.67</v>
      </c>
      <c r="E237" s="23">
        <v>1490.37</v>
      </c>
    </row>
    <row r="238" spans="1:5" x14ac:dyDescent="0.3">
      <c r="A238" s="24">
        <v>43369</v>
      </c>
      <c r="B238" s="23">
        <v>2018</v>
      </c>
      <c r="C238" s="23" t="s">
        <v>31</v>
      </c>
      <c r="D238" s="23">
        <v>1545.48</v>
      </c>
      <c r="E238" s="23">
        <v>649.1</v>
      </c>
    </row>
    <row r="239" spans="1:5" x14ac:dyDescent="0.3">
      <c r="A239" s="24">
        <v>43279</v>
      </c>
      <c r="B239" s="23">
        <v>2018</v>
      </c>
      <c r="C239" s="23" t="s">
        <v>77</v>
      </c>
      <c r="D239" s="23">
        <v>514.36</v>
      </c>
      <c r="E239" s="23">
        <v>334.33</v>
      </c>
    </row>
    <row r="240" spans="1:5" x14ac:dyDescent="0.3">
      <c r="A240" s="24">
        <v>43419</v>
      </c>
      <c r="B240" s="23">
        <v>2018</v>
      </c>
      <c r="C240" s="23" t="s">
        <v>30</v>
      </c>
      <c r="D240" s="23">
        <v>1569.02</v>
      </c>
      <c r="E240" s="23">
        <v>894.34</v>
      </c>
    </row>
    <row r="241" spans="1:5" x14ac:dyDescent="0.3">
      <c r="A241" s="24">
        <v>43059</v>
      </c>
      <c r="B241" s="23">
        <v>2017</v>
      </c>
      <c r="C241" s="23" t="s">
        <v>31</v>
      </c>
      <c r="D241" s="23">
        <v>722.85</v>
      </c>
      <c r="E241" s="23">
        <v>404.8</v>
      </c>
    </row>
    <row r="242" spans="1:5" x14ac:dyDescent="0.3">
      <c r="A242" s="24">
        <v>43396</v>
      </c>
      <c r="B242" s="23">
        <v>2018</v>
      </c>
      <c r="C242" s="23" t="s">
        <v>30</v>
      </c>
      <c r="D242" s="23">
        <v>318.07</v>
      </c>
      <c r="E242" s="23">
        <v>152.66999999999999</v>
      </c>
    </row>
    <row r="243" spans="1:5" x14ac:dyDescent="0.3">
      <c r="A243" s="24">
        <v>43194</v>
      </c>
      <c r="B243" s="23">
        <v>2018</v>
      </c>
      <c r="C243" s="23" t="s">
        <v>76</v>
      </c>
      <c r="D243" s="23">
        <v>857.2</v>
      </c>
      <c r="E243" s="23">
        <v>548.61</v>
      </c>
    </row>
    <row r="244" spans="1:5" x14ac:dyDescent="0.3">
      <c r="A244" s="24">
        <v>43010</v>
      </c>
      <c r="B244" s="23">
        <v>2017</v>
      </c>
      <c r="C244" s="23" t="s">
        <v>77</v>
      </c>
      <c r="D244" s="23">
        <v>1931.66</v>
      </c>
      <c r="E244" s="23">
        <v>1062.4100000000001</v>
      </c>
    </row>
    <row r="245" spans="1:5" x14ac:dyDescent="0.3">
      <c r="A245" s="24">
        <v>42382</v>
      </c>
      <c r="B245" s="23">
        <v>2016</v>
      </c>
      <c r="C245" s="23" t="s">
        <v>31</v>
      </c>
      <c r="D245" s="23">
        <v>1826.83</v>
      </c>
      <c r="E245" s="23">
        <v>822.07</v>
      </c>
    </row>
    <row r="246" spans="1:5" x14ac:dyDescent="0.3">
      <c r="A246" s="24">
        <v>43164</v>
      </c>
      <c r="B246" s="23">
        <v>2018</v>
      </c>
      <c r="C246" s="23" t="s">
        <v>76</v>
      </c>
      <c r="D246" s="23">
        <v>1809.23</v>
      </c>
      <c r="E246" s="23">
        <v>958.89</v>
      </c>
    </row>
    <row r="247" spans="1:5" x14ac:dyDescent="0.3">
      <c r="A247" s="24">
        <v>43458</v>
      </c>
      <c r="B247" s="23">
        <v>2018</v>
      </c>
      <c r="C247" s="23" t="s">
        <v>76</v>
      </c>
      <c r="D247" s="23">
        <v>763.13</v>
      </c>
      <c r="E247" s="23">
        <v>503.67</v>
      </c>
    </row>
    <row r="248" spans="1:5" x14ac:dyDescent="0.3">
      <c r="A248" s="24">
        <v>43012</v>
      </c>
      <c r="B248" s="23">
        <v>2017</v>
      </c>
      <c r="C248" s="23" t="s">
        <v>77</v>
      </c>
      <c r="D248" s="23">
        <v>668.28</v>
      </c>
      <c r="E248" s="23">
        <v>300.73</v>
      </c>
    </row>
    <row r="249" spans="1:5" x14ac:dyDescent="0.3">
      <c r="A249" s="24">
        <v>43369</v>
      </c>
      <c r="B249" s="23">
        <v>2018</v>
      </c>
      <c r="C249" s="23" t="s">
        <v>31</v>
      </c>
      <c r="D249" s="23">
        <v>1712.38</v>
      </c>
      <c r="E249" s="23">
        <v>1095.92</v>
      </c>
    </row>
    <row r="250" spans="1:5" x14ac:dyDescent="0.3">
      <c r="A250" s="24">
        <v>42838</v>
      </c>
      <c r="B250" s="23">
        <v>2017</v>
      </c>
      <c r="C250" s="23" t="s">
        <v>77</v>
      </c>
      <c r="D250" s="23">
        <v>2066.17</v>
      </c>
      <c r="E250" s="23">
        <v>1136.3900000000001</v>
      </c>
    </row>
    <row r="251" spans="1:5" x14ac:dyDescent="0.3">
      <c r="A251" s="24">
        <v>42942</v>
      </c>
      <c r="B251" s="23">
        <v>2017</v>
      </c>
      <c r="C251" s="23" t="s">
        <v>30</v>
      </c>
      <c r="D251" s="23">
        <v>1469.55</v>
      </c>
      <c r="E251" s="23">
        <v>720.08</v>
      </c>
    </row>
    <row r="252" spans="1:5" x14ac:dyDescent="0.3">
      <c r="A252" s="24">
        <v>42420</v>
      </c>
      <c r="B252" s="23">
        <v>2016</v>
      </c>
      <c r="C252" s="23" t="s">
        <v>30</v>
      </c>
      <c r="D252" s="23">
        <v>2040.88</v>
      </c>
      <c r="E252" s="23">
        <v>795.94</v>
      </c>
    </row>
    <row r="253" spans="1:5" x14ac:dyDescent="0.3">
      <c r="A253" s="24">
        <v>43047</v>
      </c>
      <c r="B253" s="23">
        <v>2017</v>
      </c>
      <c r="C253" s="23" t="s">
        <v>31</v>
      </c>
      <c r="D253" s="23">
        <v>2035.16</v>
      </c>
      <c r="E253" s="23">
        <v>875.12</v>
      </c>
    </row>
    <row r="254" spans="1:5" x14ac:dyDescent="0.3">
      <c r="A254" s="24">
        <v>42991</v>
      </c>
      <c r="B254" s="23">
        <v>2017</v>
      </c>
      <c r="C254" s="23" t="s">
        <v>31</v>
      </c>
      <c r="D254" s="23">
        <v>2181.6</v>
      </c>
      <c r="E254" s="23">
        <v>981.72</v>
      </c>
    </row>
    <row r="255" spans="1:5" x14ac:dyDescent="0.3">
      <c r="A255" s="24">
        <v>42983</v>
      </c>
      <c r="B255" s="23">
        <v>2017</v>
      </c>
      <c r="C255" s="23" t="s">
        <v>76</v>
      </c>
      <c r="D255" s="23">
        <v>1032.75</v>
      </c>
      <c r="E255" s="23">
        <v>640.30999999999995</v>
      </c>
    </row>
    <row r="256" spans="1:5" x14ac:dyDescent="0.3">
      <c r="A256" s="24">
        <v>43369</v>
      </c>
      <c r="B256" s="23">
        <v>2018</v>
      </c>
      <c r="C256" s="23" t="s">
        <v>76</v>
      </c>
      <c r="D256" s="23">
        <v>532.4</v>
      </c>
      <c r="E256" s="23">
        <v>340.74</v>
      </c>
    </row>
    <row r="257" spans="1:5" x14ac:dyDescent="0.3">
      <c r="A257" s="24">
        <v>43281</v>
      </c>
      <c r="B257" s="23">
        <v>2018</v>
      </c>
      <c r="C257" s="23" t="s">
        <v>31</v>
      </c>
      <c r="D257" s="23">
        <v>2343.34</v>
      </c>
      <c r="E257" s="23">
        <v>1288.8399999999999</v>
      </c>
    </row>
    <row r="258" spans="1:5" x14ac:dyDescent="0.3">
      <c r="A258" s="24">
        <v>43358</v>
      </c>
      <c r="B258" s="23">
        <v>2018</v>
      </c>
      <c r="C258" s="23" t="s">
        <v>31</v>
      </c>
      <c r="D258" s="23">
        <v>1320.41</v>
      </c>
      <c r="E258" s="23">
        <v>818.65</v>
      </c>
    </row>
    <row r="259" spans="1:5" x14ac:dyDescent="0.3">
      <c r="A259" s="24">
        <v>42806</v>
      </c>
      <c r="B259" s="23">
        <v>2017</v>
      </c>
      <c r="C259" s="23" t="s">
        <v>76</v>
      </c>
      <c r="D259" s="23">
        <v>1595.86</v>
      </c>
      <c r="E259" s="23">
        <v>654.29999999999995</v>
      </c>
    </row>
    <row r="260" spans="1:5" x14ac:dyDescent="0.3">
      <c r="A260" s="24">
        <v>43327</v>
      </c>
      <c r="B260" s="23">
        <v>2018</v>
      </c>
      <c r="C260" s="23" t="s">
        <v>31</v>
      </c>
      <c r="D260" s="23">
        <v>755.86</v>
      </c>
      <c r="E260" s="23">
        <v>423.28</v>
      </c>
    </row>
    <row r="261" spans="1:5" x14ac:dyDescent="0.3">
      <c r="A261" s="24">
        <v>42719</v>
      </c>
      <c r="B261" s="23">
        <v>2016</v>
      </c>
      <c r="C261" s="23" t="s">
        <v>31</v>
      </c>
      <c r="D261" s="23">
        <v>821.07</v>
      </c>
      <c r="E261" s="23">
        <v>541.91</v>
      </c>
    </row>
    <row r="262" spans="1:5" x14ac:dyDescent="0.3">
      <c r="A262" s="24">
        <v>42620</v>
      </c>
      <c r="B262" s="23">
        <v>2016</v>
      </c>
      <c r="C262" s="23" t="s">
        <v>31</v>
      </c>
      <c r="D262" s="23">
        <v>1038.6300000000001</v>
      </c>
      <c r="E262" s="23">
        <v>612.79</v>
      </c>
    </row>
    <row r="263" spans="1:5" x14ac:dyDescent="0.3">
      <c r="A263" s="24">
        <v>43415</v>
      </c>
      <c r="B263" s="23">
        <v>2018</v>
      </c>
      <c r="C263" s="23" t="s">
        <v>31</v>
      </c>
      <c r="D263" s="23">
        <v>374.65</v>
      </c>
      <c r="E263" s="23">
        <v>243.52</v>
      </c>
    </row>
    <row r="264" spans="1:5" x14ac:dyDescent="0.3">
      <c r="A264" s="24">
        <v>43131</v>
      </c>
      <c r="B264" s="23">
        <v>2018</v>
      </c>
      <c r="C264" s="23" t="s">
        <v>76</v>
      </c>
      <c r="D264" s="23">
        <v>617.79</v>
      </c>
      <c r="E264" s="23">
        <v>240.94</v>
      </c>
    </row>
    <row r="265" spans="1:5" x14ac:dyDescent="0.3">
      <c r="A265" s="24">
        <v>42403</v>
      </c>
      <c r="B265" s="23">
        <v>2016</v>
      </c>
      <c r="C265" s="23" t="s">
        <v>30</v>
      </c>
      <c r="D265" s="23">
        <v>2432.56</v>
      </c>
      <c r="E265" s="23">
        <v>1070.33</v>
      </c>
    </row>
    <row r="266" spans="1:5" x14ac:dyDescent="0.3">
      <c r="A266" s="24">
        <v>43194</v>
      </c>
      <c r="B266" s="23">
        <v>2018</v>
      </c>
      <c r="C266" s="23" t="s">
        <v>76</v>
      </c>
      <c r="D266" s="23">
        <v>1525.92</v>
      </c>
      <c r="E266" s="23">
        <v>793.48</v>
      </c>
    </row>
    <row r="267" spans="1:5" x14ac:dyDescent="0.3">
      <c r="A267" s="24">
        <v>42606</v>
      </c>
      <c r="B267" s="23">
        <v>2016</v>
      </c>
      <c r="C267" s="23" t="s">
        <v>31</v>
      </c>
      <c r="D267" s="23">
        <v>2183.81</v>
      </c>
      <c r="E267" s="23">
        <v>1135.58</v>
      </c>
    </row>
    <row r="268" spans="1:5" x14ac:dyDescent="0.3">
      <c r="A268" s="24">
        <v>42795</v>
      </c>
      <c r="B268" s="23">
        <v>2017</v>
      </c>
      <c r="C268" s="23" t="s">
        <v>76</v>
      </c>
      <c r="D268" s="23">
        <v>1269.81</v>
      </c>
      <c r="E268" s="23">
        <v>647.6</v>
      </c>
    </row>
    <row r="269" spans="1:5" x14ac:dyDescent="0.3">
      <c r="A269" s="24">
        <v>43045</v>
      </c>
      <c r="B269" s="23">
        <v>2017</v>
      </c>
      <c r="C269" s="23" t="s">
        <v>30</v>
      </c>
      <c r="D269" s="23">
        <v>1687.91</v>
      </c>
      <c r="E269" s="23">
        <v>1046.5</v>
      </c>
    </row>
    <row r="270" spans="1:5" x14ac:dyDescent="0.3">
      <c r="A270" s="24">
        <v>42812</v>
      </c>
      <c r="B270" s="23">
        <v>2017</v>
      </c>
      <c r="C270" s="23" t="s">
        <v>76</v>
      </c>
      <c r="D270" s="23">
        <v>1768.43</v>
      </c>
      <c r="E270" s="23">
        <v>813.48</v>
      </c>
    </row>
    <row r="271" spans="1:5" x14ac:dyDescent="0.3">
      <c r="A271" s="24">
        <v>42690</v>
      </c>
      <c r="B271" s="23">
        <v>2016</v>
      </c>
      <c r="C271" s="23" t="s">
        <v>31</v>
      </c>
      <c r="D271" s="23">
        <v>2318.52</v>
      </c>
      <c r="E271" s="23">
        <v>904.22</v>
      </c>
    </row>
    <row r="272" spans="1:5" x14ac:dyDescent="0.3">
      <c r="A272" s="24">
        <v>43438</v>
      </c>
      <c r="B272" s="23">
        <v>2018</v>
      </c>
      <c r="C272" s="23" t="s">
        <v>77</v>
      </c>
      <c r="D272" s="23">
        <v>1196.2</v>
      </c>
      <c r="E272" s="23">
        <v>514.37</v>
      </c>
    </row>
    <row r="273" spans="1:5" x14ac:dyDescent="0.3">
      <c r="A273" s="24">
        <v>42717</v>
      </c>
      <c r="B273" s="23">
        <v>2016</v>
      </c>
      <c r="C273" s="23" t="s">
        <v>76</v>
      </c>
      <c r="D273" s="23">
        <v>960.34</v>
      </c>
      <c r="E273" s="23">
        <v>374.53</v>
      </c>
    </row>
    <row r="274" spans="1:5" x14ac:dyDescent="0.3">
      <c r="A274" s="24">
        <v>42702</v>
      </c>
      <c r="B274" s="23">
        <v>2016</v>
      </c>
      <c r="C274" s="23" t="s">
        <v>76</v>
      </c>
      <c r="D274" s="23">
        <v>530.88</v>
      </c>
      <c r="E274" s="23">
        <v>323.83999999999997</v>
      </c>
    </row>
    <row r="275" spans="1:5" x14ac:dyDescent="0.3">
      <c r="A275" s="24">
        <v>42462</v>
      </c>
      <c r="B275" s="23">
        <v>2016</v>
      </c>
      <c r="C275" s="23" t="s">
        <v>30</v>
      </c>
      <c r="D275" s="23">
        <v>984.47</v>
      </c>
      <c r="E275" s="23">
        <v>433.17</v>
      </c>
    </row>
    <row r="276" spans="1:5" x14ac:dyDescent="0.3">
      <c r="A276" s="24">
        <v>42412</v>
      </c>
      <c r="B276" s="23">
        <v>2016</v>
      </c>
      <c r="C276" s="23" t="s">
        <v>76</v>
      </c>
      <c r="D276" s="23">
        <v>1748.51</v>
      </c>
      <c r="E276" s="23">
        <v>891.74</v>
      </c>
    </row>
    <row r="277" spans="1:5" x14ac:dyDescent="0.3">
      <c r="A277" s="24">
        <v>42619</v>
      </c>
      <c r="B277" s="23">
        <v>2016</v>
      </c>
      <c r="C277" s="23" t="s">
        <v>76</v>
      </c>
      <c r="D277" s="23">
        <v>1349.5</v>
      </c>
      <c r="E277" s="23">
        <v>647.76</v>
      </c>
    </row>
    <row r="278" spans="1:5" x14ac:dyDescent="0.3">
      <c r="A278" s="24">
        <v>43454</v>
      </c>
      <c r="B278" s="23">
        <v>2018</v>
      </c>
      <c r="C278" s="23" t="s">
        <v>31</v>
      </c>
      <c r="D278" s="23">
        <v>202.11</v>
      </c>
      <c r="E278" s="23">
        <v>131.37</v>
      </c>
    </row>
    <row r="279" spans="1:5" x14ac:dyDescent="0.3">
      <c r="A279" s="24">
        <v>42589</v>
      </c>
      <c r="B279" s="23">
        <v>2016</v>
      </c>
      <c r="C279" s="23" t="s">
        <v>31</v>
      </c>
      <c r="D279" s="23">
        <v>1315.22</v>
      </c>
      <c r="E279" s="23">
        <v>670.76</v>
      </c>
    </row>
    <row r="280" spans="1:5" x14ac:dyDescent="0.3">
      <c r="A280" s="24">
        <v>42838</v>
      </c>
      <c r="B280" s="23">
        <v>2017</v>
      </c>
      <c r="C280" s="23" t="s">
        <v>76</v>
      </c>
      <c r="D280" s="23">
        <v>1443.33</v>
      </c>
      <c r="E280" s="23">
        <v>837.13</v>
      </c>
    </row>
    <row r="281" spans="1:5" x14ac:dyDescent="0.3">
      <c r="A281" s="24">
        <v>42613</v>
      </c>
      <c r="B281" s="23">
        <v>2016</v>
      </c>
      <c r="C281" s="23" t="s">
        <v>30</v>
      </c>
      <c r="D281" s="23">
        <v>405.95</v>
      </c>
      <c r="E281" s="23">
        <v>215.15</v>
      </c>
    </row>
    <row r="282" spans="1:5" x14ac:dyDescent="0.3">
      <c r="A282" s="24">
        <v>42956</v>
      </c>
      <c r="B282" s="23">
        <v>2017</v>
      </c>
      <c r="C282" s="23" t="s">
        <v>76</v>
      </c>
      <c r="D282" s="23">
        <v>454.09</v>
      </c>
      <c r="E282" s="23">
        <v>249.75</v>
      </c>
    </row>
    <row r="283" spans="1:5" x14ac:dyDescent="0.3">
      <c r="A283" s="24">
        <v>42885</v>
      </c>
      <c r="B283" s="23">
        <v>2017</v>
      </c>
      <c r="C283" s="23" t="s">
        <v>76</v>
      </c>
      <c r="D283" s="23">
        <v>846.97</v>
      </c>
      <c r="E283" s="23">
        <v>559</v>
      </c>
    </row>
    <row r="284" spans="1:5" x14ac:dyDescent="0.3">
      <c r="A284" s="24">
        <v>42405</v>
      </c>
      <c r="B284" s="23">
        <v>2016</v>
      </c>
      <c r="C284" s="23" t="s">
        <v>77</v>
      </c>
      <c r="D284" s="23">
        <v>849.02</v>
      </c>
      <c r="E284" s="23">
        <v>416.02</v>
      </c>
    </row>
    <row r="285" spans="1:5" x14ac:dyDescent="0.3">
      <c r="A285" s="24">
        <v>42629</v>
      </c>
      <c r="B285" s="23">
        <v>2016</v>
      </c>
      <c r="C285" s="23" t="s">
        <v>77</v>
      </c>
      <c r="D285" s="23">
        <v>641.51</v>
      </c>
      <c r="E285" s="23">
        <v>307.92</v>
      </c>
    </row>
    <row r="286" spans="1:5" x14ac:dyDescent="0.3">
      <c r="A286" s="24">
        <v>42642</v>
      </c>
      <c r="B286" s="23">
        <v>2016</v>
      </c>
      <c r="C286" s="23" t="s">
        <v>31</v>
      </c>
      <c r="D286" s="23">
        <v>2403.98</v>
      </c>
      <c r="E286" s="23">
        <v>1466.43</v>
      </c>
    </row>
    <row r="287" spans="1:5" x14ac:dyDescent="0.3">
      <c r="A287" s="24">
        <v>43281</v>
      </c>
      <c r="B287" s="23">
        <v>2018</v>
      </c>
      <c r="C287" s="23" t="s">
        <v>31</v>
      </c>
      <c r="D287" s="23">
        <v>404.17</v>
      </c>
      <c r="E287" s="23">
        <v>242.5</v>
      </c>
    </row>
    <row r="288" spans="1:5" x14ac:dyDescent="0.3">
      <c r="A288" s="24">
        <v>43092</v>
      </c>
      <c r="B288" s="23">
        <v>2017</v>
      </c>
      <c r="C288" s="23" t="s">
        <v>77</v>
      </c>
      <c r="D288" s="23">
        <v>767.42</v>
      </c>
      <c r="E288" s="23">
        <v>429.76</v>
      </c>
    </row>
    <row r="289" spans="1:5" x14ac:dyDescent="0.3">
      <c r="A289" s="24">
        <v>42556</v>
      </c>
      <c r="B289" s="23">
        <v>2016</v>
      </c>
      <c r="C289" s="23" t="s">
        <v>31</v>
      </c>
      <c r="D289" s="23">
        <v>1417.56</v>
      </c>
      <c r="E289" s="23">
        <v>765.48</v>
      </c>
    </row>
    <row r="290" spans="1:5" x14ac:dyDescent="0.3">
      <c r="A290" s="24">
        <v>43222</v>
      </c>
      <c r="B290" s="23">
        <v>2018</v>
      </c>
      <c r="C290" s="23" t="s">
        <v>77</v>
      </c>
      <c r="D290" s="23">
        <v>2460.3000000000002</v>
      </c>
      <c r="E290" s="23">
        <v>1008.72</v>
      </c>
    </row>
    <row r="291" spans="1:5" x14ac:dyDescent="0.3">
      <c r="A291" s="24">
        <v>42738</v>
      </c>
      <c r="B291" s="23">
        <v>2017</v>
      </c>
      <c r="C291" s="23" t="s">
        <v>77</v>
      </c>
      <c r="D291" s="23">
        <v>2372.9899999999998</v>
      </c>
      <c r="E291" s="23">
        <v>1210.22</v>
      </c>
    </row>
    <row r="292" spans="1:5" x14ac:dyDescent="0.3">
      <c r="A292" s="24">
        <v>42581</v>
      </c>
      <c r="B292" s="23">
        <v>2016</v>
      </c>
      <c r="C292" s="23" t="s">
        <v>77</v>
      </c>
      <c r="D292" s="23">
        <v>881.25</v>
      </c>
      <c r="E292" s="23">
        <v>387.75</v>
      </c>
    </row>
    <row r="293" spans="1:5" x14ac:dyDescent="0.3">
      <c r="A293" s="24">
        <v>42625</v>
      </c>
      <c r="B293" s="23">
        <v>2016</v>
      </c>
      <c r="C293" s="23" t="s">
        <v>31</v>
      </c>
      <c r="D293" s="23">
        <v>608.55999999999995</v>
      </c>
      <c r="E293" s="23">
        <v>292.11</v>
      </c>
    </row>
    <row r="294" spans="1:5" x14ac:dyDescent="0.3">
      <c r="A294" s="24">
        <v>43220</v>
      </c>
      <c r="B294" s="23">
        <v>2018</v>
      </c>
      <c r="C294" s="23" t="s">
        <v>30</v>
      </c>
      <c r="D294" s="23">
        <v>1183.79</v>
      </c>
      <c r="E294" s="23">
        <v>710.27</v>
      </c>
    </row>
    <row r="295" spans="1:5" x14ac:dyDescent="0.3">
      <c r="A295" s="24">
        <v>42843</v>
      </c>
      <c r="B295" s="23">
        <v>2017</v>
      </c>
      <c r="C295" s="23" t="s">
        <v>77</v>
      </c>
      <c r="D295" s="23">
        <v>147.9</v>
      </c>
      <c r="E295" s="23">
        <v>73.95</v>
      </c>
    </row>
    <row r="296" spans="1:5" x14ac:dyDescent="0.3">
      <c r="A296" s="24">
        <v>42955</v>
      </c>
      <c r="B296" s="23">
        <v>2017</v>
      </c>
      <c r="C296" s="23" t="s">
        <v>31</v>
      </c>
      <c r="D296" s="23">
        <v>95.34</v>
      </c>
      <c r="E296" s="23">
        <v>52.44</v>
      </c>
    </row>
    <row r="297" spans="1:5" x14ac:dyDescent="0.3">
      <c r="A297" s="24">
        <v>42584</v>
      </c>
      <c r="B297" s="23">
        <v>2016</v>
      </c>
      <c r="C297" s="23" t="s">
        <v>76</v>
      </c>
      <c r="D297" s="23">
        <v>435.6</v>
      </c>
      <c r="E297" s="23">
        <v>257</v>
      </c>
    </row>
    <row r="298" spans="1:5" x14ac:dyDescent="0.3">
      <c r="A298" s="24">
        <v>42628</v>
      </c>
      <c r="B298" s="23">
        <v>2016</v>
      </c>
      <c r="C298" s="23" t="s">
        <v>76</v>
      </c>
      <c r="D298" s="23">
        <v>1021.67</v>
      </c>
      <c r="E298" s="23">
        <v>429.1</v>
      </c>
    </row>
    <row r="299" spans="1:5" x14ac:dyDescent="0.3">
      <c r="A299" s="24">
        <v>42670</v>
      </c>
      <c r="B299" s="23">
        <v>2016</v>
      </c>
      <c r="C299" s="23" t="s">
        <v>30</v>
      </c>
      <c r="D299" s="23">
        <v>1195.02</v>
      </c>
      <c r="E299" s="23">
        <v>657.26</v>
      </c>
    </row>
    <row r="300" spans="1:5" x14ac:dyDescent="0.3">
      <c r="A300" s="24">
        <v>43116</v>
      </c>
      <c r="B300" s="23">
        <v>2018</v>
      </c>
      <c r="C300" s="23" t="s">
        <v>30</v>
      </c>
      <c r="D300" s="23">
        <v>2167.89</v>
      </c>
      <c r="E300" s="23">
        <v>975.55</v>
      </c>
    </row>
    <row r="301" spans="1:5" x14ac:dyDescent="0.3">
      <c r="A301" s="24">
        <v>43387</v>
      </c>
      <c r="B301" s="23">
        <v>2018</v>
      </c>
      <c r="C301" s="23" t="s">
        <v>77</v>
      </c>
      <c r="D301" s="23">
        <v>2498.69</v>
      </c>
      <c r="E301" s="23">
        <v>1224.3599999999999</v>
      </c>
    </row>
    <row r="302" spans="1:5" x14ac:dyDescent="0.3">
      <c r="A302" s="24">
        <v>42972</v>
      </c>
      <c r="B302" s="23">
        <v>2017</v>
      </c>
      <c r="C302" s="23" t="s">
        <v>30</v>
      </c>
      <c r="D302" s="23">
        <v>849.45</v>
      </c>
      <c r="E302" s="23">
        <v>526.66</v>
      </c>
    </row>
    <row r="303" spans="1:5" x14ac:dyDescent="0.3">
      <c r="A303" s="24">
        <v>42439</v>
      </c>
      <c r="B303" s="23">
        <v>2016</v>
      </c>
      <c r="C303" s="23" t="s">
        <v>31</v>
      </c>
      <c r="D303" s="23">
        <v>1138.8499999999999</v>
      </c>
      <c r="E303" s="23">
        <v>671.92</v>
      </c>
    </row>
    <row r="304" spans="1:5" x14ac:dyDescent="0.3">
      <c r="A304" s="24">
        <v>42572</v>
      </c>
      <c r="B304" s="23">
        <v>2016</v>
      </c>
      <c r="C304" s="23" t="s">
        <v>31</v>
      </c>
      <c r="D304" s="23">
        <v>1363.56</v>
      </c>
      <c r="E304" s="23">
        <v>749.96</v>
      </c>
    </row>
    <row r="305" spans="1:5" x14ac:dyDescent="0.3">
      <c r="A305" s="24">
        <v>42370</v>
      </c>
      <c r="B305" s="23">
        <v>2016</v>
      </c>
      <c r="C305" s="23" t="s">
        <v>30</v>
      </c>
      <c r="D305" s="23">
        <v>548.85</v>
      </c>
      <c r="E305" s="23">
        <v>236.01</v>
      </c>
    </row>
    <row r="306" spans="1:5" x14ac:dyDescent="0.3">
      <c r="A306" s="24">
        <v>43334</v>
      </c>
      <c r="B306" s="23">
        <v>2018</v>
      </c>
      <c r="C306" s="23" t="s">
        <v>76</v>
      </c>
      <c r="D306" s="23">
        <v>1581.57</v>
      </c>
      <c r="E306" s="23">
        <v>711.71</v>
      </c>
    </row>
    <row r="307" spans="1:5" x14ac:dyDescent="0.3">
      <c r="A307" s="24">
        <v>42478</v>
      </c>
      <c r="B307" s="23">
        <v>2016</v>
      </c>
      <c r="C307" s="23" t="s">
        <v>30</v>
      </c>
      <c r="D307" s="23">
        <v>1287.98</v>
      </c>
      <c r="E307" s="23">
        <v>643.99</v>
      </c>
    </row>
    <row r="308" spans="1:5" x14ac:dyDescent="0.3">
      <c r="A308" s="24">
        <v>42943</v>
      </c>
      <c r="B308" s="23">
        <v>2017</v>
      </c>
      <c r="C308" s="23" t="s">
        <v>31</v>
      </c>
      <c r="D308" s="23">
        <v>388.07</v>
      </c>
      <c r="E308" s="23">
        <v>194.04</v>
      </c>
    </row>
    <row r="309" spans="1:5" x14ac:dyDescent="0.3">
      <c r="A309" s="24">
        <v>42861</v>
      </c>
      <c r="B309" s="23">
        <v>2017</v>
      </c>
      <c r="C309" s="23" t="s">
        <v>77</v>
      </c>
      <c r="D309" s="23">
        <v>198.57</v>
      </c>
      <c r="E309" s="23">
        <v>133.04</v>
      </c>
    </row>
    <row r="310" spans="1:5" x14ac:dyDescent="0.3">
      <c r="A310" s="24">
        <v>43038</v>
      </c>
      <c r="B310" s="23">
        <v>2017</v>
      </c>
      <c r="C310" s="23" t="s">
        <v>76</v>
      </c>
      <c r="D310" s="23">
        <v>2054.5300000000002</v>
      </c>
      <c r="E310" s="23">
        <v>1129.99</v>
      </c>
    </row>
    <row r="311" spans="1:5" x14ac:dyDescent="0.3">
      <c r="A311" s="24">
        <v>43273</v>
      </c>
      <c r="B311" s="23">
        <v>2018</v>
      </c>
      <c r="C311" s="23" t="s">
        <v>76</v>
      </c>
      <c r="D311" s="23">
        <v>1996.95</v>
      </c>
      <c r="E311" s="23">
        <v>1158.23</v>
      </c>
    </row>
    <row r="312" spans="1:5" x14ac:dyDescent="0.3">
      <c r="A312" s="24">
        <v>42403</v>
      </c>
      <c r="B312" s="23">
        <v>2016</v>
      </c>
      <c r="C312" s="23" t="s">
        <v>31</v>
      </c>
      <c r="D312" s="23">
        <v>1581.49</v>
      </c>
      <c r="E312" s="23">
        <v>948.89</v>
      </c>
    </row>
    <row r="313" spans="1:5" x14ac:dyDescent="0.3">
      <c r="A313" s="24">
        <v>42415</v>
      </c>
      <c r="B313" s="23">
        <v>2016</v>
      </c>
      <c r="C313" s="23" t="s">
        <v>77</v>
      </c>
      <c r="D313" s="23">
        <v>1406.37</v>
      </c>
      <c r="E313" s="23">
        <v>548.48</v>
      </c>
    </row>
    <row r="314" spans="1:5" x14ac:dyDescent="0.3">
      <c r="A314" s="24">
        <v>43440</v>
      </c>
      <c r="B314" s="23">
        <v>2018</v>
      </c>
      <c r="C314" s="23" t="s">
        <v>77</v>
      </c>
      <c r="D314" s="23">
        <v>973.62</v>
      </c>
      <c r="E314" s="23">
        <v>652.33000000000004</v>
      </c>
    </row>
    <row r="315" spans="1:5" x14ac:dyDescent="0.3">
      <c r="A315" s="24">
        <v>42385</v>
      </c>
      <c r="B315" s="23">
        <v>2016</v>
      </c>
      <c r="C315" s="23" t="s">
        <v>77</v>
      </c>
      <c r="D315" s="23">
        <v>1435.97</v>
      </c>
      <c r="E315" s="23">
        <v>761.06</v>
      </c>
    </row>
    <row r="316" spans="1:5" x14ac:dyDescent="0.3">
      <c r="A316" s="24">
        <v>42557</v>
      </c>
      <c r="B316" s="23">
        <v>2016</v>
      </c>
      <c r="C316" s="23" t="s">
        <v>30</v>
      </c>
      <c r="D316" s="23">
        <v>1135.44</v>
      </c>
      <c r="E316" s="23">
        <v>567.72</v>
      </c>
    </row>
    <row r="317" spans="1:5" x14ac:dyDescent="0.3">
      <c r="A317" s="24">
        <v>42848</v>
      </c>
      <c r="B317" s="23">
        <v>2017</v>
      </c>
      <c r="C317" s="23" t="s">
        <v>30</v>
      </c>
      <c r="D317" s="23">
        <v>1649.82</v>
      </c>
      <c r="E317" s="23">
        <v>824.91</v>
      </c>
    </row>
    <row r="318" spans="1:5" x14ac:dyDescent="0.3">
      <c r="A318" s="24">
        <v>42495</v>
      </c>
      <c r="B318" s="23">
        <v>2016</v>
      </c>
      <c r="C318" s="23" t="s">
        <v>76</v>
      </c>
      <c r="D318" s="23">
        <v>871.99</v>
      </c>
      <c r="E318" s="23">
        <v>566.79</v>
      </c>
    </row>
    <row r="319" spans="1:5" x14ac:dyDescent="0.3">
      <c r="A319" s="24">
        <v>42894</v>
      </c>
      <c r="B319" s="23">
        <v>2017</v>
      </c>
      <c r="C319" s="23" t="s">
        <v>76</v>
      </c>
      <c r="D319" s="23">
        <v>2466.89</v>
      </c>
      <c r="E319" s="23">
        <v>1455.47</v>
      </c>
    </row>
    <row r="320" spans="1:5" x14ac:dyDescent="0.3">
      <c r="A320" s="24">
        <v>42931</v>
      </c>
      <c r="B320" s="23">
        <v>2017</v>
      </c>
      <c r="C320" s="23" t="s">
        <v>77</v>
      </c>
      <c r="D320" s="23">
        <v>948.56</v>
      </c>
      <c r="E320" s="23">
        <v>502.74</v>
      </c>
    </row>
    <row r="321" spans="1:5" x14ac:dyDescent="0.3">
      <c r="A321" s="24">
        <v>42994</v>
      </c>
      <c r="B321" s="23">
        <v>2017</v>
      </c>
      <c r="C321" s="23" t="s">
        <v>30</v>
      </c>
      <c r="D321" s="23">
        <v>2050.66</v>
      </c>
      <c r="E321" s="23">
        <v>1209.8900000000001</v>
      </c>
    </row>
    <row r="322" spans="1:5" x14ac:dyDescent="0.3">
      <c r="A322" s="24">
        <v>43196</v>
      </c>
      <c r="B322" s="23">
        <v>2018</v>
      </c>
      <c r="C322" s="23" t="s">
        <v>77</v>
      </c>
      <c r="D322" s="23">
        <v>1074.01</v>
      </c>
      <c r="E322" s="23">
        <v>590.71</v>
      </c>
    </row>
    <row r="323" spans="1:5" x14ac:dyDescent="0.3">
      <c r="A323" s="24">
        <v>43129</v>
      </c>
      <c r="B323" s="23">
        <v>2018</v>
      </c>
      <c r="C323" s="23" t="s">
        <v>76</v>
      </c>
      <c r="D323" s="23">
        <v>1533.56</v>
      </c>
      <c r="E323" s="23">
        <v>828.12</v>
      </c>
    </row>
    <row r="324" spans="1:5" x14ac:dyDescent="0.3">
      <c r="A324" s="24">
        <v>42450</v>
      </c>
      <c r="B324" s="23">
        <v>2016</v>
      </c>
      <c r="C324" s="23" t="s">
        <v>31</v>
      </c>
      <c r="D324" s="23">
        <v>1569.66</v>
      </c>
      <c r="E324" s="23">
        <v>706.35</v>
      </c>
    </row>
    <row r="325" spans="1:5" x14ac:dyDescent="0.3">
      <c r="A325" s="24">
        <v>43234</v>
      </c>
      <c r="B325" s="23">
        <v>2018</v>
      </c>
      <c r="C325" s="23" t="s">
        <v>31</v>
      </c>
      <c r="D325" s="23">
        <v>1511.8</v>
      </c>
      <c r="E325" s="23">
        <v>604.72</v>
      </c>
    </row>
    <row r="326" spans="1:5" x14ac:dyDescent="0.3">
      <c r="A326" s="24">
        <v>43368</v>
      </c>
      <c r="B326" s="23">
        <v>2018</v>
      </c>
      <c r="C326" s="23" t="s">
        <v>30</v>
      </c>
      <c r="D326" s="23">
        <v>1291.5</v>
      </c>
      <c r="E326" s="23">
        <v>710.33</v>
      </c>
    </row>
    <row r="327" spans="1:5" x14ac:dyDescent="0.3">
      <c r="A327" s="24">
        <v>43081</v>
      </c>
      <c r="B327" s="23">
        <v>2017</v>
      </c>
      <c r="C327" s="23" t="s">
        <v>77</v>
      </c>
      <c r="D327" s="23">
        <v>186.26</v>
      </c>
      <c r="E327" s="23">
        <v>104.31</v>
      </c>
    </row>
    <row r="328" spans="1:5" x14ac:dyDescent="0.3">
      <c r="A328" s="24">
        <v>43295</v>
      </c>
      <c r="B328" s="23">
        <v>2018</v>
      </c>
      <c r="C328" s="23" t="s">
        <v>76</v>
      </c>
      <c r="D328" s="23">
        <v>1511.95</v>
      </c>
      <c r="E328" s="23">
        <v>861.81</v>
      </c>
    </row>
    <row r="329" spans="1:5" x14ac:dyDescent="0.3">
      <c r="A329" s="24">
        <v>43353</v>
      </c>
      <c r="B329" s="23">
        <v>2018</v>
      </c>
      <c r="C329" s="23" t="s">
        <v>30</v>
      </c>
      <c r="D329" s="23">
        <v>1746.94</v>
      </c>
      <c r="E329" s="23">
        <v>943.35</v>
      </c>
    </row>
    <row r="330" spans="1:5" x14ac:dyDescent="0.3">
      <c r="A330" s="24">
        <v>42447</v>
      </c>
      <c r="B330" s="23">
        <v>2016</v>
      </c>
      <c r="C330" s="23" t="s">
        <v>30</v>
      </c>
      <c r="D330" s="23">
        <v>293.45</v>
      </c>
      <c r="E330" s="23">
        <v>140.86000000000001</v>
      </c>
    </row>
    <row r="331" spans="1:5" x14ac:dyDescent="0.3">
      <c r="A331" s="24">
        <v>43314</v>
      </c>
      <c r="B331" s="23">
        <v>2018</v>
      </c>
      <c r="C331" s="23" t="s">
        <v>30</v>
      </c>
      <c r="D331" s="23">
        <v>1963.48</v>
      </c>
      <c r="E331" s="23">
        <v>883.57</v>
      </c>
    </row>
    <row r="332" spans="1:5" x14ac:dyDescent="0.3">
      <c r="A332" s="24">
        <v>43248</v>
      </c>
      <c r="B332" s="23">
        <v>2018</v>
      </c>
      <c r="C332" s="23" t="s">
        <v>76</v>
      </c>
      <c r="D332" s="23">
        <v>488.7</v>
      </c>
      <c r="E332" s="23">
        <v>219.92</v>
      </c>
    </row>
    <row r="333" spans="1:5" x14ac:dyDescent="0.3">
      <c r="A333" s="24">
        <v>43193</v>
      </c>
      <c r="B333" s="23">
        <v>2018</v>
      </c>
      <c r="C333" s="23" t="s">
        <v>31</v>
      </c>
      <c r="D333" s="23">
        <v>503.68</v>
      </c>
      <c r="E333" s="23">
        <v>231.69</v>
      </c>
    </row>
    <row r="334" spans="1:5" x14ac:dyDescent="0.3">
      <c r="A334" s="24">
        <v>42629</v>
      </c>
      <c r="B334" s="23">
        <v>2016</v>
      </c>
      <c r="C334" s="23" t="s">
        <v>30</v>
      </c>
      <c r="D334" s="23">
        <v>2181.39</v>
      </c>
      <c r="E334" s="23">
        <v>1330.65</v>
      </c>
    </row>
    <row r="335" spans="1:5" x14ac:dyDescent="0.3">
      <c r="A335" s="24">
        <v>42941</v>
      </c>
      <c r="B335" s="23">
        <v>2017</v>
      </c>
      <c r="C335" s="23" t="s">
        <v>76</v>
      </c>
      <c r="D335" s="23">
        <v>1578.57</v>
      </c>
      <c r="E335" s="23">
        <v>805.07</v>
      </c>
    </row>
    <row r="336" spans="1:5" x14ac:dyDescent="0.3">
      <c r="A336" s="24">
        <v>43160</v>
      </c>
      <c r="B336" s="23">
        <v>2018</v>
      </c>
      <c r="C336" s="23" t="s">
        <v>77</v>
      </c>
      <c r="D336" s="23">
        <v>996.86</v>
      </c>
      <c r="E336" s="23">
        <v>598.12</v>
      </c>
    </row>
    <row r="337" spans="1:5" x14ac:dyDescent="0.3">
      <c r="A337" s="24">
        <v>43318</v>
      </c>
      <c r="B337" s="23">
        <v>2018</v>
      </c>
      <c r="C337" s="23" t="s">
        <v>31</v>
      </c>
      <c r="D337" s="23">
        <v>1707.1</v>
      </c>
      <c r="E337" s="23">
        <v>665.77</v>
      </c>
    </row>
    <row r="338" spans="1:5" x14ac:dyDescent="0.3">
      <c r="A338" s="24">
        <v>43066</v>
      </c>
      <c r="B338" s="23">
        <v>2017</v>
      </c>
      <c r="C338" s="23" t="s">
        <v>77</v>
      </c>
      <c r="D338" s="23">
        <v>1613.91</v>
      </c>
      <c r="E338" s="23">
        <v>984.49</v>
      </c>
    </row>
    <row r="339" spans="1:5" x14ac:dyDescent="0.3">
      <c r="A339" s="24">
        <v>42956</v>
      </c>
      <c r="B339" s="23">
        <v>2017</v>
      </c>
      <c r="C339" s="23" t="s">
        <v>77</v>
      </c>
      <c r="D339" s="23">
        <v>864.91</v>
      </c>
      <c r="E339" s="23">
        <v>397.86</v>
      </c>
    </row>
    <row r="340" spans="1:5" x14ac:dyDescent="0.3">
      <c r="A340" s="24">
        <v>43026</v>
      </c>
      <c r="B340" s="23">
        <v>2017</v>
      </c>
      <c r="C340" s="23" t="s">
        <v>31</v>
      </c>
      <c r="D340" s="23">
        <v>1389.02</v>
      </c>
      <c r="E340" s="23">
        <v>541.72</v>
      </c>
    </row>
    <row r="341" spans="1:5" x14ac:dyDescent="0.3">
      <c r="A341" s="24">
        <v>42619</v>
      </c>
      <c r="B341" s="23">
        <v>2016</v>
      </c>
      <c r="C341" s="23" t="s">
        <v>77</v>
      </c>
      <c r="D341" s="23">
        <v>1307.08</v>
      </c>
      <c r="E341" s="23">
        <v>509.76</v>
      </c>
    </row>
    <row r="342" spans="1:5" x14ac:dyDescent="0.3">
      <c r="A342" s="24">
        <v>43465</v>
      </c>
      <c r="B342" s="23">
        <v>2018</v>
      </c>
      <c r="C342" s="23" t="s">
        <v>31</v>
      </c>
      <c r="D342" s="23">
        <v>18.68</v>
      </c>
      <c r="E342" s="23">
        <v>10.46</v>
      </c>
    </row>
    <row r="343" spans="1:5" x14ac:dyDescent="0.3">
      <c r="A343" s="24">
        <v>42854</v>
      </c>
      <c r="B343" s="23">
        <v>2017</v>
      </c>
      <c r="C343" s="23" t="s">
        <v>76</v>
      </c>
      <c r="D343" s="23">
        <v>1794.84</v>
      </c>
      <c r="E343" s="23">
        <v>915.37</v>
      </c>
    </row>
    <row r="344" spans="1:5" x14ac:dyDescent="0.3">
      <c r="A344" s="24">
        <v>43458</v>
      </c>
      <c r="B344" s="23">
        <v>2018</v>
      </c>
      <c r="C344" s="23" t="s">
        <v>77</v>
      </c>
      <c r="D344" s="23">
        <v>106.76</v>
      </c>
      <c r="E344" s="23">
        <v>62.99</v>
      </c>
    </row>
    <row r="345" spans="1:5" x14ac:dyDescent="0.3">
      <c r="A345" s="24">
        <v>43384</v>
      </c>
      <c r="B345" s="23">
        <v>2018</v>
      </c>
      <c r="C345" s="23" t="s">
        <v>76</v>
      </c>
      <c r="D345" s="23">
        <v>2361.89</v>
      </c>
      <c r="E345" s="23">
        <v>921.14</v>
      </c>
    </row>
    <row r="346" spans="1:5" x14ac:dyDescent="0.3">
      <c r="A346" s="24">
        <v>43298</v>
      </c>
      <c r="B346" s="23">
        <v>2018</v>
      </c>
      <c r="C346" s="23" t="s">
        <v>30</v>
      </c>
      <c r="D346" s="23">
        <v>2270.87</v>
      </c>
      <c r="E346" s="23">
        <v>1226.27</v>
      </c>
    </row>
    <row r="347" spans="1:5" x14ac:dyDescent="0.3">
      <c r="A347" s="24">
        <v>43047</v>
      </c>
      <c r="B347" s="23">
        <v>2017</v>
      </c>
      <c r="C347" s="23" t="s">
        <v>76</v>
      </c>
      <c r="D347" s="23">
        <v>777.74</v>
      </c>
      <c r="E347" s="23">
        <v>505.53</v>
      </c>
    </row>
    <row r="348" spans="1:5" x14ac:dyDescent="0.3">
      <c r="A348" s="24">
        <v>43131</v>
      </c>
      <c r="B348" s="23">
        <v>2018</v>
      </c>
      <c r="C348" s="23" t="s">
        <v>30</v>
      </c>
      <c r="D348" s="23">
        <v>178.39</v>
      </c>
      <c r="E348" s="23">
        <v>87.41</v>
      </c>
    </row>
    <row r="349" spans="1:5" x14ac:dyDescent="0.3">
      <c r="A349" s="24">
        <v>42972</v>
      </c>
      <c r="B349" s="23">
        <v>2017</v>
      </c>
      <c r="C349" s="23" t="s">
        <v>31</v>
      </c>
      <c r="D349" s="23">
        <v>860.12</v>
      </c>
      <c r="E349" s="23">
        <v>559.08000000000004</v>
      </c>
    </row>
    <row r="350" spans="1:5" x14ac:dyDescent="0.3">
      <c r="A350" s="24">
        <v>42747</v>
      </c>
      <c r="B350" s="23">
        <v>2017</v>
      </c>
      <c r="C350" s="23" t="s">
        <v>76</v>
      </c>
      <c r="D350" s="23">
        <v>2194.62</v>
      </c>
      <c r="E350" s="23">
        <v>921.74</v>
      </c>
    </row>
    <row r="351" spans="1:5" x14ac:dyDescent="0.3">
      <c r="A351" s="24">
        <v>42832</v>
      </c>
      <c r="B351" s="23">
        <v>2017</v>
      </c>
      <c r="C351" s="23" t="s">
        <v>76</v>
      </c>
      <c r="D351" s="23">
        <v>2184.34</v>
      </c>
      <c r="E351" s="23">
        <v>851.89</v>
      </c>
    </row>
    <row r="352" spans="1:5" x14ac:dyDescent="0.3">
      <c r="A352" s="24">
        <v>42392</v>
      </c>
      <c r="B352" s="23">
        <v>2016</v>
      </c>
      <c r="C352" s="23" t="s">
        <v>76</v>
      </c>
      <c r="D352" s="23">
        <v>1605.37</v>
      </c>
      <c r="E352" s="23">
        <v>802.69</v>
      </c>
    </row>
    <row r="353" spans="1:5" x14ac:dyDescent="0.3">
      <c r="A353" s="24">
        <v>42622</v>
      </c>
      <c r="B353" s="23">
        <v>2016</v>
      </c>
      <c r="C353" s="23" t="s">
        <v>30</v>
      </c>
      <c r="D353" s="23">
        <v>504.41</v>
      </c>
      <c r="E353" s="23">
        <v>272.38</v>
      </c>
    </row>
    <row r="354" spans="1:5" x14ac:dyDescent="0.3">
      <c r="A354" s="24">
        <v>42773</v>
      </c>
      <c r="B354" s="23">
        <v>2017</v>
      </c>
      <c r="C354" s="23" t="s">
        <v>30</v>
      </c>
      <c r="D354" s="23">
        <v>2176.23</v>
      </c>
      <c r="E354" s="23">
        <v>1218.69</v>
      </c>
    </row>
    <row r="355" spans="1:5" x14ac:dyDescent="0.3">
      <c r="A355" s="24">
        <v>43449</v>
      </c>
      <c r="B355" s="23">
        <v>2018</v>
      </c>
      <c r="C355" s="23" t="s">
        <v>30</v>
      </c>
      <c r="D355" s="23">
        <v>508.23</v>
      </c>
      <c r="E355" s="23">
        <v>289.69</v>
      </c>
    </row>
    <row r="356" spans="1:5" x14ac:dyDescent="0.3">
      <c r="A356" s="24">
        <v>43270</v>
      </c>
      <c r="B356" s="23">
        <v>2018</v>
      </c>
      <c r="C356" s="23" t="s">
        <v>77</v>
      </c>
      <c r="D356" s="23">
        <v>1132.54</v>
      </c>
      <c r="E356" s="23">
        <v>577.6</v>
      </c>
    </row>
    <row r="357" spans="1:5" x14ac:dyDescent="0.3">
      <c r="A357" s="24">
        <v>43194</v>
      </c>
      <c r="B357" s="23">
        <v>2018</v>
      </c>
      <c r="C357" s="23" t="s">
        <v>30</v>
      </c>
      <c r="D357" s="23">
        <v>1163.97</v>
      </c>
      <c r="E357" s="23">
        <v>535.42999999999995</v>
      </c>
    </row>
    <row r="358" spans="1:5" x14ac:dyDescent="0.3">
      <c r="A358" s="24">
        <v>42608</v>
      </c>
      <c r="B358" s="23">
        <v>2016</v>
      </c>
      <c r="C358" s="23" t="s">
        <v>30</v>
      </c>
      <c r="D358" s="23">
        <v>2366.56</v>
      </c>
      <c r="E358" s="23">
        <v>1277.94</v>
      </c>
    </row>
    <row r="359" spans="1:5" x14ac:dyDescent="0.3">
      <c r="A359" s="24">
        <v>42798</v>
      </c>
      <c r="B359" s="23">
        <v>2017</v>
      </c>
      <c r="C359" s="23" t="s">
        <v>77</v>
      </c>
      <c r="D359" s="23">
        <v>1543.95</v>
      </c>
      <c r="E359" s="23">
        <v>880.05</v>
      </c>
    </row>
    <row r="360" spans="1:5" x14ac:dyDescent="0.3">
      <c r="A360" s="24">
        <v>43464</v>
      </c>
      <c r="B360" s="23">
        <v>2018</v>
      </c>
      <c r="C360" s="23" t="s">
        <v>31</v>
      </c>
      <c r="D360" s="23">
        <v>2245.69</v>
      </c>
      <c r="E360" s="23">
        <v>988.1</v>
      </c>
    </row>
    <row r="361" spans="1:5" x14ac:dyDescent="0.3">
      <c r="A361" s="24">
        <v>42718</v>
      </c>
      <c r="B361" s="23">
        <v>2016</v>
      </c>
      <c r="C361" s="23" t="s">
        <v>77</v>
      </c>
      <c r="D361" s="23">
        <v>850.25</v>
      </c>
      <c r="E361" s="23">
        <v>408.12</v>
      </c>
    </row>
    <row r="362" spans="1:5" x14ac:dyDescent="0.3">
      <c r="A362" s="24">
        <v>42395</v>
      </c>
      <c r="B362" s="23">
        <v>2016</v>
      </c>
      <c r="C362" s="23" t="s">
        <v>31</v>
      </c>
      <c r="D362" s="23">
        <v>1215.71</v>
      </c>
      <c r="E362" s="23">
        <v>522.76</v>
      </c>
    </row>
    <row r="363" spans="1:5" x14ac:dyDescent="0.3">
      <c r="A363" s="24">
        <v>43126</v>
      </c>
      <c r="B363" s="23">
        <v>2018</v>
      </c>
      <c r="C363" s="23" t="s">
        <v>31</v>
      </c>
      <c r="D363" s="23">
        <v>1998.48</v>
      </c>
      <c r="E363" s="23">
        <v>959.27</v>
      </c>
    </row>
    <row r="364" spans="1:5" x14ac:dyDescent="0.3">
      <c r="A364" s="24">
        <v>42800</v>
      </c>
      <c r="B364" s="23">
        <v>2017</v>
      </c>
      <c r="C364" s="23" t="s">
        <v>76</v>
      </c>
      <c r="D364" s="23">
        <v>2020.3</v>
      </c>
      <c r="E364" s="23">
        <v>787.92</v>
      </c>
    </row>
    <row r="365" spans="1:5" x14ac:dyDescent="0.3">
      <c r="A365" s="24">
        <v>43308</v>
      </c>
      <c r="B365" s="23">
        <v>2018</v>
      </c>
      <c r="C365" s="23" t="s">
        <v>30</v>
      </c>
      <c r="D365" s="23">
        <v>777.61</v>
      </c>
      <c r="E365" s="23">
        <v>357.7</v>
      </c>
    </row>
    <row r="366" spans="1:5" x14ac:dyDescent="0.3">
      <c r="A366" s="24">
        <v>42818</v>
      </c>
      <c r="B366" s="23">
        <v>2017</v>
      </c>
      <c r="C366" s="23" t="s">
        <v>77</v>
      </c>
      <c r="D366" s="23">
        <v>2260.0700000000002</v>
      </c>
      <c r="E366" s="23">
        <v>904.03</v>
      </c>
    </row>
    <row r="367" spans="1:5" x14ac:dyDescent="0.3">
      <c r="A367" s="24">
        <v>43099</v>
      </c>
      <c r="B367" s="23">
        <v>2017</v>
      </c>
      <c r="C367" s="23" t="s">
        <v>76</v>
      </c>
      <c r="D367" s="23">
        <v>285.04000000000002</v>
      </c>
      <c r="E367" s="23">
        <v>125.42</v>
      </c>
    </row>
    <row r="368" spans="1:5" x14ac:dyDescent="0.3">
      <c r="A368" s="24">
        <v>43039</v>
      </c>
      <c r="B368" s="23">
        <v>2017</v>
      </c>
      <c r="C368" s="23" t="s">
        <v>76</v>
      </c>
      <c r="D368" s="23">
        <v>2277.1</v>
      </c>
      <c r="E368" s="23">
        <v>1229.6300000000001</v>
      </c>
    </row>
    <row r="369" spans="1:5" x14ac:dyDescent="0.3">
      <c r="A369" s="24">
        <v>42419</v>
      </c>
      <c r="B369" s="23">
        <v>2016</v>
      </c>
      <c r="C369" s="23" t="s">
        <v>31</v>
      </c>
      <c r="D369" s="23">
        <v>722.03</v>
      </c>
      <c r="E369" s="23">
        <v>440.44</v>
      </c>
    </row>
    <row r="370" spans="1:5" x14ac:dyDescent="0.3">
      <c r="A370" s="24">
        <v>43290</v>
      </c>
      <c r="B370" s="23">
        <v>2018</v>
      </c>
      <c r="C370" s="23" t="s">
        <v>77</v>
      </c>
      <c r="D370" s="23">
        <v>570.37</v>
      </c>
      <c r="E370" s="23">
        <v>256.67</v>
      </c>
    </row>
    <row r="371" spans="1:5" x14ac:dyDescent="0.3">
      <c r="A371" s="24">
        <v>42783</v>
      </c>
      <c r="B371" s="23">
        <v>2017</v>
      </c>
      <c r="C371" s="23" t="s">
        <v>30</v>
      </c>
      <c r="D371" s="23">
        <v>1358.3</v>
      </c>
      <c r="E371" s="23">
        <v>529.74</v>
      </c>
    </row>
    <row r="372" spans="1:5" x14ac:dyDescent="0.3">
      <c r="A372" s="24">
        <v>42420</v>
      </c>
      <c r="B372" s="23">
        <v>2016</v>
      </c>
      <c r="C372" s="23" t="s">
        <v>77</v>
      </c>
      <c r="D372" s="23">
        <v>1889.12</v>
      </c>
      <c r="E372" s="23">
        <v>1171.25</v>
      </c>
    </row>
    <row r="373" spans="1:5" x14ac:dyDescent="0.3">
      <c r="A373" s="24">
        <v>43418</v>
      </c>
      <c r="B373" s="23">
        <v>2018</v>
      </c>
      <c r="C373" s="23" t="s">
        <v>77</v>
      </c>
      <c r="D373" s="23">
        <v>763.65</v>
      </c>
      <c r="E373" s="23">
        <v>313.10000000000002</v>
      </c>
    </row>
    <row r="374" spans="1:5" x14ac:dyDescent="0.3">
      <c r="A374" s="24">
        <v>42708</v>
      </c>
      <c r="B374" s="23">
        <v>2016</v>
      </c>
      <c r="C374" s="23" t="s">
        <v>76</v>
      </c>
      <c r="D374" s="23">
        <v>1200.6099999999999</v>
      </c>
      <c r="E374" s="23">
        <v>612.30999999999995</v>
      </c>
    </row>
    <row r="375" spans="1:5" x14ac:dyDescent="0.3">
      <c r="A375" s="24">
        <v>42705</v>
      </c>
      <c r="B375" s="23">
        <v>2016</v>
      </c>
      <c r="C375" s="23" t="s">
        <v>77</v>
      </c>
      <c r="D375" s="23">
        <v>1869.12</v>
      </c>
      <c r="E375" s="23">
        <v>1009.32</v>
      </c>
    </row>
    <row r="376" spans="1:5" x14ac:dyDescent="0.3">
      <c r="A376" s="24">
        <v>42724</v>
      </c>
      <c r="B376" s="23">
        <v>2016</v>
      </c>
      <c r="C376" s="23" t="s">
        <v>76</v>
      </c>
      <c r="D376" s="23">
        <v>597.57000000000005</v>
      </c>
      <c r="E376" s="23">
        <v>233.05</v>
      </c>
    </row>
    <row r="377" spans="1:5" x14ac:dyDescent="0.3">
      <c r="A377" s="24">
        <v>43218</v>
      </c>
      <c r="B377" s="23">
        <v>2018</v>
      </c>
      <c r="C377" s="23" t="s">
        <v>77</v>
      </c>
      <c r="D377" s="23">
        <v>837.42</v>
      </c>
      <c r="E377" s="23">
        <v>360.09</v>
      </c>
    </row>
    <row r="378" spans="1:5" x14ac:dyDescent="0.3">
      <c r="A378" s="24">
        <v>43285</v>
      </c>
      <c r="B378" s="23">
        <v>2018</v>
      </c>
      <c r="C378" s="23" t="s">
        <v>30</v>
      </c>
      <c r="D378" s="23">
        <v>226.99</v>
      </c>
      <c r="E378" s="23">
        <v>104.42</v>
      </c>
    </row>
    <row r="379" spans="1:5" x14ac:dyDescent="0.3">
      <c r="A379" s="24">
        <v>43074</v>
      </c>
      <c r="B379" s="23">
        <v>2017</v>
      </c>
      <c r="C379" s="23" t="s">
        <v>76</v>
      </c>
      <c r="D379" s="23">
        <v>1538.27</v>
      </c>
      <c r="E379" s="23">
        <v>815.28</v>
      </c>
    </row>
    <row r="380" spans="1:5" x14ac:dyDescent="0.3">
      <c r="A380" s="24">
        <v>43262</v>
      </c>
      <c r="B380" s="23">
        <v>2018</v>
      </c>
      <c r="C380" s="23" t="s">
        <v>77</v>
      </c>
      <c r="D380" s="23">
        <v>1131.7</v>
      </c>
      <c r="E380" s="23">
        <v>464</v>
      </c>
    </row>
    <row r="381" spans="1:5" x14ac:dyDescent="0.3">
      <c r="A381" s="24">
        <v>43262</v>
      </c>
      <c r="B381" s="23">
        <v>2018</v>
      </c>
      <c r="C381" s="23" t="s">
        <v>76</v>
      </c>
      <c r="D381" s="23">
        <v>530.89</v>
      </c>
      <c r="E381" s="23">
        <v>339.77</v>
      </c>
    </row>
    <row r="382" spans="1:5" x14ac:dyDescent="0.3">
      <c r="A382" s="24">
        <v>43463</v>
      </c>
      <c r="B382" s="23">
        <v>2018</v>
      </c>
      <c r="C382" s="23" t="s">
        <v>30</v>
      </c>
      <c r="D382" s="23">
        <v>1189.8399999999999</v>
      </c>
      <c r="E382" s="23">
        <v>487.83</v>
      </c>
    </row>
    <row r="383" spans="1:5" x14ac:dyDescent="0.3">
      <c r="A383" s="24">
        <v>43005</v>
      </c>
      <c r="B383" s="23">
        <v>2017</v>
      </c>
      <c r="C383" s="23" t="s">
        <v>30</v>
      </c>
      <c r="D383" s="23">
        <v>2145.9899999999998</v>
      </c>
      <c r="E383" s="23">
        <v>1309.05</v>
      </c>
    </row>
    <row r="384" spans="1:5" x14ac:dyDescent="0.3">
      <c r="A384" s="24">
        <v>42871</v>
      </c>
      <c r="B384" s="23">
        <v>2017</v>
      </c>
      <c r="C384" s="23" t="s">
        <v>31</v>
      </c>
      <c r="D384" s="23">
        <v>1189.3800000000001</v>
      </c>
      <c r="E384" s="23">
        <v>642.27</v>
      </c>
    </row>
    <row r="385" spans="1:5" x14ac:dyDescent="0.3">
      <c r="A385" s="24">
        <v>43381</v>
      </c>
      <c r="B385" s="23">
        <v>2018</v>
      </c>
      <c r="C385" s="23" t="s">
        <v>76</v>
      </c>
      <c r="D385" s="23">
        <v>1186.21</v>
      </c>
      <c r="E385" s="23">
        <v>474.48</v>
      </c>
    </row>
    <row r="386" spans="1:5" x14ac:dyDescent="0.3">
      <c r="A386" s="24">
        <v>42711</v>
      </c>
      <c r="B386" s="23">
        <v>2016</v>
      </c>
      <c r="C386" s="23" t="s">
        <v>76</v>
      </c>
      <c r="D386" s="23">
        <v>1675.29</v>
      </c>
      <c r="E386" s="23">
        <v>1105.69</v>
      </c>
    </row>
    <row r="387" spans="1:5" x14ac:dyDescent="0.3">
      <c r="A387" s="24">
        <v>43281</v>
      </c>
      <c r="B387" s="23">
        <v>2018</v>
      </c>
      <c r="C387" s="23" t="s">
        <v>30</v>
      </c>
      <c r="D387" s="23">
        <v>2184.0700000000002</v>
      </c>
      <c r="E387" s="23">
        <v>1266.76</v>
      </c>
    </row>
    <row r="388" spans="1:5" x14ac:dyDescent="0.3">
      <c r="A388" s="24">
        <v>43024</v>
      </c>
      <c r="B388" s="23">
        <v>2017</v>
      </c>
      <c r="C388" s="23" t="s">
        <v>77</v>
      </c>
      <c r="D388" s="23">
        <v>1392.48</v>
      </c>
      <c r="E388" s="23">
        <v>905.11</v>
      </c>
    </row>
    <row r="389" spans="1:5" x14ac:dyDescent="0.3">
      <c r="A389" s="24">
        <v>43202</v>
      </c>
      <c r="B389" s="23">
        <v>2018</v>
      </c>
      <c r="C389" s="23" t="s">
        <v>30</v>
      </c>
      <c r="D389" s="23">
        <v>2158.02</v>
      </c>
      <c r="E389" s="23">
        <v>1445.87</v>
      </c>
    </row>
    <row r="390" spans="1:5" x14ac:dyDescent="0.3">
      <c r="A390" s="24">
        <v>42636</v>
      </c>
      <c r="B390" s="23">
        <v>2016</v>
      </c>
      <c r="C390" s="23" t="s">
        <v>76</v>
      </c>
      <c r="D390" s="23">
        <v>2465</v>
      </c>
      <c r="E390" s="23">
        <v>1552.95</v>
      </c>
    </row>
    <row r="391" spans="1:5" x14ac:dyDescent="0.3">
      <c r="A391" s="24">
        <v>43169</v>
      </c>
      <c r="B391" s="23">
        <v>2018</v>
      </c>
      <c r="C391" s="23" t="s">
        <v>30</v>
      </c>
      <c r="D391" s="23">
        <v>2419.64</v>
      </c>
      <c r="E391" s="23">
        <v>1234.02</v>
      </c>
    </row>
    <row r="392" spans="1:5" x14ac:dyDescent="0.3">
      <c r="A392" s="24">
        <v>43440</v>
      </c>
      <c r="B392" s="23">
        <v>2018</v>
      </c>
      <c r="C392" s="23" t="s">
        <v>77</v>
      </c>
      <c r="D392" s="23">
        <v>638.61</v>
      </c>
      <c r="E392" s="23">
        <v>402.32</v>
      </c>
    </row>
    <row r="393" spans="1:5" x14ac:dyDescent="0.3">
      <c r="A393" s="24">
        <v>42400</v>
      </c>
      <c r="B393" s="23">
        <v>2016</v>
      </c>
      <c r="C393" s="23" t="s">
        <v>77</v>
      </c>
      <c r="D393" s="23">
        <v>1968.43</v>
      </c>
      <c r="E393" s="23">
        <v>1240.1099999999999</v>
      </c>
    </row>
    <row r="394" spans="1:5" x14ac:dyDescent="0.3">
      <c r="A394" s="24">
        <v>42673</v>
      </c>
      <c r="B394" s="23">
        <v>2016</v>
      </c>
      <c r="C394" s="23" t="s">
        <v>31</v>
      </c>
      <c r="D394" s="23">
        <v>2280.9699999999998</v>
      </c>
      <c r="E394" s="23">
        <v>912.39</v>
      </c>
    </row>
    <row r="395" spans="1:5" x14ac:dyDescent="0.3">
      <c r="A395" s="24">
        <v>43089</v>
      </c>
      <c r="B395" s="23">
        <v>2017</v>
      </c>
      <c r="C395" s="23" t="s">
        <v>76</v>
      </c>
      <c r="D395" s="23">
        <v>1657.87</v>
      </c>
      <c r="E395" s="23">
        <v>862.09</v>
      </c>
    </row>
    <row r="396" spans="1:5" x14ac:dyDescent="0.3">
      <c r="A396" s="24">
        <v>42903</v>
      </c>
      <c r="B396" s="23">
        <v>2017</v>
      </c>
      <c r="C396" s="23" t="s">
        <v>77</v>
      </c>
      <c r="D396" s="23">
        <v>1793.59</v>
      </c>
      <c r="E396" s="23">
        <v>753.31</v>
      </c>
    </row>
    <row r="397" spans="1:5" x14ac:dyDescent="0.3">
      <c r="A397" s="24">
        <v>42443</v>
      </c>
      <c r="B397" s="23">
        <v>2016</v>
      </c>
      <c r="C397" s="23" t="s">
        <v>31</v>
      </c>
      <c r="D397" s="23">
        <v>37.409999999999997</v>
      </c>
      <c r="E397" s="23">
        <v>18.71</v>
      </c>
    </row>
    <row r="398" spans="1:5" x14ac:dyDescent="0.3">
      <c r="A398" s="24">
        <v>42806</v>
      </c>
      <c r="B398" s="23">
        <v>2017</v>
      </c>
      <c r="C398" s="23" t="s">
        <v>30</v>
      </c>
      <c r="D398" s="23">
        <v>561.21</v>
      </c>
      <c r="E398" s="23">
        <v>297.44</v>
      </c>
    </row>
    <row r="399" spans="1:5" x14ac:dyDescent="0.3">
      <c r="A399" s="24">
        <v>43092</v>
      </c>
      <c r="B399" s="23">
        <v>2017</v>
      </c>
      <c r="C399" s="23" t="s">
        <v>77</v>
      </c>
      <c r="D399" s="23">
        <v>1826.73</v>
      </c>
      <c r="E399" s="23">
        <v>1096.04</v>
      </c>
    </row>
    <row r="400" spans="1:5" x14ac:dyDescent="0.3">
      <c r="A400" s="24">
        <v>43252</v>
      </c>
      <c r="B400" s="23">
        <v>2018</v>
      </c>
      <c r="C400" s="23" t="s">
        <v>76</v>
      </c>
      <c r="D400" s="23">
        <v>110.19</v>
      </c>
      <c r="E400" s="23">
        <v>55.1</v>
      </c>
    </row>
    <row r="401" spans="1:5" x14ac:dyDescent="0.3">
      <c r="A401" s="24">
        <v>43371</v>
      </c>
      <c r="B401" s="23">
        <v>2018</v>
      </c>
      <c r="C401" s="23" t="s">
        <v>77</v>
      </c>
      <c r="D401" s="23">
        <v>1971.48</v>
      </c>
      <c r="E401" s="23">
        <v>906.88</v>
      </c>
    </row>
    <row r="402" spans="1:5" x14ac:dyDescent="0.3">
      <c r="A402" s="24">
        <v>43064</v>
      </c>
      <c r="B402" s="23">
        <v>2017</v>
      </c>
      <c r="C402" s="23" t="s">
        <v>77</v>
      </c>
      <c r="D402" s="23">
        <v>543.38</v>
      </c>
      <c r="E402" s="23">
        <v>266.26</v>
      </c>
    </row>
    <row r="403" spans="1:5" x14ac:dyDescent="0.3">
      <c r="A403" s="24">
        <v>43005</v>
      </c>
      <c r="B403" s="23">
        <v>2017</v>
      </c>
      <c r="C403" s="23" t="s">
        <v>30</v>
      </c>
      <c r="D403" s="23">
        <v>961.3</v>
      </c>
      <c r="E403" s="23">
        <v>384.52</v>
      </c>
    </row>
    <row r="404" spans="1:5" x14ac:dyDescent="0.3">
      <c r="A404" s="24">
        <v>42798</v>
      </c>
      <c r="B404" s="23">
        <v>2017</v>
      </c>
      <c r="C404" s="23" t="s">
        <v>77</v>
      </c>
      <c r="D404" s="23">
        <v>712.75</v>
      </c>
      <c r="E404" s="23">
        <v>349.25</v>
      </c>
    </row>
    <row r="405" spans="1:5" x14ac:dyDescent="0.3">
      <c r="A405" s="24">
        <v>42754</v>
      </c>
      <c r="B405" s="23">
        <v>2017</v>
      </c>
      <c r="C405" s="23" t="s">
        <v>30</v>
      </c>
      <c r="D405" s="23">
        <v>1086.1199999999999</v>
      </c>
      <c r="E405" s="23">
        <v>727.7</v>
      </c>
    </row>
    <row r="406" spans="1:5" x14ac:dyDescent="0.3">
      <c r="A406" s="24">
        <v>42957</v>
      </c>
      <c r="B406" s="23">
        <v>2017</v>
      </c>
      <c r="C406" s="23" t="s">
        <v>76</v>
      </c>
      <c r="D406" s="23">
        <v>2496.4299999999998</v>
      </c>
      <c r="E406" s="23">
        <v>1373.04</v>
      </c>
    </row>
    <row r="407" spans="1:5" x14ac:dyDescent="0.3">
      <c r="A407" s="24">
        <v>43004</v>
      </c>
      <c r="B407" s="23">
        <v>2017</v>
      </c>
      <c r="C407" s="23" t="s">
        <v>31</v>
      </c>
      <c r="D407" s="23">
        <v>249.02</v>
      </c>
      <c r="E407" s="23">
        <v>109.57</v>
      </c>
    </row>
    <row r="408" spans="1:5" x14ac:dyDescent="0.3">
      <c r="A408" s="24">
        <v>42466</v>
      </c>
      <c r="B408" s="23">
        <v>2016</v>
      </c>
      <c r="C408" s="23" t="s">
        <v>30</v>
      </c>
      <c r="D408" s="23">
        <v>2133.2199999999998</v>
      </c>
      <c r="E408" s="23">
        <v>1130.6099999999999</v>
      </c>
    </row>
    <row r="409" spans="1:5" x14ac:dyDescent="0.3">
      <c r="A409" s="24">
        <v>42383</v>
      </c>
      <c r="B409" s="23">
        <v>2016</v>
      </c>
      <c r="C409" s="23" t="s">
        <v>76</v>
      </c>
      <c r="D409" s="23">
        <v>903.17</v>
      </c>
      <c r="E409" s="23">
        <v>478.68</v>
      </c>
    </row>
    <row r="410" spans="1:5" x14ac:dyDescent="0.3">
      <c r="A410" s="24">
        <v>43087</v>
      </c>
      <c r="B410" s="23">
        <v>2017</v>
      </c>
      <c r="C410" s="23" t="s">
        <v>76</v>
      </c>
      <c r="D410" s="23">
        <v>1472.87</v>
      </c>
      <c r="E410" s="23">
        <v>898.45</v>
      </c>
    </row>
    <row r="411" spans="1:5" x14ac:dyDescent="0.3">
      <c r="A411" s="24">
        <v>42456</v>
      </c>
      <c r="B411" s="23">
        <v>2016</v>
      </c>
      <c r="C411" s="23" t="s">
        <v>31</v>
      </c>
      <c r="D411" s="23">
        <v>2226.17</v>
      </c>
      <c r="E411" s="23">
        <v>1424.75</v>
      </c>
    </row>
    <row r="412" spans="1:5" x14ac:dyDescent="0.3">
      <c r="A412" s="24">
        <v>42401</v>
      </c>
      <c r="B412" s="23">
        <v>2016</v>
      </c>
      <c r="C412" s="23" t="s">
        <v>77</v>
      </c>
      <c r="D412" s="23">
        <v>1859.52</v>
      </c>
      <c r="E412" s="23">
        <v>948.36</v>
      </c>
    </row>
    <row r="413" spans="1:5" x14ac:dyDescent="0.3">
      <c r="A413" s="24">
        <v>43235</v>
      </c>
      <c r="B413" s="23">
        <v>2018</v>
      </c>
      <c r="C413" s="23" t="s">
        <v>31</v>
      </c>
      <c r="D413" s="23">
        <v>2187.08</v>
      </c>
      <c r="E413" s="23">
        <v>852.96</v>
      </c>
    </row>
    <row r="414" spans="1:5" x14ac:dyDescent="0.3">
      <c r="A414" s="24">
        <v>42723</v>
      </c>
      <c r="B414" s="23">
        <v>2016</v>
      </c>
      <c r="C414" s="23" t="s">
        <v>31</v>
      </c>
      <c r="D414" s="23">
        <v>1283.51</v>
      </c>
      <c r="E414" s="23">
        <v>757.27</v>
      </c>
    </row>
    <row r="415" spans="1:5" x14ac:dyDescent="0.3">
      <c r="A415" s="24">
        <v>42517</v>
      </c>
      <c r="B415" s="23">
        <v>2016</v>
      </c>
      <c r="C415" s="23" t="s">
        <v>76</v>
      </c>
      <c r="D415" s="23">
        <v>790.88</v>
      </c>
      <c r="E415" s="23">
        <v>498.25</v>
      </c>
    </row>
    <row r="416" spans="1:5" x14ac:dyDescent="0.3">
      <c r="A416" s="24">
        <v>42441</v>
      </c>
      <c r="B416" s="23">
        <v>2016</v>
      </c>
      <c r="C416" s="23" t="s">
        <v>76</v>
      </c>
      <c r="D416" s="23">
        <v>2249.06</v>
      </c>
      <c r="E416" s="23">
        <v>1079.55</v>
      </c>
    </row>
    <row r="417" spans="1:5" x14ac:dyDescent="0.3">
      <c r="A417" s="24">
        <v>42826</v>
      </c>
      <c r="B417" s="23">
        <v>2017</v>
      </c>
      <c r="C417" s="23" t="s">
        <v>30</v>
      </c>
      <c r="D417" s="23">
        <v>233.71</v>
      </c>
      <c r="E417" s="23">
        <v>102.83</v>
      </c>
    </row>
    <row r="418" spans="1:5" x14ac:dyDescent="0.3">
      <c r="A418" s="24">
        <v>43451</v>
      </c>
      <c r="B418" s="23">
        <v>2018</v>
      </c>
      <c r="C418" s="23" t="s">
        <v>31</v>
      </c>
      <c r="D418" s="23">
        <v>2216.86</v>
      </c>
      <c r="E418" s="23">
        <v>1019.76</v>
      </c>
    </row>
    <row r="419" spans="1:5" x14ac:dyDescent="0.3">
      <c r="A419" s="24">
        <v>43058</v>
      </c>
      <c r="B419" s="23">
        <v>2017</v>
      </c>
      <c r="C419" s="23" t="s">
        <v>30</v>
      </c>
      <c r="D419" s="23">
        <v>2117.14</v>
      </c>
      <c r="E419" s="23">
        <v>1206.77</v>
      </c>
    </row>
    <row r="420" spans="1:5" x14ac:dyDescent="0.3">
      <c r="A420" s="24">
        <v>42663</v>
      </c>
      <c r="B420" s="23">
        <v>2016</v>
      </c>
      <c r="C420" s="23" t="s">
        <v>30</v>
      </c>
      <c r="D420" s="23">
        <v>98.19</v>
      </c>
      <c r="E420" s="23">
        <v>63.82</v>
      </c>
    </row>
    <row r="421" spans="1:5" x14ac:dyDescent="0.3">
      <c r="A421" s="24">
        <v>42426</v>
      </c>
      <c r="B421" s="23">
        <v>2016</v>
      </c>
      <c r="C421" s="23" t="s">
        <v>30</v>
      </c>
      <c r="D421" s="23">
        <v>539.79</v>
      </c>
      <c r="E421" s="23">
        <v>296.88</v>
      </c>
    </row>
    <row r="422" spans="1:5" x14ac:dyDescent="0.3">
      <c r="A422" s="24">
        <v>42591</v>
      </c>
      <c r="B422" s="23">
        <v>2016</v>
      </c>
      <c r="C422" s="23" t="s">
        <v>31</v>
      </c>
      <c r="D422" s="23">
        <v>1740.05</v>
      </c>
      <c r="E422" s="23">
        <v>1113.6300000000001</v>
      </c>
    </row>
    <row r="423" spans="1:5" x14ac:dyDescent="0.3">
      <c r="A423" s="24">
        <v>42853</v>
      </c>
      <c r="B423" s="23">
        <v>2017</v>
      </c>
      <c r="C423" s="23" t="s">
        <v>30</v>
      </c>
      <c r="D423" s="23">
        <v>255.53</v>
      </c>
      <c r="E423" s="23">
        <v>171.21</v>
      </c>
    </row>
    <row r="424" spans="1:5" x14ac:dyDescent="0.3">
      <c r="A424" s="24">
        <v>43302</v>
      </c>
      <c r="B424" s="23">
        <v>2018</v>
      </c>
      <c r="C424" s="23" t="s">
        <v>30</v>
      </c>
      <c r="D424" s="23">
        <v>351.43</v>
      </c>
      <c r="E424" s="23">
        <v>158.13999999999999</v>
      </c>
    </row>
    <row r="425" spans="1:5" x14ac:dyDescent="0.3">
      <c r="A425" s="24">
        <v>42532</v>
      </c>
      <c r="B425" s="23">
        <v>2016</v>
      </c>
      <c r="C425" s="23" t="s">
        <v>31</v>
      </c>
      <c r="D425" s="23">
        <v>360.48</v>
      </c>
      <c r="E425" s="23">
        <v>198.26</v>
      </c>
    </row>
    <row r="426" spans="1:5" x14ac:dyDescent="0.3">
      <c r="A426" s="24">
        <v>43090</v>
      </c>
      <c r="B426" s="23">
        <v>2017</v>
      </c>
      <c r="C426" s="23" t="s">
        <v>30</v>
      </c>
      <c r="D426" s="23">
        <v>607.66</v>
      </c>
      <c r="E426" s="23">
        <v>376.75</v>
      </c>
    </row>
    <row r="427" spans="1:5" x14ac:dyDescent="0.3">
      <c r="A427" s="24">
        <v>43296</v>
      </c>
      <c r="B427" s="23">
        <v>2018</v>
      </c>
      <c r="C427" s="23" t="s">
        <v>76</v>
      </c>
      <c r="D427" s="23">
        <v>2348.0500000000002</v>
      </c>
      <c r="E427" s="23">
        <v>1009.66</v>
      </c>
    </row>
    <row r="428" spans="1:5" x14ac:dyDescent="0.3">
      <c r="A428" s="24">
        <v>42889</v>
      </c>
      <c r="B428" s="23">
        <v>2017</v>
      </c>
      <c r="C428" s="23" t="s">
        <v>30</v>
      </c>
      <c r="D428" s="23">
        <v>2347.36</v>
      </c>
      <c r="E428" s="23">
        <v>938.94</v>
      </c>
    </row>
    <row r="429" spans="1:5" x14ac:dyDescent="0.3">
      <c r="A429" s="24">
        <v>43153</v>
      </c>
      <c r="B429" s="23">
        <v>2018</v>
      </c>
      <c r="C429" s="23" t="s">
        <v>76</v>
      </c>
      <c r="D429" s="23">
        <v>149.54</v>
      </c>
      <c r="E429" s="23">
        <v>71.78</v>
      </c>
    </row>
    <row r="430" spans="1:5" x14ac:dyDescent="0.3">
      <c r="A430" s="24">
        <v>42656</v>
      </c>
      <c r="B430" s="23">
        <v>2016</v>
      </c>
      <c r="C430" s="23" t="s">
        <v>76</v>
      </c>
      <c r="D430" s="23">
        <v>1146.83</v>
      </c>
      <c r="E430" s="23">
        <v>527.54</v>
      </c>
    </row>
    <row r="431" spans="1:5" x14ac:dyDescent="0.3">
      <c r="A431" s="24">
        <v>43436</v>
      </c>
      <c r="B431" s="23">
        <v>2018</v>
      </c>
      <c r="C431" s="23" t="s">
        <v>76</v>
      </c>
      <c r="D431" s="23">
        <v>1611.46</v>
      </c>
      <c r="E431" s="23">
        <v>837.96</v>
      </c>
    </row>
    <row r="432" spans="1:5" x14ac:dyDescent="0.3">
      <c r="A432" s="24">
        <v>42835</v>
      </c>
      <c r="B432" s="23">
        <v>2017</v>
      </c>
      <c r="C432" s="23" t="s">
        <v>31</v>
      </c>
      <c r="D432" s="23">
        <v>312.83</v>
      </c>
      <c r="E432" s="23">
        <v>178.31</v>
      </c>
    </row>
    <row r="433" spans="1:5" x14ac:dyDescent="0.3">
      <c r="A433" s="24">
        <v>42674</v>
      </c>
      <c r="B433" s="23">
        <v>2016</v>
      </c>
      <c r="C433" s="23" t="s">
        <v>30</v>
      </c>
      <c r="D433" s="23">
        <v>1769.08</v>
      </c>
      <c r="E433" s="23">
        <v>1149.9000000000001</v>
      </c>
    </row>
    <row r="434" spans="1:5" x14ac:dyDescent="0.3">
      <c r="A434" s="24">
        <v>42751</v>
      </c>
      <c r="B434" s="23">
        <v>2017</v>
      </c>
      <c r="C434" s="23" t="s">
        <v>31</v>
      </c>
      <c r="D434" s="23">
        <v>1146.08</v>
      </c>
      <c r="E434" s="23">
        <v>641.79999999999995</v>
      </c>
    </row>
    <row r="435" spans="1:5" x14ac:dyDescent="0.3">
      <c r="A435" s="24">
        <v>43071</v>
      </c>
      <c r="B435" s="23">
        <v>2017</v>
      </c>
      <c r="C435" s="23" t="s">
        <v>76</v>
      </c>
      <c r="D435" s="23">
        <v>2109.7399999999998</v>
      </c>
      <c r="E435" s="23">
        <v>822.8</v>
      </c>
    </row>
    <row r="436" spans="1:5" x14ac:dyDescent="0.3">
      <c r="A436" s="24">
        <v>42628</v>
      </c>
      <c r="B436" s="23">
        <v>2016</v>
      </c>
      <c r="C436" s="23" t="s">
        <v>76</v>
      </c>
      <c r="D436" s="23">
        <v>78.819999999999993</v>
      </c>
      <c r="E436" s="23">
        <v>40.200000000000003</v>
      </c>
    </row>
    <row r="437" spans="1:5" x14ac:dyDescent="0.3">
      <c r="A437" s="24">
        <v>42730</v>
      </c>
      <c r="B437" s="23">
        <v>2016</v>
      </c>
      <c r="C437" s="23" t="s">
        <v>31</v>
      </c>
      <c r="D437" s="23">
        <v>1965.78</v>
      </c>
      <c r="E437" s="23">
        <v>786.31</v>
      </c>
    </row>
    <row r="438" spans="1:5" x14ac:dyDescent="0.3">
      <c r="A438" s="24">
        <v>43044</v>
      </c>
      <c r="B438" s="23">
        <v>2017</v>
      </c>
      <c r="C438" s="23" t="s">
        <v>77</v>
      </c>
      <c r="D438" s="23">
        <v>88.26</v>
      </c>
      <c r="E438" s="23">
        <v>41.48</v>
      </c>
    </row>
    <row r="439" spans="1:5" x14ac:dyDescent="0.3">
      <c r="A439" s="24">
        <v>43261</v>
      </c>
      <c r="B439" s="23">
        <v>2018</v>
      </c>
      <c r="C439" s="23" t="s">
        <v>31</v>
      </c>
      <c r="D439" s="23">
        <v>2468.0100000000002</v>
      </c>
      <c r="E439" s="23">
        <v>962.52</v>
      </c>
    </row>
    <row r="440" spans="1:5" x14ac:dyDescent="0.3">
      <c r="A440" s="24">
        <v>43457</v>
      </c>
      <c r="B440" s="23">
        <v>2018</v>
      </c>
      <c r="C440" s="23" t="s">
        <v>76</v>
      </c>
      <c r="D440" s="23">
        <v>1656.82</v>
      </c>
      <c r="E440" s="23">
        <v>1060.3599999999999</v>
      </c>
    </row>
    <row r="441" spans="1:5" x14ac:dyDescent="0.3">
      <c r="A441" s="24">
        <v>42534</v>
      </c>
      <c r="B441" s="23">
        <v>2016</v>
      </c>
      <c r="C441" s="23" t="s">
        <v>30</v>
      </c>
      <c r="D441" s="23">
        <v>1005.73</v>
      </c>
      <c r="E441" s="23">
        <v>553.15</v>
      </c>
    </row>
    <row r="442" spans="1:5" x14ac:dyDescent="0.3">
      <c r="A442" s="24">
        <v>43158</v>
      </c>
      <c r="B442" s="23">
        <v>2018</v>
      </c>
      <c r="C442" s="23" t="s">
        <v>30</v>
      </c>
      <c r="D442" s="23">
        <v>78</v>
      </c>
      <c r="E442" s="23">
        <v>35.880000000000003</v>
      </c>
    </row>
    <row r="443" spans="1:5" x14ac:dyDescent="0.3">
      <c r="A443" s="24">
        <v>43408</v>
      </c>
      <c r="B443" s="23">
        <v>2018</v>
      </c>
      <c r="C443" s="23" t="s">
        <v>30</v>
      </c>
      <c r="D443" s="23">
        <v>577.51</v>
      </c>
      <c r="E443" s="23">
        <v>259.88</v>
      </c>
    </row>
    <row r="444" spans="1:5" x14ac:dyDescent="0.3">
      <c r="A444" s="24">
        <v>42792</v>
      </c>
      <c r="B444" s="23">
        <v>2017</v>
      </c>
      <c r="C444" s="23" t="s">
        <v>76</v>
      </c>
      <c r="D444" s="23">
        <v>538.86</v>
      </c>
      <c r="E444" s="23">
        <v>323.32</v>
      </c>
    </row>
    <row r="445" spans="1:5" x14ac:dyDescent="0.3">
      <c r="A445" s="24">
        <v>42620</v>
      </c>
      <c r="B445" s="23">
        <v>2016</v>
      </c>
      <c r="C445" s="23" t="s">
        <v>30</v>
      </c>
      <c r="D445" s="23">
        <v>1527.05</v>
      </c>
      <c r="E445" s="23">
        <v>748.25</v>
      </c>
    </row>
    <row r="446" spans="1:5" x14ac:dyDescent="0.3">
      <c r="A446" s="24">
        <v>42415</v>
      </c>
      <c r="B446" s="23">
        <v>2016</v>
      </c>
      <c r="C446" s="23" t="s">
        <v>31</v>
      </c>
      <c r="D446" s="23">
        <v>410.71</v>
      </c>
      <c r="E446" s="23">
        <v>221.78</v>
      </c>
    </row>
    <row r="447" spans="1:5" x14ac:dyDescent="0.3">
      <c r="A447" s="24">
        <v>43107</v>
      </c>
      <c r="B447" s="23">
        <v>2018</v>
      </c>
      <c r="C447" s="23" t="s">
        <v>76</v>
      </c>
      <c r="D447" s="23">
        <v>1709.63</v>
      </c>
      <c r="E447" s="23">
        <v>1094.1600000000001</v>
      </c>
    </row>
    <row r="448" spans="1:5" x14ac:dyDescent="0.3">
      <c r="A448" s="24">
        <v>42739</v>
      </c>
      <c r="B448" s="23">
        <v>2017</v>
      </c>
      <c r="C448" s="23" t="s">
        <v>76</v>
      </c>
      <c r="D448" s="23">
        <v>2494.98</v>
      </c>
      <c r="E448" s="23">
        <v>1172.6400000000001</v>
      </c>
    </row>
    <row r="449" spans="1:5" x14ac:dyDescent="0.3">
      <c r="A449" s="24">
        <v>42815</v>
      </c>
      <c r="B449" s="23">
        <v>2017</v>
      </c>
      <c r="C449" s="23" t="s">
        <v>30</v>
      </c>
      <c r="D449" s="23">
        <v>33.229999999999997</v>
      </c>
      <c r="E449" s="23">
        <v>16.28</v>
      </c>
    </row>
    <row r="450" spans="1:5" x14ac:dyDescent="0.3">
      <c r="A450" s="24">
        <v>43341</v>
      </c>
      <c r="B450" s="23">
        <v>2018</v>
      </c>
      <c r="C450" s="23" t="s">
        <v>31</v>
      </c>
      <c r="D450" s="23">
        <v>1123.3699999999999</v>
      </c>
      <c r="E450" s="23">
        <v>505.52</v>
      </c>
    </row>
    <row r="451" spans="1:5" x14ac:dyDescent="0.3">
      <c r="A451" s="24">
        <v>42535</v>
      </c>
      <c r="B451" s="23">
        <v>2016</v>
      </c>
      <c r="C451" s="23" t="s">
        <v>31</v>
      </c>
      <c r="D451" s="23">
        <v>2278.94</v>
      </c>
      <c r="E451" s="23">
        <v>1526.89</v>
      </c>
    </row>
    <row r="452" spans="1:5" x14ac:dyDescent="0.3">
      <c r="A452" s="24">
        <v>43376</v>
      </c>
      <c r="B452" s="23">
        <v>2018</v>
      </c>
      <c r="C452" s="23" t="s">
        <v>30</v>
      </c>
      <c r="D452" s="23">
        <v>540.51</v>
      </c>
      <c r="E452" s="23">
        <v>254.04</v>
      </c>
    </row>
    <row r="453" spans="1:5" x14ac:dyDescent="0.3">
      <c r="A453" s="24">
        <v>43204</v>
      </c>
      <c r="B453" s="23">
        <v>2018</v>
      </c>
      <c r="C453" s="23" t="s">
        <v>30</v>
      </c>
      <c r="D453" s="23">
        <v>1321.13</v>
      </c>
      <c r="E453" s="23">
        <v>594.51</v>
      </c>
    </row>
    <row r="454" spans="1:5" x14ac:dyDescent="0.3">
      <c r="A454" s="24">
        <v>42656</v>
      </c>
      <c r="B454" s="23">
        <v>2016</v>
      </c>
      <c r="C454" s="23" t="s">
        <v>77</v>
      </c>
      <c r="D454" s="23">
        <v>2376.8000000000002</v>
      </c>
      <c r="E454" s="23">
        <v>1544.92</v>
      </c>
    </row>
    <row r="455" spans="1:5" x14ac:dyDescent="0.3">
      <c r="A455" s="24">
        <v>42670</v>
      </c>
      <c r="B455" s="23">
        <v>2016</v>
      </c>
      <c r="C455" s="23" t="s">
        <v>30</v>
      </c>
      <c r="D455" s="23">
        <v>2434.29</v>
      </c>
      <c r="E455" s="23">
        <v>973.72</v>
      </c>
    </row>
    <row r="456" spans="1:5" x14ac:dyDescent="0.3">
      <c r="A456" s="24">
        <v>43263</v>
      </c>
      <c r="B456" s="23">
        <v>2018</v>
      </c>
      <c r="C456" s="23" t="s">
        <v>30</v>
      </c>
      <c r="D456" s="23">
        <v>1397.51</v>
      </c>
      <c r="E456" s="23">
        <v>559</v>
      </c>
    </row>
    <row r="457" spans="1:5" x14ac:dyDescent="0.3">
      <c r="A457" s="24">
        <v>43116</v>
      </c>
      <c r="B457" s="23">
        <v>2018</v>
      </c>
      <c r="C457" s="23" t="s">
        <v>30</v>
      </c>
      <c r="D457" s="23">
        <v>751.96</v>
      </c>
      <c r="E457" s="23">
        <v>360.94</v>
      </c>
    </row>
    <row r="458" spans="1:5" x14ac:dyDescent="0.3">
      <c r="A458" s="24">
        <v>42403</v>
      </c>
      <c r="B458" s="23">
        <v>2016</v>
      </c>
      <c r="C458" s="23" t="s">
        <v>76</v>
      </c>
      <c r="D458" s="23">
        <v>1586.27</v>
      </c>
      <c r="E458" s="23">
        <v>650.37</v>
      </c>
    </row>
    <row r="459" spans="1:5" x14ac:dyDescent="0.3">
      <c r="A459" s="24">
        <v>42650</v>
      </c>
      <c r="B459" s="23">
        <v>2016</v>
      </c>
      <c r="C459" s="23" t="s">
        <v>30</v>
      </c>
      <c r="D459" s="23">
        <v>622.54999999999995</v>
      </c>
      <c r="E459" s="23">
        <v>242.79</v>
      </c>
    </row>
    <row r="460" spans="1:5" x14ac:dyDescent="0.3">
      <c r="A460" s="24">
        <v>42685</v>
      </c>
      <c r="B460" s="23">
        <v>2016</v>
      </c>
      <c r="C460" s="23" t="s">
        <v>30</v>
      </c>
      <c r="D460" s="23">
        <v>1641.29</v>
      </c>
      <c r="E460" s="23">
        <v>804.23</v>
      </c>
    </row>
    <row r="461" spans="1:5" x14ac:dyDescent="0.3">
      <c r="A461" s="24">
        <v>42733</v>
      </c>
      <c r="B461" s="23">
        <v>2016</v>
      </c>
      <c r="C461" s="23" t="s">
        <v>77</v>
      </c>
      <c r="D461" s="23">
        <v>2372.5100000000002</v>
      </c>
      <c r="E461" s="23">
        <v>1162.53</v>
      </c>
    </row>
    <row r="462" spans="1:5" x14ac:dyDescent="0.3">
      <c r="A462" s="24">
        <v>42463</v>
      </c>
      <c r="B462" s="23">
        <v>2016</v>
      </c>
      <c r="C462" s="23" t="s">
        <v>77</v>
      </c>
      <c r="D462" s="23">
        <v>1402.83</v>
      </c>
      <c r="E462" s="23">
        <v>757.53</v>
      </c>
    </row>
    <row r="463" spans="1:5" x14ac:dyDescent="0.3">
      <c r="A463" s="24">
        <v>42730</v>
      </c>
      <c r="B463" s="23">
        <v>2016</v>
      </c>
      <c r="C463" s="23" t="s">
        <v>77</v>
      </c>
      <c r="D463" s="23">
        <v>1457.64</v>
      </c>
      <c r="E463" s="23">
        <v>641.36</v>
      </c>
    </row>
    <row r="464" spans="1:5" x14ac:dyDescent="0.3">
      <c r="A464" s="24">
        <v>42985</v>
      </c>
      <c r="B464" s="23">
        <v>2017</v>
      </c>
      <c r="C464" s="23" t="s">
        <v>31</v>
      </c>
      <c r="D464" s="23">
        <v>364.61</v>
      </c>
      <c r="E464" s="23">
        <v>222.41</v>
      </c>
    </row>
    <row r="465" spans="1:5" x14ac:dyDescent="0.3">
      <c r="A465" s="24">
        <v>42686</v>
      </c>
      <c r="B465" s="23">
        <v>2016</v>
      </c>
      <c r="C465" s="23" t="s">
        <v>31</v>
      </c>
      <c r="D465" s="23">
        <v>736.24</v>
      </c>
      <c r="E465" s="23">
        <v>427.02</v>
      </c>
    </row>
    <row r="466" spans="1:5" x14ac:dyDescent="0.3">
      <c r="A466" s="24">
        <v>43460</v>
      </c>
      <c r="B466" s="23">
        <v>2018</v>
      </c>
      <c r="C466" s="23" t="s">
        <v>76</v>
      </c>
      <c r="D466" s="23">
        <v>923.94</v>
      </c>
      <c r="E466" s="23">
        <v>471.21</v>
      </c>
    </row>
    <row r="467" spans="1:5" x14ac:dyDescent="0.3">
      <c r="A467" s="24">
        <v>42465</v>
      </c>
      <c r="B467" s="23">
        <v>2016</v>
      </c>
      <c r="C467" s="23" t="s">
        <v>77</v>
      </c>
      <c r="D467" s="23">
        <v>295.16000000000003</v>
      </c>
      <c r="E467" s="23">
        <v>168.24</v>
      </c>
    </row>
    <row r="468" spans="1:5" x14ac:dyDescent="0.3">
      <c r="A468" s="24">
        <v>43066</v>
      </c>
      <c r="B468" s="23">
        <v>2017</v>
      </c>
      <c r="C468" s="23" t="s">
        <v>76</v>
      </c>
      <c r="D468" s="23">
        <v>278.19</v>
      </c>
      <c r="E468" s="23">
        <v>136.31</v>
      </c>
    </row>
    <row r="469" spans="1:5" x14ac:dyDescent="0.3">
      <c r="A469" s="24">
        <v>43364</v>
      </c>
      <c r="B469" s="23">
        <v>2018</v>
      </c>
      <c r="C469" s="23" t="s">
        <v>76</v>
      </c>
      <c r="D469" s="23">
        <v>377.95</v>
      </c>
      <c r="E469" s="23">
        <v>226.77</v>
      </c>
    </row>
    <row r="470" spans="1:5" x14ac:dyDescent="0.3">
      <c r="A470" s="24">
        <v>43031</v>
      </c>
      <c r="B470" s="23">
        <v>2017</v>
      </c>
      <c r="C470" s="23" t="s">
        <v>77</v>
      </c>
      <c r="D470" s="23">
        <v>299.07</v>
      </c>
      <c r="E470" s="23">
        <v>134.58000000000001</v>
      </c>
    </row>
    <row r="471" spans="1:5" x14ac:dyDescent="0.3">
      <c r="A471" s="24">
        <v>42385</v>
      </c>
      <c r="B471" s="23">
        <v>2016</v>
      </c>
      <c r="C471" s="23" t="s">
        <v>77</v>
      </c>
      <c r="D471" s="23">
        <v>2462.06</v>
      </c>
      <c r="E471" s="23">
        <v>1058.69</v>
      </c>
    </row>
    <row r="472" spans="1:5" x14ac:dyDescent="0.3">
      <c r="A472" s="24">
        <v>43251</v>
      </c>
      <c r="B472" s="23">
        <v>2018</v>
      </c>
      <c r="C472" s="23" t="s">
        <v>76</v>
      </c>
      <c r="D472" s="23">
        <v>1621.96</v>
      </c>
      <c r="E472" s="23">
        <v>843.42</v>
      </c>
    </row>
    <row r="473" spans="1:5" x14ac:dyDescent="0.3">
      <c r="A473" s="24">
        <v>43313</v>
      </c>
      <c r="B473" s="23">
        <v>2018</v>
      </c>
      <c r="C473" s="23" t="s">
        <v>31</v>
      </c>
      <c r="D473" s="23">
        <v>1708.73</v>
      </c>
      <c r="E473" s="23">
        <v>905.63</v>
      </c>
    </row>
    <row r="474" spans="1:5" x14ac:dyDescent="0.3">
      <c r="A474" s="24">
        <v>43263</v>
      </c>
      <c r="B474" s="23">
        <v>2018</v>
      </c>
      <c r="C474" s="23" t="s">
        <v>30</v>
      </c>
      <c r="D474" s="23">
        <v>254.01</v>
      </c>
      <c r="E474" s="23">
        <v>149.87</v>
      </c>
    </row>
    <row r="475" spans="1:5" x14ac:dyDescent="0.3">
      <c r="A475" s="24">
        <v>42801</v>
      </c>
      <c r="B475" s="23">
        <v>2017</v>
      </c>
      <c r="C475" s="23" t="s">
        <v>77</v>
      </c>
      <c r="D475" s="23">
        <v>2435.94</v>
      </c>
      <c r="E475" s="23">
        <v>1096.17</v>
      </c>
    </row>
    <row r="476" spans="1:5" x14ac:dyDescent="0.3">
      <c r="A476" s="24">
        <v>43386</v>
      </c>
      <c r="B476" s="23">
        <v>2018</v>
      </c>
      <c r="C476" s="23" t="s">
        <v>30</v>
      </c>
      <c r="D476" s="23">
        <v>2342.37</v>
      </c>
      <c r="E476" s="23">
        <v>1218.03</v>
      </c>
    </row>
    <row r="477" spans="1:5" x14ac:dyDescent="0.3">
      <c r="A477" s="24">
        <v>43404</v>
      </c>
      <c r="B477" s="23">
        <v>2018</v>
      </c>
      <c r="C477" s="23" t="s">
        <v>77</v>
      </c>
      <c r="D477" s="23">
        <v>1626.41</v>
      </c>
      <c r="E477" s="23">
        <v>829.47</v>
      </c>
    </row>
    <row r="478" spans="1:5" x14ac:dyDescent="0.3">
      <c r="A478" s="24">
        <v>43336</v>
      </c>
      <c r="B478" s="23">
        <v>2018</v>
      </c>
      <c r="C478" s="23" t="s">
        <v>76</v>
      </c>
      <c r="D478" s="23">
        <v>2228.5500000000002</v>
      </c>
      <c r="E478" s="23">
        <v>891.42</v>
      </c>
    </row>
    <row r="479" spans="1:5" x14ac:dyDescent="0.3">
      <c r="A479" s="24">
        <v>42875</v>
      </c>
      <c r="B479" s="23">
        <v>2017</v>
      </c>
      <c r="C479" s="23" t="s">
        <v>31</v>
      </c>
      <c r="D479" s="23">
        <v>508.97</v>
      </c>
      <c r="E479" s="23">
        <v>213.77</v>
      </c>
    </row>
    <row r="480" spans="1:5" x14ac:dyDescent="0.3">
      <c r="A480" s="24">
        <v>42693</v>
      </c>
      <c r="B480" s="23">
        <v>2016</v>
      </c>
      <c r="C480" s="23" t="s">
        <v>76</v>
      </c>
      <c r="D480" s="23">
        <v>2205.67</v>
      </c>
      <c r="E480" s="23">
        <v>1235.18</v>
      </c>
    </row>
    <row r="481" spans="1:5" x14ac:dyDescent="0.3">
      <c r="A481" s="24">
        <v>42872</v>
      </c>
      <c r="B481" s="23">
        <v>2017</v>
      </c>
      <c r="C481" s="23" t="s">
        <v>31</v>
      </c>
      <c r="D481" s="23">
        <v>1057.56</v>
      </c>
      <c r="E481" s="23">
        <v>412.45</v>
      </c>
    </row>
    <row r="482" spans="1:5" x14ac:dyDescent="0.3">
      <c r="A482" s="24">
        <v>42420</v>
      </c>
      <c r="B482" s="23">
        <v>2016</v>
      </c>
      <c r="C482" s="23" t="s">
        <v>30</v>
      </c>
      <c r="D482" s="23">
        <v>1458.31</v>
      </c>
      <c r="E482" s="23">
        <v>699.99</v>
      </c>
    </row>
    <row r="483" spans="1:5" x14ac:dyDescent="0.3">
      <c r="A483" s="24">
        <v>43179</v>
      </c>
      <c r="B483" s="23">
        <v>2018</v>
      </c>
      <c r="C483" s="23" t="s">
        <v>31</v>
      </c>
      <c r="D483" s="23">
        <v>458.76</v>
      </c>
      <c r="E483" s="23">
        <v>243.14</v>
      </c>
    </row>
    <row r="484" spans="1:5" x14ac:dyDescent="0.3">
      <c r="A484" s="24">
        <v>42964</v>
      </c>
      <c r="B484" s="23">
        <v>2017</v>
      </c>
      <c r="C484" s="23" t="s">
        <v>30</v>
      </c>
      <c r="D484" s="23">
        <v>172.58</v>
      </c>
      <c r="E484" s="23">
        <v>82.84</v>
      </c>
    </row>
    <row r="485" spans="1:5" x14ac:dyDescent="0.3">
      <c r="A485" s="24">
        <v>42959</v>
      </c>
      <c r="B485" s="23">
        <v>2017</v>
      </c>
      <c r="C485" s="23" t="s">
        <v>76</v>
      </c>
      <c r="D485" s="23">
        <v>2375.3200000000002</v>
      </c>
      <c r="E485" s="23">
        <v>1567.71</v>
      </c>
    </row>
    <row r="486" spans="1:5" x14ac:dyDescent="0.3">
      <c r="A486" s="24">
        <v>43176</v>
      </c>
      <c r="B486" s="23">
        <v>2018</v>
      </c>
      <c r="C486" s="23" t="s">
        <v>30</v>
      </c>
      <c r="D486" s="23">
        <v>1542.83</v>
      </c>
      <c r="E486" s="23">
        <v>802.27</v>
      </c>
    </row>
    <row r="487" spans="1:5" x14ac:dyDescent="0.3">
      <c r="A487" s="24">
        <v>42532</v>
      </c>
      <c r="B487" s="23">
        <v>2016</v>
      </c>
      <c r="C487" s="23" t="s">
        <v>31</v>
      </c>
      <c r="D487" s="23">
        <v>660.93</v>
      </c>
      <c r="E487" s="23">
        <v>304.02999999999997</v>
      </c>
    </row>
    <row r="488" spans="1:5" x14ac:dyDescent="0.3">
      <c r="A488" s="24">
        <v>42674</v>
      </c>
      <c r="B488" s="23">
        <v>2016</v>
      </c>
      <c r="C488" s="23" t="s">
        <v>77</v>
      </c>
      <c r="D488" s="23">
        <v>544.23</v>
      </c>
      <c r="E488" s="23">
        <v>212.25</v>
      </c>
    </row>
    <row r="489" spans="1:5" x14ac:dyDescent="0.3">
      <c r="A489" s="24">
        <v>42855</v>
      </c>
      <c r="B489" s="23">
        <v>2017</v>
      </c>
      <c r="C489" s="23" t="s">
        <v>76</v>
      </c>
      <c r="D489" s="23">
        <v>150.19</v>
      </c>
      <c r="E489" s="23">
        <v>82.6</v>
      </c>
    </row>
    <row r="490" spans="1:5" x14ac:dyDescent="0.3">
      <c r="A490" s="24">
        <v>43058</v>
      </c>
      <c r="B490" s="23">
        <v>2017</v>
      </c>
      <c r="C490" s="23" t="s">
        <v>77</v>
      </c>
      <c r="D490" s="23">
        <v>451.19</v>
      </c>
      <c r="E490" s="23">
        <v>284.25</v>
      </c>
    </row>
    <row r="491" spans="1:5" x14ac:dyDescent="0.3">
      <c r="A491" s="24">
        <v>43116</v>
      </c>
      <c r="B491" s="23">
        <v>2018</v>
      </c>
      <c r="C491" s="23" t="s">
        <v>31</v>
      </c>
      <c r="D491" s="23">
        <v>1711.73</v>
      </c>
      <c r="E491" s="23">
        <v>958.57</v>
      </c>
    </row>
    <row r="492" spans="1:5" x14ac:dyDescent="0.3">
      <c r="A492" s="24">
        <v>43250</v>
      </c>
      <c r="B492" s="23">
        <v>2018</v>
      </c>
      <c r="C492" s="23" t="s">
        <v>30</v>
      </c>
      <c r="D492" s="23">
        <v>689.05</v>
      </c>
      <c r="E492" s="23">
        <v>461.66</v>
      </c>
    </row>
    <row r="493" spans="1:5" x14ac:dyDescent="0.3">
      <c r="A493" s="24">
        <v>42493</v>
      </c>
      <c r="B493" s="23">
        <v>2016</v>
      </c>
      <c r="C493" s="23" t="s">
        <v>31</v>
      </c>
      <c r="D493" s="23">
        <v>1463.2</v>
      </c>
      <c r="E493" s="23">
        <v>643.80999999999995</v>
      </c>
    </row>
    <row r="494" spans="1:5" x14ac:dyDescent="0.3">
      <c r="A494" s="24">
        <v>42700</v>
      </c>
      <c r="B494" s="23">
        <v>2016</v>
      </c>
      <c r="C494" s="23" t="s">
        <v>30</v>
      </c>
      <c r="D494" s="23">
        <v>398.06</v>
      </c>
      <c r="E494" s="23">
        <v>250.78</v>
      </c>
    </row>
    <row r="495" spans="1:5" x14ac:dyDescent="0.3">
      <c r="A495" s="24">
        <v>42612</v>
      </c>
      <c r="B495" s="23">
        <v>2016</v>
      </c>
      <c r="C495" s="23" t="s">
        <v>77</v>
      </c>
      <c r="D495" s="23">
        <v>2139.4699999999998</v>
      </c>
      <c r="E495" s="23">
        <v>855.79</v>
      </c>
    </row>
    <row r="496" spans="1:5" x14ac:dyDescent="0.3">
      <c r="A496" s="24">
        <v>42735</v>
      </c>
      <c r="B496" s="23">
        <v>2016</v>
      </c>
      <c r="C496" s="23" t="s">
        <v>77</v>
      </c>
      <c r="D496" s="23">
        <v>990.07</v>
      </c>
      <c r="E496" s="23">
        <v>386.13</v>
      </c>
    </row>
    <row r="497" spans="1:5" x14ac:dyDescent="0.3">
      <c r="A497" s="24">
        <v>43304</v>
      </c>
      <c r="B497" s="23">
        <v>2018</v>
      </c>
      <c r="C497" s="23" t="s">
        <v>30</v>
      </c>
      <c r="D497" s="23">
        <v>983.91</v>
      </c>
      <c r="E497" s="23">
        <v>600.19000000000005</v>
      </c>
    </row>
    <row r="498" spans="1:5" x14ac:dyDescent="0.3">
      <c r="A498" s="24">
        <v>42576</v>
      </c>
      <c r="B498" s="23">
        <v>2016</v>
      </c>
      <c r="C498" s="23" t="s">
        <v>31</v>
      </c>
      <c r="D498" s="23">
        <v>1697.79</v>
      </c>
      <c r="E498" s="23">
        <v>1052.6300000000001</v>
      </c>
    </row>
    <row r="499" spans="1:5" x14ac:dyDescent="0.3">
      <c r="A499" s="24">
        <v>43328</v>
      </c>
      <c r="B499" s="23">
        <v>2018</v>
      </c>
      <c r="C499" s="23" t="s">
        <v>31</v>
      </c>
      <c r="D499" s="23">
        <v>2311.1999999999998</v>
      </c>
      <c r="E499" s="23">
        <v>970.7</v>
      </c>
    </row>
    <row r="500" spans="1:5" x14ac:dyDescent="0.3">
      <c r="A500" s="24">
        <v>43343</v>
      </c>
      <c r="B500" s="23">
        <v>2018</v>
      </c>
      <c r="C500" s="23" t="s">
        <v>76</v>
      </c>
      <c r="D500" s="23">
        <v>2410.44</v>
      </c>
      <c r="E500" s="23">
        <v>1084.7</v>
      </c>
    </row>
    <row r="501" spans="1:5" x14ac:dyDescent="0.3">
      <c r="A501" s="24">
        <v>42863</v>
      </c>
      <c r="B501" s="23">
        <v>2017</v>
      </c>
      <c r="C501" s="23" t="s">
        <v>30</v>
      </c>
      <c r="D501" s="23">
        <v>779.09</v>
      </c>
      <c r="E501" s="23">
        <v>483.04</v>
      </c>
    </row>
    <row r="502" spans="1:5" x14ac:dyDescent="0.3">
      <c r="A502" s="24">
        <v>42992</v>
      </c>
      <c r="B502" s="23">
        <v>2017</v>
      </c>
      <c r="C502" s="23" t="s">
        <v>31</v>
      </c>
      <c r="D502" s="23">
        <v>1383.95</v>
      </c>
      <c r="E502" s="23">
        <v>775.01</v>
      </c>
    </row>
    <row r="503" spans="1:5" x14ac:dyDescent="0.3">
      <c r="A503" s="24">
        <v>42778</v>
      </c>
      <c r="B503" s="23">
        <v>2017</v>
      </c>
      <c r="C503" s="23" t="s">
        <v>77</v>
      </c>
      <c r="D503" s="23">
        <v>2318.2399999999998</v>
      </c>
      <c r="E503" s="23">
        <v>1506.86</v>
      </c>
    </row>
    <row r="504" spans="1:5" x14ac:dyDescent="0.3">
      <c r="A504" s="24">
        <v>42755</v>
      </c>
      <c r="B504" s="23">
        <v>2017</v>
      </c>
      <c r="C504" s="23" t="s">
        <v>30</v>
      </c>
      <c r="D504" s="23">
        <v>169.05</v>
      </c>
      <c r="E504" s="23">
        <v>106.5</v>
      </c>
    </row>
    <row r="505" spans="1:5" x14ac:dyDescent="0.3">
      <c r="A505" s="24">
        <v>43226</v>
      </c>
      <c r="B505" s="23">
        <v>2018</v>
      </c>
      <c r="C505" s="23" t="s">
        <v>30</v>
      </c>
      <c r="D505" s="23">
        <v>2383.7600000000002</v>
      </c>
      <c r="E505" s="23">
        <v>1406.42</v>
      </c>
    </row>
    <row r="506" spans="1:5" x14ac:dyDescent="0.3">
      <c r="A506" s="24">
        <v>42905</v>
      </c>
      <c r="B506" s="23">
        <v>2017</v>
      </c>
      <c r="C506" s="23" t="s">
        <v>77</v>
      </c>
      <c r="D506" s="23">
        <v>1536.25</v>
      </c>
      <c r="E506" s="23">
        <v>814.21</v>
      </c>
    </row>
    <row r="507" spans="1:5" x14ac:dyDescent="0.3">
      <c r="A507" s="24">
        <v>42926</v>
      </c>
      <c r="B507" s="23">
        <v>2017</v>
      </c>
      <c r="C507" s="23" t="s">
        <v>76</v>
      </c>
      <c r="D507" s="23">
        <v>548.89</v>
      </c>
      <c r="E507" s="23">
        <v>351.29</v>
      </c>
    </row>
    <row r="508" spans="1:5" x14ac:dyDescent="0.3">
      <c r="A508" s="24">
        <v>43374</v>
      </c>
      <c r="B508" s="23">
        <v>2018</v>
      </c>
      <c r="C508" s="23" t="s">
        <v>77</v>
      </c>
      <c r="D508" s="23">
        <v>1650.76</v>
      </c>
      <c r="E508" s="23">
        <v>775.86</v>
      </c>
    </row>
    <row r="509" spans="1:5" x14ac:dyDescent="0.3">
      <c r="A509" s="24">
        <v>43405</v>
      </c>
      <c r="B509" s="23">
        <v>2018</v>
      </c>
      <c r="C509" s="23" t="s">
        <v>30</v>
      </c>
      <c r="D509" s="23">
        <v>288.33999999999997</v>
      </c>
      <c r="E509" s="23">
        <v>170.12</v>
      </c>
    </row>
    <row r="510" spans="1:5" x14ac:dyDescent="0.3">
      <c r="A510" s="24">
        <v>43096</v>
      </c>
      <c r="B510" s="23">
        <v>2017</v>
      </c>
      <c r="C510" s="23" t="s">
        <v>30</v>
      </c>
      <c r="D510" s="23">
        <v>1625.12</v>
      </c>
      <c r="E510" s="23">
        <v>731.3</v>
      </c>
    </row>
    <row r="511" spans="1:5" x14ac:dyDescent="0.3">
      <c r="A511" s="24">
        <v>42889</v>
      </c>
      <c r="B511" s="23">
        <v>2017</v>
      </c>
      <c r="C511" s="23" t="s">
        <v>77</v>
      </c>
      <c r="D511" s="23">
        <v>1318.75</v>
      </c>
      <c r="E511" s="23">
        <v>685.75</v>
      </c>
    </row>
    <row r="512" spans="1:5" x14ac:dyDescent="0.3">
      <c r="A512" s="24">
        <v>42504</v>
      </c>
      <c r="B512" s="23">
        <v>2016</v>
      </c>
      <c r="C512" s="23" t="s">
        <v>30</v>
      </c>
      <c r="D512" s="23">
        <v>2247.4499999999998</v>
      </c>
      <c r="E512" s="23">
        <v>898.98</v>
      </c>
    </row>
    <row r="513" spans="1:5" x14ac:dyDescent="0.3">
      <c r="A513" s="24">
        <v>43236</v>
      </c>
      <c r="B513" s="23">
        <v>2018</v>
      </c>
      <c r="C513" s="23" t="s">
        <v>30</v>
      </c>
      <c r="D513" s="23">
        <v>1394.64</v>
      </c>
      <c r="E513" s="23">
        <v>669.43</v>
      </c>
    </row>
    <row r="514" spans="1:5" x14ac:dyDescent="0.3">
      <c r="A514" s="24">
        <v>43103</v>
      </c>
      <c r="B514" s="23">
        <v>2018</v>
      </c>
      <c r="C514" s="23" t="s">
        <v>31</v>
      </c>
      <c r="D514" s="23">
        <v>1567.29</v>
      </c>
      <c r="E514" s="23">
        <v>673.93</v>
      </c>
    </row>
    <row r="515" spans="1:5" x14ac:dyDescent="0.3">
      <c r="A515" s="24">
        <v>42840</v>
      </c>
      <c r="B515" s="23">
        <v>2017</v>
      </c>
      <c r="C515" s="23" t="s">
        <v>77</v>
      </c>
      <c r="D515" s="23">
        <v>993.69</v>
      </c>
      <c r="E515" s="23">
        <v>556.47</v>
      </c>
    </row>
    <row r="516" spans="1:5" x14ac:dyDescent="0.3">
      <c r="A516" s="24">
        <v>42633</v>
      </c>
      <c r="B516" s="23">
        <v>2016</v>
      </c>
      <c r="C516" s="23" t="s">
        <v>76</v>
      </c>
      <c r="D516" s="23">
        <v>1698.45</v>
      </c>
      <c r="E516" s="23">
        <v>1053.04</v>
      </c>
    </row>
    <row r="517" spans="1:5" x14ac:dyDescent="0.3">
      <c r="A517" s="24">
        <v>43248</v>
      </c>
      <c r="B517" s="23">
        <v>2018</v>
      </c>
      <c r="C517" s="23" t="s">
        <v>77</v>
      </c>
      <c r="D517" s="23">
        <v>529.82000000000005</v>
      </c>
      <c r="E517" s="23">
        <v>233.12</v>
      </c>
    </row>
    <row r="518" spans="1:5" x14ac:dyDescent="0.3">
      <c r="A518" s="24">
        <v>43032</v>
      </c>
      <c r="B518" s="23">
        <v>2017</v>
      </c>
      <c r="C518" s="23" t="s">
        <v>31</v>
      </c>
      <c r="D518" s="23">
        <v>898.34</v>
      </c>
      <c r="E518" s="23">
        <v>467.14</v>
      </c>
    </row>
    <row r="519" spans="1:5" x14ac:dyDescent="0.3">
      <c r="A519" s="24">
        <v>43340</v>
      </c>
      <c r="B519" s="23">
        <v>2018</v>
      </c>
      <c r="C519" s="23" t="s">
        <v>77</v>
      </c>
      <c r="D519" s="23">
        <v>2470.64</v>
      </c>
      <c r="E519" s="23">
        <v>1309.44</v>
      </c>
    </row>
    <row r="520" spans="1:5" x14ac:dyDescent="0.3">
      <c r="A520" s="24">
        <v>42704</v>
      </c>
      <c r="B520" s="23">
        <v>2016</v>
      </c>
      <c r="C520" s="23" t="s">
        <v>77</v>
      </c>
      <c r="D520" s="23">
        <v>421.06</v>
      </c>
      <c r="E520" s="23">
        <v>189.48</v>
      </c>
    </row>
    <row r="521" spans="1:5" x14ac:dyDescent="0.3">
      <c r="A521" s="24">
        <v>42406</v>
      </c>
      <c r="B521" s="23">
        <v>2016</v>
      </c>
      <c r="C521" s="23" t="s">
        <v>76</v>
      </c>
      <c r="D521" s="23">
        <v>1437.88</v>
      </c>
      <c r="E521" s="23">
        <v>704.56</v>
      </c>
    </row>
    <row r="522" spans="1:5" x14ac:dyDescent="0.3">
      <c r="A522" s="24">
        <v>42640</v>
      </c>
      <c r="B522" s="23">
        <v>2016</v>
      </c>
      <c r="C522" s="23" t="s">
        <v>31</v>
      </c>
      <c r="D522" s="23">
        <v>2495.48</v>
      </c>
      <c r="E522" s="23">
        <v>1297.6500000000001</v>
      </c>
    </row>
    <row r="523" spans="1:5" x14ac:dyDescent="0.3">
      <c r="A523" s="24">
        <v>42915</v>
      </c>
      <c r="B523" s="23">
        <v>2017</v>
      </c>
      <c r="C523" s="23" t="s">
        <v>76</v>
      </c>
      <c r="D523" s="23">
        <v>2123.1799999999998</v>
      </c>
      <c r="E523" s="23">
        <v>997.89</v>
      </c>
    </row>
    <row r="524" spans="1:5" x14ac:dyDescent="0.3">
      <c r="A524" s="24">
        <v>42704</v>
      </c>
      <c r="B524" s="23">
        <v>2016</v>
      </c>
      <c r="C524" s="23" t="s">
        <v>77</v>
      </c>
      <c r="D524" s="23">
        <v>1955.88</v>
      </c>
      <c r="E524" s="23">
        <v>1114.8499999999999</v>
      </c>
    </row>
    <row r="525" spans="1:5" x14ac:dyDescent="0.3">
      <c r="A525" s="24">
        <v>42780</v>
      </c>
      <c r="B525" s="23">
        <v>2017</v>
      </c>
      <c r="C525" s="23" t="s">
        <v>31</v>
      </c>
      <c r="D525" s="23">
        <v>2138.09</v>
      </c>
      <c r="E525" s="23">
        <v>1197.33</v>
      </c>
    </row>
    <row r="526" spans="1:5" x14ac:dyDescent="0.3">
      <c r="A526" s="24">
        <v>43212</v>
      </c>
      <c r="B526" s="23">
        <v>2018</v>
      </c>
      <c r="C526" s="23" t="s">
        <v>31</v>
      </c>
      <c r="D526" s="23">
        <v>2424.29</v>
      </c>
      <c r="E526" s="23">
        <v>1260.6300000000001</v>
      </c>
    </row>
    <row r="527" spans="1:5" x14ac:dyDescent="0.3">
      <c r="A527" s="24">
        <v>43028</v>
      </c>
      <c r="B527" s="23">
        <v>2017</v>
      </c>
      <c r="C527" s="23" t="s">
        <v>30</v>
      </c>
      <c r="D527" s="23">
        <v>426.29</v>
      </c>
      <c r="E527" s="23">
        <v>170.52</v>
      </c>
    </row>
    <row r="528" spans="1:5" x14ac:dyDescent="0.3">
      <c r="A528" s="24">
        <v>42895</v>
      </c>
      <c r="B528" s="23">
        <v>2017</v>
      </c>
      <c r="C528" s="23" t="s">
        <v>77</v>
      </c>
      <c r="D528" s="23">
        <v>1208.04</v>
      </c>
      <c r="E528" s="23">
        <v>761.07</v>
      </c>
    </row>
    <row r="529" spans="1:5" x14ac:dyDescent="0.3">
      <c r="A529" s="24">
        <v>43149</v>
      </c>
      <c r="B529" s="23">
        <v>2018</v>
      </c>
      <c r="C529" s="23" t="s">
        <v>77</v>
      </c>
      <c r="D529" s="23">
        <v>1623.8</v>
      </c>
      <c r="E529" s="23">
        <v>714.47</v>
      </c>
    </row>
    <row r="530" spans="1:5" x14ac:dyDescent="0.3">
      <c r="A530" s="24">
        <v>42826</v>
      </c>
      <c r="B530" s="23">
        <v>2017</v>
      </c>
      <c r="C530" s="23" t="s">
        <v>77</v>
      </c>
      <c r="D530" s="23">
        <v>1631.95</v>
      </c>
      <c r="E530" s="23">
        <v>1093.4100000000001</v>
      </c>
    </row>
    <row r="531" spans="1:5" x14ac:dyDescent="0.3">
      <c r="A531" s="24">
        <v>42422</v>
      </c>
      <c r="B531" s="23">
        <v>2016</v>
      </c>
      <c r="C531" s="23" t="s">
        <v>77</v>
      </c>
      <c r="D531" s="23">
        <v>120.99</v>
      </c>
      <c r="E531" s="23">
        <v>52.03</v>
      </c>
    </row>
    <row r="532" spans="1:5" x14ac:dyDescent="0.3">
      <c r="A532" s="24">
        <v>42460</v>
      </c>
      <c r="B532" s="23">
        <v>2016</v>
      </c>
      <c r="C532" s="23" t="s">
        <v>76</v>
      </c>
      <c r="D532" s="23">
        <v>1764.88</v>
      </c>
      <c r="E532" s="23">
        <v>882.44</v>
      </c>
    </row>
    <row r="533" spans="1:5" x14ac:dyDescent="0.3">
      <c r="A533" s="24">
        <v>42920</v>
      </c>
      <c r="B533" s="23">
        <v>2017</v>
      </c>
      <c r="C533" s="23" t="s">
        <v>30</v>
      </c>
      <c r="D533" s="23">
        <v>2084.75</v>
      </c>
      <c r="E533" s="23">
        <v>1355.09</v>
      </c>
    </row>
    <row r="534" spans="1:5" x14ac:dyDescent="0.3">
      <c r="A534" s="24">
        <v>43339</v>
      </c>
      <c r="B534" s="23">
        <v>2018</v>
      </c>
      <c r="C534" s="23" t="s">
        <v>76</v>
      </c>
      <c r="D534" s="23">
        <v>713.57</v>
      </c>
      <c r="E534" s="23">
        <v>278.29000000000002</v>
      </c>
    </row>
    <row r="535" spans="1:5" x14ac:dyDescent="0.3">
      <c r="A535" s="24">
        <v>43231</v>
      </c>
      <c r="B535" s="23">
        <v>2018</v>
      </c>
      <c r="C535" s="23" t="s">
        <v>31</v>
      </c>
      <c r="D535" s="23">
        <v>460.82</v>
      </c>
      <c r="E535" s="23">
        <v>276.49</v>
      </c>
    </row>
    <row r="536" spans="1:5" x14ac:dyDescent="0.3">
      <c r="A536" s="24">
        <v>43098</v>
      </c>
      <c r="B536" s="23">
        <v>2017</v>
      </c>
      <c r="C536" s="23" t="s">
        <v>30</v>
      </c>
      <c r="D536" s="23">
        <v>1333.21</v>
      </c>
      <c r="E536" s="23">
        <v>813.26</v>
      </c>
    </row>
    <row r="537" spans="1:5" x14ac:dyDescent="0.3">
      <c r="A537" s="24">
        <v>42393</v>
      </c>
      <c r="B537" s="23">
        <v>2016</v>
      </c>
      <c r="C537" s="23" t="s">
        <v>31</v>
      </c>
      <c r="D537" s="23">
        <v>2282.04</v>
      </c>
      <c r="E537" s="23">
        <v>958.46</v>
      </c>
    </row>
    <row r="538" spans="1:5" x14ac:dyDescent="0.3">
      <c r="A538" s="24">
        <v>43128</v>
      </c>
      <c r="B538" s="23">
        <v>2018</v>
      </c>
      <c r="C538" s="23" t="s">
        <v>77</v>
      </c>
      <c r="D538" s="23">
        <v>1910.03</v>
      </c>
      <c r="E538" s="23">
        <v>974.12</v>
      </c>
    </row>
    <row r="539" spans="1:5" x14ac:dyDescent="0.3">
      <c r="A539" s="24">
        <v>43254</v>
      </c>
      <c r="B539" s="23">
        <v>2018</v>
      </c>
      <c r="C539" s="23" t="s">
        <v>76</v>
      </c>
      <c r="D539" s="23">
        <v>1744.01</v>
      </c>
      <c r="E539" s="23">
        <v>1081.29</v>
      </c>
    </row>
    <row r="540" spans="1:5" x14ac:dyDescent="0.3">
      <c r="A540" s="24">
        <v>43195</v>
      </c>
      <c r="B540" s="23">
        <v>2018</v>
      </c>
      <c r="C540" s="23" t="s">
        <v>76</v>
      </c>
      <c r="D540" s="23">
        <v>1567.95</v>
      </c>
      <c r="E540" s="23">
        <v>627.17999999999995</v>
      </c>
    </row>
    <row r="541" spans="1:5" x14ac:dyDescent="0.3">
      <c r="A541" s="24">
        <v>42609</v>
      </c>
      <c r="B541" s="23">
        <v>2016</v>
      </c>
      <c r="C541" s="23" t="s">
        <v>77</v>
      </c>
      <c r="D541" s="23">
        <v>1490.73</v>
      </c>
      <c r="E541" s="23">
        <v>715.55</v>
      </c>
    </row>
    <row r="542" spans="1:5" x14ac:dyDescent="0.3">
      <c r="A542" s="24">
        <v>42391</v>
      </c>
      <c r="B542" s="23">
        <v>2016</v>
      </c>
      <c r="C542" s="23" t="s">
        <v>30</v>
      </c>
      <c r="D542" s="23">
        <v>549.73</v>
      </c>
      <c r="E542" s="23">
        <v>351.83</v>
      </c>
    </row>
    <row r="543" spans="1:5" x14ac:dyDescent="0.3">
      <c r="A543" s="24">
        <v>43251</v>
      </c>
      <c r="B543" s="23">
        <v>2018</v>
      </c>
      <c r="C543" s="23" t="s">
        <v>77</v>
      </c>
      <c r="D543" s="23">
        <v>2297.85</v>
      </c>
      <c r="E543" s="23">
        <v>1125.95</v>
      </c>
    </row>
    <row r="544" spans="1:5" x14ac:dyDescent="0.3">
      <c r="A544" s="24">
        <v>42775</v>
      </c>
      <c r="B544" s="23">
        <v>2017</v>
      </c>
      <c r="C544" s="23" t="s">
        <v>76</v>
      </c>
      <c r="D544" s="23">
        <v>1573.07</v>
      </c>
      <c r="E544" s="23">
        <v>1022.5</v>
      </c>
    </row>
    <row r="545" spans="1:5" x14ac:dyDescent="0.3">
      <c r="A545" s="24">
        <v>43074</v>
      </c>
      <c r="B545" s="23">
        <v>2017</v>
      </c>
      <c r="C545" s="23" t="s">
        <v>31</v>
      </c>
      <c r="D545" s="23">
        <v>1405.91</v>
      </c>
      <c r="E545" s="23">
        <v>801.37</v>
      </c>
    </row>
    <row r="546" spans="1:5" x14ac:dyDescent="0.3">
      <c r="A546" s="24">
        <v>42805</v>
      </c>
      <c r="B546" s="23">
        <v>2017</v>
      </c>
      <c r="C546" s="23" t="s">
        <v>77</v>
      </c>
      <c r="D546" s="23">
        <v>510.87</v>
      </c>
      <c r="E546" s="23">
        <v>332.07</v>
      </c>
    </row>
    <row r="547" spans="1:5" x14ac:dyDescent="0.3">
      <c r="A547" s="24">
        <v>43244</v>
      </c>
      <c r="B547" s="23">
        <v>2018</v>
      </c>
      <c r="C547" s="23" t="s">
        <v>77</v>
      </c>
      <c r="D547" s="23">
        <v>2431.9</v>
      </c>
      <c r="E547" s="23">
        <v>1386.18</v>
      </c>
    </row>
    <row r="548" spans="1:5" x14ac:dyDescent="0.3">
      <c r="A548" s="24">
        <v>43232</v>
      </c>
      <c r="B548" s="23">
        <v>2018</v>
      </c>
      <c r="C548" s="23" t="s">
        <v>76</v>
      </c>
      <c r="D548" s="23">
        <v>468.49</v>
      </c>
      <c r="E548" s="23">
        <v>267.04000000000002</v>
      </c>
    </row>
    <row r="549" spans="1:5" x14ac:dyDescent="0.3">
      <c r="A549" s="24">
        <v>43160</v>
      </c>
      <c r="B549" s="23">
        <v>2018</v>
      </c>
      <c r="C549" s="23" t="s">
        <v>30</v>
      </c>
      <c r="D549" s="23">
        <v>305.97000000000003</v>
      </c>
      <c r="E549" s="23">
        <v>174.4</v>
      </c>
    </row>
    <row r="550" spans="1:5" x14ac:dyDescent="0.3">
      <c r="A550" s="24">
        <v>43246</v>
      </c>
      <c r="B550" s="23">
        <v>2018</v>
      </c>
      <c r="C550" s="23" t="s">
        <v>31</v>
      </c>
      <c r="D550" s="23">
        <v>1248.3599999999999</v>
      </c>
      <c r="E550" s="23">
        <v>486.86</v>
      </c>
    </row>
    <row r="551" spans="1:5" x14ac:dyDescent="0.3">
      <c r="A551" s="24">
        <v>43068</v>
      </c>
      <c r="B551" s="23">
        <v>2017</v>
      </c>
      <c r="C551" s="23" t="s">
        <v>77</v>
      </c>
      <c r="D551" s="23">
        <v>2419.5100000000002</v>
      </c>
      <c r="E551" s="23">
        <v>1621.07</v>
      </c>
    </row>
    <row r="552" spans="1:5" x14ac:dyDescent="0.3">
      <c r="A552" s="24">
        <v>43250</v>
      </c>
      <c r="B552" s="23">
        <v>2018</v>
      </c>
      <c r="C552" s="23" t="s">
        <v>76</v>
      </c>
      <c r="D552" s="23">
        <v>650.66</v>
      </c>
      <c r="E552" s="23">
        <v>422.93</v>
      </c>
    </row>
    <row r="553" spans="1:5" x14ac:dyDescent="0.3">
      <c r="A553" s="24">
        <v>42570</v>
      </c>
      <c r="B553" s="23">
        <v>2016</v>
      </c>
      <c r="C553" s="23" t="s">
        <v>76</v>
      </c>
      <c r="D553" s="23">
        <v>2143.37</v>
      </c>
      <c r="E553" s="23">
        <v>835.91</v>
      </c>
    </row>
    <row r="554" spans="1:5" x14ac:dyDescent="0.3">
      <c r="A554" s="24">
        <v>42507</v>
      </c>
      <c r="B554" s="23">
        <v>2016</v>
      </c>
      <c r="C554" s="23" t="s">
        <v>77</v>
      </c>
      <c r="D554" s="23">
        <v>1933.21</v>
      </c>
      <c r="E554" s="23">
        <v>1179.26</v>
      </c>
    </row>
    <row r="555" spans="1:5" x14ac:dyDescent="0.3">
      <c r="A555" s="24">
        <v>43205</v>
      </c>
      <c r="B555" s="23">
        <v>2018</v>
      </c>
      <c r="C555" s="23" t="s">
        <v>76</v>
      </c>
      <c r="D555" s="23">
        <v>640.23</v>
      </c>
      <c r="E555" s="23">
        <v>300.91000000000003</v>
      </c>
    </row>
    <row r="556" spans="1:5" x14ac:dyDescent="0.3">
      <c r="A556" s="24">
        <v>42668</v>
      </c>
      <c r="B556" s="23">
        <v>2016</v>
      </c>
      <c r="C556" s="23" t="s">
        <v>30</v>
      </c>
      <c r="D556" s="23">
        <v>212.44</v>
      </c>
      <c r="E556" s="23">
        <v>142.33000000000001</v>
      </c>
    </row>
    <row r="557" spans="1:5" x14ac:dyDescent="0.3">
      <c r="A557" s="24">
        <v>42701</v>
      </c>
      <c r="B557" s="23">
        <v>2016</v>
      </c>
      <c r="C557" s="23" t="s">
        <v>76</v>
      </c>
      <c r="D557" s="23">
        <v>775.76</v>
      </c>
      <c r="E557" s="23">
        <v>403.4</v>
      </c>
    </row>
    <row r="558" spans="1:5" x14ac:dyDescent="0.3">
      <c r="A558" s="24">
        <v>42479</v>
      </c>
      <c r="B558" s="23">
        <v>2016</v>
      </c>
      <c r="C558" s="23" t="s">
        <v>76</v>
      </c>
      <c r="D558" s="23">
        <v>2402.7600000000002</v>
      </c>
      <c r="E558" s="23">
        <v>1489.71</v>
      </c>
    </row>
    <row r="559" spans="1:5" x14ac:dyDescent="0.3">
      <c r="A559" s="24">
        <v>42494</v>
      </c>
      <c r="B559" s="23">
        <v>2016</v>
      </c>
      <c r="C559" s="23" t="s">
        <v>76</v>
      </c>
      <c r="D559" s="23">
        <v>1207.67</v>
      </c>
      <c r="E559" s="23">
        <v>712.53</v>
      </c>
    </row>
    <row r="560" spans="1:5" x14ac:dyDescent="0.3">
      <c r="A560" s="24">
        <v>42558</v>
      </c>
      <c r="B560" s="23">
        <v>2016</v>
      </c>
      <c r="C560" s="23" t="s">
        <v>31</v>
      </c>
      <c r="D560" s="23">
        <v>2420.86</v>
      </c>
      <c r="E560" s="23">
        <v>1525.14</v>
      </c>
    </row>
    <row r="561" spans="1:5" x14ac:dyDescent="0.3">
      <c r="A561" s="24">
        <v>42510</v>
      </c>
      <c r="B561" s="23">
        <v>2016</v>
      </c>
      <c r="C561" s="23" t="s">
        <v>30</v>
      </c>
      <c r="D561" s="23">
        <v>600.99</v>
      </c>
      <c r="E561" s="23">
        <v>354.58</v>
      </c>
    </row>
    <row r="562" spans="1:5" x14ac:dyDescent="0.3">
      <c r="A562" s="24">
        <v>43177</v>
      </c>
      <c r="B562" s="23">
        <v>2018</v>
      </c>
      <c r="C562" s="23" t="s">
        <v>30</v>
      </c>
      <c r="D562" s="23">
        <v>1382.05</v>
      </c>
      <c r="E562" s="23">
        <v>539</v>
      </c>
    </row>
    <row r="563" spans="1:5" x14ac:dyDescent="0.3">
      <c r="A563" s="24">
        <v>43010</v>
      </c>
      <c r="B563" s="23">
        <v>2017</v>
      </c>
      <c r="C563" s="23" t="s">
        <v>30</v>
      </c>
      <c r="D563" s="23">
        <v>1733.11</v>
      </c>
      <c r="E563" s="23">
        <v>1126.52</v>
      </c>
    </row>
    <row r="564" spans="1:5" x14ac:dyDescent="0.3">
      <c r="A564" s="24">
        <v>42539</v>
      </c>
      <c r="B564" s="23">
        <v>2016</v>
      </c>
      <c r="C564" s="23" t="s">
        <v>30</v>
      </c>
      <c r="D564" s="23">
        <v>158.13999999999999</v>
      </c>
      <c r="E564" s="23">
        <v>85.4</v>
      </c>
    </row>
    <row r="565" spans="1:5" x14ac:dyDescent="0.3">
      <c r="A565" s="24">
        <v>42668</v>
      </c>
      <c r="B565" s="23">
        <v>2016</v>
      </c>
      <c r="C565" s="23" t="s">
        <v>30</v>
      </c>
      <c r="D565" s="23">
        <v>902.42</v>
      </c>
      <c r="E565" s="23">
        <v>424.14</v>
      </c>
    </row>
    <row r="566" spans="1:5" x14ac:dyDescent="0.3">
      <c r="A566" s="24">
        <v>42495</v>
      </c>
      <c r="B566" s="23">
        <v>2016</v>
      </c>
      <c r="C566" s="23" t="s">
        <v>31</v>
      </c>
      <c r="D566" s="23">
        <v>1200.49</v>
      </c>
      <c r="E566" s="23">
        <v>684.28</v>
      </c>
    </row>
    <row r="567" spans="1:5" x14ac:dyDescent="0.3">
      <c r="A567" s="24">
        <v>43132</v>
      </c>
      <c r="B567" s="23">
        <v>2018</v>
      </c>
      <c r="C567" s="23" t="s">
        <v>30</v>
      </c>
      <c r="D567" s="23">
        <v>1899.36</v>
      </c>
      <c r="E567" s="23">
        <v>835.72</v>
      </c>
    </row>
    <row r="568" spans="1:5" x14ac:dyDescent="0.3">
      <c r="A568" s="24">
        <v>42737</v>
      </c>
      <c r="B568" s="23">
        <v>2017</v>
      </c>
      <c r="C568" s="23" t="s">
        <v>76</v>
      </c>
      <c r="D568" s="23">
        <v>790.56</v>
      </c>
      <c r="E568" s="23">
        <v>482.24</v>
      </c>
    </row>
    <row r="569" spans="1:5" x14ac:dyDescent="0.3">
      <c r="A569" s="24">
        <v>42943</v>
      </c>
      <c r="B569" s="23">
        <v>2017</v>
      </c>
      <c r="C569" s="23" t="s">
        <v>77</v>
      </c>
      <c r="D569" s="23">
        <v>599.09</v>
      </c>
      <c r="E569" s="23">
        <v>233.65</v>
      </c>
    </row>
    <row r="570" spans="1:5" x14ac:dyDescent="0.3">
      <c r="A570" s="24">
        <v>42979</v>
      </c>
      <c r="B570" s="23">
        <v>2017</v>
      </c>
      <c r="C570" s="23" t="s">
        <v>30</v>
      </c>
      <c r="D570" s="23">
        <v>1698.72</v>
      </c>
      <c r="E570" s="23">
        <v>1002.24</v>
      </c>
    </row>
    <row r="571" spans="1:5" x14ac:dyDescent="0.3">
      <c r="A571" s="24">
        <v>42630</v>
      </c>
      <c r="B571" s="23">
        <v>2016</v>
      </c>
      <c r="C571" s="23" t="s">
        <v>30</v>
      </c>
      <c r="D571" s="23">
        <v>2220.2399999999998</v>
      </c>
      <c r="E571" s="23">
        <v>888.1</v>
      </c>
    </row>
    <row r="572" spans="1:5" x14ac:dyDescent="0.3">
      <c r="A572" s="24">
        <v>43152</v>
      </c>
      <c r="B572" s="23">
        <v>2018</v>
      </c>
      <c r="C572" s="23" t="s">
        <v>76</v>
      </c>
      <c r="D572" s="23">
        <v>574.17999999999995</v>
      </c>
      <c r="E572" s="23">
        <v>292.83</v>
      </c>
    </row>
    <row r="573" spans="1:5" x14ac:dyDescent="0.3">
      <c r="A573" s="24">
        <v>42845</v>
      </c>
      <c r="B573" s="23">
        <v>2017</v>
      </c>
      <c r="C573" s="23" t="s">
        <v>76</v>
      </c>
      <c r="D573" s="23">
        <v>803.78</v>
      </c>
      <c r="E573" s="23">
        <v>377.78</v>
      </c>
    </row>
    <row r="574" spans="1:5" x14ac:dyDescent="0.3">
      <c r="A574" s="24">
        <v>42473</v>
      </c>
      <c r="B574" s="23">
        <v>2016</v>
      </c>
      <c r="C574" s="23" t="s">
        <v>76</v>
      </c>
      <c r="D574" s="23">
        <v>1006.45</v>
      </c>
      <c r="E574" s="23">
        <v>432.77</v>
      </c>
    </row>
    <row r="575" spans="1:5" x14ac:dyDescent="0.3">
      <c r="A575" s="24">
        <v>43008</v>
      </c>
      <c r="B575" s="23">
        <v>2017</v>
      </c>
      <c r="C575" s="23" t="s">
        <v>31</v>
      </c>
      <c r="D575" s="23">
        <v>1624.14</v>
      </c>
      <c r="E575" s="23">
        <v>779.59</v>
      </c>
    </row>
    <row r="576" spans="1:5" x14ac:dyDescent="0.3">
      <c r="A576" s="24">
        <v>42758</v>
      </c>
      <c r="B576" s="23">
        <v>2017</v>
      </c>
      <c r="C576" s="23" t="s">
        <v>30</v>
      </c>
      <c r="D576" s="23">
        <v>566.62</v>
      </c>
      <c r="E576" s="23">
        <v>317.31</v>
      </c>
    </row>
    <row r="577" spans="1:5" x14ac:dyDescent="0.3">
      <c r="A577" s="24">
        <v>42599</v>
      </c>
      <c r="B577" s="23">
        <v>2016</v>
      </c>
      <c r="C577" s="23" t="s">
        <v>77</v>
      </c>
      <c r="D577" s="23">
        <v>249.4</v>
      </c>
      <c r="E577" s="23">
        <v>154.63</v>
      </c>
    </row>
    <row r="578" spans="1:5" x14ac:dyDescent="0.3">
      <c r="A578" s="24">
        <v>43065</v>
      </c>
      <c r="B578" s="23">
        <v>2017</v>
      </c>
      <c r="C578" s="23" t="s">
        <v>31</v>
      </c>
      <c r="D578" s="23">
        <v>45.11</v>
      </c>
      <c r="E578" s="23">
        <v>18.95</v>
      </c>
    </row>
    <row r="579" spans="1:5" x14ac:dyDescent="0.3">
      <c r="A579" s="24">
        <v>43352</v>
      </c>
      <c r="B579" s="23">
        <v>2018</v>
      </c>
      <c r="C579" s="23" t="s">
        <v>30</v>
      </c>
      <c r="D579" s="23">
        <v>787.64</v>
      </c>
      <c r="E579" s="23">
        <v>393.82</v>
      </c>
    </row>
    <row r="580" spans="1:5" x14ac:dyDescent="0.3">
      <c r="A580" s="24">
        <v>42945</v>
      </c>
      <c r="B580" s="23">
        <v>2017</v>
      </c>
      <c r="C580" s="23" t="s">
        <v>30</v>
      </c>
      <c r="D580" s="23">
        <v>1248.92</v>
      </c>
      <c r="E580" s="23">
        <v>487.08</v>
      </c>
    </row>
    <row r="581" spans="1:5" x14ac:dyDescent="0.3">
      <c r="A581" s="24">
        <v>43397</v>
      </c>
      <c r="B581" s="23">
        <v>2018</v>
      </c>
      <c r="C581" s="23" t="s">
        <v>30</v>
      </c>
      <c r="D581" s="23">
        <v>719.72</v>
      </c>
      <c r="E581" s="23">
        <v>388.65</v>
      </c>
    </row>
    <row r="582" spans="1:5" x14ac:dyDescent="0.3">
      <c r="A582" s="24">
        <v>42624</v>
      </c>
      <c r="B582" s="23">
        <v>2016</v>
      </c>
      <c r="C582" s="23" t="s">
        <v>30</v>
      </c>
      <c r="D582" s="23">
        <v>1631.44</v>
      </c>
      <c r="E582" s="23">
        <v>1027.81</v>
      </c>
    </row>
    <row r="583" spans="1:5" x14ac:dyDescent="0.3">
      <c r="A583" s="24">
        <v>43100</v>
      </c>
      <c r="B583" s="23">
        <v>2017</v>
      </c>
      <c r="C583" s="23" t="s">
        <v>31</v>
      </c>
      <c r="D583" s="23">
        <v>1959.78</v>
      </c>
      <c r="E583" s="23">
        <v>1195.47</v>
      </c>
    </row>
    <row r="584" spans="1:5" x14ac:dyDescent="0.3">
      <c r="A584" s="24">
        <v>42646</v>
      </c>
      <c r="B584" s="23">
        <v>2016</v>
      </c>
      <c r="C584" s="23" t="s">
        <v>30</v>
      </c>
      <c r="D584" s="23">
        <v>513.19000000000005</v>
      </c>
      <c r="E584" s="23">
        <v>318.18</v>
      </c>
    </row>
    <row r="585" spans="1:5" x14ac:dyDescent="0.3">
      <c r="A585" s="24">
        <v>43421</v>
      </c>
      <c r="B585" s="23">
        <v>2018</v>
      </c>
      <c r="C585" s="23" t="s">
        <v>31</v>
      </c>
      <c r="D585" s="23">
        <v>2164.25</v>
      </c>
      <c r="E585" s="23">
        <v>1406.76</v>
      </c>
    </row>
    <row r="586" spans="1:5" x14ac:dyDescent="0.3">
      <c r="A586" s="24">
        <v>42372</v>
      </c>
      <c r="B586" s="23">
        <v>2016</v>
      </c>
      <c r="C586" s="23" t="s">
        <v>30</v>
      </c>
      <c r="D586" s="23">
        <v>440.32</v>
      </c>
      <c r="E586" s="23">
        <v>171.72</v>
      </c>
    </row>
    <row r="587" spans="1:5" x14ac:dyDescent="0.3">
      <c r="A587" s="24">
        <v>43417</v>
      </c>
      <c r="B587" s="23">
        <v>2018</v>
      </c>
      <c r="C587" s="23" t="s">
        <v>30</v>
      </c>
      <c r="D587" s="23">
        <v>292.45</v>
      </c>
      <c r="E587" s="23">
        <v>116.98</v>
      </c>
    </row>
    <row r="588" spans="1:5" x14ac:dyDescent="0.3">
      <c r="A588" s="24">
        <v>43458</v>
      </c>
      <c r="B588" s="23">
        <v>2018</v>
      </c>
      <c r="C588" s="23" t="s">
        <v>76</v>
      </c>
      <c r="D588" s="23">
        <v>2295.48</v>
      </c>
      <c r="E588" s="23">
        <v>1377.29</v>
      </c>
    </row>
    <row r="589" spans="1:5" x14ac:dyDescent="0.3">
      <c r="A589" s="24">
        <v>43370</v>
      </c>
      <c r="B589" s="23">
        <v>2018</v>
      </c>
      <c r="C589" s="23" t="s">
        <v>77</v>
      </c>
      <c r="D589" s="23">
        <v>1429.82</v>
      </c>
      <c r="E589" s="23">
        <v>743.51</v>
      </c>
    </row>
    <row r="590" spans="1:5" x14ac:dyDescent="0.3">
      <c r="A590" s="24">
        <v>42788</v>
      </c>
      <c r="B590" s="23">
        <v>2017</v>
      </c>
      <c r="C590" s="23" t="s">
        <v>77</v>
      </c>
      <c r="D590" s="23">
        <v>1468.2</v>
      </c>
      <c r="E590" s="23">
        <v>572.6</v>
      </c>
    </row>
    <row r="591" spans="1:5" x14ac:dyDescent="0.3">
      <c r="A591" s="24">
        <v>43362</v>
      </c>
      <c r="B591" s="23">
        <v>2018</v>
      </c>
      <c r="C591" s="23" t="s">
        <v>76</v>
      </c>
      <c r="D591" s="23">
        <v>2373.85</v>
      </c>
      <c r="E591" s="23">
        <v>1091.97</v>
      </c>
    </row>
    <row r="592" spans="1:5" x14ac:dyDescent="0.3">
      <c r="A592" s="24">
        <v>42384</v>
      </c>
      <c r="B592" s="23">
        <v>2016</v>
      </c>
      <c r="C592" s="23" t="s">
        <v>76</v>
      </c>
      <c r="D592" s="23">
        <v>2263.96</v>
      </c>
      <c r="E592" s="23">
        <v>1041.42</v>
      </c>
    </row>
    <row r="593" spans="1:5" x14ac:dyDescent="0.3">
      <c r="A593" s="24">
        <v>42835</v>
      </c>
      <c r="B593" s="23">
        <v>2017</v>
      </c>
      <c r="C593" s="23" t="s">
        <v>77</v>
      </c>
      <c r="D593" s="23">
        <v>96.28</v>
      </c>
      <c r="E593" s="23">
        <v>44.29</v>
      </c>
    </row>
    <row r="594" spans="1:5" x14ac:dyDescent="0.3">
      <c r="A594" s="24">
        <v>43150</v>
      </c>
      <c r="B594" s="23">
        <v>2018</v>
      </c>
      <c r="C594" s="23" t="s">
        <v>77</v>
      </c>
      <c r="D594" s="23">
        <v>2059.19</v>
      </c>
      <c r="E594" s="23">
        <v>1009</v>
      </c>
    </row>
    <row r="595" spans="1:5" x14ac:dyDescent="0.3">
      <c r="A595" s="24">
        <v>43078</v>
      </c>
      <c r="B595" s="23">
        <v>2017</v>
      </c>
      <c r="C595" s="23" t="s">
        <v>76</v>
      </c>
      <c r="D595" s="23">
        <v>1750.49</v>
      </c>
      <c r="E595" s="23">
        <v>717.7</v>
      </c>
    </row>
    <row r="596" spans="1:5" x14ac:dyDescent="0.3">
      <c r="A596" s="24">
        <v>42811</v>
      </c>
      <c r="B596" s="23">
        <v>2017</v>
      </c>
      <c r="C596" s="23" t="s">
        <v>31</v>
      </c>
      <c r="D596" s="23">
        <v>2485.4899999999998</v>
      </c>
      <c r="E596" s="23">
        <v>1019.05</v>
      </c>
    </row>
    <row r="597" spans="1:5" x14ac:dyDescent="0.3">
      <c r="A597" s="24">
        <v>42845</v>
      </c>
      <c r="B597" s="23">
        <v>2017</v>
      </c>
      <c r="C597" s="23" t="s">
        <v>31</v>
      </c>
      <c r="D597" s="23">
        <v>1274</v>
      </c>
      <c r="E597" s="23">
        <v>560.55999999999995</v>
      </c>
    </row>
    <row r="598" spans="1:5" x14ac:dyDescent="0.3">
      <c r="A598" s="24">
        <v>42639</v>
      </c>
      <c r="B598" s="23">
        <v>2016</v>
      </c>
      <c r="C598" s="23" t="s">
        <v>30</v>
      </c>
      <c r="D598" s="23">
        <v>820.24</v>
      </c>
      <c r="E598" s="23">
        <v>541.36</v>
      </c>
    </row>
    <row r="599" spans="1:5" x14ac:dyDescent="0.3">
      <c r="A599" s="24">
        <v>42661</v>
      </c>
      <c r="B599" s="23">
        <v>2016</v>
      </c>
      <c r="C599" s="23" t="s">
        <v>77</v>
      </c>
      <c r="D599" s="23">
        <v>1430.73</v>
      </c>
      <c r="E599" s="23">
        <v>844.13</v>
      </c>
    </row>
    <row r="600" spans="1:5" x14ac:dyDescent="0.3">
      <c r="A600" s="24">
        <v>42794</v>
      </c>
      <c r="B600" s="23">
        <v>2017</v>
      </c>
      <c r="C600" s="23" t="s">
        <v>30</v>
      </c>
      <c r="D600" s="23">
        <v>349.09</v>
      </c>
      <c r="E600" s="23">
        <v>212.94</v>
      </c>
    </row>
    <row r="601" spans="1:5" x14ac:dyDescent="0.3">
      <c r="A601" s="24">
        <v>42374</v>
      </c>
      <c r="B601" s="23">
        <v>2016</v>
      </c>
      <c r="C601" s="23" t="s">
        <v>77</v>
      </c>
      <c r="D601" s="23">
        <v>1771.18</v>
      </c>
      <c r="E601" s="23">
        <v>885.59</v>
      </c>
    </row>
    <row r="602" spans="1:5" x14ac:dyDescent="0.3">
      <c r="A602" s="24">
        <v>42707</v>
      </c>
      <c r="B602" s="23">
        <v>2016</v>
      </c>
      <c r="C602" s="23" t="s">
        <v>76</v>
      </c>
      <c r="D602" s="23">
        <v>2478.27</v>
      </c>
      <c r="E602" s="23">
        <v>1164.79</v>
      </c>
    </row>
    <row r="603" spans="1:5" x14ac:dyDescent="0.3">
      <c r="A603" s="24">
        <v>43274</v>
      </c>
      <c r="B603" s="23">
        <v>2018</v>
      </c>
      <c r="C603" s="23" t="s">
        <v>31</v>
      </c>
      <c r="D603" s="23">
        <v>1236.55</v>
      </c>
      <c r="E603" s="23">
        <v>581.17999999999995</v>
      </c>
    </row>
    <row r="604" spans="1:5" x14ac:dyDescent="0.3">
      <c r="A604" s="24">
        <v>43375</v>
      </c>
      <c r="B604" s="23">
        <v>2018</v>
      </c>
      <c r="C604" s="23" t="s">
        <v>77</v>
      </c>
      <c r="D604" s="23">
        <v>1816.07</v>
      </c>
      <c r="E604" s="23">
        <v>1017</v>
      </c>
    </row>
    <row r="605" spans="1:5" x14ac:dyDescent="0.3">
      <c r="A605" s="24">
        <v>42484</v>
      </c>
      <c r="B605" s="23">
        <v>2016</v>
      </c>
      <c r="C605" s="23" t="s">
        <v>31</v>
      </c>
      <c r="D605" s="23">
        <v>180.14</v>
      </c>
      <c r="E605" s="23">
        <v>82.86</v>
      </c>
    </row>
    <row r="606" spans="1:5" x14ac:dyDescent="0.3">
      <c r="A606" s="24">
        <v>42803</v>
      </c>
      <c r="B606" s="23">
        <v>2017</v>
      </c>
      <c r="C606" s="23" t="s">
        <v>77</v>
      </c>
      <c r="D606" s="23">
        <v>2433.5100000000002</v>
      </c>
      <c r="E606" s="23">
        <v>1314.1</v>
      </c>
    </row>
    <row r="607" spans="1:5" x14ac:dyDescent="0.3">
      <c r="A607" s="24">
        <v>42819</v>
      </c>
      <c r="B607" s="23">
        <v>2017</v>
      </c>
      <c r="C607" s="23" t="s">
        <v>77</v>
      </c>
      <c r="D607" s="23">
        <v>2145.1</v>
      </c>
      <c r="E607" s="23">
        <v>1158.3499999999999</v>
      </c>
    </row>
    <row r="608" spans="1:5" x14ac:dyDescent="0.3">
      <c r="A608" s="24">
        <v>42570</v>
      </c>
      <c r="B608" s="23">
        <v>2016</v>
      </c>
      <c r="C608" s="23" t="s">
        <v>30</v>
      </c>
      <c r="D608" s="23">
        <v>1331.71</v>
      </c>
      <c r="E608" s="23">
        <v>639.22</v>
      </c>
    </row>
    <row r="609" spans="1:5" x14ac:dyDescent="0.3">
      <c r="A609" s="24">
        <v>42523</v>
      </c>
      <c r="B609" s="23">
        <v>2016</v>
      </c>
      <c r="C609" s="23" t="s">
        <v>77</v>
      </c>
      <c r="D609" s="23">
        <v>2026.51</v>
      </c>
      <c r="E609" s="23">
        <v>1033.52</v>
      </c>
    </row>
    <row r="610" spans="1:5" x14ac:dyDescent="0.3">
      <c r="A610" s="24">
        <v>42413</v>
      </c>
      <c r="B610" s="23">
        <v>2016</v>
      </c>
      <c r="C610" s="23" t="s">
        <v>77</v>
      </c>
      <c r="D610" s="23">
        <v>2157.7600000000002</v>
      </c>
      <c r="E610" s="23">
        <v>1273.08</v>
      </c>
    </row>
    <row r="611" spans="1:5" x14ac:dyDescent="0.3">
      <c r="A611" s="24">
        <v>42858</v>
      </c>
      <c r="B611" s="23">
        <v>2017</v>
      </c>
      <c r="C611" s="23" t="s">
        <v>31</v>
      </c>
      <c r="D611" s="23">
        <v>2231.34</v>
      </c>
      <c r="E611" s="23">
        <v>1271.8599999999999</v>
      </c>
    </row>
    <row r="612" spans="1:5" x14ac:dyDescent="0.3">
      <c r="A612" s="24">
        <v>42449</v>
      </c>
      <c r="B612" s="23">
        <v>2016</v>
      </c>
      <c r="C612" s="23" t="s">
        <v>31</v>
      </c>
      <c r="D612" s="23">
        <v>734.63</v>
      </c>
      <c r="E612" s="23">
        <v>359.97</v>
      </c>
    </row>
    <row r="613" spans="1:5" x14ac:dyDescent="0.3">
      <c r="A613" s="24">
        <v>42649</v>
      </c>
      <c r="B613" s="23">
        <v>2016</v>
      </c>
      <c r="C613" s="23" t="s">
        <v>30</v>
      </c>
      <c r="D613" s="23">
        <v>1839.47</v>
      </c>
      <c r="E613" s="23">
        <v>956.52</v>
      </c>
    </row>
    <row r="614" spans="1:5" x14ac:dyDescent="0.3">
      <c r="A614" s="24">
        <v>43065</v>
      </c>
      <c r="B614" s="23">
        <v>2017</v>
      </c>
      <c r="C614" s="23" t="s">
        <v>76</v>
      </c>
      <c r="D614" s="23">
        <v>422.71</v>
      </c>
      <c r="E614" s="23">
        <v>169.08</v>
      </c>
    </row>
    <row r="615" spans="1:5" x14ac:dyDescent="0.3">
      <c r="A615" s="24">
        <v>42901</v>
      </c>
      <c r="B615" s="23">
        <v>2017</v>
      </c>
      <c r="C615" s="23" t="s">
        <v>77</v>
      </c>
      <c r="D615" s="23">
        <v>2438.39</v>
      </c>
      <c r="E615" s="23">
        <v>1341.11</v>
      </c>
    </row>
    <row r="616" spans="1:5" x14ac:dyDescent="0.3">
      <c r="A616" s="24">
        <v>43426</v>
      </c>
      <c r="B616" s="23">
        <v>2018</v>
      </c>
      <c r="C616" s="23" t="s">
        <v>77</v>
      </c>
      <c r="D616" s="23">
        <v>120.54</v>
      </c>
      <c r="E616" s="23">
        <v>55.45</v>
      </c>
    </row>
    <row r="617" spans="1:5" x14ac:dyDescent="0.3">
      <c r="A617" s="24">
        <v>43084</v>
      </c>
      <c r="B617" s="23">
        <v>2017</v>
      </c>
      <c r="C617" s="23" t="s">
        <v>77</v>
      </c>
      <c r="D617" s="23">
        <v>410.47</v>
      </c>
      <c r="E617" s="23">
        <v>238.07</v>
      </c>
    </row>
    <row r="618" spans="1:5" x14ac:dyDescent="0.3">
      <c r="A618" s="24">
        <v>43242</v>
      </c>
      <c r="B618" s="23">
        <v>2018</v>
      </c>
      <c r="C618" s="23" t="s">
        <v>76</v>
      </c>
      <c r="D618" s="23">
        <v>1300.3599999999999</v>
      </c>
      <c r="E618" s="23">
        <v>728.2</v>
      </c>
    </row>
    <row r="619" spans="1:5" x14ac:dyDescent="0.3">
      <c r="A619" s="24">
        <v>42930</v>
      </c>
      <c r="B619" s="23">
        <v>2017</v>
      </c>
      <c r="C619" s="23" t="s">
        <v>31</v>
      </c>
      <c r="D619" s="23">
        <v>2256.06</v>
      </c>
      <c r="E619" s="23">
        <v>1308.51</v>
      </c>
    </row>
    <row r="620" spans="1:5" x14ac:dyDescent="0.3">
      <c r="A620" s="24">
        <v>43448</v>
      </c>
      <c r="B620" s="23">
        <v>2018</v>
      </c>
      <c r="C620" s="23" t="s">
        <v>31</v>
      </c>
      <c r="D620" s="23">
        <v>553.39</v>
      </c>
      <c r="E620" s="23">
        <v>309.89999999999998</v>
      </c>
    </row>
    <row r="621" spans="1:5" x14ac:dyDescent="0.3">
      <c r="A621" s="24">
        <v>42697</v>
      </c>
      <c r="B621" s="23">
        <v>2016</v>
      </c>
      <c r="C621" s="23" t="s">
        <v>77</v>
      </c>
      <c r="D621" s="23">
        <v>2390.21</v>
      </c>
      <c r="E621" s="23">
        <v>1505.83</v>
      </c>
    </row>
    <row r="622" spans="1:5" x14ac:dyDescent="0.3">
      <c r="A622" s="24">
        <v>43402</v>
      </c>
      <c r="B622" s="23">
        <v>2018</v>
      </c>
      <c r="C622" s="23" t="s">
        <v>76</v>
      </c>
      <c r="D622" s="23">
        <v>1127.4100000000001</v>
      </c>
      <c r="E622" s="23">
        <v>642.62</v>
      </c>
    </row>
    <row r="623" spans="1:5" x14ac:dyDescent="0.3">
      <c r="A623" s="24">
        <v>43366</v>
      </c>
      <c r="B623" s="23">
        <v>2018</v>
      </c>
      <c r="C623" s="23" t="s">
        <v>77</v>
      </c>
      <c r="D623" s="23">
        <v>1275.43</v>
      </c>
      <c r="E623" s="23">
        <v>624.96</v>
      </c>
    </row>
    <row r="624" spans="1:5" x14ac:dyDescent="0.3">
      <c r="A624" s="24">
        <v>42580</v>
      </c>
      <c r="B624" s="23">
        <v>2016</v>
      </c>
      <c r="C624" s="23" t="s">
        <v>31</v>
      </c>
      <c r="D624" s="23">
        <v>1355.51</v>
      </c>
      <c r="E624" s="23">
        <v>691.31</v>
      </c>
    </row>
    <row r="625" spans="1:5" x14ac:dyDescent="0.3">
      <c r="A625" s="24">
        <v>42653</v>
      </c>
      <c r="B625" s="23">
        <v>2016</v>
      </c>
      <c r="C625" s="23" t="s">
        <v>77</v>
      </c>
      <c r="D625" s="23">
        <v>510.72</v>
      </c>
      <c r="E625" s="23">
        <v>209.4</v>
      </c>
    </row>
    <row r="626" spans="1:5" x14ac:dyDescent="0.3">
      <c r="A626" s="24">
        <v>43065</v>
      </c>
      <c r="B626" s="23">
        <v>2017</v>
      </c>
      <c r="C626" s="23" t="s">
        <v>76</v>
      </c>
      <c r="D626" s="23">
        <v>166</v>
      </c>
      <c r="E626" s="23">
        <v>94.62</v>
      </c>
    </row>
    <row r="627" spans="1:5" x14ac:dyDescent="0.3">
      <c r="A627" s="24">
        <v>43448</v>
      </c>
      <c r="B627" s="23">
        <v>2018</v>
      </c>
      <c r="C627" s="23" t="s">
        <v>31</v>
      </c>
      <c r="D627" s="23">
        <v>915.38</v>
      </c>
      <c r="E627" s="23">
        <v>485.15</v>
      </c>
    </row>
    <row r="628" spans="1:5" x14ac:dyDescent="0.3">
      <c r="A628" s="24">
        <v>42676</v>
      </c>
      <c r="B628" s="23">
        <v>2016</v>
      </c>
      <c r="C628" s="23" t="s">
        <v>31</v>
      </c>
      <c r="D628" s="23">
        <v>617.54</v>
      </c>
      <c r="E628" s="23">
        <v>240.84</v>
      </c>
    </row>
    <row r="629" spans="1:5" x14ac:dyDescent="0.3">
      <c r="A629" s="24">
        <v>42982</v>
      </c>
      <c r="B629" s="23">
        <v>2017</v>
      </c>
      <c r="C629" s="23" t="s">
        <v>77</v>
      </c>
      <c r="D629" s="23">
        <v>2497.58</v>
      </c>
      <c r="E629" s="23">
        <v>1523.52</v>
      </c>
    </row>
    <row r="630" spans="1:5" x14ac:dyDescent="0.3">
      <c r="A630" s="24">
        <v>43060</v>
      </c>
      <c r="B630" s="23">
        <v>2017</v>
      </c>
      <c r="C630" s="23" t="s">
        <v>31</v>
      </c>
      <c r="D630" s="23">
        <v>2154.19</v>
      </c>
      <c r="E630" s="23">
        <v>1034.01</v>
      </c>
    </row>
    <row r="631" spans="1:5" x14ac:dyDescent="0.3">
      <c r="A631" s="24">
        <v>42985</v>
      </c>
      <c r="B631" s="23">
        <v>2017</v>
      </c>
      <c r="C631" s="23" t="s">
        <v>30</v>
      </c>
      <c r="D631" s="23">
        <v>1062.3699999999999</v>
      </c>
      <c r="E631" s="23">
        <v>446.2</v>
      </c>
    </row>
    <row r="632" spans="1:5" x14ac:dyDescent="0.3">
      <c r="A632" s="24">
        <v>43315</v>
      </c>
      <c r="B632" s="23">
        <v>2018</v>
      </c>
      <c r="C632" s="23" t="s">
        <v>30</v>
      </c>
      <c r="D632" s="23">
        <v>726.73</v>
      </c>
      <c r="E632" s="23">
        <v>334.3</v>
      </c>
    </row>
    <row r="633" spans="1:5" x14ac:dyDescent="0.3">
      <c r="A633" s="24">
        <v>42552</v>
      </c>
      <c r="B633" s="23">
        <v>2016</v>
      </c>
      <c r="C633" s="23" t="s">
        <v>77</v>
      </c>
      <c r="D633" s="23">
        <v>1883.29</v>
      </c>
      <c r="E633" s="23">
        <v>1148.81</v>
      </c>
    </row>
    <row r="634" spans="1:5" x14ac:dyDescent="0.3">
      <c r="A634" s="24">
        <v>43072</v>
      </c>
      <c r="B634" s="23">
        <v>2017</v>
      </c>
      <c r="C634" s="23" t="s">
        <v>31</v>
      </c>
      <c r="D634" s="23">
        <v>850.93</v>
      </c>
      <c r="E634" s="23">
        <v>442.48</v>
      </c>
    </row>
    <row r="635" spans="1:5" x14ac:dyDescent="0.3">
      <c r="A635" s="24">
        <v>42709</v>
      </c>
      <c r="B635" s="23">
        <v>2016</v>
      </c>
      <c r="C635" s="23" t="s">
        <v>31</v>
      </c>
      <c r="D635" s="23">
        <v>2376.0100000000002</v>
      </c>
      <c r="E635" s="23">
        <v>1188.01</v>
      </c>
    </row>
    <row r="636" spans="1:5" x14ac:dyDescent="0.3">
      <c r="A636" s="24">
        <v>42860</v>
      </c>
      <c r="B636" s="23">
        <v>2017</v>
      </c>
      <c r="C636" s="23" t="s">
        <v>31</v>
      </c>
      <c r="D636" s="23">
        <v>183.9</v>
      </c>
      <c r="E636" s="23">
        <v>75.400000000000006</v>
      </c>
    </row>
    <row r="637" spans="1:5" x14ac:dyDescent="0.3">
      <c r="A637" s="24">
        <v>43135</v>
      </c>
      <c r="B637" s="23">
        <v>2018</v>
      </c>
      <c r="C637" s="23" t="s">
        <v>30</v>
      </c>
      <c r="D637" s="23">
        <v>2031.22</v>
      </c>
      <c r="E637" s="23">
        <v>1259.3599999999999</v>
      </c>
    </row>
    <row r="638" spans="1:5" x14ac:dyDescent="0.3">
      <c r="A638" s="24">
        <v>43317</v>
      </c>
      <c r="B638" s="23">
        <v>2018</v>
      </c>
      <c r="C638" s="23" t="s">
        <v>76</v>
      </c>
      <c r="D638" s="23">
        <v>1876.79</v>
      </c>
      <c r="E638" s="23">
        <v>1032.23</v>
      </c>
    </row>
    <row r="639" spans="1:5" x14ac:dyDescent="0.3">
      <c r="A639" s="24">
        <v>42879</v>
      </c>
      <c r="B639" s="23">
        <v>2017</v>
      </c>
      <c r="C639" s="23" t="s">
        <v>77</v>
      </c>
      <c r="D639" s="23">
        <v>89.32</v>
      </c>
      <c r="E639" s="23">
        <v>47.34</v>
      </c>
    </row>
    <row r="640" spans="1:5" x14ac:dyDescent="0.3">
      <c r="A640" s="24">
        <v>42870</v>
      </c>
      <c r="B640" s="23">
        <v>2017</v>
      </c>
      <c r="C640" s="23" t="s">
        <v>76</v>
      </c>
      <c r="D640" s="23">
        <v>56.93</v>
      </c>
      <c r="E640" s="23">
        <v>35.299999999999997</v>
      </c>
    </row>
    <row r="641" spans="1:5" x14ac:dyDescent="0.3">
      <c r="A641" s="24">
        <v>43186</v>
      </c>
      <c r="B641" s="23">
        <v>2018</v>
      </c>
      <c r="C641" s="23" t="s">
        <v>30</v>
      </c>
      <c r="D641" s="23">
        <v>312.88</v>
      </c>
      <c r="E641" s="23">
        <v>206.5</v>
      </c>
    </row>
    <row r="642" spans="1:5" x14ac:dyDescent="0.3">
      <c r="A642" s="24">
        <v>42876</v>
      </c>
      <c r="B642" s="23">
        <v>2017</v>
      </c>
      <c r="C642" s="23" t="s">
        <v>76</v>
      </c>
      <c r="D642" s="23">
        <v>215.25</v>
      </c>
      <c r="E642" s="23">
        <v>116.24</v>
      </c>
    </row>
    <row r="643" spans="1:5" x14ac:dyDescent="0.3">
      <c r="A643" s="24">
        <v>42725</v>
      </c>
      <c r="B643" s="23">
        <v>2016</v>
      </c>
      <c r="C643" s="23" t="s">
        <v>77</v>
      </c>
      <c r="D643" s="23">
        <v>1828.73</v>
      </c>
      <c r="E643" s="23">
        <v>987.51</v>
      </c>
    </row>
    <row r="644" spans="1:5" x14ac:dyDescent="0.3">
      <c r="A644" s="24">
        <v>42539</v>
      </c>
      <c r="B644" s="23">
        <v>2016</v>
      </c>
      <c r="C644" s="23" t="s">
        <v>31</v>
      </c>
      <c r="D644" s="23">
        <v>2246.1999999999998</v>
      </c>
      <c r="E644" s="23">
        <v>920.94</v>
      </c>
    </row>
    <row r="645" spans="1:5" x14ac:dyDescent="0.3">
      <c r="A645" s="24">
        <v>43425</v>
      </c>
      <c r="B645" s="23">
        <v>2018</v>
      </c>
      <c r="C645" s="23" t="s">
        <v>76</v>
      </c>
      <c r="D645" s="23">
        <v>1920.01</v>
      </c>
      <c r="E645" s="23">
        <v>864</v>
      </c>
    </row>
    <row r="646" spans="1:5" x14ac:dyDescent="0.3">
      <c r="A646" s="24">
        <v>42494</v>
      </c>
      <c r="B646" s="23">
        <v>2016</v>
      </c>
      <c r="C646" s="23" t="s">
        <v>30</v>
      </c>
      <c r="D646" s="23">
        <v>45.31</v>
      </c>
      <c r="E646" s="23">
        <v>29</v>
      </c>
    </row>
    <row r="647" spans="1:5" x14ac:dyDescent="0.3">
      <c r="A647" s="24">
        <v>42683</v>
      </c>
      <c r="B647" s="23">
        <v>2016</v>
      </c>
      <c r="C647" s="23" t="s">
        <v>31</v>
      </c>
      <c r="D647" s="23">
        <v>1753.84</v>
      </c>
      <c r="E647" s="23">
        <v>1175.07</v>
      </c>
    </row>
    <row r="648" spans="1:5" x14ac:dyDescent="0.3">
      <c r="A648" s="24">
        <v>43160</v>
      </c>
      <c r="B648" s="23">
        <v>2018</v>
      </c>
      <c r="C648" s="23" t="s">
        <v>77</v>
      </c>
      <c r="D648" s="23">
        <v>958.21</v>
      </c>
      <c r="E648" s="23">
        <v>622.84</v>
      </c>
    </row>
    <row r="649" spans="1:5" x14ac:dyDescent="0.3">
      <c r="A649" s="24">
        <v>43281</v>
      </c>
      <c r="B649" s="23">
        <v>2018</v>
      </c>
      <c r="C649" s="23" t="s">
        <v>77</v>
      </c>
      <c r="D649" s="23">
        <v>1866.89</v>
      </c>
      <c r="E649" s="23">
        <v>1232.1500000000001</v>
      </c>
    </row>
    <row r="650" spans="1:5" x14ac:dyDescent="0.3">
      <c r="A650" s="24">
        <v>42396</v>
      </c>
      <c r="B650" s="23">
        <v>2016</v>
      </c>
      <c r="C650" s="23" t="s">
        <v>76</v>
      </c>
      <c r="D650" s="23">
        <v>102.45</v>
      </c>
      <c r="E650" s="23">
        <v>52.25</v>
      </c>
    </row>
    <row r="651" spans="1:5" x14ac:dyDescent="0.3">
      <c r="A651" s="24">
        <v>42490</v>
      </c>
      <c r="B651" s="23">
        <v>2016</v>
      </c>
      <c r="C651" s="23" t="s">
        <v>31</v>
      </c>
      <c r="D651" s="23">
        <v>269.88</v>
      </c>
      <c r="E651" s="23">
        <v>107.95</v>
      </c>
    </row>
    <row r="652" spans="1:5" x14ac:dyDescent="0.3">
      <c r="A652" s="24">
        <v>43331</v>
      </c>
      <c r="B652" s="23">
        <v>2018</v>
      </c>
      <c r="C652" s="23" t="s">
        <v>77</v>
      </c>
      <c r="D652" s="23">
        <v>1622.11</v>
      </c>
      <c r="E652" s="23">
        <v>778.61</v>
      </c>
    </row>
    <row r="653" spans="1:5" x14ac:dyDescent="0.3">
      <c r="A653" s="24">
        <v>42937</v>
      </c>
      <c r="B653" s="23">
        <v>2017</v>
      </c>
      <c r="C653" s="23" t="s">
        <v>31</v>
      </c>
      <c r="D653" s="23">
        <v>98.09</v>
      </c>
      <c r="E653" s="23">
        <v>38.26</v>
      </c>
    </row>
    <row r="654" spans="1:5" x14ac:dyDescent="0.3">
      <c r="A654" s="24">
        <v>42989</v>
      </c>
      <c r="B654" s="23">
        <v>2017</v>
      </c>
      <c r="C654" s="23" t="s">
        <v>30</v>
      </c>
      <c r="D654" s="23">
        <v>2121.16</v>
      </c>
      <c r="E654" s="23">
        <v>1103</v>
      </c>
    </row>
    <row r="655" spans="1:5" x14ac:dyDescent="0.3">
      <c r="A655" s="24">
        <v>42809</v>
      </c>
      <c r="B655" s="23">
        <v>2017</v>
      </c>
      <c r="C655" s="23" t="s">
        <v>77</v>
      </c>
      <c r="D655" s="23">
        <v>1324.71</v>
      </c>
      <c r="E655" s="23">
        <v>794.83</v>
      </c>
    </row>
    <row r="656" spans="1:5" x14ac:dyDescent="0.3">
      <c r="A656" s="24">
        <v>43283</v>
      </c>
      <c r="B656" s="23">
        <v>2018</v>
      </c>
      <c r="C656" s="23" t="s">
        <v>31</v>
      </c>
      <c r="D656" s="23">
        <v>2115.63</v>
      </c>
      <c r="E656" s="23">
        <v>1015.5</v>
      </c>
    </row>
    <row r="657" spans="1:5" x14ac:dyDescent="0.3">
      <c r="A657" s="24">
        <v>42567</v>
      </c>
      <c r="B657" s="23">
        <v>2016</v>
      </c>
      <c r="C657" s="23" t="s">
        <v>76</v>
      </c>
      <c r="D657" s="23">
        <v>2350.71</v>
      </c>
      <c r="E657" s="23">
        <v>1551.47</v>
      </c>
    </row>
    <row r="658" spans="1:5" x14ac:dyDescent="0.3">
      <c r="A658" s="24">
        <v>42435</v>
      </c>
      <c r="B658" s="23">
        <v>2016</v>
      </c>
      <c r="C658" s="23" t="s">
        <v>31</v>
      </c>
      <c r="D658" s="23">
        <v>357.19</v>
      </c>
      <c r="E658" s="23">
        <v>157.16</v>
      </c>
    </row>
    <row r="659" spans="1:5" x14ac:dyDescent="0.3">
      <c r="A659" s="24">
        <v>43068</v>
      </c>
      <c r="B659" s="23">
        <v>2017</v>
      </c>
      <c r="C659" s="23" t="s">
        <v>31</v>
      </c>
      <c r="D659" s="23">
        <v>2313.92</v>
      </c>
      <c r="E659" s="23">
        <v>1226.3800000000001</v>
      </c>
    </row>
    <row r="660" spans="1:5" x14ac:dyDescent="0.3">
      <c r="A660" s="24">
        <v>43307</v>
      </c>
      <c r="B660" s="23">
        <v>2018</v>
      </c>
      <c r="C660" s="23" t="s">
        <v>77</v>
      </c>
      <c r="D660" s="23">
        <v>1059.7</v>
      </c>
      <c r="E660" s="23">
        <v>710</v>
      </c>
    </row>
    <row r="661" spans="1:5" x14ac:dyDescent="0.3">
      <c r="A661" s="24">
        <v>43043</v>
      </c>
      <c r="B661" s="23">
        <v>2017</v>
      </c>
      <c r="C661" s="23" t="s">
        <v>76</v>
      </c>
      <c r="D661" s="23">
        <v>353.06</v>
      </c>
      <c r="E661" s="23">
        <v>222.43</v>
      </c>
    </row>
    <row r="662" spans="1:5" x14ac:dyDescent="0.3">
      <c r="A662" s="24">
        <v>42749</v>
      </c>
      <c r="B662" s="23">
        <v>2017</v>
      </c>
      <c r="C662" s="23" t="s">
        <v>30</v>
      </c>
      <c r="D662" s="23">
        <v>1504.56</v>
      </c>
      <c r="E662" s="23">
        <v>857.6</v>
      </c>
    </row>
    <row r="663" spans="1:5" x14ac:dyDescent="0.3">
      <c r="A663" s="24">
        <v>42864</v>
      </c>
      <c r="B663" s="23">
        <v>2017</v>
      </c>
      <c r="C663" s="23" t="s">
        <v>30</v>
      </c>
      <c r="D663" s="23">
        <v>593.80999999999995</v>
      </c>
      <c r="E663" s="23">
        <v>385.98</v>
      </c>
    </row>
    <row r="664" spans="1:5" x14ac:dyDescent="0.3">
      <c r="A664" s="24">
        <v>43087</v>
      </c>
      <c r="B664" s="23">
        <v>2017</v>
      </c>
      <c r="C664" s="23" t="s">
        <v>30</v>
      </c>
      <c r="D664" s="23">
        <v>1254.81</v>
      </c>
      <c r="E664" s="23">
        <v>639.95000000000005</v>
      </c>
    </row>
    <row r="665" spans="1:5" x14ac:dyDescent="0.3">
      <c r="A665" s="24">
        <v>42489</v>
      </c>
      <c r="B665" s="23">
        <v>2016</v>
      </c>
      <c r="C665" s="23" t="s">
        <v>30</v>
      </c>
      <c r="D665" s="23">
        <v>1753.17</v>
      </c>
      <c r="E665" s="23">
        <v>876.59</v>
      </c>
    </row>
    <row r="666" spans="1:5" x14ac:dyDescent="0.3">
      <c r="A666" s="24">
        <v>43133</v>
      </c>
      <c r="B666" s="23">
        <v>2018</v>
      </c>
      <c r="C666" s="23" t="s">
        <v>30</v>
      </c>
      <c r="D666" s="23">
        <v>1441.19</v>
      </c>
      <c r="E666" s="23">
        <v>864.71</v>
      </c>
    </row>
    <row r="667" spans="1:5" x14ac:dyDescent="0.3">
      <c r="A667" s="24">
        <v>42380</v>
      </c>
      <c r="B667" s="23">
        <v>2016</v>
      </c>
      <c r="C667" s="23" t="s">
        <v>77</v>
      </c>
      <c r="D667" s="23">
        <v>691.6</v>
      </c>
      <c r="E667" s="23">
        <v>290.47000000000003</v>
      </c>
    </row>
  </sheetData>
  <conditionalFormatting sqref="A4:E667">
    <cfRule type="expression" dxfId="19" priority="1">
      <formula>AND($C4=#REF!,$B4=#REF!)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40D40-DFEA-48C8-AFCE-2C0CE3C2C26F}">
  <sheetPr>
    <tabColor rgb="FFFFFF00"/>
  </sheetPr>
  <dimension ref="A1:G14"/>
  <sheetViews>
    <sheetView zoomScale="205" zoomScaleNormal="205" workbookViewId="0">
      <selection activeCell="F8" sqref="F8"/>
    </sheetView>
  </sheetViews>
  <sheetFormatPr defaultRowHeight="14.4" x14ac:dyDescent="0.3"/>
  <cols>
    <col min="1" max="1" width="15.6640625" customWidth="1"/>
    <col min="2" max="2" width="12.33203125" customWidth="1"/>
    <col min="3" max="3" width="10.5546875" customWidth="1"/>
    <col min="4" max="4" width="3.109375" customWidth="1"/>
    <col min="5" max="5" width="11.6640625" customWidth="1"/>
    <col min="6" max="6" width="15.88671875" customWidth="1"/>
    <col min="7" max="7" width="32.5546875" customWidth="1"/>
  </cols>
  <sheetData>
    <row r="1" spans="1:7" x14ac:dyDescent="0.3">
      <c r="A1" s="30" t="s">
        <v>1</v>
      </c>
      <c r="B1" s="30" t="s">
        <v>3</v>
      </c>
      <c r="C1" s="30" t="s">
        <v>2</v>
      </c>
      <c r="E1" s="27" t="s">
        <v>67</v>
      </c>
    </row>
    <row r="2" spans="1:7" x14ac:dyDescent="0.3">
      <c r="A2" s="24">
        <v>43031</v>
      </c>
      <c r="B2" s="23" t="s">
        <v>5</v>
      </c>
      <c r="C2" s="25">
        <v>100</v>
      </c>
      <c r="E2" s="29" t="s">
        <v>20</v>
      </c>
      <c r="F2" s="29" t="s">
        <v>6</v>
      </c>
    </row>
    <row r="3" spans="1:7" x14ac:dyDescent="0.3">
      <c r="A3" s="24">
        <v>43031</v>
      </c>
      <c r="B3" s="23" t="s">
        <v>4</v>
      </c>
      <c r="C3" s="25">
        <v>200</v>
      </c>
      <c r="E3" s="23" t="s">
        <v>4</v>
      </c>
      <c r="F3" s="26">
        <f>COUNTIFS(B2:B10,E3)</f>
        <v>4</v>
      </c>
      <c r="G3" t="str">
        <f ca="1">IF(_xlfn.ISFORMULA(F3),_xlfn.FORMULATEXT(F3),"")</f>
        <v>=COUNTIFS(B2:B10,E3)</v>
      </c>
    </row>
    <row r="4" spans="1:7" x14ac:dyDescent="0.3">
      <c r="A4" s="24">
        <v>43032</v>
      </c>
      <c r="B4" s="23" t="s">
        <v>19</v>
      </c>
      <c r="C4" s="25">
        <v>100</v>
      </c>
      <c r="G4" s="54" t="s">
        <v>65</v>
      </c>
    </row>
    <row r="5" spans="1:7" x14ac:dyDescent="0.3">
      <c r="A5" s="24">
        <v>43032</v>
      </c>
      <c r="B5" s="23" t="s">
        <v>5</v>
      </c>
      <c r="C5" s="25">
        <v>300</v>
      </c>
    </row>
    <row r="6" spans="1:7" x14ac:dyDescent="0.3">
      <c r="A6" s="24">
        <v>43032</v>
      </c>
      <c r="B6" s="23" t="s">
        <v>5</v>
      </c>
      <c r="C6" s="25">
        <v>700</v>
      </c>
      <c r="E6" s="27" t="s">
        <v>68</v>
      </c>
    </row>
    <row r="7" spans="1:7" x14ac:dyDescent="0.3">
      <c r="A7" s="24">
        <v>43031</v>
      </c>
      <c r="B7" s="23" t="s">
        <v>19</v>
      </c>
      <c r="C7" s="25">
        <v>100</v>
      </c>
      <c r="E7" s="29" t="s">
        <v>20</v>
      </c>
      <c r="F7" s="29" t="s">
        <v>21</v>
      </c>
    </row>
    <row r="8" spans="1:7" x14ac:dyDescent="0.3">
      <c r="A8" s="24">
        <v>43032</v>
      </c>
      <c r="B8" s="23" t="s">
        <v>4</v>
      </c>
      <c r="C8" s="25">
        <v>200</v>
      </c>
      <c r="E8" s="23" t="s">
        <v>4</v>
      </c>
      <c r="F8" s="31">
        <f>SUMIFS(C2:C10,B2:B10,E8)</f>
        <v>1100</v>
      </c>
      <c r="G8" t="str">
        <f ca="1">IF(_xlfn.ISFORMULA(F8),_xlfn.FORMULATEXT(F8),"")</f>
        <v>=SUMIFS(C2:C10,B2:B10,E8)</v>
      </c>
    </row>
    <row r="9" spans="1:7" x14ac:dyDescent="0.3">
      <c r="A9" s="24">
        <v>43032</v>
      </c>
      <c r="B9" s="23" t="s">
        <v>4</v>
      </c>
      <c r="C9" s="25">
        <v>500</v>
      </c>
      <c r="G9" s="54" t="s">
        <v>66</v>
      </c>
    </row>
    <row r="10" spans="1:7" x14ac:dyDescent="0.3">
      <c r="A10" s="24">
        <v>43031</v>
      </c>
      <c r="B10" s="23" t="s">
        <v>4</v>
      </c>
      <c r="C10" s="25">
        <v>200</v>
      </c>
    </row>
    <row r="14" spans="1:7" x14ac:dyDescent="0.3">
      <c r="A14" s="55" t="s">
        <v>18</v>
      </c>
      <c r="B14" s="23" t="s">
        <v>4</v>
      </c>
    </row>
  </sheetData>
  <conditionalFormatting sqref="A2:C10">
    <cfRule type="expression" dxfId="36" priority="8">
      <formula>$B2=$B$14</formula>
    </cfRule>
    <cfRule type="expression" dxfId="35" priority="9">
      <formula>$A2=#REF!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F4507-BD06-40A8-92D8-676BDC63B302}">
  <sheetPr>
    <tabColor rgb="FF0000FF"/>
  </sheetPr>
  <dimension ref="A1:U22"/>
  <sheetViews>
    <sheetView tabSelected="1" zoomScale="160" zoomScaleNormal="160" workbookViewId="0">
      <selection activeCell="B11" sqref="B11"/>
    </sheetView>
  </sheetViews>
  <sheetFormatPr defaultRowHeight="14.4" x14ac:dyDescent="0.3"/>
  <cols>
    <col min="1" max="1" width="13.5546875" customWidth="1"/>
    <col min="2" max="2" width="12" customWidth="1"/>
    <col min="3" max="3" width="9.33203125" customWidth="1"/>
    <col min="4" max="4" width="8" customWidth="1"/>
    <col min="5" max="5" width="2.109375" customWidth="1"/>
    <col min="6" max="7" width="12" customWidth="1"/>
    <col min="8" max="8" width="3.5546875" customWidth="1"/>
    <col min="9" max="11" width="11.109375" customWidth="1"/>
    <col min="12" max="12" width="19.6640625" customWidth="1"/>
    <col min="13" max="14" width="11.109375" customWidth="1"/>
    <col min="15" max="21" width="12.109375" customWidth="1"/>
  </cols>
  <sheetData>
    <row r="1" spans="1:21" x14ac:dyDescent="0.3">
      <c r="A1" s="75" t="s">
        <v>1</v>
      </c>
      <c r="B1" s="76" t="s">
        <v>29</v>
      </c>
      <c r="C1" s="76" t="s">
        <v>2</v>
      </c>
      <c r="D1" s="77" t="s">
        <v>75</v>
      </c>
      <c r="F1" s="27" t="s">
        <v>97</v>
      </c>
      <c r="G1" s="27"/>
      <c r="H1" s="27"/>
      <c r="I1" s="27"/>
      <c r="J1" s="27"/>
      <c r="K1" s="27"/>
      <c r="L1" s="27"/>
      <c r="M1" s="27"/>
      <c r="N1" s="27" t="s">
        <v>33</v>
      </c>
      <c r="O1" s="27"/>
      <c r="P1" s="27"/>
      <c r="Q1" s="27"/>
      <c r="R1" s="27"/>
    </row>
    <row r="2" spans="1:21" x14ac:dyDescent="0.3">
      <c r="A2" s="73">
        <v>43052</v>
      </c>
      <c r="B2" s="23" t="s">
        <v>30</v>
      </c>
      <c r="C2" s="23">
        <v>2453.52</v>
      </c>
      <c r="D2" s="74">
        <v>1128.6199999999999</v>
      </c>
      <c r="N2" s="44" t="s">
        <v>34</v>
      </c>
      <c r="O2" s="45" t="s">
        <v>35</v>
      </c>
      <c r="P2" s="34"/>
      <c r="Q2" s="34"/>
      <c r="R2" s="34"/>
      <c r="S2" s="34"/>
      <c r="T2" s="34"/>
      <c r="U2" s="35"/>
    </row>
    <row r="3" spans="1:21" x14ac:dyDescent="0.3">
      <c r="A3" s="73">
        <v>43052</v>
      </c>
      <c r="B3" s="23" t="s">
        <v>31</v>
      </c>
      <c r="C3" s="23">
        <v>2391.92</v>
      </c>
      <c r="D3" s="74">
        <v>980.69</v>
      </c>
      <c r="F3" s="30" t="str">
        <f>B1</f>
        <v>Product</v>
      </c>
      <c r="G3" s="30" t="s">
        <v>23</v>
      </c>
      <c r="N3" s="46" t="s">
        <v>36</v>
      </c>
      <c r="O3" s="47" t="s">
        <v>37</v>
      </c>
      <c r="P3" s="36"/>
      <c r="Q3" s="36"/>
      <c r="R3" s="36"/>
      <c r="S3" s="36"/>
      <c r="T3" s="36"/>
      <c r="U3" s="37"/>
    </row>
    <row r="4" spans="1:21" x14ac:dyDescent="0.3">
      <c r="A4" s="73">
        <v>43052</v>
      </c>
      <c r="B4" s="23" t="s">
        <v>77</v>
      </c>
      <c r="C4" s="23">
        <v>53.23</v>
      </c>
      <c r="D4" s="74">
        <v>22.89</v>
      </c>
      <c r="F4" s="23" t="s">
        <v>30</v>
      </c>
      <c r="G4" s="52">
        <f>SUMIFS(MySales[Sales],MySales[Product],F4)</f>
        <v>4830.7199999999993</v>
      </c>
      <c r="I4" t="str">
        <f ca="1">IF(_xlfn.ISFORMULA(G4),_xlfn.FORMULATEXT(G4),"")</f>
        <v>=SUMIFS(MySales[Sales],MySales[Product],F4)</v>
      </c>
      <c r="N4" s="46" t="s">
        <v>38</v>
      </c>
      <c r="O4" s="47" t="s">
        <v>39</v>
      </c>
      <c r="P4" s="36"/>
      <c r="Q4" s="36"/>
      <c r="R4" s="36"/>
      <c r="S4" s="36"/>
      <c r="T4" s="36"/>
      <c r="U4" s="37"/>
    </row>
    <row r="5" spans="1:21" x14ac:dyDescent="0.3">
      <c r="A5" s="73">
        <v>43052</v>
      </c>
      <c r="B5" s="23" t="s">
        <v>76</v>
      </c>
      <c r="C5" s="23">
        <v>1558.76</v>
      </c>
      <c r="D5" s="74">
        <v>888.49</v>
      </c>
      <c r="F5" s="23" t="s">
        <v>31</v>
      </c>
      <c r="G5" s="52">
        <f>SUMIFS(MySales[Sales],MySales[Product],F5)</f>
        <v>5288.3700000000008</v>
      </c>
      <c r="I5" s="54" t="s">
        <v>113</v>
      </c>
      <c r="J5" s="54"/>
      <c r="K5" s="54"/>
      <c r="L5" s="54"/>
      <c r="N5" s="46" t="s">
        <v>40</v>
      </c>
      <c r="O5" s="47" t="s">
        <v>41</v>
      </c>
      <c r="P5" s="36"/>
      <c r="Q5" s="36"/>
      <c r="R5" s="36"/>
      <c r="S5" s="36"/>
      <c r="T5" s="36"/>
      <c r="U5" s="37"/>
    </row>
    <row r="6" spans="1:21" x14ac:dyDescent="0.3">
      <c r="A6" s="73">
        <f t="shared" ref="A6:A13" si="0">A2+1</f>
        <v>43053</v>
      </c>
      <c r="B6" s="23" t="s">
        <v>30</v>
      </c>
      <c r="C6" s="23">
        <v>917.72</v>
      </c>
      <c r="D6" s="74">
        <v>568.99</v>
      </c>
      <c r="F6" s="23" t="s">
        <v>76</v>
      </c>
      <c r="G6" s="52">
        <f>SUMIFS(MySales[Sales],MySales[Product],F6)</f>
        <v>4620.8599999999997</v>
      </c>
      <c r="N6" s="46" t="s">
        <v>42</v>
      </c>
      <c r="O6" s="47" t="s">
        <v>43</v>
      </c>
      <c r="P6" s="36"/>
      <c r="Q6" s="36"/>
      <c r="R6" s="36"/>
      <c r="S6" s="36"/>
      <c r="T6" s="36"/>
      <c r="U6" s="37"/>
    </row>
    <row r="7" spans="1:21" x14ac:dyDescent="0.3">
      <c r="A7" s="73">
        <f t="shared" si="0"/>
        <v>43053</v>
      </c>
      <c r="B7" s="23" t="s">
        <v>31</v>
      </c>
      <c r="C7" s="23">
        <v>1876.27</v>
      </c>
      <c r="D7" s="74">
        <v>731.75</v>
      </c>
      <c r="F7" s="23" t="s">
        <v>77</v>
      </c>
      <c r="G7" s="52">
        <f>SUMIFS(MySales[Sales],MySales[Product],F7)</f>
        <v>2194.92</v>
      </c>
      <c r="N7" s="48" t="s">
        <v>44</v>
      </c>
      <c r="O7" s="49" t="s">
        <v>45</v>
      </c>
      <c r="P7" s="38"/>
      <c r="Q7" s="38"/>
      <c r="R7" s="38"/>
      <c r="S7" s="38"/>
      <c r="T7" s="38"/>
      <c r="U7" s="39"/>
    </row>
    <row r="8" spans="1:21" x14ac:dyDescent="0.3">
      <c r="A8" s="73">
        <f t="shared" si="0"/>
        <v>43053</v>
      </c>
      <c r="B8" s="23" t="s">
        <v>77</v>
      </c>
      <c r="C8" s="23">
        <v>1487.82</v>
      </c>
      <c r="D8" s="74">
        <v>684.4</v>
      </c>
    </row>
    <row r="9" spans="1:21" x14ac:dyDescent="0.3">
      <c r="A9" s="73">
        <f t="shared" si="0"/>
        <v>43053</v>
      </c>
      <c r="B9" s="23" t="s">
        <v>76</v>
      </c>
      <c r="C9" s="23">
        <v>2017.73</v>
      </c>
      <c r="D9" s="74">
        <v>807.09</v>
      </c>
      <c r="F9" t="s">
        <v>98</v>
      </c>
    </row>
    <row r="10" spans="1:21" x14ac:dyDescent="0.3">
      <c r="A10" s="73">
        <f t="shared" si="0"/>
        <v>43054</v>
      </c>
      <c r="B10" s="23" t="s">
        <v>30</v>
      </c>
      <c r="C10" s="23">
        <v>1459.48</v>
      </c>
      <c r="D10" s="74">
        <v>569.20000000000005</v>
      </c>
      <c r="F10" s="70"/>
    </row>
    <row r="11" spans="1:21" x14ac:dyDescent="0.3">
      <c r="A11" s="73">
        <f t="shared" si="0"/>
        <v>43054</v>
      </c>
      <c r="B11" s="23" t="s">
        <v>31</v>
      </c>
      <c r="C11" s="23">
        <v>1020.18</v>
      </c>
      <c r="D11" s="74">
        <v>591.70000000000005</v>
      </c>
    </row>
    <row r="12" spans="1:21" x14ac:dyDescent="0.3">
      <c r="A12" s="73">
        <f t="shared" si="0"/>
        <v>43054</v>
      </c>
      <c r="B12" s="23" t="s">
        <v>77</v>
      </c>
      <c r="C12" s="23">
        <v>653.87</v>
      </c>
      <c r="D12" s="74">
        <v>274.63</v>
      </c>
    </row>
    <row r="13" spans="1:21" x14ac:dyDescent="0.3">
      <c r="A13" s="78">
        <f t="shared" si="0"/>
        <v>43054</v>
      </c>
      <c r="B13" s="79" t="s">
        <v>76</v>
      </c>
      <c r="C13" s="79">
        <v>1044.3699999999999</v>
      </c>
      <c r="D13" s="80">
        <v>616.17999999999995</v>
      </c>
    </row>
    <row r="17" spans="9:12" x14ac:dyDescent="0.3">
      <c r="I17" t="s">
        <v>146</v>
      </c>
    </row>
    <row r="19" spans="9:12" x14ac:dyDescent="0.3">
      <c r="I19" s="73">
        <v>43055</v>
      </c>
      <c r="J19" s="23" t="s">
        <v>30</v>
      </c>
      <c r="K19" s="23">
        <v>2156.35</v>
      </c>
      <c r="L19" s="74">
        <v>1127.0999999999999</v>
      </c>
    </row>
    <row r="20" spans="9:12" x14ac:dyDescent="0.3">
      <c r="I20" s="73">
        <v>43055</v>
      </c>
      <c r="J20" s="23" t="s">
        <v>31</v>
      </c>
      <c r="K20" s="23">
        <v>687.24</v>
      </c>
      <c r="L20" s="74">
        <v>349.87</v>
      </c>
    </row>
    <row r="21" spans="9:12" x14ac:dyDescent="0.3">
      <c r="I21" s="73">
        <v>43055</v>
      </c>
      <c r="J21" s="23" t="s">
        <v>77</v>
      </c>
      <c r="K21" s="23">
        <v>500.12</v>
      </c>
      <c r="L21" s="74">
        <v>241.45</v>
      </c>
    </row>
    <row r="22" spans="9:12" x14ac:dyDescent="0.3">
      <c r="I22" s="78">
        <v>43055</v>
      </c>
      <c r="J22" s="79" t="s">
        <v>76</v>
      </c>
      <c r="K22" s="79">
        <v>658.98</v>
      </c>
      <c r="L22" s="80">
        <v>325.14999999999998</v>
      </c>
    </row>
  </sheetData>
  <conditionalFormatting sqref="A2:D13">
    <cfRule type="expression" dxfId="0" priority="26">
      <formula>AND($B2=#REF!,#REF!=#REF!)</formula>
    </cfRule>
  </conditionalFormatting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1FB03-C898-4C06-984B-DC79246ACB2D}">
  <sheetPr>
    <tabColor rgb="FFFF0000"/>
  </sheetPr>
  <dimension ref="A1:U17"/>
  <sheetViews>
    <sheetView zoomScale="160" zoomScaleNormal="160" workbookViewId="0">
      <selection activeCell="G5" sqref="G5"/>
    </sheetView>
  </sheetViews>
  <sheetFormatPr defaultRowHeight="14.4" x14ac:dyDescent="0.3"/>
  <cols>
    <col min="1" max="1" width="13.5546875" customWidth="1"/>
    <col min="2" max="2" width="12" customWidth="1"/>
    <col min="3" max="3" width="9.33203125" customWidth="1"/>
    <col min="4" max="4" width="8" customWidth="1"/>
    <col min="5" max="5" width="2.109375" customWidth="1"/>
    <col min="6" max="7" width="12" customWidth="1"/>
    <col min="8" max="8" width="3.5546875" customWidth="1"/>
    <col min="9" max="11" width="11.109375" customWidth="1"/>
    <col min="12" max="12" width="19.6640625" customWidth="1"/>
    <col min="13" max="14" width="11.109375" customWidth="1"/>
    <col min="15" max="21" width="12.109375" customWidth="1"/>
  </cols>
  <sheetData>
    <row r="1" spans="1:21" x14ac:dyDescent="0.3">
      <c r="A1" s="75" t="s">
        <v>1</v>
      </c>
      <c r="B1" s="76" t="s">
        <v>29</v>
      </c>
      <c r="C1" s="76" t="s">
        <v>2</v>
      </c>
      <c r="D1" s="77" t="s">
        <v>75</v>
      </c>
      <c r="F1" s="27" t="s">
        <v>97</v>
      </c>
      <c r="G1" s="27"/>
      <c r="H1" s="27"/>
      <c r="I1" s="27"/>
      <c r="J1" s="27"/>
      <c r="K1" s="27"/>
      <c r="L1" s="27"/>
      <c r="M1" s="27"/>
      <c r="N1" s="27" t="s">
        <v>33</v>
      </c>
      <c r="O1" s="27"/>
      <c r="P1" s="27"/>
      <c r="Q1" s="27"/>
      <c r="R1" s="27"/>
    </row>
    <row r="2" spans="1:21" x14ac:dyDescent="0.3">
      <c r="A2" s="73">
        <v>43052</v>
      </c>
      <c r="B2" s="23" t="s">
        <v>30</v>
      </c>
      <c r="C2" s="23">
        <v>2453.52</v>
      </c>
      <c r="D2" s="74">
        <v>1128.6199999999999</v>
      </c>
      <c r="N2" s="44" t="s">
        <v>34</v>
      </c>
      <c r="O2" s="45" t="s">
        <v>35</v>
      </c>
      <c r="P2" s="34"/>
      <c r="Q2" s="34"/>
      <c r="R2" s="34"/>
      <c r="S2" s="34"/>
      <c r="T2" s="34"/>
      <c r="U2" s="35"/>
    </row>
    <row r="3" spans="1:21" x14ac:dyDescent="0.3">
      <c r="A3" s="73">
        <v>43052</v>
      </c>
      <c r="B3" s="23" t="s">
        <v>31</v>
      </c>
      <c r="C3" s="23">
        <v>2391.92</v>
      </c>
      <c r="D3" s="74">
        <v>980.69</v>
      </c>
      <c r="F3" s="30" t="str">
        <f>B1</f>
        <v>Product</v>
      </c>
      <c r="G3" s="30" t="s">
        <v>23</v>
      </c>
      <c r="N3" s="46" t="s">
        <v>36</v>
      </c>
      <c r="O3" s="47" t="s">
        <v>37</v>
      </c>
      <c r="P3" s="36"/>
      <c r="Q3" s="36"/>
      <c r="R3" s="36"/>
      <c r="S3" s="36"/>
      <c r="T3" s="36"/>
      <c r="U3" s="37"/>
    </row>
    <row r="4" spans="1:21" x14ac:dyDescent="0.3">
      <c r="A4" s="73">
        <v>43052</v>
      </c>
      <c r="B4" s="23" t="s">
        <v>77</v>
      </c>
      <c r="C4" s="23">
        <v>53.23</v>
      </c>
      <c r="D4" s="74">
        <v>22.89</v>
      </c>
      <c r="F4" s="23" t="s">
        <v>30</v>
      </c>
      <c r="G4" s="52">
        <f>SUMIFS(MySales5[Sales],MySales5[Product],F4)</f>
        <v>6987.07</v>
      </c>
      <c r="I4" t="str">
        <f ca="1">IF(_xlfn.ISFORMULA(G4),_xlfn.FORMULATEXT(G4),"")</f>
        <v>=SUMIFS(MySales5[Sales],MySales5[Product],F4)</v>
      </c>
      <c r="N4" s="46" t="s">
        <v>38</v>
      </c>
      <c r="O4" s="47" t="s">
        <v>39</v>
      </c>
      <c r="P4" s="36"/>
      <c r="Q4" s="36"/>
      <c r="R4" s="36"/>
      <c r="S4" s="36"/>
      <c r="T4" s="36"/>
      <c r="U4" s="37"/>
    </row>
    <row r="5" spans="1:21" x14ac:dyDescent="0.3">
      <c r="A5" s="73">
        <v>43052</v>
      </c>
      <c r="B5" s="23" t="s">
        <v>76</v>
      </c>
      <c r="C5" s="23">
        <v>1558.76</v>
      </c>
      <c r="D5" s="74">
        <v>888.49</v>
      </c>
      <c r="F5" s="23" t="s">
        <v>31</v>
      </c>
      <c r="G5" s="52">
        <f>SUMIFS(MySales5[Sales],MySales5[Product],F5)</f>
        <v>5975.6100000000006</v>
      </c>
      <c r="I5" s="54" t="s">
        <v>113</v>
      </c>
      <c r="J5" s="54"/>
      <c r="K5" s="54"/>
      <c r="L5" s="54"/>
      <c r="N5" s="46" t="s">
        <v>40</v>
      </c>
      <c r="O5" s="47" t="s">
        <v>41</v>
      </c>
      <c r="P5" s="36"/>
      <c r="Q5" s="36"/>
      <c r="R5" s="36"/>
      <c r="S5" s="36"/>
      <c r="T5" s="36"/>
      <c r="U5" s="37"/>
    </row>
    <row r="6" spans="1:21" x14ac:dyDescent="0.3">
      <c r="A6" s="73">
        <f t="shared" ref="A6:A13" si="0">A2+1</f>
        <v>43053</v>
      </c>
      <c r="B6" s="23" t="s">
        <v>30</v>
      </c>
      <c r="C6" s="23">
        <v>917.72</v>
      </c>
      <c r="D6" s="74">
        <v>568.99</v>
      </c>
      <c r="F6" s="23" t="s">
        <v>76</v>
      </c>
      <c r="G6" s="52">
        <f>SUMIFS(MySales5[Sales],MySales5[Product],F6)</f>
        <v>5279.84</v>
      </c>
      <c r="N6" s="46" t="s">
        <v>42</v>
      </c>
      <c r="O6" s="47" t="s">
        <v>43</v>
      </c>
      <c r="P6" s="36"/>
      <c r="Q6" s="36"/>
      <c r="R6" s="36"/>
      <c r="S6" s="36"/>
      <c r="T6" s="36"/>
      <c r="U6" s="37"/>
    </row>
    <row r="7" spans="1:21" x14ac:dyDescent="0.3">
      <c r="A7" s="73">
        <f t="shared" si="0"/>
        <v>43053</v>
      </c>
      <c r="B7" s="23" t="s">
        <v>31</v>
      </c>
      <c r="C7" s="23">
        <v>1876.27</v>
      </c>
      <c r="D7" s="74">
        <v>731.75</v>
      </c>
      <c r="F7" s="23" t="s">
        <v>77</v>
      </c>
      <c r="G7" s="52">
        <f>SUMIFS(MySales5[Sales],MySales5[Product],F7)</f>
        <v>2695.04</v>
      </c>
      <c r="N7" s="48" t="s">
        <v>44</v>
      </c>
      <c r="O7" s="49" t="s">
        <v>45</v>
      </c>
      <c r="P7" s="38"/>
      <c r="Q7" s="38"/>
      <c r="R7" s="38"/>
      <c r="S7" s="38"/>
      <c r="T7" s="38"/>
      <c r="U7" s="39"/>
    </row>
    <row r="8" spans="1:21" x14ac:dyDescent="0.3">
      <c r="A8" s="73">
        <f t="shared" si="0"/>
        <v>43053</v>
      </c>
      <c r="B8" s="23" t="s">
        <v>77</v>
      </c>
      <c r="C8" s="23">
        <v>1487.82</v>
      </c>
      <c r="D8" s="74">
        <v>684.4</v>
      </c>
    </row>
    <row r="9" spans="1:21" x14ac:dyDescent="0.3">
      <c r="A9" s="73">
        <f t="shared" si="0"/>
        <v>43053</v>
      </c>
      <c r="B9" s="23" t="s">
        <v>76</v>
      </c>
      <c r="C9" s="23">
        <v>2017.73</v>
      </c>
      <c r="D9" s="74">
        <v>807.09</v>
      </c>
      <c r="F9" t="s">
        <v>98</v>
      </c>
    </row>
    <row r="10" spans="1:21" x14ac:dyDescent="0.3">
      <c r="A10" s="73">
        <f t="shared" si="0"/>
        <v>43054</v>
      </c>
      <c r="B10" s="23" t="s">
        <v>30</v>
      </c>
      <c r="C10" s="23">
        <v>1459.48</v>
      </c>
      <c r="D10" s="74">
        <v>569.20000000000005</v>
      </c>
      <c r="F10" s="70"/>
    </row>
    <row r="11" spans="1:21" x14ac:dyDescent="0.3">
      <c r="A11" s="73">
        <f t="shared" si="0"/>
        <v>43054</v>
      </c>
      <c r="B11" s="23" t="s">
        <v>31</v>
      </c>
      <c r="C11" s="23">
        <v>1020.18</v>
      </c>
      <c r="D11" s="74">
        <v>591.70000000000005</v>
      </c>
    </row>
    <row r="12" spans="1:21" x14ac:dyDescent="0.3">
      <c r="A12" s="73">
        <f t="shared" si="0"/>
        <v>43054</v>
      </c>
      <c r="B12" s="23" t="s">
        <v>77</v>
      </c>
      <c r="C12" s="23">
        <v>653.87</v>
      </c>
      <c r="D12" s="74">
        <v>274.63</v>
      </c>
    </row>
    <row r="13" spans="1:21" x14ac:dyDescent="0.3">
      <c r="A13" s="78">
        <f t="shared" si="0"/>
        <v>43054</v>
      </c>
      <c r="B13" s="79" t="s">
        <v>76</v>
      </c>
      <c r="C13" s="79">
        <v>1044.3699999999999</v>
      </c>
      <c r="D13" s="80">
        <v>616.17999999999995</v>
      </c>
    </row>
    <row r="14" spans="1:21" x14ac:dyDescent="0.3">
      <c r="A14" s="73">
        <v>43055</v>
      </c>
      <c r="B14" s="23" t="s">
        <v>30</v>
      </c>
      <c r="C14" s="23">
        <v>2156.35</v>
      </c>
      <c r="D14" s="74">
        <v>1127.0999999999999</v>
      </c>
    </row>
    <row r="15" spans="1:21" x14ac:dyDescent="0.3">
      <c r="A15" s="73">
        <v>43055</v>
      </c>
      <c r="B15" s="23" t="s">
        <v>31</v>
      </c>
      <c r="C15" s="23">
        <v>687.24</v>
      </c>
      <c r="D15" s="74">
        <v>349.87</v>
      </c>
    </row>
    <row r="16" spans="1:21" x14ac:dyDescent="0.3">
      <c r="A16" s="73">
        <v>43055</v>
      </c>
      <c r="B16" s="23" t="s">
        <v>77</v>
      </c>
      <c r="C16" s="23">
        <v>500.12</v>
      </c>
      <c r="D16" s="74">
        <v>241.45</v>
      </c>
    </row>
    <row r="17" spans="1:4" x14ac:dyDescent="0.3">
      <c r="A17" s="78">
        <v>43055</v>
      </c>
      <c r="B17" s="79" t="s">
        <v>76</v>
      </c>
      <c r="C17" s="79">
        <v>658.98</v>
      </c>
      <c r="D17" s="80">
        <v>325.14999999999998</v>
      </c>
    </row>
  </sheetData>
  <conditionalFormatting sqref="A2:D17">
    <cfRule type="expression" dxfId="18" priority="1">
      <formula>AND($B2=#REF!,#REF!=#REF!)</formula>
    </cfRule>
  </conditionalFormatting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0594A-F039-4B74-97AD-0B48B6CFC432}">
  <sheetPr>
    <tabColor rgb="FF0000FF"/>
  </sheetPr>
  <dimension ref="A1:AN589"/>
  <sheetViews>
    <sheetView topLeftCell="A4" zoomScale="160" zoomScaleNormal="160" workbookViewId="0">
      <selection activeCell="E8" sqref="E8:E19"/>
    </sheetView>
  </sheetViews>
  <sheetFormatPr defaultRowHeight="14.4" x14ac:dyDescent="0.3"/>
  <cols>
    <col min="1" max="1" width="11.5546875" customWidth="1"/>
    <col min="2" max="2" width="24.5546875" customWidth="1"/>
    <col min="4" max="4" width="18.109375" customWidth="1"/>
    <col min="6" max="6" width="2.88671875" customWidth="1"/>
    <col min="7" max="10" width="10.44140625" customWidth="1"/>
    <col min="11" max="11" width="5.5546875" customWidth="1"/>
    <col min="40" max="40" width="71.5546875" customWidth="1"/>
  </cols>
  <sheetData>
    <row r="1" spans="1:40" ht="28.8" x14ac:dyDescent="0.3">
      <c r="A1" s="30" t="s">
        <v>99</v>
      </c>
      <c r="B1" s="82" t="s">
        <v>100</v>
      </c>
      <c r="D1" s="27" t="str">
        <f>"Goal: Count how many times a Post fell below required "&amp;E5&amp;" second assembly time."</f>
        <v>Goal: Count how many times a Post fell below required &lt;10 second assembly time.</v>
      </c>
      <c r="L1" s="83" t="s">
        <v>101</v>
      </c>
      <c r="M1" s="54"/>
      <c r="N1" s="54"/>
      <c r="O1" s="54"/>
      <c r="P1" s="54"/>
      <c r="AM1" s="30" t="s">
        <v>99</v>
      </c>
      <c r="AN1" s="82" t="s">
        <v>100</v>
      </c>
    </row>
    <row r="2" spans="1:40" x14ac:dyDescent="0.3">
      <c r="A2" s="23">
        <v>1</v>
      </c>
      <c r="B2" s="23">
        <v>9</v>
      </c>
      <c r="L2" s="54"/>
      <c r="M2" s="54"/>
      <c r="N2" s="54"/>
      <c r="O2" s="54"/>
      <c r="P2" s="54"/>
      <c r="AM2" s="23">
        <v>1</v>
      </c>
      <c r="AN2" s="23">
        <f ca="1">IF(AM2&lt;3,RANDBETWEEN(78,105)/10,IF(OR(AM2={7,11}),RANDBETWEEN(90,115)/10,ROUND(CHOOSE(RANDBETWEEN(1,3),RANDBETWEEN(80,110),RANDBETWEEN(75,95),ABS(_xlfn.NORM.INV(RAND(),85,15/3)))/10,1)))</f>
        <v>8.4</v>
      </c>
    </row>
    <row r="3" spans="1:40" x14ac:dyDescent="0.3">
      <c r="A3" s="23">
        <v>2</v>
      </c>
      <c r="B3" s="23">
        <v>9.1999999999999993</v>
      </c>
      <c r="D3" s="85" t="str">
        <f>"AND Logical Test: Post has to equal given post AND Seconds "&amp;E5</f>
        <v>AND Logical Test: Post has to equal given post AND Seconds &lt;10</v>
      </c>
      <c r="E3" s="86"/>
      <c r="F3" s="86"/>
      <c r="G3" s="86"/>
      <c r="H3" s="86"/>
      <c r="I3" s="86"/>
      <c r="J3" s="87"/>
      <c r="L3" s="54"/>
      <c r="M3" s="54"/>
      <c r="N3" s="54"/>
      <c r="O3" s="54"/>
      <c r="P3" s="54"/>
    </row>
    <row r="4" spans="1:40" x14ac:dyDescent="0.3">
      <c r="A4" s="23">
        <v>3</v>
      </c>
      <c r="B4" s="23">
        <v>8.3000000000000007</v>
      </c>
      <c r="L4" s="54"/>
      <c r="M4" s="54"/>
      <c r="N4" s="54"/>
      <c r="O4" s="54"/>
      <c r="P4" s="54"/>
    </row>
    <row r="5" spans="1:40" x14ac:dyDescent="0.3">
      <c r="A5" s="23">
        <v>4</v>
      </c>
      <c r="B5" s="23">
        <v>8.3000000000000007</v>
      </c>
      <c r="D5" s="55" t="s">
        <v>102</v>
      </c>
      <c r="E5" s="23" t="s">
        <v>103</v>
      </c>
      <c r="L5" s="54"/>
      <c r="M5" s="54"/>
      <c r="N5" s="54"/>
      <c r="O5" s="54"/>
      <c r="P5" s="54"/>
    </row>
    <row r="6" spans="1:40" x14ac:dyDescent="0.3">
      <c r="A6" s="23">
        <v>5</v>
      </c>
      <c r="B6" s="23">
        <v>8.8000000000000007</v>
      </c>
      <c r="L6" s="54"/>
      <c r="M6" s="54"/>
      <c r="N6" s="54"/>
      <c r="O6" s="54"/>
      <c r="P6" s="54"/>
    </row>
    <row r="7" spans="1:40" x14ac:dyDescent="0.3">
      <c r="A7" s="23">
        <v>6</v>
      </c>
      <c r="B7" s="23">
        <v>10</v>
      </c>
      <c r="D7" s="30" t="s">
        <v>99</v>
      </c>
      <c r="E7" s="30" t="s">
        <v>6</v>
      </c>
      <c r="L7" s="54"/>
      <c r="M7" s="54"/>
      <c r="N7" s="54"/>
      <c r="O7" s="54"/>
      <c r="P7" s="54"/>
    </row>
    <row r="8" spans="1:40" x14ac:dyDescent="0.3">
      <c r="A8" s="23">
        <v>7</v>
      </c>
      <c r="B8" s="23">
        <v>10.7</v>
      </c>
      <c r="D8" s="23">
        <v>1</v>
      </c>
      <c r="E8" s="26">
        <f>COUNTIFS($A$2:$A$589,D8,$B$2:$B$589,$E$5)</f>
        <v>38</v>
      </c>
      <c r="G8" t="str">
        <f ca="1">IF(_xlfn.ISFORMULA(E8),_xlfn.FORMULATEXT(E8),"")</f>
        <v>=COUNTIFS($A$2:$A$589,D8,$B$2:$B$589,$E$5)</v>
      </c>
      <c r="L8" s="54"/>
      <c r="M8" s="54"/>
      <c r="N8" s="54"/>
      <c r="O8" s="54"/>
      <c r="P8" s="54"/>
    </row>
    <row r="9" spans="1:40" x14ac:dyDescent="0.3">
      <c r="A9" s="23">
        <v>8</v>
      </c>
      <c r="B9" s="23">
        <v>8</v>
      </c>
      <c r="D9" s="23">
        <v>2</v>
      </c>
      <c r="E9" s="26">
        <f t="shared" ref="E9:E19" si="0">COUNTIFS($A$2:$A$589,D9,$B$2:$B$589,$E$5)</f>
        <v>41</v>
      </c>
      <c r="G9" s="54" t="s">
        <v>72</v>
      </c>
      <c r="H9" s="54"/>
      <c r="I9" s="54"/>
      <c r="J9" s="54"/>
      <c r="L9" s="54"/>
      <c r="M9" s="54"/>
      <c r="N9" s="54"/>
      <c r="O9" s="54"/>
      <c r="P9" s="54"/>
    </row>
    <row r="10" spans="1:40" x14ac:dyDescent="0.3">
      <c r="A10" s="23">
        <v>9</v>
      </c>
      <c r="B10" s="23">
        <v>9.1</v>
      </c>
      <c r="D10" s="23">
        <v>3</v>
      </c>
      <c r="E10" s="26">
        <f t="shared" si="0"/>
        <v>45</v>
      </c>
      <c r="L10" s="54"/>
      <c r="M10" s="54"/>
      <c r="N10" s="54"/>
      <c r="O10" s="54"/>
      <c r="P10" s="54"/>
    </row>
    <row r="11" spans="1:40" x14ac:dyDescent="0.3">
      <c r="A11" s="23">
        <v>10</v>
      </c>
      <c r="B11" s="23">
        <v>10.7</v>
      </c>
      <c r="D11" s="23">
        <v>4</v>
      </c>
      <c r="E11" s="26">
        <f t="shared" si="0"/>
        <v>40</v>
      </c>
      <c r="L11" s="54"/>
      <c r="M11" s="54"/>
      <c r="N11" s="54"/>
      <c r="O11" s="54"/>
      <c r="P11" s="54"/>
    </row>
    <row r="12" spans="1:40" x14ac:dyDescent="0.3">
      <c r="A12" s="23">
        <v>11</v>
      </c>
      <c r="B12" s="23">
        <v>9.9</v>
      </c>
      <c r="D12" s="23">
        <v>5</v>
      </c>
      <c r="E12" s="26">
        <f t="shared" si="0"/>
        <v>45</v>
      </c>
      <c r="L12" s="54"/>
      <c r="M12" s="54"/>
      <c r="N12" s="54"/>
      <c r="O12" s="54"/>
      <c r="P12" s="54"/>
    </row>
    <row r="13" spans="1:40" x14ac:dyDescent="0.3">
      <c r="A13" s="23">
        <v>12</v>
      </c>
      <c r="B13" s="23">
        <v>8.5</v>
      </c>
      <c r="D13" s="23">
        <v>6</v>
      </c>
      <c r="E13" s="26">
        <f t="shared" si="0"/>
        <v>42</v>
      </c>
      <c r="L13" s="54"/>
      <c r="M13" s="54"/>
      <c r="N13" s="54"/>
      <c r="O13" s="54"/>
      <c r="P13" s="54"/>
    </row>
    <row r="14" spans="1:40" x14ac:dyDescent="0.3">
      <c r="A14" s="23">
        <v>1</v>
      </c>
      <c r="B14" s="23">
        <v>10</v>
      </c>
      <c r="D14" s="23">
        <v>7</v>
      </c>
      <c r="E14" s="26">
        <f t="shared" si="0"/>
        <v>17</v>
      </c>
    </row>
    <row r="15" spans="1:40" x14ac:dyDescent="0.3">
      <c r="A15" s="23">
        <v>2</v>
      </c>
      <c r="B15" s="23">
        <v>8.6</v>
      </c>
      <c r="D15" s="23">
        <v>8</v>
      </c>
      <c r="E15" s="26">
        <f t="shared" si="0"/>
        <v>48</v>
      </c>
    </row>
    <row r="16" spans="1:40" x14ac:dyDescent="0.3">
      <c r="A16" s="23">
        <v>3</v>
      </c>
      <c r="B16" s="23">
        <v>9.1</v>
      </c>
      <c r="D16" s="23">
        <v>9</v>
      </c>
      <c r="E16" s="26">
        <f t="shared" si="0"/>
        <v>45</v>
      </c>
    </row>
    <row r="17" spans="1:5" x14ac:dyDescent="0.3">
      <c r="A17" s="23">
        <v>4</v>
      </c>
      <c r="B17" s="23">
        <v>8.3000000000000007</v>
      </c>
      <c r="D17" s="23">
        <v>10</v>
      </c>
      <c r="E17" s="26">
        <f t="shared" si="0"/>
        <v>42</v>
      </c>
    </row>
    <row r="18" spans="1:5" x14ac:dyDescent="0.3">
      <c r="A18" s="23">
        <v>5</v>
      </c>
      <c r="B18" s="23">
        <v>8.1</v>
      </c>
      <c r="D18" s="23">
        <v>11</v>
      </c>
      <c r="E18" s="26">
        <f t="shared" si="0"/>
        <v>19</v>
      </c>
    </row>
    <row r="19" spans="1:5" x14ac:dyDescent="0.3">
      <c r="A19" s="23">
        <v>6</v>
      </c>
      <c r="B19" s="23">
        <v>10.4</v>
      </c>
      <c r="D19" s="23">
        <v>12</v>
      </c>
      <c r="E19" s="26">
        <f t="shared" si="0"/>
        <v>39</v>
      </c>
    </row>
    <row r="20" spans="1:5" x14ac:dyDescent="0.3">
      <c r="A20" s="23">
        <v>7</v>
      </c>
      <c r="B20" s="23">
        <v>9.1</v>
      </c>
    </row>
    <row r="21" spans="1:5" x14ac:dyDescent="0.3">
      <c r="A21" s="23">
        <v>8</v>
      </c>
      <c r="B21" s="23">
        <v>8.4</v>
      </c>
      <c r="D21" t="s">
        <v>94</v>
      </c>
    </row>
    <row r="22" spans="1:5" x14ac:dyDescent="0.3">
      <c r="A22" s="23">
        <v>9</v>
      </c>
      <c r="B22" s="23">
        <v>8.3000000000000007</v>
      </c>
      <c r="D22" s="70" t="s">
        <v>93</v>
      </c>
    </row>
    <row r="23" spans="1:5" x14ac:dyDescent="0.3">
      <c r="A23" s="23">
        <v>10</v>
      </c>
      <c r="B23" s="23">
        <v>11</v>
      </c>
    </row>
    <row r="24" spans="1:5" x14ac:dyDescent="0.3">
      <c r="A24" s="23">
        <v>11</v>
      </c>
      <c r="B24" s="23">
        <v>9.6999999999999993</v>
      </c>
    </row>
    <row r="25" spans="1:5" x14ac:dyDescent="0.3">
      <c r="A25" s="23">
        <v>12</v>
      </c>
      <c r="B25" s="23">
        <v>9.5</v>
      </c>
    </row>
    <row r="26" spans="1:5" x14ac:dyDescent="0.3">
      <c r="A26" s="23">
        <v>1</v>
      </c>
      <c r="B26" s="23">
        <v>8.3000000000000007</v>
      </c>
    </row>
    <row r="27" spans="1:5" x14ac:dyDescent="0.3">
      <c r="A27" s="23">
        <v>2</v>
      </c>
      <c r="B27" s="23">
        <v>9.1</v>
      </c>
    </row>
    <row r="28" spans="1:5" x14ac:dyDescent="0.3">
      <c r="A28" s="23">
        <v>3</v>
      </c>
      <c r="B28" s="23">
        <v>8.5</v>
      </c>
    </row>
    <row r="29" spans="1:5" x14ac:dyDescent="0.3">
      <c r="A29" s="23">
        <v>4</v>
      </c>
      <c r="B29" s="23">
        <v>8</v>
      </c>
    </row>
    <row r="30" spans="1:5" x14ac:dyDescent="0.3">
      <c r="A30" s="23">
        <v>5</v>
      </c>
      <c r="B30" s="23">
        <v>8.1999999999999993</v>
      </c>
    </row>
    <row r="31" spans="1:5" x14ac:dyDescent="0.3">
      <c r="A31" s="23">
        <v>6</v>
      </c>
      <c r="B31" s="23">
        <v>8.9</v>
      </c>
    </row>
    <row r="32" spans="1:5" x14ac:dyDescent="0.3">
      <c r="A32" s="23">
        <v>7</v>
      </c>
      <c r="B32" s="23">
        <v>11.5</v>
      </c>
    </row>
    <row r="33" spans="1:2" x14ac:dyDescent="0.3">
      <c r="A33" s="23">
        <v>8</v>
      </c>
      <c r="B33" s="23">
        <v>8.3000000000000007</v>
      </c>
    </row>
    <row r="34" spans="1:2" x14ac:dyDescent="0.3">
      <c r="A34" s="23">
        <v>9</v>
      </c>
      <c r="B34" s="23">
        <v>8.6</v>
      </c>
    </row>
    <row r="35" spans="1:2" x14ac:dyDescent="0.3">
      <c r="A35" s="23">
        <v>10</v>
      </c>
      <c r="B35" s="23">
        <v>9.1</v>
      </c>
    </row>
    <row r="36" spans="1:2" x14ac:dyDescent="0.3">
      <c r="A36" s="23">
        <v>11</v>
      </c>
      <c r="B36" s="23">
        <v>9.1999999999999993</v>
      </c>
    </row>
    <row r="37" spans="1:2" x14ac:dyDescent="0.3">
      <c r="A37" s="23">
        <v>12</v>
      </c>
      <c r="B37" s="23">
        <v>10.3</v>
      </c>
    </row>
    <row r="38" spans="1:2" x14ac:dyDescent="0.3">
      <c r="A38" s="23">
        <v>1</v>
      </c>
      <c r="B38" s="23">
        <v>10.5</v>
      </c>
    </row>
    <row r="39" spans="1:2" x14ac:dyDescent="0.3">
      <c r="A39" s="23">
        <v>2</v>
      </c>
      <c r="B39" s="23">
        <v>8</v>
      </c>
    </row>
    <row r="40" spans="1:2" x14ac:dyDescent="0.3">
      <c r="A40" s="23">
        <v>3</v>
      </c>
      <c r="B40" s="23">
        <v>8.1999999999999993</v>
      </c>
    </row>
    <row r="41" spans="1:2" x14ac:dyDescent="0.3">
      <c r="A41" s="23">
        <v>4</v>
      </c>
      <c r="B41" s="23">
        <v>8.4</v>
      </c>
    </row>
    <row r="42" spans="1:2" x14ac:dyDescent="0.3">
      <c r="A42" s="23">
        <v>5</v>
      </c>
      <c r="B42" s="23">
        <v>9.1</v>
      </c>
    </row>
    <row r="43" spans="1:2" x14ac:dyDescent="0.3">
      <c r="A43" s="23">
        <v>6</v>
      </c>
      <c r="B43" s="23">
        <v>10.7</v>
      </c>
    </row>
    <row r="44" spans="1:2" x14ac:dyDescent="0.3">
      <c r="A44" s="23">
        <v>7</v>
      </c>
      <c r="B44" s="23">
        <v>11.5</v>
      </c>
    </row>
    <row r="45" spans="1:2" x14ac:dyDescent="0.3">
      <c r="A45" s="23">
        <v>8</v>
      </c>
      <c r="B45" s="23">
        <v>9.1</v>
      </c>
    </row>
    <row r="46" spans="1:2" x14ac:dyDescent="0.3">
      <c r="A46" s="23">
        <v>9</v>
      </c>
      <c r="B46" s="23">
        <v>8.8000000000000007</v>
      </c>
    </row>
    <row r="47" spans="1:2" x14ac:dyDescent="0.3">
      <c r="A47" s="23">
        <v>10</v>
      </c>
      <c r="B47" s="23">
        <v>8.3000000000000007</v>
      </c>
    </row>
    <row r="48" spans="1:2" x14ac:dyDescent="0.3">
      <c r="A48" s="23">
        <v>11</v>
      </c>
      <c r="B48" s="23">
        <v>10.3</v>
      </c>
    </row>
    <row r="49" spans="1:2" x14ac:dyDescent="0.3">
      <c r="A49" s="23">
        <v>12</v>
      </c>
      <c r="B49" s="23">
        <v>10.7</v>
      </c>
    </row>
    <row r="50" spans="1:2" x14ac:dyDescent="0.3">
      <c r="A50" s="23">
        <v>1</v>
      </c>
      <c r="B50" s="23">
        <v>8.1</v>
      </c>
    </row>
    <row r="51" spans="1:2" x14ac:dyDescent="0.3">
      <c r="A51" s="23">
        <v>2</v>
      </c>
      <c r="B51" s="23">
        <v>10.1</v>
      </c>
    </row>
    <row r="52" spans="1:2" x14ac:dyDescent="0.3">
      <c r="A52" s="23">
        <v>3</v>
      </c>
      <c r="B52" s="23">
        <v>9.1999999999999993</v>
      </c>
    </row>
    <row r="53" spans="1:2" x14ac:dyDescent="0.3">
      <c r="A53" s="23">
        <v>4</v>
      </c>
      <c r="B53" s="23">
        <v>7.9</v>
      </c>
    </row>
    <row r="54" spans="1:2" x14ac:dyDescent="0.3">
      <c r="A54" s="23">
        <v>5</v>
      </c>
      <c r="B54" s="23">
        <v>8</v>
      </c>
    </row>
    <row r="55" spans="1:2" x14ac:dyDescent="0.3">
      <c r="A55" s="23">
        <v>6</v>
      </c>
      <c r="B55" s="23">
        <v>9.1</v>
      </c>
    </row>
    <row r="56" spans="1:2" x14ac:dyDescent="0.3">
      <c r="A56" s="23">
        <v>7</v>
      </c>
      <c r="B56" s="23">
        <v>9.6999999999999993</v>
      </c>
    </row>
    <row r="57" spans="1:2" x14ac:dyDescent="0.3">
      <c r="A57" s="23">
        <v>8</v>
      </c>
      <c r="B57" s="23">
        <v>8.1</v>
      </c>
    </row>
    <row r="58" spans="1:2" x14ac:dyDescent="0.3">
      <c r="A58" s="23">
        <v>9</v>
      </c>
      <c r="B58" s="23">
        <v>7.5</v>
      </c>
    </row>
    <row r="59" spans="1:2" x14ac:dyDescent="0.3">
      <c r="A59" s="23">
        <v>10</v>
      </c>
      <c r="B59" s="23">
        <v>8.4</v>
      </c>
    </row>
    <row r="60" spans="1:2" x14ac:dyDescent="0.3">
      <c r="A60" s="23">
        <v>11</v>
      </c>
      <c r="B60" s="23">
        <v>9.5</v>
      </c>
    </row>
    <row r="61" spans="1:2" x14ac:dyDescent="0.3">
      <c r="A61" s="23">
        <v>12</v>
      </c>
      <c r="B61" s="23">
        <v>8.3000000000000007</v>
      </c>
    </row>
    <row r="62" spans="1:2" x14ac:dyDescent="0.3">
      <c r="A62" s="23">
        <v>1</v>
      </c>
      <c r="B62" s="23">
        <v>10.4</v>
      </c>
    </row>
    <row r="63" spans="1:2" x14ac:dyDescent="0.3">
      <c r="A63" s="23">
        <v>2</v>
      </c>
      <c r="B63" s="23">
        <v>8.4</v>
      </c>
    </row>
    <row r="64" spans="1:2" x14ac:dyDescent="0.3">
      <c r="A64" s="23">
        <v>3</v>
      </c>
      <c r="B64" s="23">
        <v>8.9</v>
      </c>
    </row>
    <row r="65" spans="1:2" x14ac:dyDescent="0.3">
      <c r="A65" s="23">
        <v>4</v>
      </c>
      <c r="B65" s="23">
        <v>9</v>
      </c>
    </row>
    <row r="66" spans="1:2" x14ac:dyDescent="0.3">
      <c r="A66" s="23">
        <v>5</v>
      </c>
      <c r="B66" s="23">
        <v>8.1999999999999993</v>
      </c>
    </row>
    <row r="67" spans="1:2" x14ac:dyDescent="0.3">
      <c r="A67" s="23">
        <v>6</v>
      </c>
      <c r="B67" s="23">
        <v>9.1</v>
      </c>
    </row>
    <row r="68" spans="1:2" x14ac:dyDescent="0.3">
      <c r="A68" s="23">
        <v>7</v>
      </c>
      <c r="B68" s="23">
        <v>9.1</v>
      </c>
    </row>
    <row r="69" spans="1:2" x14ac:dyDescent="0.3">
      <c r="A69" s="23">
        <v>8</v>
      </c>
      <c r="B69" s="23">
        <v>8.3000000000000007</v>
      </c>
    </row>
    <row r="70" spans="1:2" x14ac:dyDescent="0.3">
      <c r="A70" s="23">
        <v>9</v>
      </c>
      <c r="B70" s="23">
        <v>9.1999999999999993</v>
      </c>
    </row>
    <row r="71" spans="1:2" x14ac:dyDescent="0.3">
      <c r="A71" s="23">
        <v>10</v>
      </c>
      <c r="B71" s="23">
        <v>9.5</v>
      </c>
    </row>
    <row r="72" spans="1:2" x14ac:dyDescent="0.3">
      <c r="A72" s="23">
        <v>11</v>
      </c>
      <c r="B72" s="23">
        <v>10.199999999999999</v>
      </c>
    </row>
    <row r="73" spans="1:2" x14ac:dyDescent="0.3">
      <c r="A73" s="23">
        <v>12</v>
      </c>
      <c r="B73" s="23">
        <v>9</v>
      </c>
    </row>
    <row r="74" spans="1:2" x14ac:dyDescent="0.3">
      <c r="A74" s="23">
        <v>1</v>
      </c>
      <c r="B74" s="23">
        <v>8.6</v>
      </c>
    </row>
    <row r="75" spans="1:2" x14ac:dyDescent="0.3">
      <c r="A75" s="23">
        <v>2</v>
      </c>
      <c r="B75" s="23">
        <v>10.199999999999999</v>
      </c>
    </row>
    <row r="76" spans="1:2" x14ac:dyDescent="0.3">
      <c r="A76" s="23">
        <v>3</v>
      </c>
      <c r="B76" s="23">
        <v>7.9</v>
      </c>
    </row>
    <row r="77" spans="1:2" x14ac:dyDescent="0.3">
      <c r="A77" s="23">
        <v>4</v>
      </c>
      <c r="B77" s="23">
        <v>8.6</v>
      </c>
    </row>
    <row r="78" spans="1:2" x14ac:dyDescent="0.3">
      <c r="A78" s="23">
        <v>5</v>
      </c>
      <c r="B78" s="23">
        <v>9.4</v>
      </c>
    </row>
    <row r="79" spans="1:2" x14ac:dyDescent="0.3">
      <c r="A79" s="23">
        <v>6</v>
      </c>
      <c r="B79" s="23">
        <v>8.3000000000000007</v>
      </c>
    </row>
    <row r="80" spans="1:2" x14ac:dyDescent="0.3">
      <c r="A80" s="23">
        <v>7</v>
      </c>
      <c r="B80" s="23">
        <v>10.5</v>
      </c>
    </row>
    <row r="81" spans="1:2" x14ac:dyDescent="0.3">
      <c r="A81" s="23">
        <v>8</v>
      </c>
      <c r="B81" s="23">
        <v>8.5</v>
      </c>
    </row>
    <row r="82" spans="1:2" x14ac:dyDescent="0.3">
      <c r="A82" s="23">
        <v>9</v>
      </c>
      <c r="B82" s="23">
        <v>10.5</v>
      </c>
    </row>
    <row r="83" spans="1:2" x14ac:dyDescent="0.3">
      <c r="A83" s="23">
        <v>10</v>
      </c>
      <c r="B83" s="23">
        <v>10.7</v>
      </c>
    </row>
    <row r="84" spans="1:2" x14ac:dyDescent="0.3">
      <c r="A84" s="23">
        <v>11</v>
      </c>
      <c r="B84" s="23">
        <v>11.2</v>
      </c>
    </row>
    <row r="85" spans="1:2" x14ac:dyDescent="0.3">
      <c r="A85" s="23">
        <v>12</v>
      </c>
      <c r="B85" s="23">
        <v>9.6999999999999993</v>
      </c>
    </row>
    <row r="86" spans="1:2" x14ac:dyDescent="0.3">
      <c r="A86" s="23">
        <v>1</v>
      </c>
      <c r="B86" s="23">
        <v>9.6999999999999993</v>
      </c>
    </row>
    <row r="87" spans="1:2" x14ac:dyDescent="0.3">
      <c r="A87" s="23">
        <v>2</v>
      </c>
      <c r="B87" s="23">
        <v>8.6999999999999993</v>
      </c>
    </row>
    <row r="88" spans="1:2" x14ac:dyDescent="0.3">
      <c r="A88" s="23">
        <v>3</v>
      </c>
      <c r="B88" s="23">
        <v>8.4</v>
      </c>
    </row>
    <row r="89" spans="1:2" x14ac:dyDescent="0.3">
      <c r="A89" s="23">
        <v>4</v>
      </c>
      <c r="B89" s="23">
        <v>9</v>
      </c>
    </row>
    <row r="90" spans="1:2" x14ac:dyDescent="0.3">
      <c r="A90" s="23">
        <v>5</v>
      </c>
      <c r="B90" s="23">
        <v>8.8000000000000007</v>
      </c>
    </row>
    <row r="91" spans="1:2" x14ac:dyDescent="0.3">
      <c r="A91" s="23">
        <v>6</v>
      </c>
      <c r="B91" s="23">
        <v>7.8</v>
      </c>
    </row>
    <row r="92" spans="1:2" x14ac:dyDescent="0.3">
      <c r="A92" s="23">
        <v>7</v>
      </c>
      <c r="B92" s="23">
        <v>9</v>
      </c>
    </row>
    <row r="93" spans="1:2" x14ac:dyDescent="0.3">
      <c r="A93" s="23">
        <v>8</v>
      </c>
      <c r="B93" s="23">
        <v>8</v>
      </c>
    </row>
    <row r="94" spans="1:2" x14ac:dyDescent="0.3">
      <c r="A94" s="23">
        <v>9</v>
      </c>
      <c r="B94" s="23">
        <v>7.6</v>
      </c>
    </row>
    <row r="95" spans="1:2" x14ac:dyDescent="0.3">
      <c r="A95" s="23">
        <v>10</v>
      </c>
      <c r="B95" s="23">
        <v>9.1</v>
      </c>
    </row>
    <row r="96" spans="1:2" x14ac:dyDescent="0.3">
      <c r="A96" s="23">
        <v>11</v>
      </c>
      <c r="B96" s="23">
        <v>9.4</v>
      </c>
    </row>
    <row r="97" spans="1:2" x14ac:dyDescent="0.3">
      <c r="A97" s="23">
        <v>12</v>
      </c>
      <c r="B97" s="23">
        <v>8.6999999999999993</v>
      </c>
    </row>
    <row r="98" spans="1:2" x14ac:dyDescent="0.3">
      <c r="A98" s="23">
        <v>1</v>
      </c>
      <c r="B98" s="23">
        <v>10.1</v>
      </c>
    </row>
    <row r="99" spans="1:2" x14ac:dyDescent="0.3">
      <c r="A99" s="23">
        <v>2</v>
      </c>
      <c r="B99" s="23">
        <v>8.1999999999999993</v>
      </c>
    </row>
    <row r="100" spans="1:2" x14ac:dyDescent="0.3">
      <c r="A100" s="23">
        <v>3</v>
      </c>
      <c r="B100" s="23">
        <v>9.4</v>
      </c>
    </row>
    <row r="101" spans="1:2" x14ac:dyDescent="0.3">
      <c r="A101" s="23">
        <v>4</v>
      </c>
      <c r="B101" s="23">
        <v>8.3000000000000007</v>
      </c>
    </row>
    <row r="102" spans="1:2" x14ac:dyDescent="0.3">
      <c r="A102" s="23">
        <v>5</v>
      </c>
      <c r="B102" s="23">
        <v>7.7</v>
      </c>
    </row>
    <row r="103" spans="1:2" x14ac:dyDescent="0.3">
      <c r="A103" s="23">
        <v>6</v>
      </c>
      <c r="B103" s="23">
        <v>9</v>
      </c>
    </row>
    <row r="104" spans="1:2" x14ac:dyDescent="0.3">
      <c r="A104" s="23">
        <v>7</v>
      </c>
      <c r="B104" s="23">
        <v>10.6</v>
      </c>
    </row>
    <row r="105" spans="1:2" x14ac:dyDescent="0.3">
      <c r="A105" s="23">
        <v>8</v>
      </c>
      <c r="B105" s="23">
        <v>7.8</v>
      </c>
    </row>
    <row r="106" spans="1:2" x14ac:dyDescent="0.3">
      <c r="A106" s="23">
        <v>9</v>
      </c>
      <c r="B106" s="23">
        <v>8</v>
      </c>
    </row>
    <row r="107" spans="1:2" x14ac:dyDescent="0.3">
      <c r="A107" s="23">
        <v>10</v>
      </c>
      <c r="B107" s="23">
        <v>8.8000000000000007</v>
      </c>
    </row>
    <row r="108" spans="1:2" x14ac:dyDescent="0.3">
      <c r="A108" s="23">
        <v>11</v>
      </c>
      <c r="B108" s="23">
        <v>11.5</v>
      </c>
    </row>
    <row r="109" spans="1:2" x14ac:dyDescent="0.3">
      <c r="A109" s="23">
        <v>12</v>
      </c>
      <c r="B109" s="23">
        <v>7.9</v>
      </c>
    </row>
    <row r="110" spans="1:2" x14ac:dyDescent="0.3">
      <c r="A110" s="23">
        <v>1</v>
      </c>
      <c r="B110" s="23">
        <v>9.9</v>
      </c>
    </row>
    <row r="111" spans="1:2" x14ac:dyDescent="0.3">
      <c r="A111" s="23">
        <v>2</v>
      </c>
      <c r="B111" s="23">
        <v>9.3000000000000007</v>
      </c>
    </row>
    <row r="112" spans="1:2" x14ac:dyDescent="0.3">
      <c r="A112" s="23">
        <v>3</v>
      </c>
      <c r="B112" s="23">
        <v>9.5</v>
      </c>
    </row>
    <row r="113" spans="1:2" x14ac:dyDescent="0.3">
      <c r="A113" s="23">
        <v>4</v>
      </c>
      <c r="B113" s="23">
        <v>9.5</v>
      </c>
    </row>
    <row r="114" spans="1:2" x14ac:dyDescent="0.3">
      <c r="A114" s="23">
        <v>5</v>
      </c>
      <c r="B114" s="23">
        <v>8.6999999999999993</v>
      </c>
    </row>
    <row r="115" spans="1:2" x14ac:dyDescent="0.3">
      <c r="A115" s="23">
        <v>6</v>
      </c>
      <c r="B115" s="23">
        <v>8.3000000000000007</v>
      </c>
    </row>
    <row r="116" spans="1:2" x14ac:dyDescent="0.3">
      <c r="A116" s="23">
        <v>7</v>
      </c>
      <c r="B116" s="23">
        <v>11</v>
      </c>
    </row>
    <row r="117" spans="1:2" x14ac:dyDescent="0.3">
      <c r="A117" s="23">
        <v>8</v>
      </c>
      <c r="B117" s="23">
        <v>10.4</v>
      </c>
    </row>
    <row r="118" spans="1:2" x14ac:dyDescent="0.3">
      <c r="A118" s="23">
        <v>9</v>
      </c>
      <c r="B118" s="23">
        <v>8</v>
      </c>
    </row>
    <row r="119" spans="1:2" x14ac:dyDescent="0.3">
      <c r="A119" s="23">
        <v>10</v>
      </c>
      <c r="B119" s="23">
        <v>7.9</v>
      </c>
    </row>
    <row r="120" spans="1:2" x14ac:dyDescent="0.3">
      <c r="A120" s="23">
        <v>11</v>
      </c>
      <c r="B120" s="23">
        <v>10.7</v>
      </c>
    </row>
    <row r="121" spans="1:2" x14ac:dyDescent="0.3">
      <c r="A121" s="23">
        <v>12</v>
      </c>
      <c r="B121" s="23">
        <v>10.3</v>
      </c>
    </row>
    <row r="122" spans="1:2" x14ac:dyDescent="0.3">
      <c r="A122" s="23">
        <v>1</v>
      </c>
      <c r="B122" s="23">
        <v>10.4</v>
      </c>
    </row>
    <row r="123" spans="1:2" x14ac:dyDescent="0.3">
      <c r="A123" s="23">
        <v>2</v>
      </c>
      <c r="B123" s="23">
        <v>9.6999999999999993</v>
      </c>
    </row>
    <row r="124" spans="1:2" x14ac:dyDescent="0.3">
      <c r="A124" s="23">
        <v>3</v>
      </c>
      <c r="B124" s="23">
        <v>8.5</v>
      </c>
    </row>
    <row r="125" spans="1:2" x14ac:dyDescent="0.3">
      <c r="A125" s="23">
        <v>4</v>
      </c>
      <c r="B125" s="23">
        <v>9.3000000000000007</v>
      </c>
    </row>
    <row r="126" spans="1:2" x14ac:dyDescent="0.3">
      <c r="A126" s="23">
        <v>5</v>
      </c>
      <c r="B126" s="23">
        <v>8.3000000000000007</v>
      </c>
    </row>
    <row r="127" spans="1:2" x14ac:dyDescent="0.3">
      <c r="A127" s="23">
        <v>6</v>
      </c>
      <c r="B127" s="23">
        <v>9.5</v>
      </c>
    </row>
    <row r="128" spans="1:2" x14ac:dyDescent="0.3">
      <c r="A128" s="23">
        <v>7</v>
      </c>
      <c r="B128" s="23">
        <v>11.3</v>
      </c>
    </row>
    <row r="129" spans="1:2" x14ac:dyDescent="0.3">
      <c r="A129" s="23">
        <v>8</v>
      </c>
      <c r="B129" s="23">
        <v>8.4</v>
      </c>
    </row>
    <row r="130" spans="1:2" x14ac:dyDescent="0.3">
      <c r="A130" s="23">
        <v>9</v>
      </c>
      <c r="B130" s="23">
        <v>7.6</v>
      </c>
    </row>
    <row r="131" spans="1:2" x14ac:dyDescent="0.3">
      <c r="A131" s="23">
        <v>10</v>
      </c>
      <c r="B131" s="23">
        <v>8.1999999999999993</v>
      </c>
    </row>
    <row r="132" spans="1:2" x14ac:dyDescent="0.3">
      <c r="A132" s="23">
        <v>11</v>
      </c>
      <c r="B132" s="23">
        <v>11.4</v>
      </c>
    </row>
    <row r="133" spans="1:2" x14ac:dyDescent="0.3">
      <c r="A133" s="23">
        <v>12</v>
      </c>
      <c r="B133" s="23">
        <v>10.6</v>
      </c>
    </row>
    <row r="134" spans="1:2" x14ac:dyDescent="0.3">
      <c r="A134" s="23">
        <v>1</v>
      </c>
      <c r="B134" s="23">
        <v>8.4</v>
      </c>
    </row>
    <row r="135" spans="1:2" x14ac:dyDescent="0.3">
      <c r="A135" s="23">
        <v>2</v>
      </c>
      <c r="B135" s="23">
        <v>10</v>
      </c>
    </row>
    <row r="136" spans="1:2" x14ac:dyDescent="0.3">
      <c r="A136" s="23">
        <v>3</v>
      </c>
      <c r="B136" s="23">
        <v>8.9</v>
      </c>
    </row>
    <row r="137" spans="1:2" x14ac:dyDescent="0.3">
      <c r="A137" s="23">
        <v>4</v>
      </c>
      <c r="B137" s="23">
        <v>8.1999999999999993</v>
      </c>
    </row>
    <row r="138" spans="1:2" x14ac:dyDescent="0.3">
      <c r="A138" s="23">
        <v>5</v>
      </c>
      <c r="B138" s="23">
        <v>7.3</v>
      </c>
    </row>
    <row r="139" spans="1:2" x14ac:dyDescent="0.3">
      <c r="A139" s="23">
        <v>6</v>
      </c>
      <c r="B139" s="23">
        <v>7.9</v>
      </c>
    </row>
    <row r="140" spans="1:2" x14ac:dyDescent="0.3">
      <c r="A140" s="23">
        <v>7</v>
      </c>
      <c r="B140" s="23">
        <v>9.5</v>
      </c>
    </row>
    <row r="141" spans="1:2" x14ac:dyDescent="0.3">
      <c r="A141" s="23">
        <v>8</v>
      </c>
      <c r="B141" s="23">
        <v>9</v>
      </c>
    </row>
    <row r="142" spans="1:2" x14ac:dyDescent="0.3">
      <c r="A142" s="23">
        <v>9</v>
      </c>
      <c r="B142" s="23">
        <v>7.9</v>
      </c>
    </row>
    <row r="143" spans="1:2" x14ac:dyDescent="0.3">
      <c r="A143" s="23">
        <v>10</v>
      </c>
      <c r="B143" s="23">
        <v>8.5</v>
      </c>
    </row>
    <row r="144" spans="1:2" x14ac:dyDescent="0.3">
      <c r="A144" s="23">
        <v>11</v>
      </c>
      <c r="B144" s="23">
        <v>10.3</v>
      </c>
    </row>
    <row r="145" spans="1:2" x14ac:dyDescent="0.3">
      <c r="A145" s="23">
        <v>12</v>
      </c>
      <c r="B145" s="23">
        <v>8.6</v>
      </c>
    </row>
    <row r="146" spans="1:2" x14ac:dyDescent="0.3">
      <c r="A146" s="23">
        <v>1</v>
      </c>
      <c r="B146" s="23">
        <v>10</v>
      </c>
    </row>
    <row r="147" spans="1:2" x14ac:dyDescent="0.3">
      <c r="A147" s="23">
        <v>2</v>
      </c>
      <c r="B147" s="23">
        <v>9.6999999999999993</v>
      </c>
    </row>
    <row r="148" spans="1:2" x14ac:dyDescent="0.3">
      <c r="A148" s="23">
        <v>3</v>
      </c>
      <c r="B148" s="23">
        <v>7.5</v>
      </c>
    </row>
    <row r="149" spans="1:2" x14ac:dyDescent="0.3">
      <c r="A149" s="23">
        <v>4</v>
      </c>
      <c r="B149" s="23">
        <v>8.6999999999999993</v>
      </c>
    </row>
    <row r="150" spans="1:2" x14ac:dyDescent="0.3">
      <c r="A150" s="23">
        <v>5</v>
      </c>
      <c r="B150" s="23">
        <v>8.8000000000000007</v>
      </c>
    </row>
    <row r="151" spans="1:2" x14ac:dyDescent="0.3">
      <c r="A151" s="23">
        <v>6</v>
      </c>
      <c r="B151" s="23">
        <v>10.3</v>
      </c>
    </row>
    <row r="152" spans="1:2" x14ac:dyDescent="0.3">
      <c r="A152" s="23">
        <v>7</v>
      </c>
      <c r="B152" s="23">
        <v>9.5</v>
      </c>
    </row>
    <row r="153" spans="1:2" x14ac:dyDescent="0.3">
      <c r="A153" s="23">
        <v>8</v>
      </c>
      <c r="B153" s="23">
        <v>7.7</v>
      </c>
    </row>
    <row r="154" spans="1:2" x14ac:dyDescent="0.3">
      <c r="A154" s="23">
        <v>9</v>
      </c>
      <c r="B154" s="23">
        <v>7.8</v>
      </c>
    </row>
    <row r="155" spans="1:2" x14ac:dyDescent="0.3">
      <c r="A155" s="23">
        <v>10</v>
      </c>
      <c r="B155" s="23">
        <v>8.6</v>
      </c>
    </row>
    <row r="156" spans="1:2" x14ac:dyDescent="0.3">
      <c r="A156" s="23">
        <v>11</v>
      </c>
      <c r="B156" s="23">
        <v>10.7</v>
      </c>
    </row>
    <row r="157" spans="1:2" x14ac:dyDescent="0.3">
      <c r="A157" s="23">
        <v>12</v>
      </c>
      <c r="B157" s="23">
        <v>9.8000000000000007</v>
      </c>
    </row>
    <row r="158" spans="1:2" x14ac:dyDescent="0.3">
      <c r="A158" s="23">
        <v>1</v>
      </c>
      <c r="B158" s="23">
        <v>8.6</v>
      </c>
    </row>
    <row r="159" spans="1:2" x14ac:dyDescent="0.3">
      <c r="A159" s="23">
        <v>2</v>
      </c>
      <c r="B159" s="23">
        <v>8.1</v>
      </c>
    </row>
    <row r="160" spans="1:2" x14ac:dyDescent="0.3">
      <c r="A160" s="23">
        <v>3</v>
      </c>
      <c r="B160" s="23">
        <v>8.1</v>
      </c>
    </row>
    <row r="161" spans="1:2" x14ac:dyDescent="0.3">
      <c r="A161" s="23">
        <v>4</v>
      </c>
      <c r="B161" s="23">
        <v>9.1999999999999993</v>
      </c>
    </row>
    <row r="162" spans="1:2" x14ac:dyDescent="0.3">
      <c r="A162" s="23">
        <v>5</v>
      </c>
      <c r="B162" s="23">
        <v>8.8000000000000007</v>
      </c>
    </row>
    <row r="163" spans="1:2" x14ac:dyDescent="0.3">
      <c r="A163" s="23">
        <v>6</v>
      </c>
      <c r="B163" s="23">
        <v>8</v>
      </c>
    </row>
    <row r="164" spans="1:2" x14ac:dyDescent="0.3">
      <c r="A164" s="23">
        <v>7</v>
      </c>
      <c r="B164" s="23">
        <v>11.5</v>
      </c>
    </row>
    <row r="165" spans="1:2" x14ac:dyDescent="0.3">
      <c r="A165" s="23">
        <v>8</v>
      </c>
      <c r="B165" s="23">
        <v>8.8000000000000007</v>
      </c>
    </row>
    <row r="166" spans="1:2" x14ac:dyDescent="0.3">
      <c r="A166" s="23">
        <v>9</v>
      </c>
      <c r="B166" s="23">
        <v>8.6</v>
      </c>
    </row>
    <row r="167" spans="1:2" x14ac:dyDescent="0.3">
      <c r="A167" s="23">
        <v>10</v>
      </c>
      <c r="B167" s="23">
        <v>9.6</v>
      </c>
    </row>
    <row r="168" spans="1:2" x14ac:dyDescent="0.3">
      <c r="A168" s="23">
        <v>11</v>
      </c>
      <c r="B168" s="23">
        <v>11.3</v>
      </c>
    </row>
    <row r="169" spans="1:2" x14ac:dyDescent="0.3">
      <c r="A169" s="23">
        <v>12</v>
      </c>
      <c r="B169" s="23">
        <v>10.5</v>
      </c>
    </row>
    <row r="170" spans="1:2" x14ac:dyDescent="0.3">
      <c r="A170" s="23">
        <v>1</v>
      </c>
      <c r="B170" s="23">
        <v>10.3</v>
      </c>
    </row>
    <row r="171" spans="1:2" x14ac:dyDescent="0.3">
      <c r="A171" s="23">
        <v>2</v>
      </c>
      <c r="B171" s="23">
        <v>8.1999999999999993</v>
      </c>
    </row>
    <row r="172" spans="1:2" x14ac:dyDescent="0.3">
      <c r="A172" s="23">
        <v>3</v>
      </c>
      <c r="B172" s="23">
        <v>7.6</v>
      </c>
    </row>
    <row r="173" spans="1:2" x14ac:dyDescent="0.3">
      <c r="A173" s="23">
        <v>4</v>
      </c>
      <c r="B173" s="23">
        <v>11</v>
      </c>
    </row>
    <row r="174" spans="1:2" x14ac:dyDescent="0.3">
      <c r="A174" s="23">
        <v>5</v>
      </c>
      <c r="B174" s="23">
        <v>8.5</v>
      </c>
    </row>
    <row r="175" spans="1:2" x14ac:dyDescent="0.3">
      <c r="A175" s="23">
        <v>6</v>
      </c>
      <c r="B175" s="23">
        <v>7.6</v>
      </c>
    </row>
    <row r="176" spans="1:2" x14ac:dyDescent="0.3">
      <c r="A176" s="23">
        <v>7</v>
      </c>
      <c r="B176" s="23">
        <v>9.9</v>
      </c>
    </row>
    <row r="177" spans="1:2" x14ac:dyDescent="0.3">
      <c r="A177" s="23">
        <v>8</v>
      </c>
      <c r="B177" s="23">
        <v>8.4</v>
      </c>
    </row>
    <row r="178" spans="1:2" x14ac:dyDescent="0.3">
      <c r="A178" s="23">
        <v>9</v>
      </c>
      <c r="B178" s="23">
        <v>8.4</v>
      </c>
    </row>
    <row r="179" spans="1:2" x14ac:dyDescent="0.3">
      <c r="A179" s="23">
        <v>10</v>
      </c>
      <c r="B179" s="23">
        <v>8.1999999999999993</v>
      </c>
    </row>
    <row r="180" spans="1:2" x14ac:dyDescent="0.3">
      <c r="A180" s="23">
        <v>11</v>
      </c>
      <c r="B180" s="23">
        <v>9.8000000000000007</v>
      </c>
    </row>
    <row r="181" spans="1:2" x14ac:dyDescent="0.3">
      <c r="A181" s="23">
        <v>12</v>
      </c>
      <c r="B181" s="23">
        <v>10.3</v>
      </c>
    </row>
    <row r="182" spans="1:2" x14ac:dyDescent="0.3">
      <c r="A182" s="23">
        <v>1</v>
      </c>
      <c r="B182" s="23">
        <v>8.1</v>
      </c>
    </row>
    <row r="183" spans="1:2" x14ac:dyDescent="0.3">
      <c r="A183" s="23">
        <v>2</v>
      </c>
      <c r="B183" s="23">
        <v>9.9</v>
      </c>
    </row>
    <row r="184" spans="1:2" x14ac:dyDescent="0.3">
      <c r="A184" s="23">
        <v>3</v>
      </c>
      <c r="B184" s="23">
        <v>10.9</v>
      </c>
    </row>
    <row r="185" spans="1:2" x14ac:dyDescent="0.3">
      <c r="A185" s="23">
        <v>4</v>
      </c>
      <c r="B185" s="23">
        <v>8.5</v>
      </c>
    </row>
    <row r="186" spans="1:2" x14ac:dyDescent="0.3">
      <c r="A186" s="23">
        <v>5</v>
      </c>
      <c r="B186" s="23">
        <v>10.199999999999999</v>
      </c>
    </row>
    <row r="187" spans="1:2" x14ac:dyDescent="0.3">
      <c r="A187" s="23">
        <v>6</v>
      </c>
      <c r="B187" s="23">
        <v>8.4</v>
      </c>
    </row>
    <row r="188" spans="1:2" x14ac:dyDescent="0.3">
      <c r="A188" s="23">
        <v>7</v>
      </c>
      <c r="B188" s="23">
        <v>11.2</v>
      </c>
    </row>
    <row r="189" spans="1:2" x14ac:dyDescent="0.3">
      <c r="A189" s="23">
        <v>8</v>
      </c>
      <c r="B189" s="23">
        <v>8.1</v>
      </c>
    </row>
    <row r="190" spans="1:2" x14ac:dyDescent="0.3">
      <c r="A190" s="23">
        <v>9</v>
      </c>
      <c r="B190" s="23">
        <v>7.7</v>
      </c>
    </row>
    <row r="191" spans="1:2" x14ac:dyDescent="0.3">
      <c r="A191" s="23">
        <v>10</v>
      </c>
      <c r="B191" s="23">
        <v>9.1999999999999993</v>
      </c>
    </row>
    <row r="192" spans="1:2" x14ac:dyDescent="0.3">
      <c r="A192" s="23">
        <v>11</v>
      </c>
      <c r="B192" s="23">
        <v>10.199999999999999</v>
      </c>
    </row>
    <row r="193" spans="1:2" x14ac:dyDescent="0.3">
      <c r="A193" s="23">
        <v>12</v>
      </c>
      <c r="B193" s="23">
        <v>8.6</v>
      </c>
    </row>
    <row r="194" spans="1:2" x14ac:dyDescent="0.3">
      <c r="A194" s="23">
        <v>1</v>
      </c>
      <c r="B194" s="23">
        <v>8.4</v>
      </c>
    </row>
    <row r="195" spans="1:2" x14ac:dyDescent="0.3">
      <c r="A195" s="23">
        <v>2</v>
      </c>
      <c r="B195" s="23">
        <v>8.8000000000000007</v>
      </c>
    </row>
    <row r="196" spans="1:2" x14ac:dyDescent="0.3">
      <c r="A196" s="23">
        <v>3</v>
      </c>
      <c r="B196" s="23">
        <v>7.5</v>
      </c>
    </row>
    <row r="197" spans="1:2" x14ac:dyDescent="0.3">
      <c r="A197" s="23">
        <v>4</v>
      </c>
      <c r="B197" s="23">
        <v>9.1999999999999993</v>
      </c>
    </row>
    <row r="198" spans="1:2" x14ac:dyDescent="0.3">
      <c r="A198" s="23">
        <v>5</v>
      </c>
      <c r="B198" s="23">
        <v>7.6</v>
      </c>
    </row>
    <row r="199" spans="1:2" x14ac:dyDescent="0.3">
      <c r="A199" s="23">
        <v>6</v>
      </c>
      <c r="B199" s="23">
        <v>10.1</v>
      </c>
    </row>
    <row r="200" spans="1:2" x14ac:dyDescent="0.3">
      <c r="A200" s="23">
        <v>7</v>
      </c>
      <c r="B200" s="23">
        <v>10.5</v>
      </c>
    </row>
    <row r="201" spans="1:2" x14ac:dyDescent="0.3">
      <c r="A201" s="23">
        <v>8</v>
      </c>
      <c r="B201" s="23">
        <v>8.6999999999999993</v>
      </c>
    </row>
    <row r="202" spans="1:2" x14ac:dyDescent="0.3">
      <c r="A202" s="23">
        <v>9</v>
      </c>
      <c r="B202" s="23">
        <v>9.1</v>
      </c>
    </row>
    <row r="203" spans="1:2" x14ac:dyDescent="0.3">
      <c r="A203" s="23">
        <v>10</v>
      </c>
      <c r="B203" s="23">
        <v>8.5</v>
      </c>
    </row>
    <row r="204" spans="1:2" x14ac:dyDescent="0.3">
      <c r="A204" s="23">
        <v>11</v>
      </c>
      <c r="B204" s="23">
        <v>9.9</v>
      </c>
    </row>
    <row r="205" spans="1:2" x14ac:dyDescent="0.3">
      <c r="A205" s="23">
        <v>12</v>
      </c>
      <c r="B205" s="23">
        <v>8.5</v>
      </c>
    </row>
    <row r="206" spans="1:2" x14ac:dyDescent="0.3">
      <c r="A206" s="23">
        <v>1</v>
      </c>
      <c r="B206" s="23">
        <v>9.4</v>
      </c>
    </row>
    <row r="207" spans="1:2" x14ac:dyDescent="0.3">
      <c r="A207" s="23">
        <v>2</v>
      </c>
      <c r="B207" s="23">
        <v>8.3000000000000007</v>
      </c>
    </row>
    <row r="208" spans="1:2" x14ac:dyDescent="0.3">
      <c r="A208" s="23">
        <v>3</v>
      </c>
      <c r="B208" s="23">
        <v>8.1</v>
      </c>
    </row>
    <row r="209" spans="1:2" x14ac:dyDescent="0.3">
      <c r="A209" s="23">
        <v>4</v>
      </c>
      <c r="B209" s="23">
        <v>8.9</v>
      </c>
    </row>
    <row r="210" spans="1:2" x14ac:dyDescent="0.3">
      <c r="A210" s="23">
        <v>5</v>
      </c>
      <c r="B210" s="23">
        <v>8.1999999999999993</v>
      </c>
    </row>
    <row r="211" spans="1:2" x14ac:dyDescent="0.3">
      <c r="A211" s="23">
        <v>6</v>
      </c>
      <c r="B211" s="23">
        <v>8.4</v>
      </c>
    </row>
    <row r="212" spans="1:2" x14ac:dyDescent="0.3">
      <c r="A212" s="23">
        <v>7</v>
      </c>
      <c r="B212" s="23">
        <v>10.199999999999999</v>
      </c>
    </row>
    <row r="213" spans="1:2" x14ac:dyDescent="0.3">
      <c r="A213" s="23">
        <v>8</v>
      </c>
      <c r="B213" s="23">
        <v>8.9</v>
      </c>
    </row>
    <row r="214" spans="1:2" x14ac:dyDescent="0.3">
      <c r="A214" s="23">
        <v>9</v>
      </c>
      <c r="B214" s="23">
        <v>8.6</v>
      </c>
    </row>
    <row r="215" spans="1:2" x14ac:dyDescent="0.3">
      <c r="A215" s="23">
        <v>10</v>
      </c>
      <c r="B215" s="23">
        <v>7.7</v>
      </c>
    </row>
    <row r="216" spans="1:2" x14ac:dyDescent="0.3">
      <c r="A216" s="23">
        <v>11</v>
      </c>
      <c r="B216" s="23">
        <v>10.3</v>
      </c>
    </row>
    <row r="217" spans="1:2" x14ac:dyDescent="0.3">
      <c r="A217" s="23">
        <v>12</v>
      </c>
      <c r="B217" s="23">
        <v>9.1999999999999993</v>
      </c>
    </row>
    <row r="218" spans="1:2" x14ac:dyDescent="0.3">
      <c r="A218" s="23">
        <v>1</v>
      </c>
      <c r="B218" s="23">
        <v>9.1</v>
      </c>
    </row>
    <row r="219" spans="1:2" x14ac:dyDescent="0.3">
      <c r="A219" s="23">
        <v>2</v>
      </c>
      <c r="B219" s="23">
        <v>9.8000000000000007</v>
      </c>
    </row>
    <row r="220" spans="1:2" x14ac:dyDescent="0.3">
      <c r="A220" s="23">
        <v>3</v>
      </c>
      <c r="B220" s="23">
        <v>8.8000000000000007</v>
      </c>
    </row>
    <row r="221" spans="1:2" x14ac:dyDescent="0.3">
      <c r="A221" s="23">
        <v>4</v>
      </c>
      <c r="B221" s="23">
        <v>9.1999999999999993</v>
      </c>
    </row>
    <row r="222" spans="1:2" x14ac:dyDescent="0.3">
      <c r="A222" s="23">
        <v>5</v>
      </c>
      <c r="B222" s="23">
        <v>10.5</v>
      </c>
    </row>
    <row r="223" spans="1:2" x14ac:dyDescent="0.3">
      <c r="A223" s="23">
        <v>6</v>
      </c>
      <c r="B223" s="23">
        <v>8.5</v>
      </c>
    </row>
    <row r="224" spans="1:2" x14ac:dyDescent="0.3">
      <c r="A224" s="23">
        <v>7</v>
      </c>
      <c r="B224" s="23">
        <v>9.6</v>
      </c>
    </row>
    <row r="225" spans="1:2" x14ac:dyDescent="0.3">
      <c r="A225" s="23">
        <v>8</v>
      </c>
      <c r="B225" s="23">
        <v>8.5</v>
      </c>
    </row>
    <row r="226" spans="1:2" x14ac:dyDescent="0.3">
      <c r="A226" s="23">
        <v>9</v>
      </c>
      <c r="B226" s="23">
        <v>9.5</v>
      </c>
    </row>
    <row r="227" spans="1:2" x14ac:dyDescent="0.3">
      <c r="A227" s="23">
        <v>10</v>
      </c>
      <c r="B227" s="23">
        <v>8.1</v>
      </c>
    </row>
    <row r="228" spans="1:2" x14ac:dyDescent="0.3">
      <c r="A228" s="23">
        <v>11</v>
      </c>
      <c r="B228" s="23">
        <v>9.6999999999999993</v>
      </c>
    </row>
    <row r="229" spans="1:2" x14ac:dyDescent="0.3">
      <c r="A229" s="23">
        <v>12</v>
      </c>
      <c r="B229" s="23">
        <v>7.5</v>
      </c>
    </row>
    <row r="230" spans="1:2" x14ac:dyDescent="0.3">
      <c r="A230" s="23">
        <v>1</v>
      </c>
      <c r="B230" s="23">
        <v>9.1</v>
      </c>
    </row>
    <row r="231" spans="1:2" x14ac:dyDescent="0.3">
      <c r="A231" s="23">
        <v>2</v>
      </c>
      <c r="B231" s="23">
        <v>9</v>
      </c>
    </row>
    <row r="232" spans="1:2" x14ac:dyDescent="0.3">
      <c r="A232" s="23">
        <v>3</v>
      </c>
      <c r="B232" s="23">
        <v>9.3000000000000007</v>
      </c>
    </row>
    <row r="233" spans="1:2" x14ac:dyDescent="0.3">
      <c r="A233" s="23">
        <v>4</v>
      </c>
      <c r="B233" s="23">
        <v>9.5</v>
      </c>
    </row>
    <row r="234" spans="1:2" x14ac:dyDescent="0.3">
      <c r="A234" s="23">
        <v>5</v>
      </c>
      <c r="B234" s="23">
        <v>9.8000000000000007</v>
      </c>
    </row>
    <row r="235" spans="1:2" x14ac:dyDescent="0.3">
      <c r="A235" s="23">
        <v>6</v>
      </c>
      <c r="B235" s="23">
        <v>9.1999999999999993</v>
      </c>
    </row>
    <row r="236" spans="1:2" x14ac:dyDescent="0.3">
      <c r="A236" s="23">
        <v>7</v>
      </c>
      <c r="B236" s="23">
        <v>11.1</v>
      </c>
    </row>
    <row r="237" spans="1:2" x14ac:dyDescent="0.3">
      <c r="A237" s="23">
        <v>8</v>
      </c>
      <c r="B237" s="23">
        <v>8.5</v>
      </c>
    </row>
    <row r="238" spans="1:2" x14ac:dyDescent="0.3">
      <c r="A238" s="23">
        <v>9</v>
      </c>
      <c r="B238" s="23">
        <v>9.9</v>
      </c>
    </row>
    <row r="239" spans="1:2" x14ac:dyDescent="0.3">
      <c r="A239" s="23">
        <v>10</v>
      </c>
      <c r="B239" s="23">
        <v>10.8</v>
      </c>
    </row>
    <row r="240" spans="1:2" x14ac:dyDescent="0.3">
      <c r="A240" s="23">
        <v>11</v>
      </c>
      <c r="B240" s="23">
        <v>10</v>
      </c>
    </row>
    <row r="241" spans="1:2" x14ac:dyDescent="0.3">
      <c r="A241" s="23">
        <v>12</v>
      </c>
      <c r="B241" s="23">
        <v>10.9</v>
      </c>
    </row>
    <row r="242" spans="1:2" x14ac:dyDescent="0.3">
      <c r="A242" s="23">
        <v>1</v>
      </c>
      <c r="B242" s="23">
        <v>10.5</v>
      </c>
    </row>
    <row r="243" spans="1:2" x14ac:dyDescent="0.3">
      <c r="A243" s="23">
        <v>2</v>
      </c>
      <c r="B243" s="23">
        <v>9.6999999999999993</v>
      </c>
    </row>
    <row r="244" spans="1:2" x14ac:dyDescent="0.3">
      <c r="A244" s="23">
        <v>3</v>
      </c>
      <c r="B244" s="23">
        <v>8</v>
      </c>
    </row>
    <row r="245" spans="1:2" x14ac:dyDescent="0.3">
      <c r="A245" s="23">
        <v>4</v>
      </c>
      <c r="B245" s="23">
        <v>10.1</v>
      </c>
    </row>
    <row r="246" spans="1:2" x14ac:dyDescent="0.3">
      <c r="A246" s="23">
        <v>5</v>
      </c>
      <c r="B246" s="23">
        <v>10.5</v>
      </c>
    </row>
    <row r="247" spans="1:2" x14ac:dyDescent="0.3">
      <c r="A247" s="23">
        <v>6</v>
      </c>
      <c r="B247" s="23">
        <v>10.6</v>
      </c>
    </row>
    <row r="248" spans="1:2" x14ac:dyDescent="0.3">
      <c r="A248" s="23">
        <v>7</v>
      </c>
      <c r="B248" s="23">
        <v>10.6</v>
      </c>
    </row>
    <row r="249" spans="1:2" x14ac:dyDescent="0.3">
      <c r="A249" s="23">
        <v>8</v>
      </c>
      <c r="B249" s="23">
        <v>7.7</v>
      </c>
    </row>
    <row r="250" spans="1:2" x14ac:dyDescent="0.3">
      <c r="A250" s="23">
        <v>9</v>
      </c>
      <c r="B250" s="23">
        <v>9.1</v>
      </c>
    </row>
    <row r="251" spans="1:2" x14ac:dyDescent="0.3">
      <c r="A251" s="23">
        <v>10</v>
      </c>
      <c r="B251" s="23">
        <v>8.5</v>
      </c>
    </row>
    <row r="252" spans="1:2" x14ac:dyDescent="0.3">
      <c r="A252" s="23">
        <v>11</v>
      </c>
      <c r="B252" s="23">
        <v>9.5</v>
      </c>
    </row>
    <row r="253" spans="1:2" x14ac:dyDescent="0.3">
      <c r="A253" s="23">
        <v>12</v>
      </c>
      <c r="B253" s="23">
        <v>9.3000000000000007</v>
      </c>
    </row>
    <row r="254" spans="1:2" x14ac:dyDescent="0.3">
      <c r="A254" s="23">
        <v>1</v>
      </c>
      <c r="B254" s="23">
        <v>10</v>
      </c>
    </row>
    <row r="255" spans="1:2" x14ac:dyDescent="0.3">
      <c r="A255" s="23">
        <v>2</v>
      </c>
      <c r="B255" s="23">
        <v>8</v>
      </c>
    </row>
    <row r="256" spans="1:2" x14ac:dyDescent="0.3">
      <c r="A256" s="23">
        <v>3</v>
      </c>
      <c r="B256" s="23">
        <v>9.6</v>
      </c>
    </row>
    <row r="257" spans="1:2" x14ac:dyDescent="0.3">
      <c r="A257" s="23">
        <v>4</v>
      </c>
      <c r="B257" s="23">
        <v>10.7</v>
      </c>
    </row>
    <row r="258" spans="1:2" x14ac:dyDescent="0.3">
      <c r="A258" s="23">
        <v>5</v>
      </c>
      <c r="B258" s="23">
        <v>9.4</v>
      </c>
    </row>
    <row r="259" spans="1:2" x14ac:dyDescent="0.3">
      <c r="A259" s="23">
        <v>6</v>
      </c>
      <c r="B259" s="23">
        <v>8.3000000000000007</v>
      </c>
    </row>
    <row r="260" spans="1:2" x14ac:dyDescent="0.3">
      <c r="A260" s="23">
        <v>7</v>
      </c>
      <c r="B260" s="23">
        <v>10.1</v>
      </c>
    </row>
    <row r="261" spans="1:2" x14ac:dyDescent="0.3">
      <c r="A261" s="23">
        <v>8</v>
      </c>
      <c r="B261" s="23">
        <v>8.6</v>
      </c>
    </row>
    <row r="262" spans="1:2" x14ac:dyDescent="0.3">
      <c r="A262" s="23">
        <v>9</v>
      </c>
      <c r="B262" s="23">
        <v>8.9</v>
      </c>
    </row>
    <row r="263" spans="1:2" x14ac:dyDescent="0.3">
      <c r="A263" s="23">
        <v>10</v>
      </c>
      <c r="B263" s="23">
        <v>9.1999999999999993</v>
      </c>
    </row>
    <row r="264" spans="1:2" x14ac:dyDescent="0.3">
      <c r="A264" s="23">
        <v>11</v>
      </c>
      <c r="B264" s="23">
        <v>10.5</v>
      </c>
    </row>
    <row r="265" spans="1:2" x14ac:dyDescent="0.3">
      <c r="A265" s="23">
        <v>12</v>
      </c>
      <c r="B265" s="23">
        <v>8.3000000000000007</v>
      </c>
    </row>
    <row r="266" spans="1:2" x14ac:dyDescent="0.3">
      <c r="A266" s="23">
        <v>1</v>
      </c>
      <c r="B266" s="23">
        <v>8</v>
      </c>
    </row>
    <row r="267" spans="1:2" x14ac:dyDescent="0.3">
      <c r="A267" s="23">
        <v>2</v>
      </c>
      <c r="B267" s="23">
        <v>8.4</v>
      </c>
    </row>
    <row r="268" spans="1:2" x14ac:dyDescent="0.3">
      <c r="A268" s="23">
        <v>3</v>
      </c>
      <c r="B268" s="23">
        <v>7.9</v>
      </c>
    </row>
    <row r="269" spans="1:2" x14ac:dyDescent="0.3">
      <c r="A269" s="23">
        <v>4</v>
      </c>
      <c r="B269" s="23">
        <v>8.5</v>
      </c>
    </row>
    <row r="270" spans="1:2" x14ac:dyDescent="0.3">
      <c r="A270" s="23">
        <v>5</v>
      </c>
      <c r="B270" s="23">
        <v>8.1</v>
      </c>
    </row>
    <row r="271" spans="1:2" x14ac:dyDescent="0.3">
      <c r="A271" s="23">
        <v>6</v>
      </c>
      <c r="B271" s="23">
        <v>9.1</v>
      </c>
    </row>
    <row r="272" spans="1:2" x14ac:dyDescent="0.3">
      <c r="A272" s="23">
        <v>7</v>
      </c>
      <c r="B272" s="23">
        <v>9.3000000000000007</v>
      </c>
    </row>
    <row r="273" spans="1:2" x14ac:dyDescent="0.3">
      <c r="A273" s="23">
        <v>8</v>
      </c>
      <c r="B273" s="23">
        <v>9.4</v>
      </c>
    </row>
    <row r="274" spans="1:2" x14ac:dyDescent="0.3">
      <c r="A274" s="23">
        <v>9</v>
      </c>
      <c r="B274" s="23">
        <v>9.9</v>
      </c>
    </row>
    <row r="275" spans="1:2" x14ac:dyDescent="0.3">
      <c r="A275" s="23">
        <v>10</v>
      </c>
      <c r="B275" s="23">
        <v>8</v>
      </c>
    </row>
    <row r="276" spans="1:2" x14ac:dyDescent="0.3">
      <c r="A276" s="23">
        <v>11</v>
      </c>
      <c r="B276" s="23">
        <v>11.4</v>
      </c>
    </row>
    <row r="277" spans="1:2" x14ac:dyDescent="0.3">
      <c r="A277" s="23">
        <v>12</v>
      </c>
      <c r="B277" s="23">
        <v>8.8000000000000007</v>
      </c>
    </row>
    <row r="278" spans="1:2" x14ac:dyDescent="0.3">
      <c r="A278" s="23">
        <v>1</v>
      </c>
      <c r="B278" s="23">
        <v>9.1999999999999993</v>
      </c>
    </row>
    <row r="279" spans="1:2" x14ac:dyDescent="0.3">
      <c r="A279" s="23">
        <v>2</v>
      </c>
      <c r="B279" s="23">
        <v>7.8</v>
      </c>
    </row>
    <row r="280" spans="1:2" x14ac:dyDescent="0.3">
      <c r="A280" s="23">
        <v>3</v>
      </c>
      <c r="B280" s="23">
        <v>8.4</v>
      </c>
    </row>
    <row r="281" spans="1:2" x14ac:dyDescent="0.3">
      <c r="A281" s="23">
        <v>4</v>
      </c>
      <c r="B281" s="23">
        <v>8.1</v>
      </c>
    </row>
    <row r="282" spans="1:2" x14ac:dyDescent="0.3">
      <c r="A282" s="23">
        <v>5</v>
      </c>
      <c r="B282" s="23">
        <v>8.3000000000000007</v>
      </c>
    </row>
    <row r="283" spans="1:2" x14ac:dyDescent="0.3">
      <c r="A283" s="23">
        <v>6</v>
      </c>
      <c r="B283" s="23">
        <v>8.9</v>
      </c>
    </row>
    <row r="284" spans="1:2" x14ac:dyDescent="0.3">
      <c r="A284" s="23">
        <v>7</v>
      </c>
      <c r="B284" s="23">
        <v>9.4</v>
      </c>
    </row>
    <row r="285" spans="1:2" x14ac:dyDescent="0.3">
      <c r="A285" s="23">
        <v>8</v>
      </c>
      <c r="B285" s="23">
        <v>9.3000000000000007</v>
      </c>
    </row>
    <row r="286" spans="1:2" x14ac:dyDescent="0.3">
      <c r="A286" s="23">
        <v>9</v>
      </c>
      <c r="B286" s="23">
        <v>8.8000000000000007</v>
      </c>
    </row>
    <row r="287" spans="1:2" x14ac:dyDescent="0.3">
      <c r="A287" s="23">
        <v>10</v>
      </c>
      <c r="B287" s="23">
        <v>8.9</v>
      </c>
    </row>
    <row r="288" spans="1:2" x14ac:dyDescent="0.3">
      <c r="A288" s="23">
        <v>11</v>
      </c>
      <c r="B288" s="23">
        <v>10.8</v>
      </c>
    </row>
    <row r="289" spans="1:2" x14ac:dyDescent="0.3">
      <c r="A289" s="23">
        <v>12</v>
      </c>
      <c r="B289" s="23">
        <v>11</v>
      </c>
    </row>
    <row r="290" spans="1:2" x14ac:dyDescent="0.3">
      <c r="A290" s="23">
        <v>1</v>
      </c>
      <c r="B290" s="23">
        <v>8.6</v>
      </c>
    </row>
    <row r="291" spans="1:2" x14ac:dyDescent="0.3">
      <c r="A291" s="23">
        <v>2</v>
      </c>
      <c r="B291" s="23">
        <v>8.4</v>
      </c>
    </row>
    <row r="292" spans="1:2" x14ac:dyDescent="0.3">
      <c r="A292" s="23">
        <v>3</v>
      </c>
      <c r="B292" s="23">
        <v>7.9</v>
      </c>
    </row>
    <row r="293" spans="1:2" x14ac:dyDescent="0.3">
      <c r="A293" s="23">
        <v>4</v>
      </c>
      <c r="B293" s="23">
        <v>7.8</v>
      </c>
    </row>
    <row r="294" spans="1:2" x14ac:dyDescent="0.3">
      <c r="A294" s="23">
        <v>5</v>
      </c>
      <c r="B294" s="23">
        <v>7.6</v>
      </c>
    </row>
    <row r="295" spans="1:2" x14ac:dyDescent="0.3">
      <c r="A295" s="23">
        <v>6</v>
      </c>
      <c r="B295" s="23">
        <v>7.6</v>
      </c>
    </row>
    <row r="296" spans="1:2" x14ac:dyDescent="0.3">
      <c r="A296" s="23">
        <v>7</v>
      </c>
      <c r="B296" s="23">
        <v>9.5</v>
      </c>
    </row>
    <row r="297" spans="1:2" x14ac:dyDescent="0.3">
      <c r="A297" s="23">
        <v>8</v>
      </c>
      <c r="B297" s="23">
        <v>8.8000000000000007</v>
      </c>
    </row>
    <row r="298" spans="1:2" x14ac:dyDescent="0.3">
      <c r="A298" s="23">
        <v>9</v>
      </c>
      <c r="B298" s="23">
        <v>9.1999999999999993</v>
      </c>
    </row>
    <row r="299" spans="1:2" x14ac:dyDescent="0.3">
      <c r="A299" s="23">
        <v>10</v>
      </c>
      <c r="B299" s="23">
        <v>9.1999999999999993</v>
      </c>
    </row>
    <row r="300" spans="1:2" x14ac:dyDescent="0.3">
      <c r="A300" s="23">
        <v>11</v>
      </c>
      <c r="B300" s="23">
        <v>9.8000000000000007</v>
      </c>
    </row>
    <row r="301" spans="1:2" x14ac:dyDescent="0.3">
      <c r="A301" s="23">
        <v>12</v>
      </c>
      <c r="B301" s="23">
        <v>8.8000000000000007</v>
      </c>
    </row>
    <row r="302" spans="1:2" x14ac:dyDescent="0.3">
      <c r="A302" s="23">
        <v>1</v>
      </c>
      <c r="B302" s="23">
        <v>8.6999999999999993</v>
      </c>
    </row>
    <row r="303" spans="1:2" x14ac:dyDescent="0.3">
      <c r="A303" s="23">
        <v>2</v>
      </c>
      <c r="B303" s="23">
        <v>9.6</v>
      </c>
    </row>
    <row r="304" spans="1:2" x14ac:dyDescent="0.3">
      <c r="A304" s="23">
        <v>3</v>
      </c>
      <c r="B304" s="23">
        <v>8.1999999999999993</v>
      </c>
    </row>
    <row r="305" spans="1:2" x14ac:dyDescent="0.3">
      <c r="A305" s="23">
        <v>4</v>
      </c>
      <c r="B305" s="23">
        <v>9.8000000000000007</v>
      </c>
    </row>
    <row r="306" spans="1:2" x14ac:dyDescent="0.3">
      <c r="A306" s="23">
        <v>5</v>
      </c>
      <c r="B306" s="23">
        <v>8.5</v>
      </c>
    </row>
    <row r="307" spans="1:2" x14ac:dyDescent="0.3">
      <c r="A307" s="23">
        <v>6</v>
      </c>
      <c r="B307" s="23">
        <v>8.9</v>
      </c>
    </row>
    <row r="308" spans="1:2" x14ac:dyDescent="0.3">
      <c r="A308" s="23">
        <v>7</v>
      </c>
      <c r="B308" s="23">
        <v>10.1</v>
      </c>
    </row>
    <row r="309" spans="1:2" x14ac:dyDescent="0.3">
      <c r="A309" s="23">
        <v>8</v>
      </c>
      <c r="B309" s="23">
        <v>7.9</v>
      </c>
    </row>
    <row r="310" spans="1:2" x14ac:dyDescent="0.3">
      <c r="A310" s="23">
        <v>9</v>
      </c>
      <c r="B310" s="23">
        <v>8.5</v>
      </c>
    </row>
    <row r="311" spans="1:2" x14ac:dyDescent="0.3">
      <c r="A311" s="23">
        <v>10</v>
      </c>
      <c r="B311" s="23">
        <v>7.6</v>
      </c>
    </row>
    <row r="312" spans="1:2" x14ac:dyDescent="0.3">
      <c r="A312" s="23">
        <v>11</v>
      </c>
      <c r="B312" s="23">
        <v>10.5</v>
      </c>
    </row>
    <row r="313" spans="1:2" x14ac:dyDescent="0.3">
      <c r="A313" s="23">
        <v>12</v>
      </c>
      <c r="B313" s="23">
        <v>9.1</v>
      </c>
    </row>
    <row r="314" spans="1:2" x14ac:dyDescent="0.3">
      <c r="A314" s="23">
        <v>1</v>
      </c>
      <c r="B314" s="23">
        <v>10</v>
      </c>
    </row>
    <row r="315" spans="1:2" x14ac:dyDescent="0.3">
      <c r="A315" s="23">
        <v>2</v>
      </c>
      <c r="B315" s="23">
        <v>10.4</v>
      </c>
    </row>
    <row r="316" spans="1:2" x14ac:dyDescent="0.3">
      <c r="A316" s="23">
        <v>3</v>
      </c>
      <c r="B316" s="23">
        <v>8.5</v>
      </c>
    </row>
    <row r="317" spans="1:2" x14ac:dyDescent="0.3">
      <c r="A317" s="23">
        <v>4</v>
      </c>
      <c r="B317" s="23">
        <v>10.8</v>
      </c>
    </row>
    <row r="318" spans="1:2" x14ac:dyDescent="0.3">
      <c r="A318" s="23">
        <v>5</v>
      </c>
      <c r="B318" s="23">
        <v>7.9</v>
      </c>
    </row>
    <row r="319" spans="1:2" x14ac:dyDescent="0.3">
      <c r="A319" s="23">
        <v>6</v>
      </c>
      <c r="B319" s="23">
        <v>9</v>
      </c>
    </row>
    <row r="320" spans="1:2" x14ac:dyDescent="0.3">
      <c r="A320" s="23">
        <v>7</v>
      </c>
      <c r="B320" s="23">
        <v>11.4</v>
      </c>
    </row>
    <row r="321" spans="1:2" x14ac:dyDescent="0.3">
      <c r="A321" s="23">
        <v>8</v>
      </c>
      <c r="B321" s="23">
        <v>8</v>
      </c>
    </row>
    <row r="322" spans="1:2" x14ac:dyDescent="0.3">
      <c r="A322" s="23">
        <v>9</v>
      </c>
      <c r="B322" s="23">
        <v>8.1999999999999993</v>
      </c>
    </row>
    <row r="323" spans="1:2" x14ac:dyDescent="0.3">
      <c r="A323" s="23">
        <v>10</v>
      </c>
      <c r="B323" s="23">
        <v>11</v>
      </c>
    </row>
    <row r="324" spans="1:2" x14ac:dyDescent="0.3">
      <c r="A324" s="23">
        <v>11</v>
      </c>
      <c r="B324" s="23">
        <v>10.6</v>
      </c>
    </row>
    <row r="325" spans="1:2" x14ac:dyDescent="0.3">
      <c r="A325" s="23">
        <v>12</v>
      </c>
      <c r="B325" s="23">
        <v>8</v>
      </c>
    </row>
    <row r="326" spans="1:2" x14ac:dyDescent="0.3">
      <c r="A326" s="23">
        <v>1</v>
      </c>
      <c r="B326" s="23">
        <v>8.9</v>
      </c>
    </row>
    <row r="327" spans="1:2" x14ac:dyDescent="0.3">
      <c r="A327" s="23">
        <v>2</v>
      </c>
      <c r="B327" s="23">
        <v>10.1</v>
      </c>
    </row>
    <row r="328" spans="1:2" x14ac:dyDescent="0.3">
      <c r="A328" s="23">
        <v>3</v>
      </c>
      <c r="B328" s="23">
        <v>9.1</v>
      </c>
    </row>
    <row r="329" spans="1:2" x14ac:dyDescent="0.3">
      <c r="A329" s="23">
        <v>4</v>
      </c>
      <c r="B329" s="23">
        <v>11</v>
      </c>
    </row>
    <row r="330" spans="1:2" x14ac:dyDescent="0.3">
      <c r="A330" s="23">
        <v>5</v>
      </c>
      <c r="B330" s="23">
        <v>9.9</v>
      </c>
    </row>
    <row r="331" spans="1:2" x14ac:dyDescent="0.3">
      <c r="A331" s="23">
        <v>6</v>
      </c>
      <c r="B331" s="23">
        <v>8.8000000000000007</v>
      </c>
    </row>
    <row r="332" spans="1:2" x14ac:dyDescent="0.3">
      <c r="A332" s="23">
        <v>7</v>
      </c>
      <c r="B332" s="23">
        <v>9.1</v>
      </c>
    </row>
    <row r="333" spans="1:2" x14ac:dyDescent="0.3">
      <c r="A333" s="23">
        <v>8</v>
      </c>
      <c r="B333" s="23">
        <v>7.7</v>
      </c>
    </row>
    <row r="334" spans="1:2" x14ac:dyDescent="0.3">
      <c r="A334" s="23">
        <v>9</v>
      </c>
      <c r="B334" s="23">
        <v>8.1999999999999993</v>
      </c>
    </row>
    <row r="335" spans="1:2" x14ac:dyDescent="0.3">
      <c r="A335" s="23">
        <v>10</v>
      </c>
      <c r="B335" s="23">
        <v>8.6999999999999993</v>
      </c>
    </row>
    <row r="336" spans="1:2" x14ac:dyDescent="0.3">
      <c r="A336" s="23">
        <v>11</v>
      </c>
      <c r="B336" s="23">
        <v>10.6</v>
      </c>
    </row>
    <row r="337" spans="1:2" x14ac:dyDescent="0.3">
      <c r="A337" s="23">
        <v>12</v>
      </c>
      <c r="B337" s="23">
        <v>9.9</v>
      </c>
    </row>
    <row r="338" spans="1:2" x14ac:dyDescent="0.3">
      <c r="A338" s="23">
        <v>1</v>
      </c>
      <c r="B338" s="23">
        <v>8.6999999999999993</v>
      </c>
    </row>
    <row r="339" spans="1:2" x14ac:dyDescent="0.3">
      <c r="A339" s="23">
        <v>2</v>
      </c>
      <c r="B339" s="23">
        <v>8.4</v>
      </c>
    </row>
    <row r="340" spans="1:2" x14ac:dyDescent="0.3">
      <c r="A340" s="23">
        <v>3</v>
      </c>
      <c r="B340" s="23">
        <v>8.5</v>
      </c>
    </row>
    <row r="341" spans="1:2" x14ac:dyDescent="0.3">
      <c r="A341" s="23">
        <v>4</v>
      </c>
      <c r="B341" s="23">
        <v>7.9</v>
      </c>
    </row>
    <row r="342" spans="1:2" x14ac:dyDescent="0.3">
      <c r="A342" s="23">
        <v>5</v>
      </c>
      <c r="B342" s="23">
        <v>8.5</v>
      </c>
    </row>
    <row r="343" spans="1:2" x14ac:dyDescent="0.3">
      <c r="A343" s="23">
        <v>6</v>
      </c>
      <c r="B343" s="23">
        <v>7.8</v>
      </c>
    </row>
    <row r="344" spans="1:2" x14ac:dyDescent="0.3">
      <c r="A344" s="23">
        <v>7</v>
      </c>
      <c r="B344" s="23">
        <v>9.8000000000000007</v>
      </c>
    </row>
    <row r="345" spans="1:2" x14ac:dyDescent="0.3">
      <c r="A345" s="23">
        <v>8</v>
      </c>
      <c r="B345" s="23">
        <v>8.6999999999999993</v>
      </c>
    </row>
    <row r="346" spans="1:2" x14ac:dyDescent="0.3">
      <c r="A346" s="23">
        <v>9</v>
      </c>
      <c r="B346" s="23">
        <v>8.8000000000000007</v>
      </c>
    </row>
    <row r="347" spans="1:2" x14ac:dyDescent="0.3">
      <c r="A347" s="23">
        <v>10</v>
      </c>
      <c r="B347" s="23">
        <v>9.8000000000000007</v>
      </c>
    </row>
    <row r="348" spans="1:2" x14ac:dyDescent="0.3">
      <c r="A348" s="23">
        <v>11</v>
      </c>
      <c r="B348" s="23">
        <v>10</v>
      </c>
    </row>
    <row r="349" spans="1:2" x14ac:dyDescent="0.3">
      <c r="A349" s="23">
        <v>12</v>
      </c>
      <c r="B349" s="23">
        <v>7.7</v>
      </c>
    </row>
    <row r="350" spans="1:2" x14ac:dyDescent="0.3">
      <c r="A350" s="23">
        <v>1</v>
      </c>
      <c r="B350" s="23">
        <v>9.6999999999999993</v>
      </c>
    </row>
    <row r="351" spans="1:2" x14ac:dyDescent="0.3">
      <c r="A351" s="23">
        <v>2</v>
      </c>
      <c r="B351" s="23">
        <v>8</v>
      </c>
    </row>
    <row r="352" spans="1:2" x14ac:dyDescent="0.3">
      <c r="A352" s="23">
        <v>3</v>
      </c>
      <c r="B352" s="23">
        <v>11</v>
      </c>
    </row>
    <row r="353" spans="1:2" x14ac:dyDescent="0.3">
      <c r="A353" s="23">
        <v>4</v>
      </c>
      <c r="B353" s="23">
        <v>8.6</v>
      </c>
    </row>
    <row r="354" spans="1:2" x14ac:dyDescent="0.3">
      <c r="A354" s="23">
        <v>5</v>
      </c>
      <c r="B354" s="23">
        <v>8.6999999999999993</v>
      </c>
    </row>
    <row r="355" spans="1:2" x14ac:dyDescent="0.3">
      <c r="A355" s="23">
        <v>6</v>
      </c>
      <c r="B355" s="23">
        <v>8.1999999999999993</v>
      </c>
    </row>
    <row r="356" spans="1:2" x14ac:dyDescent="0.3">
      <c r="A356" s="23">
        <v>7</v>
      </c>
      <c r="B356" s="23">
        <v>10.7</v>
      </c>
    </row>
    <row r="357" spans="1:2" x14ac:dyDescent="0.3">
      <c r="A357" s="23">
        <v>8</v>
      </c>
      <c r="B357" s="23">
        <v>8.5</v>
      </c>
    </row>
    <row r="358" spans="1:2" x14ac:dyDescent="0.3">
      <c r="A358" s="23">
        <v>9</v>
      </c>
      <c r="B358" s="23">
        <v>7.8</v>
      </c>
    </row>
    <row r="359" spans="1:2" x14ac:dyDescent="0.3">
      <c r="A359" s="23">
        <v>10</v>
      </c>
      <c r="B359" s="23">
        <v>8.1999999999999993</v>
      </c>
    </row>
    <row r="360" spans="1:2" x14ac:dyDescent="0.3">
      <c r="A360" s="23">
        <v>11</v>
      </c>
      <c r="B360" s="23">
        <v>9.9</v>
      </c>
    </row>
    <row r="361" spans="1:2" x14ac:dyDescent="0.3">
      <c r="A361" s="23">
        <v>12</v>
      </c>
      <c r="B361" s="23">
        <v>8.8000000000000007</v>
      </c>
    </row>
    <row r="362" spans="1:2" x14ac:dyDescent="0.3">
      <c r="A362" s="23">
        <v>1</v>
      </c>
      <c r="B362" s="23">
        <v>9.9</v>
      </c>
    </row>
    <row r="363" spans="1:2" x14ac:dyDescent="0.3">
      <c r="A363" s="23">
        <v>2</v>
      </c>
      <c r="B363" s="23">
        <v>9.4</v>
      </c>
    </row>
    <row r="364" spans="1:2" x14ac:dyDescent="0.3">
      <c r="A364" s="23">
        <v>3</v>
      </c>
      <c r="B364" s="23">
        <v>9.1999999999999993</v>
      </c>
    </row>
    <row r="365" spans="1:2" x14ac:dyDescent="0.3">
      <c r="A365" s="23">
        <v>4</v>
      </c>
      <c r="B365" s="23">
        <v>8</v>
      </c>
    </row>
    <row r="366" spans="1:2" x14ac:dyDescent="0.3">
      <c r="A366" s="23">
        <v>5</v>
      </c>
      <c r="B366" s="23">
        <v>9</v>
      </c>
    </row>
    <row r="367" spans="1:2" x14ac:dyDescent="0.3">
      <c r="A367" s="23">
        <v>6</v>
      </c>
      <c r="B367" s="23">
        <v>8.6999999999999993</v>
      </c>
    </row>
    <row r="368" spans="1:2" x14ac:dyDescent="0.3">
      <c r="A368" s="23">
        <v>7</v>
      </c>
      <c r="B368" s="23">
        <v>11.5</v>
      </c>
    </row>
    <row r="369" spans="1:2" x14ac:dyDescent="0.3">
      <c r="A369" s="23">
        <v>8</v>
      </c>
      <c r="B369" s="23">
        <v>9.1</v>
      </c>
    </row>
    <row r="370" spans="1:2" x14ac:dyDescent="0.3">
      <c r="A370" s="23">
        <v>9</v>
      </c>
      <c r="B370" s="23">
        <v>8.4</v>
      </c>
    </row>
    <row r="371" spans="1:2" x14ac:dyDescent="0.3">
      <c r="A371" s="23">
        <v>10</v>
      </c>
      <c r="B371" s="23">
        <v>10.1</v>
      </c>
    </row>
    <row r="372" spans="1:2" x14ac:dyDescent="0.3">
      <c r="A372" s="23">
        <v>11</v>
      </c>
      <c r="B372" s="23">
        <v>9.4</v>
      </c>
    </row>
    <row r="373" spans="1:2" x14ac:dyDescent="0.3">
      <c r="A373" s="23">
        <v>12</v>
      </c>
      <c r="B373" s="23">
        <v>7.8</v>
      </c>
    </row>
    <row r="374" spans="1:2" x14ac:dyDescent="0.3">
      <c r="A374" s="23">
        <v>1</v>
      </c>
      <c r="B374" s="23">
        <v>8.3000000000000007</v>
      </c>
    </row>
    <row r="375" spans="1:2" x14ac:dyDescent="0.3">
      <c r="A375" s="23">
        <v>2</v>
      </c>
      <c r="B375" s="23">
        <v>8.4</v>
      </c>
    </row>
    <row r="376" spans="1:2" x14ac:dyDescent="0.3">
      <c r="A376" s="23">
        <v>3</v>
      </c>
      <c r="B376" s="23">
        <v>7.6</v>
      </c>
    </row>
    <row r="377" spans="1:2" x14ac:dyDescent="0.3">
      <c r="A377" s="23">
        <v>4</v>
      </c>
      <c r="B377" s="23">
        <v>9.1</v>
      </c>
    </row>
    <row r="378" spans="1:2" x14ac:dyDescent="0.3">
      <c r="A378" s="23">
        <v>5</v>
      </c>
      <c r="B378" s="23">
        <v>9.4</v>
      </c>
    </row>
    <row r="379" spans="1:2" x14ac:dyDescent="0.3">
      <c r="A379" s="23">
        <v>6</v>
      </c>
      <c r="B379" s="23">
        <v>9.6</v>
      </c>
    </row>
    <row r="380" spans="1:2" x14ac:dyDescent="0.3">
      <c r="A380" s="23">
        <v>7</v>
      </c>
      <c r="B380" s="23">
        <v>11</v>
      </c>
    </row>
    <row r="381" spans="1:2" x14ac:dyDescent="0.3">
      <c r="A381" s="23">
        <v>8</v>
      </c>
      <c r="B381" s="23">
        <v>8.1999999999999993</v>
      </c>
    </row>
    <row r="382" spans="1:2" x14ac:dyDescent="0.3">
      <c r="A382" s="23">
        <v>9</v>
      </c>
      <c r="B382" s="23">
        <v>8.8000000000000007</v>
      </c>
    </row>
    <row r="383" spans="1:2" x14ac:dyDescent="0.3">
      <c r="A383" s="23">
        <v>10</v>
      </c>
      <c r="B383" s="23">
        <v>10.9</v>
      </c>
    </row>
    <row r="384" spans="1:2" x14ac:dyDescent="0.3">
      <c r="A384" s="23">
        <v>11</v>
      </c>
      <c r="B384" s="23">
        <v>11</v>
      </c>
    </row>
    <row r="385" spans="1:2" x14ac:dyDescent="0.3">
      <c r="A385" s="23">
        <v>12</v>
      </c>
      <c r="B385" s="23">
        <v>9.5</v>
      </c>
    </row>
    <row r="386" spans="1:2" x14ac:dyDescent="0.3">
      <c r="A386" s="23">
        <v>1</v>
      </c>
      <c r="B386" s="23">
        <v>9.1999999999999993</v>
      </c>
    </row>
    <row r="387" spans="1:2" x14ac:dyDescent="0.3">
      <c r="A387" s="23">
        <v>2</v>
      </c>
      <c r="B387" s="23">
        <v>9.8000000000000007</v>
      </c>
    </row>
    <row r="388" spans="1:2" x14ac:dyDescent="0.3">
      <c r="A388" s="23">
        <v>3</v>
      </c>
      <c r="B388" s="23">
        <v>9.4</v>
      </c>
    </row>
    <row r="389" spans="1:2" x14ac:dyDescent="0.3">
      <c r="A389" s="23">
        <v>4</v>
      </c>
      <c r="B389" s="23">
        <v>8</v>
      </c>
    </row>
    <row r="390" spans="1:2" x14ac:dyDescent="0.3">
      <c r="A390" s="23">
        <v>5</v>
      </c>
      <c r="B390" s="23">
        <v>8</v>
      </c>
    </row>
    <row r="391" spans="1:2" x14ac:dyDescent="0.3">
      <c r="A391" s="23">
        <v>6</v>
      </c>
      <c r="B391" s="23">
        <v>8.6</v>
      </c>
    </row>
    <row r="392" spans="1:2" x14ac:dyDescent="0.3">
      <c r="A392" s="23">
        <v>7</v>
      </c>
      <c r="B392" s="23">
        <v>10.5</v>
      </c>
    </row>
    <row r="393" spans="1:2" x14ac:dyDescent="0.3">
      <c r="A393" s="23">
        <v>8</v>
      </c>
      <c r="B393" s="23">
        <v>9.4</v>
      </c>
    </row>
    <row r="394" spans="1:2" x14ac:dyDescent="0.3">
      <c r="A394" s="23">
        <v>9</v>
      </c>
      <c r="B394" s="23">
        <v>8.1999999999999993</v>
      </c>
    </row>
    <row r="395" spans="1:2" x14ac:dyDescent="0.3">
      <c r="A395" s="23">
        <v>10</v>
      </c>
      <c r="B395" s="23">
        <v>8.6999999999999993</v>
      </c>
    </row>
    <row r="396" spans="1:2" x14ac:dyDescent="0.3">
      <c r="A396" s="23">
        <v>11</v>
      </c>
      <c r="B396" s="23">
        <v>9.6999999999999993</v>
      </c>
    </row>
    <row r="397" spans="1:2" x14ac:dyDescent="0.3">
      <c r="A397" s="23">
        <v>12</v>
      </c>
      <c r="B397" s="23">
        <v>9.4</v>
      </c>
    </row>
    <row r="398" spans="1:2" x14ac:dyDescent="0.3">
      <c r="A398" s="23">
        <v>1</v>
      </c>
      <c r="B398" s="23">
        <v>9.6999999999999993</v>
      </c>
    </row>
    <row r="399" spans="1:2" x14ac:dyDescent="0.3">
      <c r="A399" s="23">
        <v>2</v>
      </c>
      <c r="B399" s="23">
        <v>8.1999999999999993</v>
      </c>
    </row>
    <row r="400" spans="1:2" x14ac:dyDescent="0.3">
      <c r="A400" s="23">
        <v>3</v>
      </c>
      <c r="B400" s="23">
        <v>9.4</v>
      </c>
    </row>
    <row r="401" spans="1:2" x14ac:dyDescent="0.3">
      <c r="A401" s="23">
        <v>4</v>
      </c>
      <c r="B401" s="23">
        <v>10.4</v>
      </c>
    </row>
    <row r="402" spans="1:2" x14ac:dyDescent="0.3">
      <c r="A402" s="23">
        <v>5</v>
      </c>
      <c r="B402" s="23">
        <v>9.5</v>
      </c>
    </row>
    <row r="403" spans="1:2" x14ac:dyDescent="0.3">
      <c r="A403" s="23">
        <v>6</v>
      </c>
      <c r="B403" s="23">
        <v>10.4</v>
      </c>
    </row>
    <row r="404" spans="1:2" x14ac:dyDescent="0.3">
      <c r="A404" s="23">
        <v>7</v>
      </c>
      <c r="B404" s="23">
        <v>10.1</v>
      </c>
    </row>
    <row r="405" spans="1:2" x14ac:dyDescent="0.3">
      <c r="A405" s="23">
        <v>8</v>
      </c>
      <c r="B405" s="23">
        <v>8.5</v>
      </c>
    </row>
    <row r="406" spans="1:2" x14ac:dyDescent="0.3">
      <c r="A406" s="23">
        <v>9</v>
      </c>
      <c r="B406" s="23">
        <v>8.1999999999999993</v>
      </c>
    </row>
    <row r="407" spans="1:2" x14ac:dyDescent="0.3">
      <c r="A407" s="23">
        <v>10</v>
      </c>
      <c r="B407" s="23">
        <v>7.7</v>
      </c>
    </row>
    <row r="408" spans="1:2" x14ac:dyDescent="0.3">
      <c r="A408" s="23">
        <v>11</v>
      </c>
      <c r="B408" s="23">
        <v>10.199999999999999</v>
      </c>
    </row>
    <row r="409" spans="1:2" x14ac:dyDescent="0.3">
      <c r="A409" s="23">
        <v>12</v>
      </c>
      <c r="B409" s="23">
        <v>8.1</v>
      </c>
    </row>
    <row r="410" spans="1:2" x14ac:dyDescent="0.3">
      <c r="A410" s="23">
        <v>1</v>
      </c>
      <c r="B410" s="23">
        <v>8.8000000000000007</v>
      </c>
    </row>
    <row r="411" spans="1:2" x14ac:dyDescent="0.3">
      <c r="A411" s="23">
        <v>2</v>
      </c>
      <c r="B411" s="23">
        <v>9.6</v>
      </c>
    </row>
    <row r="412" spans="1:2" x14ac:dyDescent="0.3">
      <c r="A412" s="23">
        <v>3</v>
      </c>
      <c r="B412" s="23">
        <v>8.3000000000000007</v>
      </c>
    </row>
    <row r="413" spans="1:2" x14ac:dyDescent="0.3">
      <c r="A413" s="23">
        <v>4</v>
      </c>
      <c r="B413" s="23">
        <v>8.6999999999999993</v>
      </c>
    </row>
    <row r="414" spans="1:2" x14ac:dyDescent="0.3">
      <c r="A414" s="23">
        <v>5</v>
      </c>
      <c r="B414" s="23">
        <v>8.9</v>
      </c>
    </row>
    <row r="415" spans="1:2" x14ac:dyDescent="0.3">
      <c r="A415" s="23">
        <v>6</v>
      </c>
      <c r="B415" s="23">
        <v>9</v>
      </c>
    </row>
    <row r="416" spans="1:2" x14ac:dyDescent="0.3">
      <c r="A416" s="23">
        <v>7</v>
      </c>
      <c r="B416" s="23">
        <v>11</v>
      </c>
    </row>
    <row r="417" spans="1:2" x14ac:dyDescent="0.3">
      <c r="A417" s="23">
        <v>8</v>
      </c>
      <c r="B417" s="23">
        <v>9</v>
      </c>
    </row>
    <row r="418" spans="1:2" x14ac:dyDescent="0.3">
      <c r="A418" s="23">
        <v>9</v>
      </c>
      <c r="B418" s="23">
        <v>9.5</v>
      </c>
    </row>
    <row r="419" spans="1:2" x14ac:dyDescent="0.3">
      <c r="A419" s="23">
        <v>10</v>
      </c>
      <c r="B419" s="23">
        <v>8.1999999999999993</v>
      </c>
    </row>
    <row r="420" spans="1:2" x14ac:dyDescent="0.3">
      <c r="A420" s="23">
        <v>11</v>
      </c>
      <c r="B420" s="23">
        <v>9.1999999999999993</v>
      </c>
    </row>
    <row r="421" spans="1:2" x14ac:dyDescent="0.3">
      <c r="A421" s="23">
        <v>12</v>
      </c>
      <c r="B421" s="23">
        <v>8.4</v>
      </c>
    </row>
    <row r="422" spans="1:2" x14ac:dyDescent="0.3">
      <c r="A422" s="23">
        <v>1</v>
      </c>
      <c r="B422" s="23">
        <v>9.1</v>
      </c>
    </row>
    <row r="423" spans="1:2" x14ac:dyDescent="0.3">
      <c r="A423" s="23">
        <v>2</v>
      </c>
      <c r="B423" s="23">
        <v>8.1999999999999993</v>
      </c>
    </row>
    <row r="424" spans="1:2" x14ac:dyDescent="0.3">
      <c r="A424" s="23">
        <v>3</v>
      </c>
      <c r="B424" s="23">
        <v>9.5</v>
      </c>
    </row>
    <row r="425" spans="1:2" x14ac:dyDescent="0.3">
      <c r="A425" s="23">
        <v>4</v>
      </c>
      <c r="B425" s="23">
        <v>8.6</v>
      </c>
    </row>
    <row r="426" spans="1:2" x14ac:dyDescent="0.3">
      <c r="A426" s="23">
        <v>5</v>
      </c>
      <c r="B426" s="23">
        <v>8.3000000000000007</v>
      </c>
    </row>
    <row r="427" spans="1:2" x14ac:dyDescent="0.3">
      <c r="A427" s="23">
        <v>6</v>
      </c>
      <c r="B427" s="23">
        <v>9.6999999999999993</v>
      </c>
    </row>
    <row r="428" spans="1:2" x14ac:dyDescent="0.3">
      <c r="A428" s="23">
        <v>7</v>
      </c>
      <c r="B428" s="23">
        <v>9.4</v>
      </c>
    </row>
    <row r="429" spans="1:2" x14ac:dyDescent="0.3">
      <c r="A429" s="23">
        <v>8</v>
      </c>
      <c r="B429" s="23">
        <v>8.6</v>
      </c>
    </row>
    <row r="430" spans="1:2" x14ac:dyDescent="0.3">
      <c r="A430" s="23">
        <v>9</v>
      </c>
      <c r="B430" s="23">
        <v>9.3000000000000007</v>
      </c>
    </row>
    <row r="431" spans="1:2" x14ac:dyDescent="0.3">
      <c r="A431" s="23">
        <v>10</v>
      </c>
      <c r="B431" s="23">
        <v>8.1</v>
      </c>
    </row>
    <row r="432" spans="1:2" x14ac:dyDescent="0.3">
      <c r="A432" s="23">
        <v>11</v>
      </c>
      <c r="B432" s="23">
        <v>11.5</v>
      </c>
    </row>
    <row r="433" spans="1:2" x14ac:dyDescent="0.3">
      <c r="A433" s="23">
        <v>12</v>
      </c>
      <c r="B433" s="23">
        <v>11</v>
      </c>
    </row>
    <row r="434" spans="1:2" x14ac:dyDescent="0.3">
      <c r="A434" s="23">
        <v>1</v>
      </c>
      <c r="B434" s="23">
        <v>9.8000000000000007</v>
      </c>
    </row>
    <row r="435" spans="1:2" x14ac:dyDescent="0.3">
      <c r="A435" s="23">
        <v>2</v>
      </c>
      <c r="B435" s="23">
        <v>9.6</v>
      </c>
    </row>
    <row r="436" spans="1:2" x14ac:dyDescent="0.3">
      <c r="A436" s="23">
        <v>3</v>
      </c>
      <c r="B436" s="23">
        <v>10.4</v>
      </c>
    </row>
    <row r="437" spans="1:2" x14ac:dyDescent="0.3">
      <c r="A437" s="23">
        <v>4</v>
      </c>
      <c r="B437" s="23">
        <v>8.6</v>
      </c>
    </row>
    <row r="438" spans="1:2" x14ac:dyDescent="0.3">
      <c r="A438" s="23">
        <v>5</v>
      </c>
      <c r="B438" s="23">
        <v>8.6999999999999993</v>
      </c>
    </row>
    <row r="439" spans="1:2" x14ac:dyDescent="0.3">
      <c r="A439" s="23">
        <v>6</v>
      </c>
      <c r="B439" s="23">
        <v>7.8</v>
      </c>
    </row>
    <row r="440" spans="1:2" x14ac:dyDescent="0.3">
      <c r="A440" s="23">
        <v>7</v>
      </c>
      <c r="B440" s="23">
        <v>9.1999999999999993</v>
      </c>
    </row>
    <row r="441" spans="1:2" x14ac:dyDescent="0.3">
      <c r="A441" s="23">
        <v>8</v>
      </c>
      <c r="B441" s="23">
        <v>9.6</v>
      </c>
    </row>
    <row r="442" spans="1:2" x14ac:dyDescent="0.3">
      <c r="A442" s="23">
        <v>9</v>
      </c>
      <c r="B442" s="23">
        <v>8.1999999999999993</v>
      </c>
    </row>
    <row r="443" spans="1:2" x14ac:dyDescent="0.3">
      <c r="A443" s="23">
        <v>10</v>
      </c>
      <c r="B443" s="23">
        <v>8.3000000000000007</v>
      </c>
    </row>
    <row r="444" spans="1:2" x14ac:dyDescent="0.3">
      <c r="A444" s="23">
        <v>11</v>
      </c>
      <c r="B444" s="23">
        <v>10.1</v>
      </c>
    </row>
    <row r="445" spans="1:2" x14ac:dyDescent="0.3">
      <c r="A445" s="23">
        <v>12</v>
      </c>
      <c r="B445" s="23">
        <v>8.1</v>
      </c>
    </row>
    <row r="446" spans="1:2" x14ac:dyDescent="0.3">
      <c r="A446" s="23">
        <v>1</v>
      </c>
      <c r="B446" s="23">
        <v>9.9</v>
      </c>
    </row>
    <row r="447" spans="1:2" x14ac:dyDescent="0.3">
      <c r="A447" s="23">
        <v>2</v>
      </c>
      <c r="B447" s="23">
        <v>9.5</v>
      </c>
    </row>
    <row r="448" spans="1:2" x14ac:dyDescent="0.3">
      <c r="A448" s="23">
        <v>3</v>
      </c>
      <c r="B448" s="23">
        <v>9.1999999999999993</v>
      </c>
    </row>
    <row r="449" spans="1:2" x14ac:dyDescent="0.3">
      <c r="A449" s="23">
        <v>4</v>
      </c>
      <c r="B449" s="23">
        <v>9.3000000000000007</v>
      </c>
    </row>
    <row r="450" spans="1:2" x14ac:dyDescent="0.3">
      <c r="A450" s="23">
        <v>5</v>
      </c>
      <c r="B450" s="23">
        <v>8.3000000000000007</v>
      </c>
    </row>
    <row r="451" spans="1:2" x14ac:dyDescent="0.3">
      <c r="A451" s="23">
        <v>6</v>
      </c>
      <c r="B451" s="23">
        <v>8.1</v>
      </c>
    </row>
    <row r="452" spans="1:2" x14ac:dyDescent="0.3">
      <c r="A452" s="23">
        <v>7</v>
      </c>
      <c r="B452" s="23">
        <v>10.3</v>
      </c>
    </row>
    <row r="453" spans="1:2" x14ac:dyDescent="0.3">
      <c r="A453" s="23">
        <v>8</v>
      </c>
      <c r="B453" s="23">
        <v>9.8000000000000007</v>
      </c>
    </row>
    <row r="454" spans="1:2" x14ac:dyDescent="0.3">
      <c r="A454" s="23">
        <v>9</v>
      </c>
      <c r="B454" s="23">
        <v>8.6</v>
      </c>
    </row>
    <row r="455" spans="1:2" x14ac:dyDescent="0.3">
      <c r="A455" s="23">
        <v>10</v>
      </c>
      <c r="B455" s="23">
        <v>9.9</v>
      </c>
    </row>
    <row r="456" spans="1:2" x14ac:dyDescent="0.3">
      <c r="A456" s="23">
        <v>11</v>
      </c>
      <c r="B456" s="23">
        <v>9.4</v>
      </c>
    </row>
    <row r="457" spans="1:2" x14ac:dyDescent="0.3">
      <c r="A457" s="23">
        <v>12</v>
      </c>
      <c r="B457" s="23">
        <v>8.6999999999999993</v>
      </c>
    </row>
    <row r="458" spans="1:2" x14ac:dyDescent="0.3">
      <c r="A458" s="23">
        <v>1</v>
      </c>
      <c r="B458" s="23">
        <v>9</v>
      </c>
    </row>
    <row r="459" spans="1:2" x14ac:dyDescent="0.3">
      <c r="A459" s="23">
        <v>2</v>
      </c>
      <c r="B459" s="23">
        <v>9.9</v>
      </c>
    </row>
    <row r="460" spans="1:2" x14ac:dyDescent="0.3">
      <c r="A460" s="23">
        <v>3</v>
      </c>
      <c r="B460" s="23">
        <v>8.1999999999999993</v>
      </c>
    </row>
    <row r="461" spans="1:2" x14ac:dyDescent="0.3">
      <c r="A461" s="23">
        <v>4</v>
      </c>
      <c r="B461" s="23">
        <v>10.1</v>
      </c>
    </row>
    <row r="462" spans="1:2" x14ac:dyDescent="0.3">
      <c r="A462" s="23">
        <v>5</v>
      </c>
      <c r="B462" s="23">
        <v>10.4</v>
      </c>
    </row>
    <row r="463" spans="1:2" x14ac:dyDescent="0.3">
      <c r="A463" s="23">
        <v>6</v>
      </c>
      <c r="B463" s="23">
        <v>9</v>
      </c>
    </row>
    <row r="464" spans="1:2" x14ac:dyDescent="0.3">
      <c r="A464" s="23">
        <v>7</v>
      </c>
      <c r="B464" s="23">
        <v>10.1</v>
      </c>
    </row>
    <row r="465" spans="1:2" x14ac:dyDescent="0.3">
      <c r="A465" s="23">
        <v>8</v>
      </c>
      <c r="B465" s="23">
        <v>9.3000000000000007</v>
      </c>
    </row>
    <row r="466" spans="1:2" x14ac:dyDescent="0.3">
      <c r="A466" s="23">
        <v>9</v>
      </c>
      <c r="B466" s="23">
        <v>11</v>
      </c>
    </row>
    <row r="467" spans="1:2" x14ac:dyDescent="0.3">
      <c r="A467" s="23">
        <v>10</v>
      </c>
      <c r="B467" s="23">
        <v>8.1999999999999993</v>
      </c>
    </row>
    <row r="468" spans="1:2" x14ac:dyDescent="0.3">
      <c r="A468" s="23">
        <v>11</v>
      </c>
      <c r="B468" s="23">
        <v>11.4</v>
      </c>
    </row>
    <row r="469" spans="1:2" x14ac:dyDescent="0.3">
      <c r="A469" s="23">
        <v>12</v>
      </c>
      <c r="B469" s="23">
        <v>10.6</v>
      </c>
    </row>
    <row r="470" spans="1:2" x14ac:dyDescent="0.3">
      <c r="A470" s="23">
        <v>1</v>
      </c>
      <c r="B470" s="23">
        <v>8.1999999999999993</v>
      </c>
    </row>
    <row r="471" spans="1:2" x14ac:dyDescent="0.3">
      <c r="A471" s="23">
        <v>2</v>
      </c>
      <c r="B471" s="23">
        <v>9.1</v>
      </c>
    </row>
    <row r="472" spans="1:2" x14ac:dyDescent="0.3">
      <c r="A472" s="23">
        <v>3</v>
      </c>
      <c r="B472" s="23">
        <v>8.5</v>
      </c>
    </row>
    <row r="473" spans="1:2" x14ac:dyDescent="0.3">
      <c r="A473" s="23">
        <v>4</v>
      </c>
      <c r="B473" s="23">
        <v>9.4</v>
      </c>
    </row>
    <row r="474" spans="1:2" x14ac:dyDescent="0.3">
      <c r="A474" s="23">
        <v>5</v>
      </c>
      <c r="B474" s="23">
        <v>8.1</v>
      </c>
    </row>
    <row r="475" spans="1:2" x14ac:dyDescent="0.3">
      <c r="A475" s="23">
        <v>6</v>
      </c>
      <c r="B475" s="23">
        <v>8.4</v>
      </c>
    </row>
    <row r="476" spans="1:2" x14ac:dyDescent="0.3">
      <c r="A476" s="23">
        <v>7</v>
      </c>
      <c r="B476" s="23">
        <v>10.8</v>
      </c>
    </row>
    <row r="477" spans="1:2" x14ac:dyDescent="0.3">
      <c r="A477" s="23">
        <v>8</v>
      </c>
      <c r="B477" s="23">
        <v>8.6</v>
      </c>
    </row>
    <row r="478" spans="1:2" x14ac:dyDescent="0.3">
      <c r="A478" s="23">
        <v>9</v>
      </c>
      <c r="B478" s="23">
        <v>10.3</v>
      </c>
    </row>
    <row r="479" spans="1:2" x14ac:dyDescent="0.3">
      <c r="A479" s="23">
        <v>10</v>
      </c>
      <c r="B479" s="23">
        <v>8.6999999999999993</v>
      </c>
    </row>
    <row r="480" spans="1:2" x14ac:dyDescent="0.3">
      <c r="A480" s="23">
        <v>11</v>
      </c>
      <c r="B480" s="23">
        <v>9.8000000000000007</v>
      </c>
    </row>
    <row r="481" spans="1:2" x14ac:dyDescent="0.3">
      <c r="A481" s="23">
        <v>12</v>
      </c>
      <c r="B481" s="23">
        <v>8.8000000000000007</v>
      </c>
    </row>
    <row r="482" spans="1:2" x14ac:dyDescent="0.3">
      <c r="A482" s="23">
        <v>1</v>
      </c>
      <c r="B482" s="23">
        <v>8.9</v>
      </c>
    </row>
    <row r="483" spans="1:2" x14ac:dyDescent="0.3">
      <c r="A483" s="23">
        <v>2</v>
      </c>
      <c r="B483" s="23">
        <v>7.9</v>
      </c>
    </row>
    <row r="484" spans="1:2" x14ac:dyDescent="0.3">
      <c r="A484" s="23">
        <v>3</v>
      </c>
      <c r="B484" s="23">
        <v>8.5</v>
      </c>
    </row>
    <row r="485" spans="1:2" x14ac:dyDescent="0.3">
      <c r="A485" s="23">
        <v>4</v>
      </c>
      <c r="B485" s="23">
        <v>8.6</v>
      </c>
    </row>
    <row r="486" spans="1:2" x14ac:dyDescent="0.3">
      <c r="A486" s="23">
        <v>5</v>
      </c>
      <c r="B486" s="23">
        <v>7.6</v>
      </c>
    </row>
    <row r="487" spans="1:2" x14ac:dyDescent="0.3">
      <c r="A487" s="23">
        <v>6</v>
      </c>
      <c r="B487" s="23">
        <v>8.4</v>
      </c>
    </row>
    <row r="488" spans="1:2" x14ac:dyDescent="0.3">
      <c r="A488" s="23">
        <v>7</v>
      </c>
      <c r="B488" s="23">
        <v>10.1</v>
      </c>
    </row>
    <row r="489" spans="1:2" x14ac:dyDescent="0.3">
      <c r="A489" s="23">
        <v>8</v>
      </c>
      <c r="B489" s="23">
        <v>9.3000000000000007</v>
      </c>
    </row>
    <row r="490" spans="1:2" x14ac:dyDescent="0.3">
      <c r="A490" s="23">
        <v>9</v>
      </c>
      <c r="B490" s="23">
        <v>8.8000000000000007</v>
      </c>
    </row>
    <row r="491" spans="1:2" x14ac:dyDescent="0.3">
      <c r="A491" s="23">
        <v>10</v>
      </c>
      <c r="B491" s="23">
        <v>8.9</v>
      </c>
    </row>
    <row r="492" spans="1:2" x14ac:dyDescent="0.3">
      <c r="A492" s="23">
        <v>11</v>
      </c>
      <c r="B492" s="23">
        <v>9.9</v>
      </c>
    </row>
    <row r="493" spans="1:2" x14ac:dyDescent="0.3">
      <c r="A493" s="23">
        <v>12</v>
      </c>
      <c r="B493" s="23">
        <v>7.7</v>
      </c>
    </row>
    <row r="494" spans="1:2" x14ac:dyDescent="0.3">
      <c r="A494" s="23">
        <v>1</v>
      </c>
      <c r="B494" s="23">
        <v>8.1</v>
      </c>
    </row>
    <row r="495" spans="1:2" x14ac:dyDescent="0.3">
      <c r="A495" s="23">
        <v>2</v>
      </c>
      <c r="B495" s="23">
        <v>9.6</v>
      </c>
    </row>
    <row r="496" spans="1:2" x14ac:dyDescent="0.3">
      <c r="A496" s="23">
        <v>3</v>
      </c>
      <c r="B496" s="23">
        <v>8.8000000000000007</v>
      </c>
    </row>
    <row r="497" spans="1:2" x14ac:dyDescent="0.3">
      <c r="A497" s="23">
        <v>4</v>
      </c>
      <c r="B497" s="23">
        <v>7.9</v>
      </c>
    </row>
    <row r="498" spans="1:2" x14ac:dyDescent="0.3">
      <c r="A498" s="23">
        <v>5</v>
      </c>
      <c r="B498" s="23">
        <v>9.4</v>
      </c>
    </row>
    <row r="499" spans="1:2" x14ac:dyDescent="0.3">
      <c r="A499" s="23">
        <v>6</v>
      </c>
      <c r="B499" s="23">
        <v>8.9</v>
      </c>
    </row>
    <row r="500" spans="1:2" x14ac:dyDescent="0.3">
      <c r="A500" s="23">
        <v>7</v>
      </c>
      <c r="B500" s="23">
        <v>10.1</v>
      </c>
    </row>
    <row r="501" spans="1:2" x14ac:dyDescent="0.3">
      <c r="A501" s="23">
        <v>8</v>
      </c>
      <c r="B501" s="23">
        <v>8.9</v>
      </c>
    </row>
    <row r="502" spans="1:2" x14ac:dyDescent="0.3">
      <c r="A502" s="23">
        <v>9</v>
      </c>
      <c r="B502" s="23">
        <v>8.5</v>
      </c>
    </row>
    <row r="503" spans="1:2" x14ac:dyDescent="0.3">
      <c r="A503" s="23">
        <v>10</v>
      </c>
      <c r="B503" s="23">
        <v>8.9</v>
      </c>
    </row>
    <row r="504" spans="1:2" x14ac:dyDescent="0.3">
      <c r="A504" s="23">
        <v>11</v>
      </c>
      <c r="B504" s="23">
        <v>10.199999999999999</v>
      </c>
    </row>
    <row r="505" spans="1:2" x14ac:dyDescent="0.3">
      <c r="A505" s="23">
        <v>12</v>
      </c>
      <c r="B505" s="23">
        <v>8.6999999999999993</v>
      </c>
    </row>
    <row r="506" spans="1:2" x14ac:dyDescent="0.3">
      <c r="A506" s="23">
        <v>1</v>
      </c>
      <c r="B506" s="23">
        <v>8.6</v>
      </c>
    </row>
    <row r="507" spans="1:2" x14ac:dyDescent="0.3">
      <c r="A507" s="23">
        <v>2</v>
      </c>
      <c r="B507" s="23">
        <v>8.5</v>
      </c>
    </row>
    <row r="508" spans="1:2" x14ac:dyDescent="0.3">
      <c r="A508" s="23">
        <v>3</v>
      </c>
      <c r="B508" s="23">
        <v>9.6999999999999993</v>
      </c>
    </row>
    <row r="509" spans="1:2" x14ac:dyDescent="0.3">
      <c r="A509" s="23">
        <v>4</v>
      </c>
      <c r="B509" s="23">
        <v>8.9</v>
      </c>
    </row>
    <row r="510" spans="1:2" x14ac:dyDescent="0.3">
      <c r="A510" s="23">
        <v>5</v>
      </c>
      <c r="B510" s="23">
        <v>8.6999999999999993</v>
      </c>
    </row>
    <row r="511" spans="1:2" x14ac:dyDescent="0.3">
      <c r="A511" s="23">
        <v>6</v>
      </c>
      <c r="B511" s="23">
        <v>8.1</v>
      </c>
    </row>
    <row r="512" spans="1:2" x14ac:dyDescent="0.3">
      <c r="A512" s="23">
        <v>7</v>
      </c>
      <c r="B512" s="23">
        <v>10.4</v>
      </c>
    </row>
    <row r="513" spans="1:2" x14ac:dyDescent="0.3">
      <c r="A513" s="23">
        <v>8</v>
      </c>
      <c r="B513" s="23">
        <v>7.6</v>
      </c>
    </row>
    <row r="514" spans="1:2" x14ac:dyDescent="0.3">
      <c r="A514" s="23">
        <v>9</v>
      </c>
      <c r="B514" s="23">
        <v>8.3000000000000007</v>
      </c>
    </row>
    <row r="515" spans="1:2" x14ac:dyDescent="0.3">
      <c r="A515" s="23">
        <v>10</v>
      </c>
      <c r="B515" s="23">
        <v>7.6</v>
      </c>
    </row>
    <row r="516" spans="1:2" x14ac:dyDescent="0.3">
      <c r="A516" s="23">
        <v>11</v>
      </c>
      <c r="B516" s="23">
        <v>10.8</v>
      </c>
    </row>
    <row r="517" spans="1:2" x14ac:dyDescent="0.3">
      <c r="A517" s="23">
        <v>12</v>
      </c>
      <c r="B517" s="23">
        <v>8.8000000000000007</v>
      </c>
    </row>
    <row r="518" spans="1:2" x14ac:dyDescent="0.3">
      <c r="A518" s="23">
        <v>1</v>
      </c>
      <c r="B518" s="23">
        <v>10.4</v>
      </c>
    </row>
    <row r="519" spans="1:2" x14ac:dyDescent="0.3">
      <c r="A519" s="23">
        <v>2</v>
      </c>
      <c r="B519" s="23">
        <v>10.1</v>
      </c>
    </row>
    <row r="520" spans="1:2" x14ac:dyDescent="0.3">
      <c r="A520" s="23">
        <v>3</v>
      </c>
      <c r="B520" s="23">
        <v>9.1999999999999993</v>
      </c>
    </row>
    <row r="521" spans="1:2" x14ac:dyDescent="0.3">
      <c r="A521" s="23">
        <v>4</v>
      </c>
      <c r="B521" s="23">
        <v>8.6</v>
      </c>
    </row>
    <row r="522" spans="1:2" x14ac:dyDescent="0.3">
      <c r="A522" s="23">
        <v>5</v>
      </c>
      <c r="B522" s="23">
        <v>8.1</v>
      </c>
    </row>
    <row r="523" spans="1:2" x14ac:dyDescent="0.3">
      <c r="A523" s="23">
        <v>6</v>
      </c>
      <c r="B523" s="23">
        <v>9.3000000000000007</v>
      </c>
    </row>
    <row r="524" spans="1:2" x14ac:dyDescent="0.3">
      <c r="A524" s="23">
        <v>7</v>
      </c>
      <c r="B524" s="23">
        <v>9.1999999999999993</v>
      </c>
    </row>
    <row r="525" spans="1:2" x14ac:dyDescent="0.3">
      <c r="A525" s="23">
        <v>8</v>
      </c>
      <c r="B525" s="23">
        <v>7.6</v>
      </c>
    </row>
    <row r="526" spans="1:2" x14ac:dyDescent="0.3">
      <c r="A526" s="23">
        <v>9</v>
      </c>
      <c r="B526" s="23">
        <v>9.1</v>
      </c>
    </row>
    <row r="527" spans="1:2" x14ac:dyDescent="0.3">
      <c r="A527" s="23">
        <v>10</v>
      </c>
      <c r="B527" s="23">
        <v>8.5</v>
      </c>
    </row>
    <row r="528" spans="1:2" x14ac:dyDescent="0.3">
      <c r="A528" s="23">
        <v>11</v>
      </c>
      <c r="B528" s="23">
        <v>11.3</v>
      </c>
    </row>
    <row r="529" spans="1:2" x14ac:dyDescent="0.3">
      <c r="A529" s="23">
        <v>12</v>
      </c>
      <c r="B529" s="23">
        <v>9.6999999999999993</v>
      </c>
    </row>
    <row r="530" spans="1:2" x14ac:dyDescent="0.3">
      <c r="A530" s="23">
        <v>1</v>
      </c>
      <c r="B530" s="23">
        <v>7.8</v>
      </c>
    </row>
    <row r="531" spans="1:2" x14ac:dyDescent="0.3">
      <c r="A531" s="23">
        <v>2</v>
      </c>
      <c r="B531" s="23">
        <v>8.1999999999999993</v>
      </c>
    </row>
    <row r="532" spans="1:2" x14ac:dyDescent="0.3">
      <c r="A532" s="23">
        <v>3</v>
      </c>
      <c r="B532" s="23">
        <v>7.9</v>
      </c>
    </row>
    <row r="533" spans="1:2" x14ac:dyDescent="0.3">
      <c r="A533" s="23">
        <v>4</v>
      </c>
      <c r="B533" s="23">
        <v>11</v>
      </c>
    </row>
    <row r="534" spans="1:2" x14ac:dyDescent="0.3">
      <c r="A534" s="23">
        <v>5</v>
      </c>
      <c r="B534" s="23">
        <v>9.4</v>
      </c>
    </row>
    <row r="535" spans="1:2" x14ac:dyDescent="0.3">
      <c r="A535" s="23">
        <v>6</v>
      </c>
      <c r="B535" s="23">
        <v>8.4</v>
      </c>
    </row>
    <row r="536" spans="1:2" x14ac:dyDescent="0.3">
      <c r="A536" s="23">
        <v>7</v>
      </c>
      <c r="B536" s="23">
        <v>9.3000000000000007</v>
      </c>
    </row>
    <row r="537" spans="1:2" x14ac:dyDescent="0.3">
      <c r="A537" s="23">
        <v>8</v>
      </c>
      <c r="B537" s="23">
        <v>9.1</v>
      </c>
    </row>
    <row r="538" spans="1:2" x14ac:dyDescent="0.3">
      <c r="A538" s="23">
        <v>9</v>
      </c>
      <c r="B538" s="23">
        <v>9.1999999999999993</v>
      </c>
    </row>
    <row r="539" spans="1:2" x14ac:dyDescent="0.3">
      <c r="A539" s="23">
        <v>10</v>
      </c>
      <c r="B539" s="23">
        <v>8.6999999999999993</v>
      </c>
    </row>
    <row r="540" spans="1:2" x14ac:dyDescent="0.3">
      <c r="A540" s="23">
        <v>11</v>
      </c>
      <c r="B540" s="23">
        <v>9.6</v>
      </c>
    </row>
    <row r="541" spans="1:2" x14ac:dyDescent="0.3">
      <c r="A541" s="23">
        <v>12</v>
      </c>
      <c r="B541" s="23">
        <v>8.3000000000000007</v>
      </c>
    </row>
    <row r="542" spans="1:2" x14ac:dyDescent="0.3">
      <c r="A542" s="23">
        <v>1</v>
      </c>
      <c r="B542" s="23">
        <v>8.1</v>
      </c>
    </row>
    <row r="543" spans="1:2" x14ac:dyDescent="0.3">
      <c r="A543" s="23">
        <v>2</v>
      </c>
      <c r="B543" s="23">
        <v>8.6999999999999993</v>
      </c>
    </row>
    <row r="544" spans="1:2" x14ac:dyDescent="0.3">
      <c r="A544" s="23">
        <v>3</v>
      </c>
      <c r="B544" s="23">
        <v>8.6</v>
      </c>
    </row>
    <row r="545" spans="1:2" x14ac:dyDescent="0.3">
      <c r="A545" s="23">
        <v>4</v>
      </c>
      <c r="B545" s="23">
        <v>8.4</v>
      </c>
    </row>
    <row r="546" spans="1:2" x14ac:dyDescent="0.3">
      <c r="A546" s="23">
        <v>5</v>
      </c>
      <c r="B546" s="23">
        <v>8</v>
      </c>
    </row>
    <row r="547" spans="1:2" x14ac:dyDescent="0.3">
      <c r="A547" s="23">
        <v>6</v>
      </c>
      <c r="B547" s="23">
        <v>9.6999999999999993</v>
      </c>
    </row>
    <row r="548" spans="1:2" x14ac:dyDescent="0.3">
      <c r="A548" s="23">
        <v>7</v>
      </c>
      <c r="B548" s="23">
        <v>11.5</v>
      </c>
    </row>
    <row r="549" spans="1:2" x14ac:dyDescent="0.3">
      <c r="A549" s="23">
        <v>8</v>
      </c>
      <c r="B549" s="23">
        <v>9.1999999999999993</v>
      </c>
    </row>
    <row r="550" spans="1:2" x14ac:dyDescent="0.3">
      <c r="A550" s="23">
        <v>9</v>
      </c>
      <c r="B550" s="23">
        <v>8.6999999999999993</v>
      </c>
    </row>
    <row r="551" spans="1:2" x14ac:dyDescent="0.3">
      <c r="A551" s="23">
        <v>10</v>
      </c>
      <c r="B551" s="23">
        <v>9.6</v>
      </c>
    </row>
    <row r="552" spans="1:2" x14ac:dyDescent="0.3">
      <c r="A552" s="23">
        <v>11</v>
      </c>
      <c r="B552" s="23">
        <v>10.8</v>
      </c>
    </row>
    <row r="553" spans="1:2" x14ac:dyDescent="0.3">
      <c r="A553" s="23">
        <v>12</v>
      </c>
      <c r="B553" s="23">
        <v>9.5</v>
      </c>
    </row>
    <row r="554" spans="1:2" x14ac:dyDescent="0.3">
      <c r="A554" s="23">
        <v>1</v>
      </c>
      <c r="B554" s="23">
        <v>9</v>
      </c>
    </row>
    <row r="555" spans="1:2" x14ac:dyDescent="0.3">
      <c r="A555" s="23">
        <v>2</v>
      </c>
      <c r="B555" s="23">
        <v>10.3</v>
      </c>
    </row>
    <row r="556" spans="1:2" x14ac:dyDescent="0.3">
      <c r="A556" s="23">
        <v>3</v>
      </c>
      <c r="B556" s="23">
        <v>10.199999999999999</v>
      </c>
    </row>
    <row r="557" spans="1:2" x14ac:dyDescent="0.3">
      <c r="A557" s="23">
        <v>4</v>
      </c>
      <c r="B557" s="23">
        <v>10.199999999999999</v>
      </c>
    </row>
    <row r="558" spans="1:2" x14ac:dyDescent="0.3">
      <c r="A558" s="23">
        <v>5</v>
      </c>
      <c r="B558" s="23">
        <v>8.9</v>
      </c>
    </row>
    <row r="559" spans="1:2" x14ac:dyDescent="0.3">
      <c r="A559" s="23">
        <v>6</v>
      </c>
      <c r="B559" s="23">
        <v>8.1999999999999993</v>
      </c>
    </row>
    <row r="560" spans="1:2" x14ac:dyDescent="0.3">
      <c r="A560" s="23">
        <v>7</v>
      </c>
      <c r="B560" s="23">
        <v>10.1</v>
      </c>
    </row>
    <row r="561" spans="1:2" x14ac:dyDescent="0.3">
      <c r="A561" s="23">
        <v>8</v>
      </c>
      <c r="B561" s="23">
        <v>9.6999999999999993</v>
      </c>
    </row>
    <row r="562" spans="1:2" x14ac:dyDescent="0.3">
      <c r="A562" s="23">
        <v>9</v>
      </c>
      <c r="B562" s="23">
        <v>7.7</v>
      </c>
    </row>
    <row r="563" spans="1:2" x14ac:dyDescent="0.3">
      <c r="A563" s="23">
        <v>10</v>
      </c>
      <c r="B563" s="23">
        <v>8.4</v>
      </c>
    </row>
    <row r="564" spans="1:2" x14ac:dyDescent="0.3">
      <c r="A564" s="23">
        <v>11</v>
      </c>
      <c r="B564" s="23">
        <v>11.2</v>
      </c>
    </row>
    <row r="565" spans="1:2" x14ac:dyDescent="0.3">
      <c r="A565" s="23">
        <v>12</v>
      </c>
      <c r="B565" s="23">
        <v>8.5</v>
      </c>
    </row>
    <row r="566" spans="1:2" x14ac:dyDescent="0.3">
      <c r="A566" s="23">
        <v>1</v>
      </c>
      <c r="B566" s="23">
        <v>9.6</v>
      </c>
    </row>
    <row r="567" spans="1:2" x14ac:dyDescent="0.3">
      <c r="A567" s="23">
        <v>2</v>
      </c>
      <c r="B567" s="23">
        <v>10</v>
      </c>
    </row>
    <row r="568" spans="1:2" x14ac:dyDescent="0.3">
      <c r="A568" s="23">
        <v>3</v>
      </c>
      <c r="B568" s="23">
        <v>8.9</v>
      </c>
    </row>
    <row r="569" spans="1:2" x14ac:dyDescent="0.3">
      <c r="A569" s="23">
        <v>4</v>
      </c>
      <c r="B569" s="23">
        <v>8.9</v>
      </c>
    </row>
    <row r="570" spans="1:2" x14ac:dyDescent="0.3">
      <c r="A570" s="23">
        <v>5</v>
      </c>
      <c r="B570" s="23">
        <v>9.3000000000000007</v>
      </c>
    </row>
    <row r="571" spans="1:2" x14ac:dyDescent="0.3">
      <c r="A571" s="23">
        <v>6</v>
      </c>
      <c r="B571" s="23">
        <v>9.1</v>
      </c>
    </row>
    <row r="572" spans="1:2" x14ac:dyDescent="0.3">
      <c r="A572" s="23">
        <v>7</v>
      </c>
      <c r="B572" s="23">
        <v>11.5</v>
      </c>
    </row>
    <row r="573" spans="1:2" x14ac:dyDescent="0.3">
      <c r="A573" s="23">
        <v>8</v>
      </c>
      <c r="B573" s="23">
        <v>8</v>
      </c>
    </row>
    <row r="574" spans="1:2" x14ac:dyDescent="0.3">
      <c r="A574" s="23">
        <v>9</v>
      </c>
      <c r="B574" s="23">
        <v>10.1</v>
      </c>
    </row>
    <row r="575" spans="1:2" x14ac:dyDescent="0.3">
      <c r="A575" s="23">
        <v>10</v>
      </c>
      <c r="B575" s="23">
        <v>8.6999999999999993</v>
      </c>
    </row>
    <row r="576" spans="1:2" x14ac:dyDescent="0.3">
      <c r="A576" s="23">
        <v>11</v>
      </c>
      <c r="B576" s="23">
        <v>9.5</v>
      </c>
    </row>
    <row r="577" spans="1:2" x14ac:dyDescent="0.3">
      <c r="A577" s="23">
        <v>12</v>
      </c>
      <c r="B577" s="23">
        <v>8.1</v>
      </c>
    </row>
    <row r="578" spans="1:2" x14ac:dyDescent="0.3">
      <c r="A578" s="23">
        <v>1</v>
      </c>
      <c r="B578" s="23">
        <v>8.9</v>
      </c>
    </row>
    <row r="579" spans="1:2" x14ac:dyDescent="0.3">
      <c r="A579" s="23">
        <v>2</v>
      </c>
      <c r="B579" s="23">
        <v>9.6</v>
      </c>
    </row>
    <row r="580" spans="1:2" x14ac:dyDescent="0.3">
      <c r="A580" s="23">
        <v>3</v>
      </c>
      <c r="B580" s="23">
        <v>9.5</v>
      </c>
    </row>
    <row r="581" spans="1:2" x14ac:dyDescent="0.3">
      <c r="A581" s="23">
        <v>4</v>
      </c>
      <c r="B581" s="23">
        <v>8.1</v>
      </c>
    </row>
    <row r="582" spans="1:2" x14ac:dyDescent="0.3">
      <c r="A582" s="23">
        <v>5</v>
      </c>
      <c r="B582" s="23">
        <v>9.8000000000000007</v>
      </c>
    </row>
    <row r="583" spans="1:2" x14ac:dyDescent="0.3">
      <c r="A583" s="23">
        <v>6</v>
      </c>
      <c r="B583" s="23">
        <v>9</v>
      </c>
    </row>
    <row r="584" spans="1:2" x14ac:dyDescent="0.3">
      <c r="A584" s="23">
        <v>7</v>
      </c>
      <c r="B584" s="23">
        <v>11.5</v>
      </c>
    </row>
    <row r="585" spans="1:2" x14ac:dyDescent="0.3">
      <c r="A585" s="23">
        <v>8</v>
      </c>
      <c r="B585" s="23">
        <v>7.5</v>
      </c>
    </row>
    <row r="586" spans="1:2" x14ac:dyDescent="0.3">
      <c r="A586" s="23">
        <v>9</v>
      </c>
      <c r="B586" s="23">
        <v>9.3000000000000007</v>
      </c>
    </row>
    <row r="587" spans="1:2" x14ac:dyDescent="0.3">
      <c r="A587" s="23">
        <v>10</v>
      </c>
      <c r="B587" s="23">
        <v>8</v>
      </c>
    </row>
    <row r="588" spans="1:2" x14ac:dyDescent="0.3">
      <c r="A588" s="23">
        <v>11</v>
      </c>
      <c r="B588" s="23">
        <v>10.199999999999999</v>
      </c>
    </row>
    <row r="589" spans="1:2" x14ac:dyDescent="0.3">
      <c r="A589" s="23">
        <v>12</v>
      </c>
      <c r="B589" s="23">
        <v>8.6999999999999993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79A6-5322-490C-BC43-EE19B328B343}">
  <sheetPr>
    <tabColor rgb="FFFF0000"/>
  </sheetPr>
  <dimension ref="A1:AN589"/>
  <sheetViews>
    <sheetView topLeftCell="A6" zoomScale="160" zoomScaleNormal="160" workbookViewId="0">
      <selection activeCell="E8" sqref="E8"/>
    </sheetView>
  </sheetViews>
  <sheetFormatPr defaultRowHeight="14.4" x14ac:dyDescent="0.3"/>
  <cols>
    <col min="1" max="1" width="11.5546875" customWidth="1"/>
    <col min="2" max="2" width="24.5546875" customWidth="1"/>
    <col min="4" max="4" width="18.109375" customWidth="1"/>
    <col min="6" max="6" width="2.88671875" customWidth="1"/>
    <col min="7" max="10" width="10.44140625" customWidth="1"/>
    <col min="11" max="11" width="5.5546875" customWidth="1"/>
    <col min="40" max="40" width="71.5546875" customWidth="1"/>
  </cols>
  <sheetData>
    <row r="1" spans="1:40" ht="28.8" x14ac:dyDescent="0.3">
      <c r="A1" s="30" t="s">
        <v>99</v>
      </c>
      <c r="B1" s="82" t="s">
        <v>100</v>
      </c>
      <c r="D1" s="27" t="str">
        <f>"Goal: Count how many times a Post fell below required "&amp;E5&amp;" second assembly time."</f>
        <v>Goal: Count how many times a Post fell below required &lt;10 second assembly time.</v>
      </c>
      <c r="L1" s="83" t="s">
        <v>101</v>
      </c>
      <c r="M1" s="54"/>
      <c r="N1" s="54"/>
      <c r="O1" s="54"/>
      <c r="P1" s="54"/>
      <c r="AM1" s="30" t="s">
        <v>99</v>
      </c>
      <c r="AN1" s="82" t="s">
        <v>100</v>
      </c>
    </row>
    <row r="2" spans="1:40" x14ac:dyDescent="0.3">
      <c r="A2" s="23">
        <v>1</v>
      </c>
      <c r="B2" s="23">
        <v>9</v>
      </c>
      <c r="L2" s="54"/>
      <c r="M2" s="54"/>
      <c r="N2" s="54"/>
      <c r="O2" s="54"/>
      <c r="P2" s="54"/>
      <c r="AM2" s="23">
        <v>1</v>
      </c>
      <c r="AN2" s="23">
        <f ca="1">IF(AM2&lt;3,RANDBETWEEN(78,105)/10,IF(OR(AM2={7,11}),RANDBETWEEN(90,115)/10,ROUND(CHOOSE(RANDBETWEEN(1,3),RANDBETWEEN(80,110),RANDBETWEEN(75,95),ABS(_xlfn.NORM.INV(RAND(),85,15/3)))/10,1)))</f>
        <v>8.4</v>
      </c>
    </row>
    <row r="3" spans="1:40" x14ac:dyDescent="0.3">
      <c r="A3" s="23">
        <v>2</v>
      </c>
      <c r="B3" s="23">
        <v>9.1999999999999993</v>
      </c>
      <c r="D3" s="85" t="str">
        <f>"AND Logical Test: Post has to equal given post AND Seconds "&amp;E5</f>
        <v>AND Logical Test: Post has to equal given post AND Seconds &lt;10</v>
      </c>
      <c r="E3" s="86"/>
      <c r="F3" s="86"/>
      <c r="G3" s="86"/>
      <c r="H3" s="86"/>
      <c r="I3" s="86"/>
      <c r="J3" s="87"/>
      <c r="L3" s="54"/>
      <c r="M3" s="54"/>
      <c r="N3" s="54"/>
      <c r="O3" s="54"/>
      <c r="P3" s="54"/>
    </row>
    <row r="4" spans="1:40" x14ac:dyDescent="0.3">
      <c r="A4" s="23">
        <v>3</v>
      </c>
      <c r="B4" s="23">
        <v>8.3000000000000007</v>
      </c>
      <c r="L4" s="54"/>
      <c r="M4" s="54"/>
      <c r="N4" s="54"/>
      <c r="O4" s="54"/>
      <c r="P4" s="54"/>
    </row>
    <row r="5" spans="1:40" x14ac:dyDescent="0.3">
      <c r="A5" s="23">
        <v>4</v>
      </c>
      <c r="B5" s="23">
        <v>8.3000000000000007</v>
      </c>
      <c r="D5" s="55" t="s">
        <v>102</v>
      </c>
      <c r="E5" s="23" t="s">
        <v>103</v>
      </c>
      <c r="L5" s="54"/>
      <c r="M5" s="54"/>
      <c r="N5" s="54"/>
      <c r="O5" s="54"/>
      <c r="P5" s="54"/>
    </row>
    <row r="6" spans="1:40" x14ac:dyDescent="0.3">
      <c r="A6" s="23">
        <v>5</v>
      </c>
      <c r="B6" s="23">
        <v>8.8000000000000007</v>
      </c>
      <c r="L6" s="54"/>
      <c r="M6" s="54"/>
      <c r="N6" s="54"/>
      <c r="O6" s="54"/>
      <c r="P6" s="54"/>
    </row>
    <row r="7" spans="1:40" x14ac:dyDescent="0.3">
      <c r="A7" s="23">
        <v>6</v>
      </c>
      <c r="B7" s="23">
        <v>10</v>
      </c>
      <c r="D7" s="30" t="s">
        <v>99</v>
      </c>
      <c r="E7" s="30" t="s">
        <v>6</v>
      </c>
      <c r="L7" s="54"/>
      <c r="M7" s="54"/>
      <c r="N7" s="54"/>
      <c r="O7" s="54"/>
      <c r="P7" s="54"/>
    </row>
    <row r="8" spans="1:40" x14ac:dyDescent="0.3">
      <c r="A8" s="23">
        <v>7</v>
      </c>
      <c r="B8" s="23">
        <v>10.7</v>
      </c>
      <c r="D8" s="23">
        <v>1</v>
      </c>
      <c r="E8" s="26">
        <f t="shared" ref="E8:E19" si="0">COUNTIFS($A$2:$A$589,D8,$B$2:$B$589,$E$5)</f>
        <v>38</v>
      </c>
      <c r="G8" t="str">
        <f ca="1">IF(_xlfn.ISFORMULA(E8),_xlfn.FORMULATEXT(E8),"")</f>
        <v>=COUNTIFS($A$2:$A$589,D8,$B$2:$B$589,$E$5)</v>
      </c>
      <c r="L8" s="54"/>
      <c r="M8" s="54"/>
      <c r="N8" s="54"/>
      <c r="O8" s="54"/>
      <c r="P8" s="54"/>
    </row>
    <row r="9" spans="1:40" x14ac:dyDescent="0.3">
      <c r="A9" s="23">
        <v>8</v>
      </c>
      <c r="B9" s="23">
        <v>8</v>
      </c>
      <c r="D9" s="23">
        <v>2</v>
      </c>
      <c r="E9" s="26">
        <f t="shared" si="0"/>
        <v>41</v>
      </c>
      <c r="G9" s="54" t="s">
        <v>72</v>
      </c>
      <c r="H9" s="54"/>
      <c r="I9" s="54"/>
      <c r="J9" s="54"/>
      <c r="L9" s="54"/>
      <c r="M9" s="54"/>
      <c r="N9" s="54"/>
      <c r="O9" s="54"/>
      <c r="P9" s="54"/>
    </row>
    <row r="10" spans="1:40" x14ac:dyDescent="0.3">
      <c r="A10" s="23">
        <v>9</v>
      </c>
      <c r="B10" s="23">
        <v>9.1</v>
      </c>
      <c r="D10" s="23">
        <v>3</v>
      </c>
      <c r="E10" s="26">
        <f t="shared" si="0"/>
        <v>45</v>
      </c>
      <c r="L10" s="54"/>
      <c r="M10" s="54"/>
      <c r="N10" s="54"/>
      <c r="O10" s="54"/>
      <c r="P10" s="54"/>
    </row>
    <row r="11" spans="1:40" x14ac:dyDescent="0.3">
      <c r="A11" s="23">
        <v>10</v>
      </c>
      <c r="B11" s="23">
        <v>10.7</v>
      </c>
      <c r="D11" s="23">
        <v>4</v>
      </c>
      <c r="E11" s="26">
        <f t="shared" si="0"/>
        <v>40</v>
      </c>
      <c r="L11" s="54"/>
      <c r="M11" s="54"/>
      <c r="N11" s="54"/>
      <c r="O11" s="54"/>
      <c r="P11" s="54"/>
    </row>
    <row r="12" spans="1:40" x14ac:dyDescent="0.3">
      <c r="A12" s="23">
        <v>11</v>
      </c>
      <c r="B12" s="23">
        <v>9.9</v>
      </c>
      <c r="D12" s="23">
        <v>5</v>
      </c>
      <c r="E12" s="26">
        <f t="shared" si="0"/>
        <v>45</v>
      </c>
      <c r="L12" s="54"/>
      <c r="M12" s="54"/>
      <c r="N12" s="54"/>
      <c r="O12" s="54"/>
      <c r="P12" s="54"/>
    </row>
    <row r="13" spans="1:40" x14ac:dyDescent="0.3">
      <c r="A13" s="23">
        <v>12</v>
      </c>
      <c r="B13" s="23">
        <v>8.5</v>
      </c>
      <c r="D13" s="23">
        <v>6</v>
      </c>
      <c r="E13" s="26">
        <f t="shared" si="0"/>
        <v>42</v>
      </c>
      <c r="L13" s="54"/>
      <c r="M13" s="54"/>
      <c r="N13" s="54"/>
      <c r="O13" s="54"/>
      <c r="P13" s="54"/>
    </row>
    <row r="14" spans="1:40" x14ac:dyDescent="0.3">
      <c r="A14" s="23">
        <v>1</v>
      </c>
      <c r="B14" s="23">
        <v>10</v>
      </c>
      <c r="D14" s="23">
        <v>7</v>
      </c>
      <c r="E14" s="26">
        <f t="shared" si="0"/>
        <v>17</v>
      </c>
    </row>
    <row r="15" spans="1:40" x14ac:dyDescent="0.3">
      <c r="A15" s="23">
        <v>2</v>
      </c>
      <c r="B15" s="23">
        <v>8.6</v>
      </c>
      <c r="D15" s="23">
        <v>8</v>
      </c>
      <c r="E15" s="26">
        <f t="shared" si="0"/>
        <v>48</v>
      </c>
    </row>
    <row r="16" spans="1:40" x14ac:dyDescent="0.3">
      <c r="A16" s="23">
        <v>3</v>
      </c>
      <c r="B16" s="23">
        <v>9.1</v>
      </c>
      <c r="D16" s="23">
        <v>9</v>
      </c>
      <c r="E16" s="26">
        <f t="shared" si="0"/>
        <v>45</v>
      </c>
    </row>
    <row r="17" spans="1:5" x14ac:dyDescent="0.3">
      <c r="A17" s="23">
        <v>4</v>
      </c>
      <c r="B17" s="23">
        <v>8.3000000000000007</v>
      </c>
      <c r="D17" s="23">
        <v>10</v>
      </c>
      <c r="E17" s="26">
        <f t="shared" si="0"/>
        <v>42</v>
      </c>
    </row>
    <row r="18" spans="1:5" x14ac:dyDescent="0.3">
      <c r="A18" s="23">
        <v>5</v>
      </c>
      <c r="B18" s="23">
        <v>8.1</v>
      </c>
      <c r="D18" s="23">
        <v>11</v>
      </c>
      <c r="E18" s="26">
        <f t="shared" si="0"/>
        <v>19</v>
      </c>
    </row>
    <row r="19" spans="1:5" x14ac:dyDescent="0.3">
      <c r="A19" s="23">
        <v>6</v>
      </c>
      <c r="B19" s="23">
        <v>10.4</v>
      </c>
      <c r="D19" s="23">
        <v>12</v>
      </c>
      <c r="E19" s="26">
        <f t="shared" si="0"/>
        <v>39</v>
      </c>
    </row>
    <row r="20" spans="1:5" x14ac:dyDescent="0.3">
      <c r="A20" s="23">
        <v>7</v>
      </c>
      <c r="B20" s="23">
        <v>9.1</v>
      </c>
    </row>
    <row r="21" spans="1:5" x14ac:dyDescent="0.3">
      <c r="A21" s="23">
        <v>8</v>
      </c>
      <c r="B21" s="23">
        <v>8.4</v>
      </c>
      <c r="D21" t="s">
        <v>94</v>
      </c>
    </row>
    <row r="22" spans="1:5" x14ac:dyDescent="0.3">
      <c r="A22" s="23">
        <v>9</v>
      </c>
      <c r="B22" s="23">
        <v>8.3000000000000007</v>
      </c>
      <c r="D22" s="70" t="s">
        <v>93</v>
      </c>
    </row>
    <row r="23" spans="1:5" x14ac:dyDescent="0.3">
      <c r="A23" s="23">
        <v>10</v>
      </c>
      <c r="B23" s="23">
        <v>11</v>
      </c>
    </row>
    <row r="24" spans="1:5" x14ac:dyDescent="0.3">
      <c r="A24" s="23">
        <v>11</v>
      </c>
      <c r="B24" s="23">
        <v>9.6999999999999993</v>
      </c>
    </row>
    <row r="25" spans="1:5" x14ac:dyDescent="0.3">
      <c r="A25" s="23">
        <v>12</v>
      </c>
      <c r="B25" s="23">
        <v>9.5</v>
      </c>
    </row>
    <row r="26" spans="1:5" x14ac:dyDescent="0.3">
      <c r="A26" s="23">
        <v>1</v>
      </c>
      <c r="B26" s="23">
        <v>8.3000000000000007</v>
      </c>
    </row>
    <row r="27" spans="1:5" x14ac:dyDescent="0.3">
      <c r="A27" s="23">
        <v>2</v>
      </c>
      <c r="B27" s="23">
        <v>9.1</v>
      </c>
    </row>
    <row r="28" spans="1:5" x14ac:dyDescent="0.3">
      <c r="A28" s="23">
        <v>3</v>
      </c>
      <c r="B28" s="23">
        <v>8.5</v>
      </c>
    </row>
    <row r="29" spans="1:5" x14ac:dyDescent="0.3">
      <c r="A29" s="23">
        <v>4</v>
      </c>
      <c r="B29" s="23">
        <v>8</v>
      </c>
    </row>
    <row r="30" spans="1:5" x14ac:dyDescent="0.3">
      <c r="A30" s="23">
        <v>5</v>
      </c>
      <c r="B30" s="23">
        <v>8.1999999999999993</v>
      </c>
    </row>
    <row r="31" spans="1:5" x14ac:dyDescent="0.3">
      <c r="A31" s="23">
        <v>6</v>
      </c>
      <c r="B31" s="23">
        <v>8.9</v>
      </c>
    </row>
    <row r="32" spans="1:5" x14ac:dyDescent="0.3">
      <c r="A32" s="23">
        <v>7</v>
      </c>
      <c r="B32" s="23">
        <v>11.5</v>
      </c>
    </row>
    <row r="33" spans="1:2" x14ac:dyDescent="0.3">
      <c r="A33" s="23">
        <v>8</v>
      </c>
      <c r="B33" s="23">
        <v>8.3000000000000007</v>
      </c>
    </row>
    <row r="34" spans="1:2" x14ac:dyDescent="0.3">
      <c r="A34" s="23">
        <v>9</v>
      </c>
      <c r="B34" s="23">
        <v>8.6</v>
      </c>
    </row>
    <row r="35" spans="1:2" x14ac:dyDescent="0.3">
      <c r="A35" s="23">
        <v>10</v>
      </c>
      <c r="B35" s="23">
        <v>9.1</v>
      </c>
    </row>
    <row r="36" spans="1:2" x14ac:dyDescent="0.3">
      <c r="A36" s="23">
        <v>11</v>
      </c>
      <c r="B36" s="23">
        <v>9.1999999999999993</v>
      </c>
    </row>
    <row r="37" spans="1:2" x14ac:dyDescent="0.3">
      <c r="A37" s="23">
        <v>12</v>
      </c>
      <c r="B37" s="23">
        <v>10.3</v>
      </c>
    </row>
    <row r="38" spans="1:2" x14ac:dyDescent="0.3">
      <c r="A38" s="23">
        <v>1</v>
      </c>
      <c r="B38" s="23">
        <v>10.5</v>
      </c>
    </row>
    <row r="39" spans="1:2" x14ac:dyDescent="0.3">
      <c r="A39" s="23">
        <v>2</v>
      </c>
      <c r="B39" s="23">
        <v>8</v>
      </c>
    </row>
    <row r="40" spans="1:2" x14ac:dyDescent="0.3">
      <c r="A40" s="23">
        <v>3</v>
      </c>
      <c r="B40" s="23">
        <v>8.1999999999999993</v>
      </c>
    </row>
    <row r="41" spans="1:2" x14ac:dyDescent="0.3">
      <c r="A41" s="23">
        <v>4</v>
      </c>
      <c r="B41" s="23">
        <v>8.4</v>
      </c>
    </row>
    <row r="42" spans="1:2" x14ac:dyDescent="0.3">
      <c r="A42" s="23">
        <v>5</v>
      </c>
      <c r="B42" s="23">
        <v>9.1</v>
      </c>
    </row>
    <row r="43" spans="1:2" x14ac:dyDescent="0.3">
      <c r="A43" s="23">
        <v>6</v>
      </c>
      <c r="B43" s="23">
        <v>10.7</v>
      </c>
    </row>
    <row r="44" spans="1:2" x14ac:dyDescent="0.3">
      <c r="A44" s="23">
        <v>7</v>
      </c>
      <c r="B44" s="23">
        <v>11.5</v>
      </c>
    </row>
    <row r="45" spans="1:2" x14ac:dyDescent="0.3">
      <c r="A45" s="23">
        <v>8</v>
      </c>
      <c r="B45" s="23">
        <v>9.1</v>
      </c>
    </row>
    <row r="46" spans="1:2" x14ac:dyDescent="0.3">
      <c r="A46" s="23">
        <v>9</v>
      </c>
      <c r="B46" s="23">
        <v>8.8000000000000007</v>
      </c>
    </row>
    <row r="47" spans="1:2" x14ac:dyDescent="0.3">
      <c r="A47" s="23">
        <v>10</v>
      </c>
      <c r="B47" s="23">
        <v>8.3000000000000007</v>
      </c>
    </row>
    <row r="48" spans="1:2" x14ac:dyDescent="0.3">
      <c r="A48" s="23">
        <v>11</v>
      </c>
      <c r="B48" s="23">
        <v>10.3</v>
      </c>
    </row>
    <row r="49" spans="1:2" x14ac:dyDescent="0.3">
      <c r="A49" s="23">
        <v>12</v>
      </c>
      <c r="B49" s="23">
        <v>10.7</v>
      </c>
    </row>
    <row r="50" spans="1:2" x14ac:dyDescent="0.3">
      <c r="A50" s="23">
        <v>1</v>
      </c>
      <c r="B50" s="23">
        <v>8.1</v>
      </c>
    </row>
    <row r="51" spans="1:2" x14ac:dyDescent="0.3">
      <c r="A51" s="23">
        <v>2</v>
      </c>
      <c r="B51" s="23">
        <v>10.1</v>
      </c>
    </row>
    <row r="52" spans="1:2" x14ac:dyDescent="0.3">
      <c r="A52" s="23">
        <v>3</v>
      </c>
      <c r="B52" s="23">
        <v>9.1999999999999993</v>
      </c>
    </row>
    <row r="53" spans="1:2" x14ac:dyDescent="0.3">
      <c r="A53" s="23">
        <v>4</v>
      </c>
      <c r="B53" s="23">
        <v>7.9</v>
      </c>
    </row>
    <row r="54" spans="1:2" x14ac:dyDescent="0.3">
      <c r="A54" s="23">
        <v>5</v>
      </c>
      <c r="B54" s="23">
        <v>8</v>
      </c>
    </row>
    <row r="55" spans="1:2" x14ac:dyDescent="0.3">
      <c r="A55" s="23">
        <v>6</v>
      </c>
      <c r="B55" s="23">
        <v>9.1</v>
      </c>
    </row>
    <row r="56" spans="1:2" x14ac:dyDescent="0.3">
      <c r="A56" s="23">
        <v>7</v>
      </c>
      <c r="B56" s="23">
        <v>9.6999999999999993</v>
      </c>
    </row>
    <row r="57" spans="1:2" x14ac:dyDescent="0.3">
      <c r="A57" s="23">
        <v>8</v>
      </c>
      <c r="B57" s="23">
        <v>8.1</v>
      </c>
    </row>
    <row r="58" spans="1:2" x14ac:dyDescent="0.3">
      <c r="A58" s="23">
        <v>9</v>
      </c>
      <c r="B58" s="23">
        <v>7.5</v>
      </c>
    </row>
    <row r="59" spans="1:2" x14ac:dyDescent="0.3">
      <c r="A59" s="23">
        <v>10</v>
      </c>
      <c r="B59" s="23">
        <v>8.4</v>
      </c>
    </row>
    <row r="60" spans="1:2" x14ac:dyDescent="0.3">
      <c r="A60" s="23">
        <v>11</v>
      </c>
      <c r="B60" s="23">
        <v>9.5</v>
      </c>
    </row>
    <row r="61" spans="1:2" x14ac:dyDescent="0.3">
      <c r="A61" s="23">
        <v>12</v>
      </c>
      <c r="B61" s="23">
        <v>8.3000000000000007</v>
      </c>
    </row>
    <row r="62" spans="1:2" x14ac:dyDescent="0.3">
      <c r="A62" s="23">
        <v>1</v>
      </c>
      <c r="B62" s="23">
        <v>10.4</v>
      </c>
    </row>
    <row r="63" spans="1:2" x14ac:dyDescent="0.3">
      <c r="A63" s="23">
        <v>2</v>
      </c>
      <c r="B63" s="23">
        <v>8.4</v>
      </c>
    </row>
    <row r="64" spans="1:2" x14ac:dyDescent="0.3">
      <c r="A64" s="23">
        <v>3</v>
      </c>
      <c r="B64" s="23">
        <v>8.9</v>
      </c>
    </row>
    <row r="65" spans="1:2" x14ac:dyDescent="0.3">
      <c r="A65" s="23">
        <v>4</v>
      </c>
      <c r="B65" s="23">
        <v>9</v>
      </c>
    </row>
    <row r="66" spans="1:2" x14ac:dyDescent="0.3">
      <c r="A66" s="23">
        <v>5</v>
      </c>
      <c r="B66" s="23">
        <v>8.1999999999999993</v>
      </c>
    </row>
    <row r="67" spans="1:2" x14ac:dyDescent="0.3">
      <c r="A67" s="23">
        <v>6</v>
      </c>
      <c r="B67" s="23">
        <v>9.1</v>
      </c>
    </row>
    <row r="68" spans="1:2" x14ac:dyDescent="0.3">
      <c r="A68" s="23">
        <v>7</v>
      </c>
      <c r="B68" s="23">
        <v>9.1</v>
      </c>
    </row>
    <row r="69" spans="1:2" x14ac:dyDescent="0.3">
      <c r="A69" s="23">
        <v>8</v>
      </c>
      <c r="B69" s="23">
        <v>8.3000000000000007</v>
      </c>
    </row>
    <row r="70" spans="1:2" x14ac:dyDescent="0.3">
      <c r="A70" s="23">
        <v>9</v>
      </c>
      <c r="B70" s="23">
        <v>9.1999999999999993</v>
      </c>
    </row>
    <row r="71" spans="1:2" x14ac:dyDescent="0.3">
      <c r="A71" s="23">
        <v>10</v>
      </c>
      <c r="B71" s="23">
        <v>9.5</v>
      </c>
    </row>
    <row r="72" spans="1:2" x14ac:dyDescent="0.3">
      <c r="A72" s="23">
        <v>11</v>
      </c>
      <c r="B72" s="23">
        <v>10.199999999999999</v>
      </c>
    </row>
    <row r="73" spans="1:2" x14ac:dyDescent="0.3">
      <c r="A73" s="23">
        <v>12</v>
      </c>
      <c r="B73" s="23">
        <v>9</v>
      </c>
    </row>
    <row r="74" spans="1:2" x14ac:dyDescent="0.3">
      <c r="A74" s="23">
        <v>1</v>
      </c>
      <c r="B74" s="23">
        <v>8.6</v>
      </c>
    </row>
    <row r="75" spans="1:2" x14ac:dyDescent="0.3">
      <c r="A75" s="23">
        <v>2</v>
      </c>
      <c r="B75" s="23">
        <v>10.199999999999999</v>
      </c>
    </row>
    <row r="76" spans="1:2" x14ac:dyDescent="0.3">
      <c r="A76" s="23">
        <v>3</v>
      </c>
      <c r="B76" s="23">
        <v>7.9</v>
      </c>
    </row>
    <row r="77" spans="1:2" x14ac:dyDescent="0.3">
      <c r="A77" s="23">
        <v>4</v>
      </c>
      <c r="B77" s="23">
        <v>8.6</v>
      </c>
    </row>
    <row r="78" spans="1:2" x14ac:dyDescent="0.3">
      <c r="A78" s="23">
        <v>5</v>
      </c>
      <c r="B78" s="23">
        <v>9.4</v>
      </c>
    </row>
    <row r="79" spans="1:2" x14ac:dyDescent="0.3">
      <c r="A79" s="23">
        <v>6</v>
      </c>
      <c r="B79" s="23">
        <v>8.3000000000000007</v>
      </c>
    </row>
    <row r="80" spans="1:2" x14ac:dyDescent="0.3">
      <c r="A80" s="23">
        <v>7</v>
      </c>
      <c r="B80" s="23">
        <v>10.5</v>
      </c>
    </row>
    <row r="81" spans="1:2" x14ac:dyDescent="0.3">
      <c r="A81" s="23">
        <v>8</v>
      </c>
      <c r="B81" s="23">
        <v>8.5</v>
      </c>
    </row>
    <row r="82" spans="1:2" x14ac:dyDescent="0.3">
      <c r="A82" s="23">
        <v>9</v>
      </c>
      <c r="B82" s="23">
        <v>10.5</v>
      </c>
    </row>
    <row r="83" spans="1:2" x14ac:dyDescent="0.3">
      <c r="A83" s="23">
        <v>10</v>
      </c>
      <c r="B83" s="23">
        <v>10.7</v>
      </c>
    </row>
    <row r="84" spans="1:2" x14ac:dyDescent="0.3">
      <c r="A84" s="23">
        <v>11</v>
      </c>
      <c r="B84" s="23">
        <v>11.2</v>
      </c>
    </row>
    <row r="85" spans="1:2" x14ac:dyDescent="0.3">
      <c r="A85" s="23">
        <v>12</v>
      </c>
      <c r="B85" s="23">
        <v>9.6999999999999993</v>
      </c>
    </row>
    <row r="86" spans="1:2" x14ac:dyDescent="0.3">
      <c r="A86" s="23">
        <v>1</v>
      </c>
      <c r="B86" s="23">
        <v>9.6999999999999993</v>
      </c>
    </row>
    <row r="87" spans="1:2" x14ac:dyDescent="0.3">
      <c r="A87" s="23">
        <v>2</v>
      </c>
      <c r="B87" s="23">
        <v>8.6999999999999993</v>
      </c>
    </row>
    <row r="88" spans="1:2" x14ac:dyDescent="0.3">
      <c r="A88" s="23">
        <v>3</v>
      </c>
      <c r="B88" s="23">
        <v>8.4</v>
      </c>
    </row>
    <row r="89" spans="1:2" x14ac:dyDescent="0.3">
      <c r="A89" s="23">
        <v>4</v>
      </c>
      <c r="B89" s="23">
        <v>9</v>
      </c>
    </row>
    <row r="90" spans="1:2" x14ac:dyDescent="0.3">
      <c r="A90" s="23">
        <v>5</v>
      </c>
      <c r="B90" s="23">
        <v>8.8000000000000007</v>
      </c>
    </row>
    <row r="91" spans="1:2" x14ac:dyDescent="0.3">
      <c r="A91" s="23">
        <v>6</v>
      </c>
      <c r="B91" s="23">
        <v>7.8</v>
      </c>
    </row>
    <row r="92" spans="1:2" x14ac:dyDescent="0.3">
      <c r="A92" s="23">
        <v>7</v>
      </c>
      <c r="B92" s="23">
        <v>9</v>
      </c>
    </row>
    <row r="93" spans="1:2" x14ac:dyDescent="0.3">
      <c r="A93" s="23">
        <v>8</v>
      </c>
      <c r="B93" s="23">
        <v>8</v>
      </c>
    </row>
    <row r="94" spans="1:2" x14ac:dyDescent="0.3">
      <c r="A94" s="23">
        <v>9</v>
      </c>
      <c r="B94" s="23">
        <v>7.6</v>
      </c>
    </row>
    <row r="95" spans="1:2" x14ac:dyDescent="0.3">
      <c r="A95" s="23">
        <v>10</v>
      </c>
      <c r="B95" s="23">
        <v>9.1</v>
      </c>
    </row>
    <row r="96" spans="1:2" x14ac:dyDescent="0.3">
      <c r="A96" s="23">
        <v>11</v>
      </c>
      <c r="B96" s="23">
        <v>9.4</v>
      </c>
    </row>
    <row r="97" spans="1:2" x14ac:dyDescent="0.3">
      <c r="A97" s="23">
        <v>12</v>
      </c>
      <c r="B97" s="23">
        <v>8.6999999999999993</v>
      </c>
    </row>
    <row r="98" spans="1:2" x14ac:dyDescent="0.3">
      <c r="A98" s="23">
        <v>1</v>
      </c>
      <c r="B98" s="23">
        <v>10.1</v>
      </c>
    </row>
    <row r="99" spans="1:2" x14ac:dyDescent="0.3">
      <c r="A99" s="23">
        <v>2</v>
      </c>
      <c r="B99" s="23">
        <v>8.1999999999999993</v>
      </c>
    </row>
    <row r="100" spans="1:2" x14ac:dyDescent="0.3">
      <c r="A100" s="23">
        <v>3</v>
      </c>
      <c r="B100" s="23">
        <v>9.4</v>
      </c>
    </row>
    <row r="101" spans="1:2" x14ac:dyDescent="0.3">
      <c r="A101" s="23">
        <v>4</v>
      </c>
      <c r="B101" s="23">
        <v>8.3000000000000007</v>
      </c>
    </row>
    <row r="102" spans="1:2" x14ac:dyDescent="0.3">
      <c r="A102" s="23">
        <v>5</v>
      </c>
      <c r="B102" s="23">
        <v>7.7</v>
      </c>
    </row>
    <row r="103" spans="1:2" x14ac:dyDescent="0.3">
      <c r="A103" s="23">
        <v>6</v>
      </c>
      <c r="B103" s="23">
        <v>9</v>
      </c>
    </row>
    <row r="104" spans="1:2" x14ac:dyDescent="0.3">
      <c r="A104" s="23">
        <v>7</v>
      </c>
      <c r="B104" s="23">
        <v>10.6</v>
      </c>
    </row>
    <row r="105" spans="1:2" x14ac:dyDescent="0.3">
      <c r="A105" s="23">
        <v>8</v>
      </c>
      <c r="B105" s="23">
        <v>7.8</v>
      </c>
    </row>
    <row r="106" spans="1:2" x14ac:dyDescent="0.3">
      <c r="A106" s="23">
        <v>9</v>
      </c>
      <c r="B106" s="23">
        <v>8</v>
      </c>
    </row>
    <row r="107" spans="1:2" x14ac:dyDescent="0.3">
      <c r="A107" s="23">
        <v>10</v>
      </c>
      <c r="B107" s="23">
        <v>8.8000000000000007</v>
      </c>
    </row>
    <row r="108" spans="1:2" x14ac:dyDescent="0.3">
      <c r="A108" s="23">
        <v>11</v>
      </c>
      <c r="B108" s="23">
        <v>11.5</v>
      </c>
    </row>
    <row r="109" spans="1:2" x14ac:dyDescent="0.3">
      <c r="A109" s="23">
        <v>12</v>
      </c>
      <c r="B109" s="23">
        <v>7.9</v>
      </c>
    </row>
    <row r="110" spans="1:2" x14ac:dyDescent="0.3">
      <c r="A110" s="23">
        <v>1</v>
      </c>
      <c r="B110" s="23">
        <v>9.9</v>
      </c>
    </row>
    <row r="111" spans="1:2" x14ac:dyDescent="0.3">
      <c r="A111" s="23">
        <v>2</v>
      </c>
      <c r="B111" s="23">
        <v>9.3000000000000007</v>
      </c>
    </row>
    <row r="112" spans="1:2" x14ac:dyDescent="0.3">
      <c r="A112" s="23">
        <v>3</v>
      </c>
      <c r="B112" s="23">
        <v>9.5</v>
      </c>
    </row>
    <row r="113" spans="1:2" x14ac:dyDescent="0.3">
      <c r="A113" s="23">
        <v>4</v>
      </c>
      <c r="B113" s="23">
        <v>9.5</v>
      </c>
    </row>
    <row r="114" spans="1:2" x14ac:dyDescent="0.3">
      <c r="A114" s="23">
        <v>5</v>
      </c>
      <c r="B114" s="23">
        <v>8.6999999999999993</v>
      </c>
    </row>
    <row r="115" spans="1:2" x14ac:dyDescent="0.3">
      <c r="A115" s="23">
        <v>6</v>
      </c>
      <c r="B115" s="23">
        <v>8.3000000000000007</v>
      </c>
    </row>
    <row r="116" spans="1:2" x14ac:dyDescent="0.3">
      <c r="A116" s="23">
        <v>7</v>
      </c>
      <c r="B116" s="23">
        <v>11</v>
      </c>
    </row>
    <row r="117" spans="1:2" x14ac:dyDescent="0.3">
      <c r="A117" s="23">
        <v>8</v>
      </c>
      <c r="B117" s="23">
        <v>10.4</v>
      </c>
    </row>
    <row r="118" spans="1:2" x14ac:dyDescent="0.3">
      <c r="A118" s="23">
        <v>9</v>
      </c>
      <c r="B118" s="23">
        <v>8</v>
      </c>
    </row>
    <row r="119" spans="1:2" x14ac:dyDescent="0.3">
      <c r="A119" s="23">
        <v>10</v>
      </c>
      <c r="B119" s="23">
        <v>7.9</v>
      </c>
    </row>
    <row r="120" spans="1:2" x14ac:dyDescent="0.3">
      <c r="A120" s="23">
        <v>11</v>
      </c>
      <c r="B120" s="23">
        <v>10.7</v>
      </c>
    </row>
    <row r="121" spans="1:2" x14ac:dyDescent="0.3">
      <c r="A121" s="23">
        <v>12</v>
      </c>
      <c r="B121" s="23">
        <v>10.3</v>
      </c>
    </row>
    <row r="122" spans="1:2" x14ac:dyDescent="0.3">
      <c r="A122" s="23">
        <v>1</v>
      </c>
      <c r="B122" s="23">
        <v>10.4</v>
      </c>
    </row>
    <row r="123" spans="1:2" x14ac:dyDescent="0.3">
      <c r="A123" s="23">
        <v>2</v>
      </c>
      <c r="B123" s="23">
        <v>9.6999999999999993</v>
      </c>
    </row>
    <row r="124" spans="1:2" x14ac:dyDescent="0.3">
      <c r="A124" s="23">
        <v>3</v>
      </c>
      <c r="B124" s="23">
        <v>8.5</v>
      </c>
    </row>
    <row r="125" spans="1:2" x14ac:dyDescent="0.3">
      <c r="A125" s="23">
        <v>4</v>
      </c>
      <c r="B125" s="23">
        <v>9.3000000000000007</v>
      </c>
    </row>
    <row r="126" spans="1:2" x14ac:dyDescent="0.3">
      <c r="A126" s="23">
        <v>5</v>
      </c>
      <c r="B126" s="23">
        <v>8.3000000000000007</v>
      </c>
    </row>
    <row r="127" spans="1:2" x14ac:dyDescent="0.3">
      <c r="A127" s="23">
        <v>6</v>
      </c>
      <c r="B127" s="23">
        <v>9.5</v>
      </c>
    </row>
    <row r="128" spans="1:2" x14ac:dyDescent="0.3">
      <c r="A128" s="23">
        <v>7</v>
      </c>
      <c r="B128" s="23">
        <v>11.3</v>
      </c>
    </row>
    <row r="129" spans="1:2" x14ac:dyDescent="0.3">
      <c r="A129" s="23">
        <v>8</v>
      </c>
      <c r="B129" s="23">
        <v>8.4</v>
      </c>
    </row>
    <row r="130" spans="1:2" x14ac:dyDescent="0.3">
      <c r="A130" s="23">
        <v>9</v>
      </c>
      <c r="B130" s="23">
        <v>7.6</v>
      </c>
    </row>
    <row r="131" spans="1:2" x14ac:dyDescent="0.3">
      <c r="A131" s="23">
        <v>10</v>
      </c>
      <c r="B131" s="23">
        <v>8.1999999999999993</v>
      </c>
    </row>
    <row r="132" spans="1:2" x14ac:dyDescent="0.3">
      <c r="A132" s="23">
        <v>11</v>
      </c>
      <c r="B132" s="23">
        <v>11.4</v>
      </c>
    </row>
    <row r="133" spans="1:2" x14ac:dyDescent="0.3">
      <c r="A133" s="23">
        <v>12</v>
      </c>
      <c r="B133" s="23">
        <v>10.6</v>
      </c>
    </row>
    <row r="134" spans="1:2" x14ac:dyDescent="0.3">
      <c r="A134" s="23">
        <v>1</v>
      </c>
      <c r="B134" s="23">
        <v>8.4</v>
      </c>
    </row>
    <row r="135" spans="1:2" x14ac:dyDescent="0.3">
      <c r="A135" s="23">
        <v>2</v>
      </c>
      <c r="B135" s="23">
        <v>10</v>
      </c>
    </row>
    <row r="136" spans="1:2" x14ac:dyDescent="0.3">
      <c r="A136" s="23">
        <v>3</v>
      </c>
      <c r="B136" s="23">
        <v>8.9</v>
      </c>
    </row>
    <row r="137" spans="1:2" x14ac:dyDescent="0.3">
      <c r="A137" s="23">
        <v>4</v>
      </c>
      <c r="B137" s="23">
        <v>8.1999999999999993</v>
      </c>
    </row>
    <row r="138" spans="1:2" x14ac:dyDescent="0.3">
      <c r="A138" s="23">
        <v>5</v>
      </c>
      <c r="B138" s="23">
        <v>7.3</v>
      </c>
    </row>
    <row r="139" spans="1:2" x14ac:dyDescent="0.3">
      <c r="A139" s="23">
        <v>6</v>
      </c>
      <c r="B139" s="23">
        <v>7.9</v>
      </c>
    </row>
    <row r="140" spans="1:2" x14ac:dyDescent="0.3">
      <c r="A140" s="23">
        <v>7</v>
      </c>
      <c r="B140" s="23">
        <v>9.5</v>
      </c>
    </row>
    <row r="141" spans="1:2" x14ac:dyDescent="0.3">
      <c r="A141" s="23">
        <v>8</v>
      </c>
      <c r="B141" s="23">
        <v>9</v>
      </c>
    </row>
    <row r="142" spans="1:2" x14ac:dyDescent="0.3">
      <c r="A142" s="23">
        <v>9</v>
      </c>
      <c r="B142" s="23">
        <v>7.9</v>
      </c>
    </row>
    <row r="143" spans="1:2" x14ac:dyDescent="0.3">
      <c r="A143" s="23">
        <v>10</v>
      </c>
      <c r="B143" s="23">
        <v>8.5</v>
      </c>
    </row>
    <row r="144" spans="1:2" x14ac:dyDescent="0.3">
      <c r="A144" s="23">
        <v>11</v>
      </c>
      <c r="B144" s="23">
        <v>10.3</v>
      </c>
    </row>
    <row r="145" spans="1:2" x14ac:dyDescent="0.3">
      <c r="A145" s="23">
        <v>12</v>
      </c>
      <c r="B145" s="23">
        <v>8.6</v>
      </c>
    </row>
    <row r="146" spans="1:2" x14ac:dyDescent="0.3">
      <c r="A146" s="23">
        <v>1</v>
      </c>
      <c r="B146" s="23">
        <v>10</v>
      </c>
    </row>
    <row r="147" spans="1:2" x14ac:dyDescent="0.3">
      <c r="A147" s="23">
        <v>2</v>
      </c>
      <c r="B147" s="23">
        <v>9.6999999999999993</v>
      </c>
    </row>
    <row r="148" spans="1:2" x14ac:dyDescent="0.3">
      <c r="A148" s="23">
        <v>3</v>
      </c>
      <c r="B148" s="23">
        <v>7.5</v>
      </c>
    </row>
    <row r="149" spans="1:2" x14ac:dyDescent="0.3">
      <c r="A149" s="23">
        <v>4</v>
      </c>
      <c r="B149" s="23">
        <v>8.6999999999999993</v>
      </c>
    </row>
    <row r="150" spans="1:2" x14ac:dyDescent="0.3">
      <c r="A150" s="23">
        <v>5</v>
      </c>
      <c r="B150" s="23">
        <v>8.8000000000000007</v>
      </c>
    </row>
    <row r="151" spans="1:2" x14ac:dyDescent="0.3">
      <c r="A151" s="23">
        <v>6</v>
      </c>
      <c r="B151" s="23">
        <v>10.3</v>
      </c>
    </row>
    <row r="152" spans="1:2" x14ac:dyDescent="0.3">
      <c r="A152" s="23">
        <v>7</v>
      </c>
      <c r="B152" s="23">
        <v>9.5</v>
      </c>
    </row>
    <row r="153" spans="1:2" x14ac:dyDescent="0.3">
      <c r="A153" s="23">
        <v>8</v>
      </c>
      <c r="B153" s="23">
        <v>7.7</v>
      </c>
    </row>
    <row r="154" spans="1:2" x14ac:dyDescent="0.3">
      <c r="A154" s="23">
        <v>9</v>
      </c>
      <c r="B154" s="23">
        <v>7.8</v>
      </c>
    </row>
    <row r="155" spans="1:2" x14ac:dyDescent="0.3">
      <c r="A155" s="23">
        <v>10</v>
      </c>
      <c r="B155" s="23">
        <v>8.6</v>
      </c>
    </row>
    <row r="156" spans="1:2" x14ac:dyDescent="0.3">
      <c r="A156" s="23">
        <v>11</v>
      </c>
      <c r="B156" s="23">
        <v>10.7</v>
      </c>
    </row>
    <row r="157" spans="1:2" x14ac:dyDescent="0.3">
      <c r="A157" s="23">
        <v>12</v>
      </c>
      <c r="B157" s="23">
        <v>9.8000000000000007</v>
      </c>
    </row>
    <row r="158" spans="1:2" x14ac:dyDescent="0.3">
      <c r="A158" s="23">
        <v>1</v>
      </c>
      <c r="B158" s="23">
        <v>8.6</v>
      </c>
    </row>
    <row r="159" spans="1:2" x14ac:dyDescent="0.3">
      <c r="A159" s="23">
        <v>2</v>
      </c>
      <c r="B159" s="23">
        <v>8.1</v>
      </c>
    </row>
    <row r="160" spans="1:2" x14ac:dyDescent="0.3">
      <c r="A160" s="23">
        <v>3</v>
      </c>
      <c r="B160" s="23">
        <v>8.1</v>
      </c>
    </row>
    <row r="161" spans="1:2" x14ac:dyDescent="0.3">
      <c r="A161" s="23">
        <v>4</v>
      </c>
      <c r="B161" s="23">
        <v>9.1999999999999993</v>
      </c>
    </row>
    <row r="162" spans="1:2" x14ac:dyDescent="0.3">
      <c r="A162" s="23">
        <v>5</v>
      </c>
      <c r="B162" s="23">
        <v>8.8000000000000007</v>
      </c>
    </row>
    <row r="163" spans="1:2" x14ac:dyDescent="0.3">
      <c r="A163" s="23">
        <v>6</v>
      </c>
      <c r="B163" s="23">
        <v>8</v>
      </c>
    </row>
    <row r="164" spans="1:2" x14ac:dyDescent="0.3">
      <c r="A164" s="23">
        <v>7</v>
      </c>
      <c r="B164" s="23">
        <v>11.5</v>
      </c>
    </row>
    <row r="165" spans="1:2" x14ac:dyDescent="0.3">
      <c r="A165" s="23">
        <v>8</v>
      </c>
      <c r="B165" s="23">
        <v>8.8000000000000007</v>
      </c>
    </row>
    <row r="166" spans="1:2" x14ac:dyDescent="0.3">
      <c r="A166" s="23">
        <v>9</v>
      </c>
      <c r="B166" s="23">
        <v>8.6</v>
      </c>
    </row>
    <row r="167" spans="1:2" x14ac:dyDescent="0.3">
      <c r="A167" s="23">
        <v>10</v>
      </c>
      <c r="B167" s="23">
        <v>9.6</v>
      </c>
    </row>
    <row r="168" spans="1:2" x14ac:dyDescent="0.3">
      <c r="A168" s="23">
        <v>11</v>
      </c>
      <c r="B168" s="23">
        <v>11.3</v>
      </c>
    </row>
    <row r="169" spans="1:2" x14ac:dyDescent="0.3">
      <c r="A169" s="23">
        <v>12</v>
      </c>
      <c r="B169" s="23">
        <v>10.5</v>
      </c>
    </row>
    <row r="170" spans="1:2" x14ac:dyDescent="0.3">
      <c r="A170" s="23">
        <v>1</v>
      </c>
      <c r="B170" s="23">
        <v>10.3</v>
      </c>
    </row>
    <row r="171" spans="1:2" x14ac:dyDescent="0.3">
      <c r="A171" s="23">
        <v>2</v>
      </c>
      <c r="B171" s="23">
        <v>8.1999999999999993</v>
      </c>
    </row>
    <row r="172" spans="1:2" x14ac:dyDescent="0.3">
      <c r="A172" s="23">
        <v>3</v>
      </c>
      <c r="B172" s="23">
        <v>7.6</v>
      </c>
    </row>
    <row r="173" spans="1:2" x14ac:dyDescent="0.3">
      <c r="A173" s="23">
        <v>4</v>
      </c>
      <c r="B173" s="23">
        <v>11</v>
      </c>
    </row>
    <row r="174" spans="1:2" x14ac:dyDescent="0.3">
      <c r="A174" s="23">
        <v>5</v>
      </c>
      <c r="B174" s="23">
        <v>8.5</v>
      </c>
    </row>
    <row r="175" spans="1:2" x14ac:dyDescent="0.3">
      <c r="A175" s="23">
        <v>6</v>
      </c>
      <c r="B175" s="23">
        <v>7.6</v>
      </c>
    </row>
    <row r="176" spans="1:2" x14ac:dyDescent="0.3">
      <c r="A176" s="23">
        <v>7</v>
      </c>
      <c r="B176" s="23">
        <v>9.9</v>
      </c>
    </row>
    <row r="177" spans="1:2" x14ac:dyDescent="0.3">
      <c r="A177" s="23">
        <v>8</v>
      </c>
      <c r="B177" s="23">
        <v>8.4</v>
      </c>
    </row>
    <row r="178" spans="1:2" x14ac:dyDescent="0.3">
      <c r="A178" s="23">
        <v>9</v>
      </c>
      <c r="B178" s="23">
        <v>8.4</v>
      </c>
    </row>
    <row r="179" spans="1:2" x14ac:dyDescent="0.3">
      <c r="A179" s="23">
        <v>10</v>
      </c>
      <c r="B179" s="23">
        <v>8.1999999999999993</v>
      </c>
    </row>
    <row r="180" spans="1:2" x14ac:dyDescent="0.3">
      <c r="A180" s="23">
        <v>11</v>
      </c>
      <c r="B180" s="23">
        <v>9.8000000000000007</v>
      </c>
    </row>
    <row r="181" spans="1:2" x14ac:dyDescent="0.3">
      <c r="A181" s="23">
        <v>12</v>
      </c>
      <c r="B181" s="23">
        <v>10.3</v>
      </c>
    </row>
    <row r="182" spans="1:2" x14ac:dyDescent="0.3">
      <c r="A182" s="23">
        <v>1</v>
      </c>
      <c r="B182" s="23">
        <v>8.1</v>
      </c>
    </row>
    <row r="183" spans="1:2" x14ac:dyDescent="0.3">
      <c r="A183" s="23">
        <v>2</v>
      </c>
      <c r="B183" s="23">
        <v>9.9</v>
      </c>
    </row>
    <row r="184" spans="1:2" x14ac:dyDescent="0.3">
      <c r="A184" s="23">
        <v>3</v>
      </c>
      <c r="B184" s="23">
        <v>10.9</v>
      </c>
    </row>
    <row r="185" spans="1:2" x14ac:dyDescent="0.3">
      <c r="A185" s="23">
        <v>4</v>
      </c>
      <c r="B185" s="23">
        <v>8.5</v>
      </c>
    </row>
    <row r="186" spans="1:2" x14ac:dyDescent="0.3">
      <c r="A186" s="23">
        <v>5</v>
      </c>
      <c r="B186" s="23">
        <v>10.199999999999999</v>
      </c>
    </row>
    <row r="187" spans="1:2" x14ac:dyDescent="0.3">
      <c r="A187" s="23">
        <v>6</v>
      </c>
      <c r="B187" s="23">
        <v>8.4</v>
      </c>
    </row>
    <row r="188" spans="1:2" x14ac:dyDescent="0.3">
      <c r="A188" s="23">
        <v>7</v>
      </c>
      <c r="B188" s="23">
        <v>11.2</v>
      </c>
    </row>
    <row r="189" spans="1:2" x14ac:dyDescent="0.3">
      <c r="A189" s="23">
        <v>8</v>
      </c>
      <c r="B189" s="23">
        <v>8.1</v>
      </c>
    </row>
    <row r="190" spans="1:2" x14ac:dyDescent="0.3">
      <c r="A190" s="23">
        <v>9</v>
      </c>
      <c r="B190" s="23">
        <v>7.7</v>
      </c>
    </row>
    <row r="191" spans="1:2" x14ac:dyDescent="0.3">
      <c r="A191" s="23">
        <v>10</v>
      </c>
      <c r="B191" s="23">
        <v>9.1999999999999993</v>
      </c>
    </row>
    <row r="192" spans="1:2" x14ac:dyDescent="0.3">
      <c r="A192" s="23">
        <v>11</v>
      </c>
      <c r="B192" s="23">
        <v>10.199999999999999</v>
      </c>
    </row>
    <row r="193" spans="1:2" x14ac:dyDescent="0.3">
      <c r="A193" s="23">
        <v>12</v>
      </c>
      <c r="B193" s="23">
        <v>8.6</v>
      </c>
    </row>
    <row r="194" spans="1:2" x14ac:dyDescent="0.3">
      <c r="A194" s="23">
        <v>1</v>
      </c>
      <c r="B194" s="23">
        <v>8.4</v>
      </c>
    </row>
    <row r="195" spans="1:2" x14ac:dyDescent="0.3">
      <c r="A195" s="23">
        <v>2</v>
      </c>
      <c r="B195" s="23">
        <v>8.8000000000000007</v>
      </c>
    </row>
    <row r="196" spans="1:2" x14ac:dyDescent="0.3">
      <c r="A196" s="23">
        <v>3</v>
      </c>
      <c r="B196" s="23">
        <v>7.5</v>
      </c>
    </row>
    <row r="197" spans="1:2" x14ac:dyDescent="0.3">
      <c r="A197" s="23">
        <v>4</v>
      </c>
      <c r="B197" s="23">
        <v>9.1999999999999993</v>
      </c>
    </row>
    <row r="198" spans="1:2" x14ac:dyDescent="0.3">
      <c r="A198" s="23">
        <v>5</v>
      </c>
      <c r="B198" s="23">
        <v>7.6</v>
      </c>
    </row>
    <row r="199" spans="1:2" x14ac:dyDescent="0.3">
      <c r="A199" s="23">
        <v>6</v>
      </c>
      <c r="B199" s="23">
        <v>10.1</v>
      </c>
    </row>
    <row r="200" spans="1:2" x14ac:dyDescent="0.3">
      <c r="A200" s="23">
        <v>7</v>
      </c>
      <c r="B200" s="23">
        <v>10.5</v>
      </c>
    </row>
    <row r="201" spans="1:2" x14ac:dyDescent="0.3">
      <c r="A201" s="23">
        <v>8</v>
      </c>
      <c r="B201" s="23">
        <v>8.6999999999999993</v>
      </c>
    </row>
    <row r="202" spans="1:2" x14ac:dyDescent="0.3">
      <c r="A202" s="23">
        <v>9</v>
      </c>
      <c r="B202" s="23">
        <v>9.1</v>
      </c>
    </row>
    <row r="203" spans="1:2" x14ac:dyDescent="0.3">
      <c r="A203" s="23">
        <v>10</v>
      </c>
      <c r="B203" s="23">
        <v>8.5</v>
      </c>
    </row>
    <row r="204" spans="1:2" x14ac:dyDescent="0.3">
      <c r="A204" s="23">
        <v>11</v>
      </c>
      <c r="B204" s="23">
        <v>9.9</v>
      </c>
    </row>
    <row r="205" spans="1:2" x14ac:dyDescent="0.3">
      <c r="A205" s="23">
        <v>12</v>
      </c>
      <c r="B205" s="23">
        <v>8.5</v>
      </c>
    </row>
    <row r="206" spans="1:2" x14ac:dyDescent="0.3">
      <c r="A206" s="23">
        <v>1</v>
      </c>
      <c r="B206" s="23">
        <v>9.4</v>
      </c>
    </row>
    <row r="207" spans="1:2" x14ac:dyDescent="0.3">
      <c r="A207" s="23">
        <v>2</v>
      </c>
      <c r="B207" s="23">
        <v>8.3000000000000007</v>
      </c>
    </row>
    <row r="208" spans="1:2" x14ac:dyDescent="0.3">
      <c r="A208" s="23">
        <v>3</v>
      </c>
      <c r="B208" s="23">
        <v>8.1</v>
      </c>
    </row>
    <row r="209" spans="1:2" x14ac:dyDescent="0.3">
      <c r="A209" s="23">
        <v>4</v>
      </c>
      <c r="B209" s="23">
        <v>8.9</v>
      </c>
    </row>
    <row r="210" spans="1:2" x14ac:dyDescent="0.3">
      <c r="A210" s="23">
        <v>5</v>
      </c>
      <c r="B210" s="23">
        <v>8.1999999999999993</v>
      </c>
    </row>
    <row r="211" spans="1:2" x14ac:dyDescent="0.3">
      <c r="A211" s="23">
        <v>6</v>
      </c>
      <c r="B211" s="23">
        <v>8.4</v>
      </c>
    </row>
    <row r="212" spans="1:2" x14ac:dyDescent="0.3">
      <c r="A212" s="23">
        <v>7</v>
      </c>
      <c r="B212" s="23">
        <v>10.199999999999999</v>
      </c>
    </row>
    <row r="213" spans="1:2" x14ac:dyDescent="0.3">
      <c r="A213" s="23">
        <v>8</v>
      </c>
      <c r="B213" s="23">
        <v>8.9</v>
      </c>
    </row>
    <row r="214" spans="1:2" x14ac:dyDescent="0.3">
      <c r="A214" s="23">
        <v>9</v>
      </c>
      <c r="B214" s="23">
        <v>8.6</v>
      </c>
    </row>
    <row r="215" spans="1:2" x14ac:dyDescent="0.3">
      <c r="A215" s="23">
        <v>10</v>
      </c>
      <c r="B215" s="23">
        <v>7.7</v>
      </c>
    </row>
    <row r="216" spans="1:2" x14ac:dyDescent="0.3">
      <c r="A216" s="23">
        <v>11</v>
      </c>
      <c r="B216" s="23">
        <v>10.3</v>
      </c>
    </row>
    <row r="217" spans="1:2" x14ac:dyDescent="0.3">
      <c r="A217" s="23">
        <v>12</v>
      </c>
      <c r="B217" s="23">
        <v>9.1999999999999993</v>
      </c>
    </row>
    <row r="218" spans="1:2" x14ac:dyDescent="0.3">
      <c r="A218" s="23">
        <v>1</v>
      </c>
      <c r="B218" s="23">
        <v>9.1</v>
      </c>
    </row>
    <row r="219" spans="1:2" x14ac:dyDescent="0.3">
      <c r="A219" s="23">
        <v>2</v>
      </c>
      <c r="B219" s="23">
        <v>9.8000000000000007</v>
      </c>
    </row>
    <row r="220" spans="1:2" x14ac:dyDescent="0.3">
      <c r="A220" s="23">
        <v>3</v>
      </c>
      <c r="B220" s="23">
        <v>8.8000000000000007</v>
      </c>
    </row>
    <row r="221" spans="1:2" x14ac:dyDescent="0.3">
      <c r="A221" s="23">
        <v>4</v>
      </c>
      <c r="B221" s="23">
        <v>9.1999999999999993</v>
      </c>
    </row>
    <row r="222" spans="1:2" x14ac:dyDescent="0.3">
      <c r="A222" s="23">
        <v>5</v>
      </c>
      <c r="B222" s="23">
        <v>10.5</v>
      </c>
    </row>
    <row r="223" spans="1:2" x14ac:dyDescent="0.3">
      <c r="A223" s="23">
        <v>6</v>
      </c>
      <c r="B223" s="23">
        <v>8.5</v>
      </c>
    </row>
    <row r="224" spans="1:2" x14ac:dyDescent="0.3">
      <c r="A224" s="23">
        <v>7</v>
      </c>
      <c r="B224" s="23">
        <v>9.6</v>
      </c>
    </row>
    <row r="225" spans="1:2" x14ac:dyDescent="0.3">
      <c r="A225" s="23">
        <v>8</v>
      </c>
      <c r="B225" s="23">
        <v>8.5</v>
      </c>
    </row>
    <row r="226" spans="1:2" x14ac:dyDescent="0.3">
      <c r="A226" s="23">
        <v>9</v>
      </c>
      <c r="B226" s="23">
        <v>9.5</v>
      </c>
    </row>
    <row r="227" spans="1:2" x14ac:dyDescent="0.3">
      <c r="A227" s="23">
        <v>10</v>
      </c>
      <c r="B227" s="23">
        <v>8.1</v>
      </c>
    </row>
    <row r="228" spans="1:2" x14ac:dyDescent="0.3">
      <c r="A228" s="23">
        <v>11</v>
      </c>
      <c r="B228" s="23">
        <v>9.6999999999999993</v>
      </c>
    </row>
    <row r="229" spans="1:2" x14ac:dyDescent="0.3">
      <c r="A229" s="23">
        <v>12</v>
      </c>
      <c r="B229" s="23">
        <v>7.5</v>
      </c>
    </row>
    <row r="230" spans="1:2" x14ac:dyDescent="0.3">
      <c r="A230" s="23">
        <v>1</v>
      </c>
      <c r="B230" s="23">
        <v>9.1</v>
      </c>
    </row>
    <row r="231" spans="1:2" x14ac:dyDescent="0.3">
      <c r="A231" s="23">
        <v>2</v>
      </c>
      <c r="B231" s="23">
        <v>9</v>
      </c>
    </row>
    <row r="232" spans="1:2" x14ac:dyDescent="0.3">
      <c r="A232" s="23">
        <v>3</v>
      </c>
      <c r="B232" s="23">
        <v>9.3000000000000007</v>
      </c>
    </row>
    <row r="233" spans="1:2" x14ac:dyDescent="0.3">
      <c r="A233" s="23">
        <v>4</v>
      </c>
      <c r="B233" s="23">
        <v>9.5</v>
      </c>
    </row>
    <row r="234" spans="1:2" x14ac:dyDescent="0.3">
      <c r="A234" s="23">
        <v>5</v>
      </c>
      <c r="B234" s="23">
        <v>9.8000000000000007</v>
      </c>
    </row>
    <row r="235" spans="1:2" x14ac:dyDescent="0.3">
      <c r="A235" s="23">
        <v>6</v>
      </c>
      <c r="B235" s="23">
        <v>9.1999999999999993</v>
      </c>
    </row>
    <row r="236" spans="1:2" x14ac:dyDescent="0.3">
      <c r="A236" s="23">
        <v>7</v>
      </c>
      <c r="B236" s="23">
        <v>11.1</v>
      </c>
    </row>
    <row r="237" spans="1:2" x14ac:dyDescent="0.3">
      <c r="A237" s="23">
        <v>8</v>
      </c>
      <c r="B237" s="23">
        <v>8.5</v>
      </c>
    </row>
    <row r="238" spans="1:2" x14ac:dyDescent="0.3">
      <c r="A238" s="23">
        <v>9</v>
      </c>
      <c r="B238" s="23">
        <v>9.9</v>
      </c>
    </row>
    <row r="239" spans="1:2" x14ac:dyDescent="0.3">
      <c r="A239" s="23">
        <v>10</v>
      </c>
      <c r="B239" s="23">
        <v>10.8</v>
      </c>
    </row>
    <row r="240" spans="1:2" x14ac:dyDescent="0.3">
      <c r="A240" s="23">
        <v>11</v>
      </c>
      <c r="B240" s="23">
        <v>10</v>
      </c>
    </row>
    <row r="241" spans="1:2" x14ac:dyDescent="0.3">
      <c r="A241" s="23">
        <v>12</v>
      </c>
      <c r="B241" s="23">
        <v>10.9</v>
      </c>
    </row>
    <row r="242" spans="1:2" x14ac:dyDescent="0.3">
      <c r="A242" s="23">
        <v>1</v>
      </c>
      <c r="B242" s="23">
        <v>10.5</v>
      </c>
    </row>
    <row r="243" spans="1:2" x14ac:dyDescent="0.3">
      <c r="A243" s="23">
        <v>2</v>
      </c>
      <c r="B243" s="23">
        <v>9.6999999999999993</v>
      </c>
    </row>
    <row r="244" spans="1:2" x14ac:dyDescent="0.3">
      <c r="A244" s="23">
        <v>3</v>
      </c>
      <c r="B244" s="23">
        <v>8</v>
      </c>
    </row>
    <row r="245" spans="1:2" x14ac:dyDescent="0.3">
      <c r="A245" s="23">
        <v>4</v>
      </c>
      <c r="B245" s="23">
        <v>10.1</v>
      </c>
    </row>
    <row r="246" spans="1:2" x14ac:dyDescent="0.3">
      <c r="A246" s="23">
        <v>5</v>
      </c>
      <c r="B246" s="23">
        <v>10.5</v>
      </c>
    </row>
    <row r="247" spans="1:2" x14ac:dyDescent="0.3">
      <c r="A247" s="23">
        <v>6</v>
      </c>
      <c r="B247" s="23">
        <v>10.6</v>
      </c>
    </row>
    <row r="248" spans="1:2" x14ac:dyDescent="0.3">
      <c r="A248" s="23">
        <v>7</v>
      </c>
      <c r="B248" s="23">
        <v>10.6</v>
      </c>
    </row>
    <row r="249" spans="1:2" x14ac:dyDescent="0.3">
      <c r="A249" s="23">
        <v>8</v>
      </c>
      <c r="B249" s="23">
        <v>7.7</v>
      </c>
    </row>
    <row r="250" spans="1:2" x14ac:dyDescent="0.3">
      <c r="A250" s="23">
        <v>9</v>
      </c>
      <c r="B250" s="23">
        <v>9.1</v>
      </c>
    </row>
    <row r="251" spans="1:2" x14ac:dyDescent="0.3">
      <c r="A251" s="23">
        <v>10</v>
      </c>
      <c r="B251" s="23">
        <v>8.5</v>
      </c>
    </row>
    <row r="252" spans="1:2" x14ac:dyDescent="0.3">
      <c r="A252" s="23">
        <v>11</v>
      </c>
      <c r="B252" s="23">
        <v>9.5</v>
      </c>
    </row>
    <row r="253" spans="1:2" x14ac:dyDescent="0.3">
      <c r="A253" s="23">
        <v>12</v>
      </c>
      <c r="B253" s="23">
        <v>9.3000000000000007</v>
      </c>
    </row>
    <row r="254" spans="1:2" x14ac:dyDescent="0.3">
      <c r="A254" s="23">
        <v>1</v>
      </c>
      <c r="B254" s="23">
        <v>10</v>
      </c>
    </row>
    <row r="255" spans="1:2" x14ac:dyDescent="0.3">
      <c r="A255" s="23">
        <v>2</v>
      </c>
      <c r="B255" s="23">
        <v>8</v>
      </c>
    </row>
    <row r="256" spans="1:2" x14ac:dyDescent="0.3">
      <c r="A256" s="23">
        <v>3</v>
      </c>
      <c r="B256" s="23">
        <v>9.6</v>
      </c>
    </row>
    <row r="257" spans="1:2" x14ac:dyDescent="0.3">
      <c r="A257" s="23">
        <v>4</v>
      </c>
      <c r="B257" s="23">
        <v>10.7</v>
      </c>
    </row>
    <row r="258" spans="1:2" x14ac:dyDescent="0.3">
      <c r="A258" s="23">
        <v>5</v>
      </c>
      <c r="B258" s="23">
        <v>9.4</v>
      </c>
    </row>
    <row r="259" spans="1:2" x14ac:dyDescent="0.3">
      <c r="A259" s="23">
        <v>6</v>
      </c>
      <c r="B259" s="23">
        <v>8.3000000000000007</v>
      </c>
    </row>
    <row r="260" spans="1:2" x14ac:dyDescent="0.3">
      <c r="A260" s="23">
        <v>7</v>
      </c>
      <c r="B260" s="23">
        <v>10.1</v>
      </c>
    </row>
    <row r="261" spans="1:2" x14ac:dyDescent="0.3">
      <c r="A261" s="23">
        <v>8</v>
      </c>
      <c r="B261" s="23">
        <v>8.6</v>
      </c>
    </row>
    <row r="262" spans="1:2" x14ac:dyDescent="0.3">
      <c r="A262" s="23">
        <v>9</v>
      </c>
      <c r="B262" s="23">
        <v>8.9</v>
      </c>
    </row>
    <row r="263" spans="1:2" x14ac:dyDescent="0.3">
      <c r="A263" s="23">
        <v>10</v>
      </c>
      <c r="B263" s="23">
        <v>9.1999999999999993</v>
      </c>
    </row>
    <row r="264" spans="1:2" x14ac:dyDescent="0.3">
      <c r="A264" s="23">
        <v>11</v>
      </c>
      <c r="B264" s="23">
        <v>10.5</v>
      </c>
    </row>
    <row r="265" spans="1:2" x14ac:dyDescent="0.3">
      <c r="A265" s="23">
        <v>12</v>
      </c>
      <c r="B265" s="23">
        <v>8.3000000000000007</v>
      </c>
    </row>
    <row r="266" spans="1:2" x14ac:dyDescent="0.3">
      <c r="A266" s="23">
        <v>1</v>
      </c>
      <c r="B266" s="23">
        <v>8</v>
      </c>
    </row>
    <row r="267" spans="1:2" x14ac:dyDescent="0.3">
      <c r="A267" s="23">
        <v>2</v>
      </c>
      <c r="B267" s="23">
        <v>8.4</v>
      </c>
    </row>
    <row r="268" spans="1:2" x14ac:dyDescent="0.3">
      <c r="A268" s="23">
        <v>3</v>
      </c>
      <c r="B268" s="23">
        <v>7.9</v>
      </c>
    </row>
    <row r="269" spans="1:2" x14ac:dyDescent="0.3">
      <c r="A269" s="23">
        <v>4</v>
      </c>
      <c r="B269" s="23">
        <v>8.5</v>
      </c>
    </row>
    <row r="270" spans="1:2" x14ac:dyDescent="0.3">
      <c r="A270" s="23">
        <v>5</v>
      </c>
      <c r="B270" s="23">
        <v>8.1</v>
      </c>
    </row>
    <row r="271" spans="1:2" x14ac:dyDescent="0.3">
      <c r="A271" s="23">
        <v>6</v>
      </c>
      <c r="B271" s="23">
        <v>9.1</v>
      </c>
    </row>
    <row r="272" spans="1:2" x14ac:dyDescent="0.3">
      <c r="A272" s="23">
        <v>7</v>
      </c>
      <c r="B272" s="23">
        <v>9.3000000000000007</v>
      </c>
    </row>
    <row r="273" spans="1:2" x14ac:dyDescent="0.3">
      <c r="A273" s="23">
        <v>8</v>
      </c>
      <c r="B273" s="23">
        <v>9.4</v>
      </c>
    </row>
    <row r="274" spans="1:2" x14ac:dyDescent="0.3">
      <c r="A274" s="23">
        <v>9</v>
      </c>
      <c r="B274" s="23">
        <v>9.9</v>
      </c>
    </row>
    <row r="275" spans="1:2" x14ac:dyDescent="0.3">
      <c r="A275" s="23">
        <v>10</v>
      </c>
      <c r="B275" s="23">
        <v>8</v>
      </c>
    </row>
    <row r="276" spans="1:2" x14ac:dyDescent="0.3">
      <c r="A276" s="23">
        <v>11</v>
      </c>
      <c r="B276" s="23">
        <v>11.4</v>
      </c>
    </row>
    <row r="277" spans="1:2" x14ac:dyDescent="0.3">
      <c r="A277" s="23">
        <v>12</v>
      </c>
      <c r="B277" s="23">
        <v>8.8000000000000007</v>
      </c>
    </row>
    <row r="278" spans="1:2" x14ac:dyDescent="0.3">
      <c r="A278" s="23">
        <v>1</v>
      </c>
      <c r="B278" s="23">
        <v>9.1999999999999993</v>
      </c>
    </row>
    <row r="279" spans="1:2" x14ac:dyDescent="0.3">
      <c r="A279" s="23">
        <v>2</v>
      </c>
      <c r="B279" s="23">
        <v>7.8</v>
      </c>
    </row>
    <row r="280" spans="1:2" x14ac:dyDescent="0.3">
      <c r="A280" s="23">
        <v>3</v>
      </c>
      <c r="B280" s="23">
        <v>8.4</v>
      </c>
    </row>
    <row r="281" spans="1:2" x14ac:dyDescent="0.3">
      <c r="A281" s="23">
        <v>4</v>
      </c>
      <c r="B281" s="23">
        <v>8.1</v>
      </c>
    </row>
    <row r="282" spans="1:2" x14ac:dyDescent="0.3">
      <c r="A282" s="23">
        <v>5</v>
      </c>
      <c r="B282" s="23">
        <v>8.3000000000000007</v>
      </c>
    </row>
    <row r="283" spans="1:2" x14ac:dyDescent="0.3">
      <c r="A283" s="23">
        <v>6</v>
      </c>
      <c r="B283" s="23">
        <v>8.9</v>
      </c>
    </row>
    <row r="284" spans="1:2" x14ac:dyDescent="0.3">
      <c r="A284" s="23">
        <v>7</v>
      </c>
      <c r="B284" s="23">
        <v>9.4</v>
      </c>
    </row>
    <row r="285" spans="1:2" x14ac:dyDescent="0.3">
      <c r="A285" s="23">
        <v>8</v>
      </c>
      <c r="B285" s="23">
        <v>9.3000000000000007</v>
      </c>
    </row>
    <row r="286" spans="1:2" x14ac:dyDescent="0.3">
      <c r="A286" s="23">
        <v>9</v>
      </c>
      <c r="B286" s="23">
        <v>8.8000000000000007</v>
      </c>
    </row>
    <row r="287" spans="1:2" x14ac:dyDescent="0.3">
      <c r="A287" s="23">
        <v>10</v>
      </c>
      <c r="B287" s="23">
        <v>8.9</v>
      </c>
    </row>
    <row r="288" spans="1:2" x14ac:dyDescent="0.3">
      <c r="A288" s="23">
        <v>11</v>
      </c>
      <c r="B288" s="23">
        <v>10.8</v>
      </c>
    </row>
    <row r="289" spans="1:2" x14ac:dyDescent="0.3">
      <c r="A289" s="23">
        <v>12</v>
      </c>
      <c r="B289" s="23">
        <v>11</v>
      </c>
    </row>
    <row r="290" spans="1:2" x14ac:dyDescent="0.3">
      <c r="A290" s="23">
        <v>1</v>
      </c>
      <c r="B290" s="23">
        <v>8.6</v>
      </c>
    </row>
    <row r="291" spans="1:2" x14ac:dyDescent="0.3">
      <c r="A291" s="23">
        <v>2</v>
      </c>
      <c r="B291" s="23">
        <v>8.4</v>
      </c>
    </row>
    <row r="292" spans="1:2" x14ac:dyDescent="0.3">
      <c r="A292" s="23">
        <v>3</v>
      </c>
      <c r="B292" s="23">
        <v>7.9</v>
      </c>
    </row>
    <row r="293" spans="1:2" x14ac:dyDescent="0.3">
      <c r="A293" s="23">
        <v>4</v>
      </c>
      <c r="B293" s="23">
        <v>7.8</v>
      </c>
    </row>
    <row r="294" spans="1:2" x14ac:dyDescent="0.3">
      <c r="A294" s="23">
        <v>5</v>
      </c>
      <c r="B294" s="23">
        <v>7.6</v>
      </c>
    </row>
    <row r="295" spans="1:2" x14ac:dyDescent="0.3">
      <c r="A295" s="23">
        <v>6</v>
      </c>
      <c r="B295" s="23">
        <v>7.6</v>
      </c>
    </row>
    <row r="296" spans="1:2" x14ac:dyDescent="0.3">
      <c r="A296" s="23">
        <v>7</v>
      </c>
      <c r="B296" s="23">
        <v>9.5</v>
      </c>
    </row>
    <row r="297" spans="1:2" x14ac:dyDescent="0.3">
      <c r="A297" s="23">
        <v>8</v>
      </c>
      <c r="B297" s="23">
        <v>8.8000000000000007</v>
      </c>
    </row>
    <row r="298" spans="1:2" x14ac:dyDescent="0.3">
      <c r="A298" s="23">
        <v>9</v>
      </c>
      <c r="B298" s="23">
        <v>9.1999999999999993</v>
      </c>
    </row>
    <row r="299" spans="1:2" x14ac:dyDescent="0.3">
      <c r="A299" s="23">
        <v>10</v>
      </c>
      <c r="B299" s="23">
        <v>9.1999999999999993</v>
      </c>
    </row>
    <row r="300" spans="1:2" x14ac:dyDescent="0.3">
      <c r="A300" s="23">
        <v>11</v>
      </c>
      <c r="B300" s="23">
        <v>9.8000000000000007</v>
      </c>
    </row>
    <row r="301" spans="1:2" x14ac:dyDescent="0.3">
      <c r="A301" s="23">
        <v>12</v>
      </c>
      <c r="B301" s="23">
        <v>8.8000000000000007</v>
      </c>
    </row>
    <row r="302" spans="1:2" x14ac:dyDescent="0.3">
      <c r="A302" s="23">
        <v>1</v>
      </c>
      <c r="B302" s="23">
        <v>8.6999999999999993</v>
      </c>
    </row>
    <row r="303" spans="1:2" x14ac:dyDescent="0.3">
      <c r="A303" s="23">
        <v>2</v>
      </c>
      <c r="B303" s="23">
        <v>9.6</v>
      </c>
    </row>
    <row r="304" spans="1:2" x14ac:dyDescent="0.3">
      <c r="A304" s="23">
        <v>3</v>
      </c>
      <c r="B304" s="23">
        <v>8.1999999999999993</v>
      </c>
    </row>
    <row r="305" spans="1:2" x14ac:dyDescent="0.3">
      <c r="A305" s="23">
        <v>4</v>
      </c>
      <c r="B305" s="23">
        <v>9.8000000000000007</v>
      </c>
    </row>
    <row r="306" spans="1:2" x14ac:dyDescent="0.3">
      <c r="A306" s="23">
        <v>5</v>
      </c>
      <c r="B306" s="23">
        <v>8.5</v>
      </c>
    </row>
    <row r="307" spans="1:2" x14ac:dyDescent="0.3">
      <c r="A307" s="23">
        <v>6</v>
      </c>
      <c r="B307" s="23">
        <v>8.9</v>
      </c>
    </row>
    <row r="308" spans="1:2" x14ac:dyDescent="0.3">
      <c r="A308" s="23">
        <v>7</v>
      </c>
      <c r="B308" s="23">
        <v>10.1</v>
      </c>
    </row>
    <row r="309" spans="1:2" x14ac:dyDescent="0.3">
      <c r="A309" s="23">
        <v>8</v>
      </c>
      <c r="B309" s="23">
        <v>7.9</v>
      </c>
    </row>
    <row r="310" spans="1:2" x14ac:dyDescent="0.3">
      <c r="A310" s="23">
        <v>9</v>
      </c>
      <c r="B310" s="23">
        <v>8.5</v>
      </c>
    </row>
    <row r="311" spans="1:2" x14ac:dyDescent="0.3">
      <c r="A311" s="23">
        <v>10</v>
      </c>
      <c r="B311" s="23">
        <v>7.6</v>
      </c>
    </row>
    <row r="312" spans="1:2" x14ac:dyDescent="0.3">
      <c r="A312" s="23">
        <v>11</v>
      </c>
      <c r="B312" s="23">
        <v>10.5</v>
      </c>
    </row>
    <row r="313" spans="1:2" x14ac:dyDescent="0.3">
      <c r="A313" s="23">
        <v>12</v>
      </c>
      <c r="B313" s="23">
        <v>9.1</v>
      </c>
    </row>
    <row r="314" spans="1:2" x14ac:dyDescent="0.3">
      <c r="A314" s="23">
        <v>1</v>
      </c>
      <c r="B314" s="23">
        <v>10</v>
      </c>
    </row>
    <row r="315" spans="1:2" x14ac:dyDescent="0.3">
      <c r="A315" s="23">
        <v>2</v>
      </c>
      <c r="B315" s="23">
        <v>10.4</v>
      </c>
    </row>
    <row r="316" spans="1:2" x14ac:dyDescent="0.3">
      <c r="A316" s="23">
        <v>3</v>
      </c>
      <c r="B316" s="23">
        <v>8.5</v>
      </c>
    </row>
    <row r="317" spans="1:2" x14ac:dyDescent="0.3">
      <c r="A317" s="23">
        <v>4</v>
      </c>
      <c r="B317" s="23">
        <v>10.8</v>
      </c>
    </row>
    <row r="318" spans="1:2" x14ac:dyDescent="0.3">
      <c r="A318" s="23">
        <v>5</v>
      </c>
      <c r="B318" s="23">
        <v>7.9</v>
      </c>
    </row>
    <row r="319" spans="1:2" x14ac:dyDescent="0.3">
      <c r="A319" s="23">
        <v>6</v>
      </c>
      <c r="B319" s="23">
        <v>9</v>
      </c>
    </row>
    <row r="320" spans="1:2" x14ac:dyDescent="0.3">
      <c r="A320" s="23">
        <v>7</v>
      </c>
      <c r="B320" s="23">
        <v>11.4</v>
      </c>
    </row>
    <row r="321" spans="1:2" x14ac:dyDescent="0.3">
      <c r="A321" s="23">
        <v>8</v>
      </c>
      <c r="B321" s="23">
        <v>8</v>
      </c>
    </row>
    <row r="322" spans="1:2" x14ac:dyDescent="0.3">
      <c r="A322" s="23">
        <v>9</v>
      </c>
      <c r="B322" s="23">
        <v>8.1999999999999993</v>
      </c>
    </row>
    <row r="323" spans="1:2" x14ac:dyDescent="0.3">
      <c r="A323" s="23">
        <v>10</v>
      </c>
      <c r="B323" s="23">
        <v>11</v>
      </c>
    </row>
    <row r="324" spans="1:2" x14ac:dyDescent="0.3">
      <c r="A324" s="23">
        <v>11</v>
      </c>
      <c r="B324" s="23">
        <v>10.6</v>
      </c>
    </row>
    <row r="325" spans="1:2" x14ac:dyDescent="0.3">
      <c r="A325" s="23">
        <v>12</v>
      </c>
      <c r="B325" s="23">
        <v>8</v>
      </c>
    </row>
    <row r="326" spans="1:2" x14ac:dyDescent="0.3">
      <c r="A326" s="23">
        <v>1</v>
      </c>
      <c r="B326" s="23">
        <v>8.9</v>
      </c>
    </row>
    <row r="327" spans="1:2" x14ac:dyDescent="0.3">
      <c r="A327" s="23">
        <v>2</v>
      </c>
      <c r="B327" s="23">
        <v>10.1</v>
      </c>
    </row>
    <row r="328" spans="1:2" x14ac:dyDescent="0.3">
      <c r="A328" s="23">
        <v>3</v>
      </c>
      <c r="B328" s="23">
        <v>9.1</v>
      </c>
    </row>
    <row r="329" spans="1:2" x14ac:dyDescent="0.3">
      <c r="A329" s="23">
        <v>4</v>
      </c>
      <c r="B329" s="23">
        <v>11</v>
      </c>
    </row>
    <row r="330" spans="1:2" x14ac:dyDescent="0.3">
      <c r="A330" s="23">
        <v>5</v>
      </c>
      <c r="B330" s="23">
        <v>9.9</v>
      </c>
    </row>
    <row r="331" spans="1:2" x14ac:dyDescent="0.3">
      <c r="A331" s="23">
        <v>6</v>
      </c>
      <c r="B331" s="23">
        <v>8.8000000000000007</v>
      </c>
    </row>
    <row r="332" spans="1:2" x14ac:dyDescent="0.3">
      <c r="A332" s="23">
        <v>7</v>
      </c>
      <c r="B332" s="23">
        <v>9.1</v>
      </c>
    </row>
    <row r="333" spans="1:2" x14ac:dyDescent="0.3">
      <c r="A333" s="23">
        <v>8</v>
      </c>
      <c r="B333" s="23">
        <v>7.7</v>
      </c>
    </row>
    <row r="334" spans="1:2" x14ac:dyDescent="0.3">
      <c r="A334" s="23">
        <v>9</v>
      </c>
      <c r="B334" s="23">
        <v>8.1999999999999993</v>
      </c>
    </row>
    <row r="335" spans="1:2" x14ac:dyDescent="0.3">
      <c r="A335" s="23">
        <v>10</v>
      </c>
      <c r="B335" s="23">
        <v>8.6999999999999993</v>
      </c>
    </row>
    <row r="336" spans="1:2" x14ac:dyDescent="0.3">
      <c r="A336" s="23">
        <v>11</v>
      </c>
      <c r="B336" s="23">
        <v>10.6</v>
      </c>
    </row>
    <row r="337" spans="1:2" x14ac:dyDescent="0.3">
      <c r="A337" s="23">
        <v>12</v>
      </c>
      <c r="B337" s="23">
        <v>9.9</v>
      </c>
    </row>
    <row r="338" spans="1:2" x14ac:dyDescent="0.3">
      <c r="A338" s="23">
        <v>1</v>
      </c>
      <c r="B338" s="23">
        <v>8.6999999999999993</v>
      </c>
    </row>
    <row r="339" spans="1:2" x14ac:dyDescent="0.3">
      <c r="A339" s="23">
        <v>2</v>
      </c>
      <c r="B339" s="23">
        <v>8.4</v>
      </c>
    </row>
    <row r="340" spans="1:2" x14ac:dyDescent="0.3">
      <c r="A340" s="23">
        <v>3</v>
      </c>
      <c r="B340" s="23">
        <v>8.5</v>
      </c>
    </row>
    <row r="341" spans="1:2" x14ac:dyDescent="0.3">
      <c r="A341" s="23">
        <v>4</v>
      </c>
      <c r="B341" s="23">
        <v>7.9</v>
      </c>
    </row>
    <row r="342" spans="1:2" x14ac:dyDescent="0.3">
      <c r="A342" s="23">
        <v>5</v>
      </c>
      <c r="B342" s="23">
        <v>8.5</v>
      </c>
    </row>
    <row r="343" spans="1:2" x14ac:dyDescent="0.3">
      <c r="A343" s="23">
        <v>6</v>
      </c>
      <c r="B343" s="23">
        <v>7.8</v>
      </c>
    </row>
    <row r="344" spans="1:2" x14ac:dyDescent="0.3">
      <c r="A344" s="23">
        <v>7</v>
      </c>
      <c r="B344" s="23">
        <v>9.8000000000000007</v>
      </c>
    </row>
    <row r="345" spans="1:2" x14ac:dyDescent="0.3">
      <c r="A345" s="23">
        <v>8</v>
      </c>
      <c r="B345" s="23">
        <v>8.6999999999999993</v>
      </c>
    </row>
    <row r="346" spans="1:2" x14ac:dyDescent="0.3">
      <c r="A346" s="23">
        <v>9</v>
      </c>
      <c r="B346" s="23">
        <v>8.8000000000000007</v>
      </c>
    </row>
    <row r="347" spans="1:2" x14ac:dyDescent="0.3">
      <c r="A347" s="23">
        <v>10</v>
      </c>
      <c r="B347" s="23">
        <v>9.8000000000000007</v>
      </c>
    </row>
    <row r="348" spans="1:2" x14ac:dyDescent="0.3">
      <c r="A348" s="23">
        <v>11</v>
      </c>
      <c r="B348" s="23">
        <v>10</v>
      </c>
    </row>
    <row r="349" spans="1:2" x14ac:dyDescent="0.3">
      <c r="A349" s="23">
        <v>12</v>
      </c>
      <c r="B349" s="23">
        <v>7.7</v>
      </c>
    </row>
    <row r="350" spans="1:2" x14ac:dyDescent="0.3">
      <c r="A350" s="23">
        <v>1</v>
      </c>
      <c r="B350" s="23">
        <v>9.6999999999999993</v>
      </c>
    </row>
    <row r="351" spans="1:2" x14ac:dyDescent="0.3">
      <c r="A351" s="23">
        <v>2</v>
      </c>
      <c r="B351" s="23">
        <v>8</v>
      </c>
    </row>
    <row r="352" spans="1:2" x14ac:dyDescent="0.3">
      <c r="A352" s="23">
        <v>3</v>
      </c>
      <c r="B352" s="23">
        <v>11</v>
      </c>
    </row>
    <row r="353" spans="1:2" x14ac:dyDescent="0.3">
      <c r="A353" s="23">
        <v>4</v>
      </c>
      <c r="B353" s="23">
        <v>8.6</v>
      </c>
    </row>
    <row r="354" spans="1:2" x14ac:dyDescent="0.3">
      <c r="A354" s="23">
        <v>5</v>
      </c>
      <c r="B354" s="23">
        <v>8.6999999999999993</v>
      </c>
    </row>
    <row r="355" spans="1:2" x14ac:dyDescent="0.3">
      <c r="A355" s="23">
        <v>6</v>
      </c>
      <c r="B355" s="23">
        <v>8.1999999999999993</v>
      </c>
    </row>
    <row r="356" spans="1:2" x14ac:dyDescent="0.3">
      <c r="A356" s="23">
        <v>7</v>
      </c>
      <c r="B356" s="23">
        <v>10.7</v>
      </c>
    </row>
    <row r="357" spans="1:2" x14ac:dyDescent="0.3">
      <c r="A357" s="23">
        <v>8</v>
      </c>
      <c r="B357" s="23">
        <v>8.5</v>
      </c>
    </row>
    <row r="358" spans="1:2" x14ac:dyDescent="0.3">
      <c r="A358" s="23">
        <v>9</v>
      </c>
      <c r="B358" s="23">
        <v>7.8</v>
      </c>
    </row>
    <row r="359" spans="1:2" x14ac:dyDescent="0.3">
      <c r="A359" s="23">
        <v>10</v>
      </c>
      <c r="B359" s="23">
        <v>8.1999999999999993</v>
      </c>
    </row>
    <row r="360" spans="1:2" x14ac:dyDescent="0.3">
      <c r="A360" s="23">
        <v>11</v>
      </c>
      <c r="B360" s="23">
        <v>9.9</v>
      </c>
    </row>
    <row r="361" spans="1:2" x14ac:dyDescent="0.3">
      <c r="A361" s="23">
        <v>12</v>
      </c>
      <c r="B361" s="23">
        <v>8.8000000000000007</v>
      </c>
    </row>
    <row r="362" spans="1:2" x14ac:dyDescent="0.3">
      <c r="A362" s="23">
        <v>1</v>
      </c>
      <c r="B362" s="23">
        <v>9.9</v>
      </c>
    </row>
    <row r="363" spans="1:2" x14ac:dyDescent="0.3">
      <c r="A363" s="23">
        <v>2</v>
      </c>
      <c r="B363" s="23">
        <v>9.4</v>
      </c>
    </row>
    <row r="364" spans="1:2" x14ac:dyDescent="0.3">
      <c r="A364" s="23">
        <v>3</v>
      </c>
      <c r="B364" s="23">
        <v>9.1999999999999993</v>
      </c>
    </row>
    <row r="365" spans="1:2" x14ac:dyDescent="0.3">
      <c r="A365" s="23">
        <v>4</v>
      </c>
      <c r="B365" s="23">
        <v>8</v>
      </c>
    </row>
    <row r="366" spans="1:2" x14ac:dyDescent="0.3">
      <c r="A366" s="23">
        <v>5</v>
      </c>
      <c r="B366" s="23">
        <v>9</v>
      </c>
    </row>
    <row r="367" spans="1:2" x14ac:dyDescent="0.3">
      <c r="A367" s="23">
        <v>6</v>
      </c>
      <c r="B367" s="23">
        <v>8.6999999999999993</v>
      </c>
    </row>
    <row r="368" spans="1:2" x14ac:dyDescent="0.3">
      <c r="A368" s="23">
        <v>7</v>
      </c>
      <c r="B368" s="23">
        <v>11.5</v>
      </c>
    </row>
    <row r="369" spans="1:2" x14ac:dyDescent="0.3">
      <c r="A369" s="23">
        <v>8</v>
      </c>
      <c r="B369" s="23">
        <v>9.1</v>
      </c>
    </row>
    <row r="370" spans="1:2" x14ac:dyDescent="0.3">
      <c r="A370" s="23">
        <v>9</v>
      </c>
      <c r="B370" s="23">
        <v>8.4</v>
      </c>
    </row>
    <row r="371" spans="1:2" x14ac:dyDescent="0.3">
      <c r="A371" s="23">
        <v>10</v>
      </c>
      <c r="B371" s="23">
        <v>10.1</v>
      </c>
    </row>
    <row r="372" spans="1:2" x14ac:dyDescent="0.3">
      <c r="A372" s="23">
        <v>11</v>
      </c>
      <c r="B372" s="23">
        <v>9.4</v>
      </c>
    </row>
    <row r="373" spans="1:2" x14ac:dyDescent="0.3">
      <c r="A373" s="23">
        <v>12</v>
      </c>
      <c r="B373" s="23">
        <v>7.8</v>
      </c>
    </row>
    <row r="374" spans="1:2" x14ac:dyDescent="0.3">
      <c r="A374" s="23">
        <v>1</v>
      </c>
      <c r="B374" s="23">
        <v>8.3000000000000007</v>
      </c>
    </row>
    <row r="375" spans="1:2" x14ac:dyDescent="0.3">
      <c r="A375" s="23">
        <v>2</v>
      </c>
      <c r="B375" s="23">
        <v>8.4</v>
      </c>
    </row>
    <row r="376" spans="1:2" x14ac:dyDescent="0.3">
      <c r="A376" s="23">
        <v>3</v>
      </c>
      <c r="B376" s="23">
        <v>7.6</v>
      </c>
    </row>
    <row r="377" spans="1:2" x14ac:dyDescent="0.3">
      <c r="A377" s="23">
        <v>4</v>
      </c>
      <c r="B377" s="23">
        <v>9.1</v>
      </c>
    </row>
    <row r="378" spans="1:2" x14ac:dyDescent="0.3">
      <c r="A378" s="23">
        <v>5</v>
      </c>
      <c r="B378" s="23">
        <v>9.4</v>
      </c>
    </row>
    <row r="379" spans="1:2" x14ac:dyDescent="0.3">
      <c r="A379" s="23">
        <v>6</v>
      </c>
      <c r="B379" s="23">
        <v>9.6</v>
      </c>
    </row>
    <row r="380" spans="1:2" x14ac:dyDescent="0.3">
      <c r="A380" s="23">
        <v>7</v>
      </c>
      <c r="B380" s="23">
        <v>11</v>
      </c>
    </row>
    <row r="381" spans="1:2" x14ac:dyDescent="0.3">
      <c r="A381" s="23">
        <v>8</v>
      </c>
      <c r="B381" s="23">
        <v>8.1999999999999993</v>
      </c>
    </row>
    <row r="382" spans="1:2" x14ac:dyDescent="0.3">
      <c r="A382" s="23">
        <v>9</v>
      </c>
      <c r="B382" s="23">
        <v>8.8000000000000007</v>
      </c>
    </row>
    <row r="383" spans="1:2" x14ac:dyDescent="0.3">
      <c r="A383" s="23">
        <v>10</v>
      </c>
      <c r="B383" s="23">
        <v>10.9</v>
      </c>
    </row>
    <row r="384" spans="1:2" x14ac:dyDescent="0.3">
      <c r="A384" s="23">
        <v>11</v>
      </c>
      <c r="B384" s="23">
        <v>11</v>
      </c>
    </row>
    <row r="385" spans="1:2" x14ac:dyDescent="0.3">
      <c r="A385" s="23">
        <v>12</v>
      </c>
      <c r="B385" s="23">
        <v>9.5</v>
      </c>
    </row>
    <row r="386" spans="1:2" x14ac:dyDescent="0.3">
      <c r="A386" s="23">
        <v>1</v>
      </c>
      <c r="B386" s="23">
        <v>9.1999999999999993</v>
      </c>
    </row>
    <row r="387" spans="1:2" x14ac:dyDescent="0.3">
      <c r="A387" s="23">
        <v>2</v>
      </c>
      <c r="B387" s="23">
        <v>9.8000000000000007</v>
      </c>
    </row>
    <row r="388" spans="1:2" x14ac:dyDescent="0.3">
      <c r="A388" s="23">
        <v>3</v>
      </c>
      <c r="B388" s="23">
        <v>9.4</v>
      </c>
    </row>
    <row r="389" spans="1:2" x14ac:dyDescent="0.3">
      <c r="A389" s="23">
        <v>4</v>
      </c>
      <c r="B389" s="23">
        <v>8</v>
      </c>
    </row>
    <row r="390" spans="1:2" x14ac:dyDescent="0.3">
      <c r="A390" s="23">
        <v>5</v>
      </c>
      <c r="B390" s="23">
        <v>8</v>
      </c>
    </row>
    <row r="391" spans="1:2" x14ac:dyDescent="0.3">
      <c r="A391" s="23">
        <v>6</v>
      </c>
      <c r="B391" s="23">
        <v>8.6</v>
      </c>
    </row>
    <row r="392" spans="1:2" x14ac:dyDescent="0.3">
      <c r="A392" s="23">
        <v>7</v>
      </c>
      <c r="B392" s="23">
        <v>10.5</v>
      </c>
    </row>
    <row r="393" spans="1:2" x14ac:dyDescent="0.3">
      <c r="A393" s="23">
        <v>8</v>
      </c>
      <c r="B393" s="23">
        <v>9.4</v>
      </c>
    </row>
    <row r="394" spans="1:2" x14ac:dyDescent="0.3">
      <c r="A394" s="23">
        <v>9</v>
      </c>
      <c r="B394" s="23">
        <v>8.1999999999999993</v>
      </c>
    </row>
    <row r="395" spans="1:2" x14ac:dyDescent="0.3">
      <c r="A395" s="23">
        <v>10</v>
      </c>
      <c r="B395" s="23">
        <v>8.6999999999999993</v>
      </c>
    </row>
    <row r="396" spans="1:2" x14ac:dyDescent="0.3">
      <c r="A396" s="23">
        <v>11</v>
      </c>
      <c r="B396" s="23">
        <v>9.6999999999999993</v>
      </c>
    </row>
    <row r="397" spans="1:2" x14ac:dyDescent="0.3">
      <c r="A397" s="23">
        <v>12</v>
      </c>
      <c r="B397" s="23">
        <v>9.4</v>
      </c>
    </row>
    <row r="398" spans="1:2" x14ac:dyDescent="0.3">
      <c r="A398" s="23">
        <v>1</v>
      </c>
      <c r="B398" s="23">
        <v>9.6999999999999993</v>
      </c>
    </row>
    <row r="399" spans="1:2" x14ac:dyDescent="0.3">
      <c r="A399" s="23">
        <v>2</v>
      </c>
      <c r="B399" s="23">
        <v>8.1999999999999993</v>
      </c>
    </row>
    <row r="400" spans="1:2" x14ac:dyDescent="0.3">
      <c r="A400" s="23">
        <v>3</v>
      </c>
      <c r="B400" s="23">
        <v>9.4</v>
      </c>
    </row>
    <row r="401" spans="1:2" x14ac:dyDescent="0.3">
      <c r="A401" s="23">
        <v>4</v>
      </c>
      <c r="B401" s="23">
        <v>10.4</v>
      </c>
    </row>
    <row r="402" spans="1:2" x14ac:dyDescent="0.3">
      <c r="A402" s="23">
        <v>5</v>
      </c>
      <c r="B402" s="23">
        <v>9.5</v>
      </c>
    </row>
    <row r="403" spans="1:2" x14ac:dyDescent="0.3">
      <c r="A403" s="23">
        <v>6</v>
      </c>
      <c r="B403" s="23">
        <v>10.4</v>
      </c>
    </row>
    <row r="404" spans="1:2" x14ac:dyDescent="0.3">
      <c r="A404" s="23">
        <v>7</v>
      </c>
      <c r="B404" s="23">
        <v>10.1</v>
      </c>
    </row>
    <row r="405" spans="1:2" x14ac:dyDescent="0.3">
      <c r="A405" s="23">
        <v>8</v>
      </c>
      <c r="B405" s="23">
        <v>8.5</v>
      </c>
    </row>
    <row r="406" spans="1:2" x14ac:dyDescent="0.3">
      <c r="A406" s="23">
        <v>9</v>
      </c>
      <c r="B406" s="23">
        <v>8.1999999999999993</v>
      </c>
    </row>
    <row r="407" spans="1:2" x14ac:dyDescent="0.3">
      <c r="A407" s="23">
        <v>10</v>
      </c>
      <c r="B407" s="23">
        <v>7.7</v>
      </c>
    </row>
    <row r="408" spans="1:2" x14ac:dyDescent="0.3">
      <c r="A408" s="23">
        <v>11</v>
      </c>
      <c r="B408" s="23">
        <v>10.199999999999999</v>
      </c>
    </row>
    <row r="409" spans="1:2" x14ac:dyDescent="0.3">
      <c r="A409" s="23">
        <v>12</v>
      </c>
      <c r="B409" s="23">
        <v>8.1</v>
      </c>
    </row>
    <row r="410" spans="1:2" x14ac:dyDescent="0.3">
      <c r="A410" s="23">
        <v>1</v>
      </c>
      <c r="B410" s="23">
        <v>8.8000000000000007</v>
      </c>
    </row>
    <row r="411" spans="1:2" x14ac:dyDescent="0.3">
      <c r="A411" s="23">
        <v>2</v>
      </c>
      <c r="B411" s="23">
        <v>9.6</v>
      </c>
    </row>
    <row r="412" spans="1:2" x14ac:dyDescent="0.3">
      <c r="A412" s="23">
        <v>3</v>
      </c>
      <c r="B412" s="23">
        <v>8.3000000000000007</v>
      </c>
    </row>
    <row r="413" spans="1:2" x14ac:dyDescent="0.3">
      <c r="A413" s="23">
        <v>4</v>
      </c>
      <c r="B413" s="23">
        <v>8.6999999999999993</v>
      </c>
    </row>
    <row r="414" spans="1:2" x14ac:dyDescent="0.3">
      <c r="A414" s="23">
        <v>5</v>
      </c>
      <c r="B414" s="23">
        <v>8.9</v>
      </c>
    </row>
    <row r="415" spans="1:2" x14ac:dyDescent="0.3">
      <c r="A415" s="23">
        <v>6</v>
      </c>
      <c r="B415" s="23">
        <v>9</v>
      </c>
    </row>
    <row r="416" spans="1:2" x14ac:dyDescent="0.3">
      <c r="A416" s="23">
        <v>7</v>
      </c>
      <c r="B416" s="23">
        <v>11</v>
      </c>
    </row>
    <row r="417" spans="1:2" x14ac:dyDescent="0.3">
      <c r="A417" s="23">
        <v>8</v>
      </c>
      <c r="B417" s="23">
        <v>9</v>
      </c>
    </row>
    <row r="418" spans="1:2" x14ac:dyDescent="0.3">
      <c r="A418" s="23">
        <v>9</v>
      </c>
      <c r="B418" s="23">
        <v>9.5</v>
      </c>
    </row>
    <row r="419" spans="1:2" x14ac:dyDescent="0.3">
      <c r="A419" s="23">
        <v>10</v>
      </c>
      <c r="B419" s="23">
        <v>8.1999999999999993</v>
      </c>
    </row>
    <row r="420" spans="1:2" x14ac:dyDescent="0.3">
      <c r="A420" s="23">
        <v>11</v>
      </c>
      <c r="B420" s="23">
        <v>9.1999999999999993</v>
      </c>
    </row>
    <row r="421" spans="1:2" x14ac:dyDescent="0.3">
      <c r="A421" s="23">
        <v>12</v>
      </c>
      <c r="B421" s="23">
        <v>8.4</v>
      </c>
    </row>
    <row r="422" spans="1:2" x14ac:dyDescent="0.3">
      <c r="A422" s="23">
        <v>1</v>
      </c>
      <c r="B422" s="23">
        <v>9.1</v>
      </c>
    </row>
    <row r="423" spans="1:2" x14ac:dyDescent="0.3">
      <c r="A423" s="23">
        <v>2</v>
      </c>
      <c r="B423" s="23">
        <v>8.1999999999999993</v>
      </c>
    </row>
    <row r="424" spans="1:2" x14ac:dyDescent="0.3">
      <c r="A424" s="23">
        <v>3</v>
      </c>
      <c r="B424" s="23">
        <v>9.5</v>
      </c>
    </row>
    <row r="425" spans="1:2" x14ac:dyDescent="0.3">
      <c r="A425" s="23">
        <v>4</v>
      </c>
      <c r="B425" s="23">
        <v>8.6</v>
      </c>
    </row>
    <row r="426" spans="1:2" x14ac:dyDescent="0.3">
      <c r="A426" s="23">
        <v>5</v>
      </c>
      <c r="B426" s="23">
        <v>8.3000000000000007</v>
      </c>
    </row>
    <row r="427" spans="1:2" x14ac:dyDescent="0.3">
      <c r="A427" s="23">
        <v>6</v>
      </c>
      <c r="B427" s="23">
        <v>9.6999999999999993</v>
      </c>
    </row>
    <row r="428" spans="1:2" x14ac:dyDescent="0.3">
      <c r="A428" s="23">
        <v>7</v>
      </c>
      <c r="B428" s="23">
        <v>9.4</v>
      </c>
    </row>
    <row r="429" spans="1:2" x14ac:dyDescent="0.3">
      <c r="A429" s="23">
        <v>8</v>
      </c>
      <c r="B429" s="23">
        <v>8.6</v>
      </c>
    </row>
    <row r="430" spans="1:2" x14ac:dyDescent="0.3">
      <c r="A430" s="23">
        <v>9</v>
      </c>
      <c r="B430" s="23">
        <v>9.3000000000000007</v>
      </c>
    </row>
    <row r="431" spans="1:2" x14ac:dyDescent="0.3">
      <c r="A431" s="23">
        <v>10</v>
      </c>
      <c r="B431" s="23">
        <v>8.1</v>
      </c>
    </row>
    <row r="432" spans="1:2" x14ac:dyDescent="0.3">
      <c r="A432" s="23">
        <v>11</v>
      </c>
      <c r="B432" s="23">
        <v>11.5</v>
      </c>
    </row>
    <row r="433" spans="1:2" x14ac:dyDescent="0.3">
      <c r="A433" s="23">
        <v>12</v>
      </c>
      <c r="B433" s="23">
        <v>11</v>
      </c>
    </row>
    <row r="434" spans="1:2" x14ac:dyDescent="0.3">
      <c r="A434" s="23">
        <v>1</v>
      </c>
      <c r="B434" s="23">
        <v>9.8000000000000007</v>
      </c>
    </row>
    <row r="435" spans="1:2" x14ac:dyDescent="0.3">
      <c r="A435" s="23">
        <v>2</v>
      </c>
      <c r="B435" s="23">
        <v>9.6</v>
      </c>
    </row>
    <row r="436" spans="1:2" x14ac:dyDescent="0.3">
      <c r="A436" s="23">
        <v>3</v>
      </c>
      <c r="B436" s="23">
        <v>10.4</v>
      </c>
    </row>
    <row r="437" spans="1:2" x14ac:dyDescent="0.3">
      <c r="A437" s="23">
        <v>4</v>
      </c>
      <c r="B437" s="23">
        <v>8.6</v>
      </c>
    </row>
    <row r="438" spans="1:2" x14ac:dyDescent="0.3">
      <c r="A438" s="23">
        <v>5</v>
      </c>
      <c r="B438" s="23">
        <v>8.6999999999999993</v>
      </c>
    </row>
    <row r="439" spans="1:2" x14ac:dyDescent="0.3">
      <c r="A439" s="23">
        <v>6</v>
      </c>
      <c r="B439" s="23">
        <v>7.8</v>
      </c>
    </row>
    <row r="440" spans="1:2" x14ac:dyDescent="0.3">
      <c r="A440" s="23">
        <v>7</v>
      </c>
      <c r="B440" s="23">
        <v>9.1999999999999993</v>
      </c>
    </row>
    <row r="441" spans="1:2" x14ac:dyDescent="0.3">
      <c r="A441" s="23">
        <v>8</v>
      </c>
      <c r="B441" s="23">
        <v>9.6</v>
      </c>
    </row>
    <row r="442" spans="1:2" x14ac:dyDescent="0.3">
      <c r="A442" s="23">
        <v>9</v>
      </c>
      <c r="B442" s="23">
        <v>8.1999999999999993</v>
      </c>
    </row>
    <row r="443" spans="1:2" x14ac:dyDescent="0.3">
      <c r="A443" s="23">
        <v>10</v>
      </c>
      <c r="B443" s="23">
        <v>8.3000000000000007</v>
      </c>
    </row>
    <row r="444" spans="1:2" x14ac:dyDescent="0.3">
      <c r="A444" s="23">
        <v>11</v>
      </c>
      <c r="B444" s="23">
        <v>10.1</v>
      </c>
    </row>
    <row r="445" spans="1:2" x14ac:dyDescent="0.3">
      <c r="A445" s="23">
        <v>12</v>
      </c>
      <c r="B445" s="23">
        <v>8.1</v>
      </c>
    </row>
    <row r="446" spans="1:2" x14ac:dyDescent="0.3">
      <c r="A446" s="23">
        <v>1</v>
      </c>
      <c r="B446" s="23">
        <v>9.9</v>
      </c>
    </row>
    <row r="447" spans="1:2" x14ac:dyDescent="0.3">
      <c r="A447" s="23">
        <v>2</v>
      </c>
      <c r="B447" s="23">
        <v>9.5</v>
      </c>
    </row>
    <row r="448" spans="1:2" x14ac:dyDescent="0.3">
      <c r="A448" s="23">
        <v>3</v>
      </c>
      <c r="B448" s="23">
        <v>9.1999999999999993</v>
      </c>
    </row>
    <row r="449" spans="1:2" x14ac:dyDescent="0.3">
      <c r="A449" s="23">
        <v>4</v>
      </c>
      <c r="B449" s="23">
        <v>9.3000000000000007</v>
      </c>
    </row>
    <row r="450" spans="1:2" x14ac:dyDescent="0.3">
      <c r="A450" s="23">
        <v>5</v>
      </c>
      <c r="B450" s="23">
        <v>8.3000000000000007</v>
      </c>
    </row>
    <row r="451" spans="1:2" x14ac:dyDescent="0.3">
      <c r="A451" s="23">
        <v>6</v>
      </c>
      <c r="B451" s="23">
        <v>8.1</v>
      </c>
    </row>
    <row r="452" spans="1:2" x14ac:dyDescent="0.3">
      <c r="A452" s="23">
        <v>7</v>
      </c>
      <c r="B452" s="23">
        <v>10.3</v>
      </c>
    </row>
    <row r="453" spans="1:2" x14ac:dyDescent="0.3">
      <c r="A453" s="23">
        <v>8</v>
      </c>
      <c r="B453" s="23">
        <v>9.8000000000000007</v>
      </c>
    </row>
    <row r="454" spans="1:2" x14ac:dyDescent="0.3">
      <c r="A454" s="23">
        <v>9</v>
      </c>
      <c r="B454" s="23">
        <v>8.6</v>
      </c>
    </row>
    <row r="455" spans="1:2" x14ac:dyDescent="0.3">
      <c r="A455" s="23">
        <v>10</v>
      </c>
      <c r="B455" s="23">
        <v>9.9</v>
      </c>
    </row>
    <row r="456" spans="1:2" x14ac:dyDescent="0.3">
      <c r="A456" s="23">
        <v>11</v>
      </c>
      <c r="B456" s="23">
        <v>9.4</v>
      </c>
    </row>
    <row r="457" spans="1:2" x14ac:dyDescent="0.3">
      <c r="A457" s="23">
        <v>12</v>
      </c>
      <c r="B457" s="23">
        <v>8.6999999999999993</v>
      </c>
    </row>
    <row r="458" spans="1:2" x14ac:dyDescent="0.3">
      <c r="A458" s="23">
        <v>1</v>
      </c>
      <c r="B458" s="23">
        <v>9</v>
      </c>
    </row>
    <row r="459" spans="1:2" x14ac:dyDescent="0.3">
      <c r="A459" s="23">
        <v>2</v>
      </c>
      <c r="B459" s="23">
        <v>9.9</v>
      </c>
    </row>
    <row r="460" spans="1:2" x14ac:dyDescent="0.3">
      <c r="A460" s="23">
        <v>3</v>
      </c>
      <c r="B460" s="23">
        <v>8.1999999999999993</v>
      </c>
    </row>
    <row r="461" spans="1:2" x14ac:dyDescent="0.3">
      <c r="A461" s="23">
        <v>4</v>
      </c>
      <c r="B461" s="23">
        <v>10.1</v>
      </c>
    </row>
    <row r="462" spans="1:2" x14ac:dyDescent="0.3">
      <c r="A462" s="23">
        <v>5</v>
      </c>
      <c r="B462" s="23">
        <v>10.4</v>
      </c>
    </row>
    <row r="463" spans="1:2" x14ac:dyDescent="0.3">
      <c r="A463" s="23">
        <v>6</v>
      </c>
      <c r="B463" s="23">
        <v>9</v>
      </c>
    </row>
    <row r="464" spans="1:2" x14ac:dyDescent="0.3">
      <c r="A464" s="23">
        <v>7</v>
      </c>
      <c r="B464" s="23">
        <v>10.1</v>
      </c>
    </row>
    <row r="465" spans="1:2" x14ac:dyDescent="0.3">
      <c r="A465" s="23">
        <v>8</v>
      </c>
      <c r="B465" s="23">
        <v>9.3000000000000007</v>
      </c>
    </row>
    <row r="466" spans="1:2" x14ac:dyDescent="0.3">
      <c r="A466" s="23">
        <v>9</v>
      </c>
      <c r="B466" s="23">
        <v>11</v>
      </c>
    </row>
    <row r="467" spans="1:2" x14ac:dyDescent="0.3">
      <c r="A467" s="23">
        <v>10</v>
      </c>
      <c r="B467" s="23">
        <v>8.1999999999999993</v>
      </c>
    </row>
    <row r="468" spans="1:2" x14ac:dyDescent="0.3">
      <c r="A468" s="23">
        <v>11</v>
      </c>
      <c r="B468" s="23">
        <v>11.4</v>
      </c>
    </row>
    <row r="469" spans="1:2" x14ac:dyDescent="0.3">
      <c r="A469" s="23">
        <v>12</v>
      </c>
      <c r="B469" s="23">
        <v>10.6</v>
      </c>
    </row>
    <row r="470" spans="1:2" x14ac:dyDescent="0.3">
      <c r="A470" s="23">
        <v>1</v>
      </c>
      <c r="B470" s="23">
        <v>8.1999999999999993</v>
      </c>
    </row>
    <row r="471" spans="1:2" x14ac:dyDescent="0.3">
      <c r="A471" s="23">
        <v>2</v>
      </c>
      <c r="B471" s="23">
        <v>9.1</v>
      </c>
    </row>
    <row r="472" spans="1:2" x14ac:dyDescent="0.3">
      <c r="A472" s="23">
        <v>3</v>
      </c>
      <c r="B472" s="23">
        <v>8.5</v>
      </c>
    </row>
    <row r="473" spans="1:2" x14ac:dyDescent="0.3">
      <c r="A473" s="23">
        <v>4</v>
      </c>
      <c r="B473" s="23">
        <v>9.4</v>
      </c>
    </row>
    <row r="474" spans="1:2" x14ac:dyDescent="0.3">
      <c r="A474" s="23">
        <v>5</v>
      </c>
      <c r="B474" s="23">
        <v>8.1</v>
      </c>
    </row>
    <row r="475" spans="1:2" x14ac:dyDescent="0.3">
      <c r="A475" s="23">
        <v>6</v>
      </c>
      <c r="B475" s="23">
        <v>8.4</v>
      </c>
    </row>
    <row r="476" spans="1:2" x14ac:dyDescent="0.3">
      <c r="A476" s="23">
        <v>7</v>
      </c>
      <c r="B476" s="23">
        <v>10.8</v>
      </c>
    </row>
    <row r="477" spans="1:2" x14ac:dyDescent="0.3">
      <c r="A477" s="23">
        <v>8</v>
      </c>
      <c r="B477" s="23">
        <v>8.6</v>
      </c>
    </row>
    <row r="478" spans="1:2" x14ac:dyDescent="0.3">
      <c r="A478" s="23">
        <v>9</v>
      </c>
      <c r="B478" s="23">
        <v>10.3</v>
      </c>
    </row>
    <row r="479" spans="1:2" x14ac:dyDescent="0.3">
      <c r="A479" s="23">
        <v>10</v>
      </c>
      <c r="B479" s="23">
        <v>8.6999999999999993</v>
      </c>
    </row>
    <row r="480" spans="1:2" x14ac:dyDescent="0.3">
      <c r="A480" s="23">
        <v>11</v>
      </c>
      <c r="B480" s="23">
        <v>9.8000000000000007</v>
      </c>
    </row>
    <row r="481" spans="1:2" x14ac:dyDescent="0.3">
      <c r="A481" s="23">
        <v>12</v>
      </c>
      <c r="B481" s="23">
        <v>8.8000000000000007</v>
      </c>
    </row>
    <row r="482" spans="1:2" x14ac:dyDescent="0.3">
      <c r="A482" s="23">
        <v>1</v>
      </c>
      <c r="B482" s="23">
        <v>8.9</v>
      </c>
    </row>
    <row r="483" spans="1:2" x14ac:dyDescent="0.3">
      <c r="A483" s="23">
        <v>2</v>
      </c>
      <c r="B483" s="23">
        <v>7.9</v>
      </c>
    </row>
    <row r="484" spans="1:2" x14ac:dyDescent="0.3">
      <c r="A484" s="23">
        <v>3</v>
      </c>
      <c r="B484" s="23">
        <v>8.5</v>
      </c>
    </row>
    <row r="485" spans="1:2" x14ac:dyDescent="0.3">
      <c r="A485" s="23">
        <v>4</v>
      </c>
      <c r="B485" s="23">
        <v>8.6</v>
      </c>
    </row>
    <row r="486" spans="1:2" x14ac:dyDescent="0.3">
      <c r="A486" s="23">
        <v>5</v>
      </c>
      <c r="B486" s="23">
        <v>7.6</v>
      </c>
    </row>
    <row r="487" spans="1:2" x14ac:dyDescent="0.3">
      <c r="A487" s="23">
        <v>6</v>
      </c>
      <c r="B487" s="23">
        <v>8.4</v>
      </c>
    </row>
    <row r="488" spans="1:2" x14ac:dyDescent="0.3">
      <c r="A488" s="23">
        <v>7</v>
      </c>
      <c r="B488" s="23">
        <v>10.1</v>
      </c>
    </row>
    <row r="489" spans="1:2" x14ac:dyDescent="0.3">
      <c r="A489" s="23">
        <v>8</v>
      </c>
      <c r="B489" s="23">
        <v>9.3000000000000007</v>
      </c>
    </row>
    <row r="490" spans="1:2" x14ac:dyDescent="0.3">
      <c r="A490" s="23">
        <v>9</v>
      </c>
      <c r="B490" s="23">
        <v>8.8000000000000007</v>
      </c>
    </row>
    <row r="491" spans="1:2" x14ac:dyDescent="0.3">
      <c r="A491" s="23">
        <v>10</v>
      </c>
      <c r="B491" s="23">
        <v>8.9</v>
      </c>
    </row>
    <row r="492" spans="1:2" x14ac:dyDescent="0.3">
      <c r="A492" s="23">
        <v>11</v>
      </c>
      <c r="B492" s="23">
        <v>9.9</v>
      </c>
    </row>
    <row r="493" spans="1:2" x14ac:dyDescent="0.3">
      <c r="A493" s="23">
        <v>12</v>
      </c>
      <c r="B493" s="23">
        <v>7.7</v>
      </c>
    </row>
    <row r="494" spans="1:2" x14ac:dyDescent="0.3">
      <c r="A494" s="23">
        <v>1</v>
      </c>
      <c r="B494" s="23">
        <v>8.1</v>
      </c>
    </row>
    <row r="495" spans="1:2" x14ac:dyDescent="0.3">
      <c r="A495" s="23">
        <v>2</v>
      </c>
      <c r="B495" s="23">
        <v>9.6</v>
      </c>
    </row>
    <row r="496" spans="1:2" x14ac:dyDescent="0.3">
      <c r="A496" s="23">
        <v>3</v>
      </c>
      <c r="B496" s="23">
        <v>8.8000000000000007</v>
      </c>
    </row>
    <row r="497" spans="1:2" x14ac:dyDescent="0.3">
      <c r="A497" s="23">
        <v>4</v>
      </c>
      <c r="B497" s="23">
        <v>7.9</v>
      </c>
    </row>
    <row r="498" spans="1:2" x14ac:dyDescent="0.3">
      <c r="A498" s="23">
        <v>5</v>
      </c>
      <c r="B498" s="23">
        <v>9.4</v>
      </c>
    </row>
    <row r="499" spans="1:2" x14ac:dyDescent="0.3">
      <c r="A499" s="23">
        <v>6</v>
      </c>
      <c r="B499" s="23">
        <v>8.9</v>
      </c>
    </row>
    <row r="500" spans="1:2" x14ac:dyDescent="0.3">
      <c r="A500" s="23">
        <v>7</v>
      </c>
      <c r="B500" s="23">
        <v>10.1</v>
      </c>
    </row>
    <row r="501" spans="1:2" x14ac:dyDescent="0.3">
      <c r="A501" s="23">
        <v>8</v>
      </c>
      <c r="B501" s="23">
        <v>8.9</v>
      </c>
    </row>
    <row r="502" spans="1:2" x14ac:dyDescent="0.3">
      <c r="A502" s="23">
        <v>9</v>
      </c>
      <c r="B502" s="23">
        <v>8.5</v>
      </c>
    </row>
    <row r="503" spans="1:2" x14ac:dyDescent="0.3">
      <c r="A503" s="23">
        <v>10</v>
      </c>
      <c r="B503" s="23">
        <v>8.9</v>
      </c>
    </row>
    <row r="504" spans="1:2" x14ac:dyDescent="0.3">
      <c r="A504" s="23">
        <v>11</v>
      </c>
      <c r="B504" s="23">
        <v>10.199999999999999</v>
      </c>
    </row>
    <row r="505" spans="1:2" x14ac:dyDescent="0.3">
      <c r="A505" s="23">
        <v>12</v>
      </c>
      <c r="B505" s="23">
        <v>8.6999999999999993</v>
      </c>
    </row>
    <row r="506" spans="1:2" x14ac:dyDescent="0.3">
      <c r="A506" s="23">
        <v>1</v>
      </c>
      <c r="B506" s="23">
        <v>8.6</v>
      </c>
    </row>
    <row r="507" spans="1:2" x14ac:dyDescent="0.3">
      <c r="A507" s="23">
        <v>2</v>
      </c>
      <c r="B507" s="23">
        <v>8.5</v>
      </c>
    </row>
    <row r="508" spans="1:2" x14ac:dyDescent="0.3">
      <c r="A508" s="23">
        <v>3</v>
      </c>
      <c r="B508" s="23">
        <v>9.6999999999999993</v>
      </c>
    </row>
    <row r="509" spans="1:2" x14ac:dyDescent="0.3">
      <c r="A509" s="23">
        <v>4</v>
      </c>
      <c r="B509" s="23">
        <v>8.9</v>
      </c>
    </row>
    <row r="510" spans="1:2" x14ac:dyDescent="0.3">
      <c r="A510" s="23">
        <v>5</v>
      </c>
      <c r="B510" s="23">
        <v>8.6999999999999993</v>
      </c>
    </row>
    <row r="511" spans="1:2" x14ac:dyDescent="0.3">
      <c r="A511" s="23">
        <v>6</v>
      </c>
      <c r="B511" s="23">
        <v>8.1</v>
      </c>
    </row>
    <row r="512" spans="1:2" x14ac:dyDescent="0.3">
      <c r="A512" s="23">
        <v>7</v>
      </c>
      <c r="B512" s="23">
        <v>10.4</v>
      </c>
    </row>
    <row r="513" spans="1:2" x14ac:dyDescent="0.3">
      <c r="A513" s="23">
        <v>8</v>
      </c>
      <c r="B513" s="23">
        <v>7.6</v>
      </c>
    </row>
    <row r="514" spans="1:2" x14ac:dyDescent="0.3">
      <c r="A514" s="23">
        <v>9</v>
      </c>
      <c r="B514" s="23">
        <v>8.3000000000000007</v>
      </c>
    </row>
    <row r="515" spans="1:2" x14ac:dyDescent="0.3">
      <c r="A515" s="23">
        <v>10</v>
      </c>
      <c r="B515" s="23">
        <v>7.6</v>
      </c>
    </row>
    <row r="516" spans="1:2" x14ac:dyDescent="0.3">
      <c r="A516" s="23">
        <v>11</v>
      </c>
      <c r="B516" s="23">
        <v>10.8</v>
      </c>
    </row>
    <row r="517" spans="1:2" x14ac:dyDescent="0.3">
      <c r="A517" s="23">
        <v>12</v>
      </c>
      <c r="B517" s="23">
        <v>8.8000000000000007</v>
      </c>
    </row>
    <row r="518" spans="1:2" x14ac:dyDescent="0.3">
      <c r="A518" s="23">
        <v>1</v>
      </c>
      <c r="B518" s="23">
        <v>10.4</v>
      </c>
    </row>
    <row r="519" spans="1:2" x14ac:dyDescent="0.3">
      <c r="A519" s="23">
        <v>2</v>
      </c>
      <c r="B519" s="23">
        <v>10.1</v>
      </c>
    </row>
    <row r="520" spans="1:2" x14ac:dyDescent="0.3">
      <c r="A520" s="23">
        <v>3</v>
      </c>
      <c r="B520" s="23">
        <v>9.1999999999999993</v>
      </c>
    </row>
    <row r="521" spans="1:2" x14ac:dyDescent="0.3">
      <c r="A521" s="23">
        <v>4</v>
      </c>
      <c r="B521" s="23">
        <v>8.6</v>
      </c>
    </row>
    <row r="522" spans="1:2" x14ac:dyDescent="0.3">
      <c r="A522" s="23">
        <v>5</v>
      </c>
      <c r="B522" s="23">
        <v>8.1</v>
      </c>
    </row>
    <row r="523" spans="1:2" x14ac:dyDescent="0.3">
      <c r="A523" s="23">
        <v>6</v>
      </c>
      <c r="B523" s="23">
        <v>9.3000000000000007</v>
      </c>
    </row>
    <row r="524" spans="1:2" x14ac:dyDescent="0.3">
      <c r="A524" s="23">
        <v>7</v>
      </c>
      <c r="B524" s="23">
        <v>9.1999999999999993</v>
      </c>
    </row>
    <row r="525" spans="1:2" x14ac:dyDescent="0.3">
      <c r="A525" s="23">
        <v>8</v>
      </c>
      <c r="B525" s="23">
        <v>7.6</v>
      </c>
    </row>
    <row r="526" spans="1:2" x14ac:dyDescent="0.3">
      <c r="A526" s="23">
        <v>9</v>
      </c>
      <c r="B526" s="23">
        <v>9.1</v>
      </c>
    </row>
    <row r="527" spans="1:2" x14ac:dyDescent="0.3">
      <c r="A527" s="23">
        <v>10</v>
      </c>
      <c r="B527" s="23">
        <v>8.5</v>
      </c>
    </row>
    <row r="528" spans="1:2" x14ac:dyDescent="0.3">
      <c r="A528" s="23">
        <v>11</v>
      </c>
      <c r="B528" s="23">
        <v>11.3</v>
      </c>
    </row>
    <row r="529" spans="1:2" x14ac:dyDescent="0.3">
      <c r="A529" s="23">
        <v>12</v>
      </c>
      <c r="B529" s="23">
        <v>9.6999999999999993</v>
      </c>
    </row>
    <row r="530" spans="1:2" x14ac:dyDescent="0.3">
      <c r="A530" s="23">
        <v>1</v>
      </c>
      <c r="B530" s="23">
        <v>7.8</v>
      </c>
    </row>
    <row r="531" spans="1:2" x14ac:dyDescent="0.3">
      <c r="A531" s="23">
        <v>2</v>
      </c>
      <c r="B531" s="23">
        <v>8.1999999999999993</v>
      </c>
    </row>
    <row r="532" spans="1:2" x14ac:dyDescent="0.3">
      <c r="A532" s="23">
        <v>3</v>
      </c>
      <c r="B532" s="23">
        <v>7.9</v>
      </c>
    </row>
    <row r="533" spans="1:2" x14ac:dyDescent="0.3">
      <c r="A533" s="23">
        <v>4</v>
      </c>
      <c r="B533" s="23">
        <v>11</v>
      </c>
    </row>
    <row r="534" spans="1:2" x14ac:dyDescent="0.3">
      <c r="A534" s="23">
        <v>5</v>
      </c>
      <c r="B534" s="23">
        <v>9.4</v>
      </c>
    </row>
    <row r="535" spans="1:2" x14ac:dyDescent="0.3">
      <c r="A535" s="23">
        <v>6</v>
      </c>
      <c r="B535" s="23">
        <v>8.4</v>
      </c>
    </row>
    <row r="536" spans="1:2" x14ac:dyDescent="0.3">
      <c r="A536" s="23">
        <v>7</v>
      </c>
      <c r="B536" s="23">
        <v>9.3000000000000007</v>
      </c>
    </row>
    <row r="537" spans="1:2" x14ac:dyDescent="0.3">
      <c r="A537" s="23">
        <v>8</v>
      </c>
      <c r="B537" s="23">
        <v>9.1</v>
      </c>
    </row>
    <row r="538" spans="1:2" x14ac:dyDescent="0.3">
      <c r="A538" s="23">
        <v>9</v>
      </c>
      <c r="B538" s="23">
        <v>9.1999999999999993</v>
      </c>
    </row>
    <row r="539" spans="1:2" x14ac:dyDescent="0.3">
      <c r="A539" s="23">
        <v>10</v>
      </c>
      <c r="B539" s="23">
        <v>8.6999999999999993</v>
      </c>
    </row>
    <row r="540" spans="1:2" x14ac:dyDescent="0.3">
      <c r="A540" s="23">
        <v>11</v>
      </c>
      <c r="B540" s="23">
        <v>9.6</v>
      </c>
    </row>
    <row r="541" spans="1:2" x14ac:dyDescent="0.3">
      <c r="A541" s="23">
        <v>12</v>
      </c>
      <c r="B541" s="23">
        <v>8.3000000000000007</v>
      </c>
    </row>
    <row r="542" spans="1:2" x14ac:dyDescent="0.3">
      <c r="A542" s="23">
        <v>1</v>
      </c>
      <c r="B542" s="23">
        <v>8.1</v>
      </c>
    </row>
    <row r="543" spans="1:2" x14ac:dyDescent="0.3">
      <c r="A543" s="23">
        <v>2</v>
      </c>
      <c r="B543" s="23">
        <v>8.6999999999999993</v>
      </c>
    </row>
    <row r="544" spans="1:2" x14ac:dyDescent="0.3">
      <c r="A544" s="23">
        <v>3</v>
      </c>
      <c r="B544" s="23">
        <v>8.6</v>
      </c>
    </row>
    <row r="545" spans="1:2" x14ac:dyDescent="0.3">
      <c r="A545" s="23">
        <v>4</v>
      </c>
      <c r="B545" s="23">
        <v>8.4</v>
      </c>
    </row>
    <row r="546" spans="1:2" x14ac:dyDescent="0.3">
      <c r="A546" s="23">
        <v>5</v>
      </c>
      <c r="B546" s="23">
        <v>8</v>
      </c>
    </row>
    <row r="547" spans="1:2" x14ac:dyDescent="0.3">
      <c r="A547" s="23">
        <v>6</v>
      </c>
      <c r="B547" s="23">
        <v>9.6999999999999993</v>
      </c>
    </row>
    <row r="548" spans="1:2" x14ac:dyDescent="0.3">
      <c r="A548" s="23">
        <v>7</v>
      </c>
      <c r="B548" s="23">
        <v>11.5</v>
      </c>
    </row>
    <row r="549" spans="1:2" x14ac:dyDescent="0.3">
      <c r="A549" s="23">
        <v>8</v>
      </c>
      <c r="B549" s="23">
        <v>9.1999999999999993</v>
      </c>
    </row>
    <row r="550" spans="1:2" x14ac:dyDescent="0.3">
      <c r="A550" s="23">
        <v>9</v>
      </c>
      <c r="B550" s="23">
        <v>8.6999999999999993</v>
      </c>
    </row>
    <row r="551" spans="1:2" x14ac:dyDescent="0.3">
      <c r="A551" s="23">
        <v>10</v>
      </c>
      <c r="B551" s="23">
        <v>9.6</v>
      </c>
    </row>
    <row r="552" spans="1:2" x14ac:dyDescent="0.3">
      <c r="A552" s="23">
        <v>11</v>
      </c>
      <c r="B552" s="23">
        <v>10.8</v>
      </c>
    </row>
    <row r="553" spans="1:2" x14ac:dyDescent="0.3">
      <c r="A553" s="23">
        <v>12</v>
      </c>
      <c r="B553" s="23">
        <v>9.5</v>
      </c>
    </row>
    <row r="554" spans="1:2" x14ac:dyDescent="0.3">
      <c r="A554" s="23">
        <v>1</v>
      </c>
      <c r="B554" s="23">
        <v>9</v>
      </c>
    </row>
    <row r="555" spans="1:2" x14ac:dyDescent="0.3">
      <c r="A555" s="23">
        <v>2</v>
      </c>
      <c r="B555" s="23">
        <v>10.3</v>
      </c>
    </row>
    <row r="556" spans="1:2" x14ac:dyDescent="0.3">
      <c r="A556" s="23">
        <v>3</v>
      </c>
      <c r="B556" s="23">
        <v>10.199999999999999</v>
      </c>
    </row>
    <row r="557" spans="1:2" x14ac:dyDescent="0.3">
      <c r="A557" s="23">
        <v>4</v>
      </c>
      <c r="B557" s="23">
        <v>10.199999999999999</v>
      </c>
    </row>
    <row r="558" spans="1:2" x14ac:dyDescent="0.3">
      <c r="A558" s="23">
        <v>5</v>
      </c>
      <c r="B558" s="23">
        <v>8.9</v>
      </c>
    </row>
    <row r="559" spans="1:2" x14ac:dyDescent="0.3">
      <c r="A559" s="23">
        <v>6</v>
      </c>
      <c r="B559" s="23">
        <v>8.1999999999999993</v>
      </c>
    </row>
    <row r="560" spans="1:2" x14ac:dyDescent="0.3">
      <c r="A560" s="23">
        <v>7</v>
      </c>
      <c r="B560" s="23">
        <v>10.1</v>
      </c>
    </row>
    <row r="561" spans="1:2" x14ac:dyDescent="0.3">
      <c r="A561" s="23">
        <v>8</v>
      </c>
      <c r="B561" s="23">
        <v>9.6999999999999993</v>
      </c>
    </row>
    <row r="562" spans="1:2" x14ac:dyDescent="0.3">
      <c r="A562" s="23">
        <v>9</v>
      </c>
      <c r="B562" s="23">
        <v>7.7</v>
      </c>
    </row>
    <row r="563" spans="1:2" x14ac:dyDescent="0.3">
      <c r="A563" s="23">
        <v>10</v>
      </c>
      <c r="B563" s="23">
        <v>8.4</v>
      </c>
    </row>
    <row r="564" spans="1:2" x14ac:dyDescent="0.3">
      <c r="A564" s="23">
        <v>11</v>
      </c>
      <c r="B564" s="23">
        <v>11.2</v>
      </c>
    </row>
    <row r="565" spans="1:2" x14ac:dyDescent="0.3">
      <c r="A565" s="23">
        <v>12</v>
      </c>
      <c r="B565" s="23">
        <v>8.5</v>
      </c>
    </row>
    <row r="566" spans="1:2" x14ac:dyDescent="0.3">
      <c r="A566" s="23">
        <v>1</v>
      </c>
      <c r="B566" s="23">
        <v>9.6</v>
      </c>
    </row>
    <row r="567" spans="1:2" x14ac:dyDescent="0.3">
      <c r="A567" s="23">
        <v>2</v>
      </c>
      <c r="B567" s="23">
        <v>10</v>
      </c>
    </row>
    <row r="568" spans="1:2" x14ac:dyDescent="0.3">
      <c r="A568" s="23">
        <v>3</v>
      </c>
      <c r="B568" s="23">
        <v>8.9</v>
      </c>
    </row>
    <row r="569" spans="1:2" x14ac:dyDescent="0.3">
      <c r="A569" s="23">
        <v>4</v>
      </c>
      <c r="B569" s="23">
        <v>8.9</v>
      </c>
    </row>
    <row r="570" spans="1:2" x14ac:dyDescent="0.3">
      <c r="A570" s="23">
        <v>5</v>
      </c>
      <c r="B570" s="23">
        <v>9.3000000000000007</v>
      </c>
    </row>
    <row r="571" spans="1:2" x14ac:dyDescent="0.3">
      <c r="A571" s="23">
        <v>6</v>
      </c>
      <c r="B571" s="23">
        <v>9.1</v>
      </c>
    </row>
    <row r="572" spans="1:2" x14ac:dyDescent="0.3">
      <c r="A572" s="23">
        <v>7</v>
      </c>
      <c r="B572" s="23">
        <v>11.5</v>
      </c>
    </row>
    <row r="573" spans="1:2" x14ac:dyDescent="0.3">
      <c r="A573" s="23">
        <v>8</v>
      </c>
      <c r="B573" s="23">
        <v>8</v>
      </c>
    </row>
    <row r="574" spans="1:2" x14ac:dyDescent="0.3">
      <c r="A574" s="23">
        <v>9</v>
      </c>
      <c r="B574" s="23">
        <v>10.1</v>
      </c>
    </row>
    <row r="575" spans="1:2" x14ac:dyDescent="0.3">
      <c r="A575" s="23">
        <v>10</v>
      </c>
      <c r="B575" s="23">
        <v>8.6999999999999993</v>
      </c>
    </row>
    <row r="576" spans="1:2" x14ac:dyDescent="0.3">
      <c r="A576" s="23">
        <v>11</v>
      </c>
      <c r="B576" s="23">
        <v>9.5</v>
      </c>
    </row>
    <row r="577" spans="1:2" x14ac:dyDescent="0.3">
      <c r="A577" s="23">
        <v>12</v>
      </c>
      <c r="B577" s="23">
        <v>8.1</v>
      </c>
    </row>
    <row r="578" spans="1:2" x14ac:dyDescent="0.3">
      <c r="A578" s="23">
        <v>1</v>
      </c>
      <c r="B578" s="23">
        <v>8.9</v>
      </c>
    </row>
    <row r="579" spans="1:2" x14ac:dyDescent="0.3">
      <c r="A579" s="23">
        <v>2</v>
      </c>
      <c r="B579" s="23">
        <v>9.6</v>
      </c>
    </row>
    <row r="580" spans="1:2" x14ac:dyDescent="0.3">
      <c r="A580" s="23">
        <v>3</v>
      </c>
      <c r="B580" s="23">
        <v>9.5</v>
      </c>
    </row>
    <row r="581" spans="1:2" x14ac:dyDescent="0.3">
      <c r="A581" s="23">
        <v>4</v>
      </c>
      <c r="B581" s="23">
        <v>8.1</v>
      </c>
    </row>
    <row r="582" spans="1:2" x14ac:dyDescent="0.3">
      <c r="A582" s="23">
        <v>5</v>
      </c>
      <c r="B582" s="23">
        <v>9.8000000000000007</v>
      </c>
    </row>
    <row r="583" spans="1:2" x14ac:dyDescent="0.3">
      <c r="A583" s="23">
        <v>6</v>
      </c>
      <c r="B583" s="23">
        <v>9</v>
      </c>
    </row>
    <row r="584" spans="1:2" x14ac:dyDescent="0.3">
      <c r="A584" s="23">
        <v>7</v>
      </c>
      <c r="B584" s="23">
        <v>11.5</v>
      </c>
    </row>
    <row r="585" spans="1:2" x14ac:dyDescent="0.3">
      <c r="A585" s="23">
        <v>8</v>
      </c>
      <c r="B585" s="23">
        <v>7.5</v>
      </c>
    </row>
    <row r="586" spans="1:2" x14ac:dyDescent="0.3">
      <c r="A586" s="23">
        <v>9</v>
      </c>
      <c r="B586" s="23">
        <v>9.3000000000000007</v>
      </c>
    </row>
    <row r="587" spans="1:2" x14ac:dyDescent="0.3">
      <c r="A587" s="23">
        <v>10</v>
      </c>
      <c r="B587" s="23">
        <v>8</v>
      </c>
    </row>
    <row r="588" spans="1:2" x14ac:dyDescent="0.3">
      <c r="A588" s="23">
        <v>11</v>
      </c>
      <c r="B588" s="23">
        <v>10.199999999999999</v>
      </c>
    </row>
    <row r="589" spans="1:2" x14ac:dyDescent="0.3">
      <c r="A589" s="23">
        <v>12</v>
      </c>
      <c r="B589" s="23">
        <v>8.6999999999999993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1DD5B-525D-4FD8-A999-69B43C176CE5}">
  <sheetPr>
    <tabColor rgb="FF0000FF"/>
  </sheetPr>
  <dimension ref="A1:AN591"/>
  <sheetViews>
    <sheetView topLeftCell="A3" zoomScale="160" zoomScaleNormal="160" workbookViewId="0">
      <selection activeCell="D18" sqref="D18"/>
    </sheetView>
  </sheetViews>
  <sheetFormatPr defaultRowHeight="14.4" x14ac:dyDescent="0.3"/>
  <cols>
    <col min="1" max="1" width="11.5546875" customWidth="1"/>
    <col min="2" max="2" width="24.5546875" customWidth="1"/>
    <col min="4" max="4" width="18.109375" customWidth="1"/>
    <col min="7" max="7" width="2.109375" customWidth="1"/>
    <col min="8" max="10" width="18.109375" customWidth="1"/>
    <col min="11" max="11" width="12.44140625" customWidth="1"/>
    <col min="40" max="40" width="71.5546875" customWidth="1"/>
  </cols>
  <sheetData>
    <row r="1" spans="1:40" x14ac:dyDescent="0.3">
      <c r="B1" t="s">
        <v>107</v>
      </c>
    </row>
    <row r="3" spans="1:40" x14ac:dyDescent="0.3">
      <c r="A3" s="88" t="s">
        <v>99</v>
      </c>
      <c r="B3" s="89" t="s">
        <v>108</v>
      </c>
      <c r="D3" s="27" t="str">
        <f>"Goal: Find Min Time for Each Post. And have formulas update automatically."</f>
        <v>Goal: Find Min Time for Each Post. And have formulas update automatically.</v>
      </c>
      <c r="L3" s="83" t="s">
        <v>101</v>
      </c>
      <c r="M3" s="54"/>
      <c r="N3" s="54"/>
      <c r="O3" s="54"/>
      <c r="P3" s="54"/>
      <c r="AM3" s="30" t="s">
        <v>99</v>
      </c>
      <c r="AN3" s="82" t="s">
        <v>100</v>
      </c>
    </row>
    <row r="4" spans="1:40" x14ac:dyDescent="0.3">
      <c r="A4" s="84">
        <v>1</v>
      </c>
      <c r="B4" s="74">
        <v>9</v>
      </c>
      <c r="L4" s="54"/>
      <c r="M4" s="54"/>
      <c r="N4" s="54"/>
      <c r="O4" s="54"/>
      <c r="P4" s="54"/>
      <c r="AM4" s="23">
        <v>1</v>
      </c>
      <c r="AN4" s="23">
        <f ca="1">IF(AM4&lt;3,RANDBETWEEN(78,105)/10,IF(OR(AM4={7,11}),RANDBETWEEN(90,115)/10,ROUND(CHOOSE(RANDBETWEEN(1,3),RANDBETWEEN(80,110),RANDBETWEEN(75,95),ABS(_xlfn.NORM.INV(RAND(),85,15/3)))/10,1)))</f>
        <v>8.3000000000000007</v>
      </c>
    </row>
    <row r="5" spans="1:40" x14ac:dyDescent="0.3">
      <c r="A5" s="84">
        <v>2</v>
      </c>
      <c r="B5" s="74">
        <v>9.1999999999999993</v>
      </c>
      <c r="D5" s="85" t="s">
        <v>105</v>
      </c>
      <c r="E5" s="86"/>
      <c r="F5" s="86"/>
      <c r="G5" s="86"/>
      <c r="H5" s="86"/>
      <c r="I5" s="86"/>
      <c r="J5" s="87"/>
      <c r="L5" s="54"/>
      <c r="M5" s="54"/>
      <c r="N5" s="54"/>
      <c r="O5" s="54"/>
      <c r="P5" s="54"/>
    </row>
    <row r="6" spans="1:40" x14ac:dyDescent="0.3">
      <c r="A6" s="84">
        <v>3</v>
      </c>
      <c r="B6" s="74">
        <v>8.3000000000000007</v>
      </c>
      <c r="L6" s="54"/>
      <c r="M6" s="54"/>
      <c r="N6" s="54"/>
      <c r="O6" s="54"/>
      <c r="P6" s="54"/>
    </row>
    <row r="7" spans="1:40" x14ac:dyDescent="0.3">
      <c r="A7" s="84">
        <v>4</v>
      </c>
      <c r="B7" s="74">
        <v>8.3000000000000007</v>
      </c>
      <c r="D7" s="30" t="s">
        <v>99</v>
      </c>
      <c r="E7" s="30" t="s">
        <v>104</v>
      </c>
      <c r="F7" s="30" t="s">
        <v>106</v>
      </c>
      <c r="L7" s="54"/>
      <c r="M7" s="54"/>
      <c r="N7" s="54"/>
      <c r="O7" s="54"/>
      <c r="P7" s="54"/>
    </row>
    <row r="8" spans="1:40" x14ac:dyDescent="0.3">
      <c r="A8" s="84">
        <v>5</v>
      </c>
      <c r="B8" s="74">
        <v>8.8000000000000007</v>
      </c>
      <c r="D8" s="23">
        <v>1</v>
      </c>
      <c r="E8" s="26">
        <f>_xlfn.MINIFS($B$4:$B$591,$A$4:$A$591,D8)</f>
        <v>7.8</v>
      </c>
      <c r="F8" s="26">
        <f>_xlfn.MAXIFS($B$4:$B$591,$A$4:$A$591,D8)</f>
        <v>10.5</v>
      </c>
      <c r="H8" t="str">
        <f ca="1">"In Cell "&amp;ADDRESS(ROW(E8),COLUMN(E8),4)&amp;" is: "&amp;IF(_xlfn.ISFORMULA(E8),_xlfn.FORMULATEXT(E8),"")</f>
        <v>In Cell E8 is: =MINIFS($B$4:$B$591,$A$4:$A$591,D8)</v>
      </c>
      <c r="L8" s="54"/>
      <c r="M8" s="54"/>
      <c r="N8" s="54"/>
      <c r="O8" s="54"/>
      <c r="P8" s="54"/>
    </row>
    <row r="9" spans="1:40" x14ac:dyDescent="0.3">
      <c r="A9" s="84">
        <v>6</v>
      </c>
      <c r="B9" s="74">
        <v>10</v>
      </c>
      <c r="D9" s="23">
        <v>2</v>
      </c>
      <c r="E9" s="26">
        <f t="shared" ref="E9:E19" si="0">_xlfn.MINIFS($B$4:$B$591,$A$4:$A$591,D9)</f>
        <v>7.8</v>
      </c>
      <c r="F9" s="26">
        <f t="shared" ref="F9:F19" si="1">_xlfn.MAXIFS($B$4:$B$591,$A$4:$A$591,D9)</f>
        <v>10.4</v>
      </c>
      <c r="H9" s="54" t="s">
        <v>123</v>
      </c>
      <c r="I9" s="54"/>
      <c r="J9" s="54"/>
      <c r="L9" s="54"/>
      <c r="M9" s="54"/>
      <c r="N9" s="54"/>
      <c r="O9" s="54"/>
      <c r="P9" s="54"/>
    </row>
    <row r="10" spans="1:40" x14ac:dyDescent="0.3">
      <c r="A10" s="84">
        <v>7</v>
      </c>
      <c r="B10" s="74">
        <v>10.7</v>
      </c>
      <c r="D10" s="23">
        <v>3</v>
      </c>
      <c r="E10" s="26">
        <f t="shared" si="0"/>
        <v>7.5</v>
      </c>
      <c r="F10" s="26">
        <f t="shared" si="1"/>
        <v>11</v>
      </c>
      <c r="L10" s="54"/>
      <c r="M10" s="54"/>
      <c r="N10" s="54"/>
      <c r="O10" s="54"/>
      <c r="P10" s="54"/>
    </row>
    <row r="11" spans="1:40" x14ac:dyDescent="0.3">
      <c r="A11" s="84">
        <v>8</v>
      </c>
      <c r="B11" s="74">
        <v>8</v>
      </c>
      <c r="D11" s="23">
        <v>4</v>
      </c>
      <c r="E11" s="26">
        <f t="shared" si="0"/>
        <v>7.8</v>
      </c>
      <c r="F11" s="26">
        <f t="shared" si="1"/>
        <v>11</v>
      </c>
      <c r="H11" t="str">
        <f ca="1">"In Cell "&amp;ADDRESS(ROW(F8),COLUMN(F8),4)&amp;" is: "&amp;IF(_xlfn.ISFORMULA(F8),_xlfn.FORMULATEXT(F8),"")</f>
        <v>In Cell F8 is: =MAXIFS($B$4:$B$591,$A$4:$A$591,D8)</v>
      </c>
      <c r="L11" s="54"/>
      <c r="M11" s="54"/>
      <c r="N11" s="54"/>
      <c r="O11" s="54"/>
      <c r="P11" s="54"/>
    </row>
    <row r="12" spans="1:40" x14ac:dyDescent="0.3">
      <c r="A12" s="84">
        <v>9</v>
      </c>
      <c r="B12" s="74">
        <v>9.1</v>
      </c>
      <c r="D12" s="23">
        <v>5</v>
      </c>
      <c r="E12" s="26">
        <f t="shared" si="0"/>
        <v>7.3</v>
      </c>
      <c r="F12" s="26">
        <f t="shared" si="1"/>
        <v>10.5</v>
      </c>
      <c r="H12" s="54" t="s">
        <v>122</v>
      </c>
      <c r="I12" s="54"/>
      <c r="J12" s="54"/>
      <c r="L12" s="54"/>
      <c r="M12" s="54"/>
      <c r="N12" s="54"/>
      <c r="O12" s="54"/>
      <c r="P12" s="54"/>
    </row>
    <row r="13" spans="1:40" x14ac:dyDescent="0.3">
      <c r="A13" s="84">
        <v>10</v>
      </c>
      <c r="B13" s="74">
        <v>10.3</v>
      </c>
      <c r="D13" s="23">
        <v>6</v>
      </c>
      <c r="E13" s="26">
        <f t="shared" si="0"/>
        <v>7.6</v>
      </c>
      <c r="F13" s="26">
        <f t="shared" si="1"/>
        <v>10.7</v>
      </c>
      <c r="L13" s="54"/>
      <c r="M13" s="54"/>
      <c r="N13" s="54"/>
      <c r="O13" s="54"/>
      <c r="P13" s="54"/>
    </row>
    <row r="14" spans="1:40" x14ac:dyDescent="0.3">
      <c r="A14" s="84">
        <v>11</v>
      </c>
      <c r="B14" s="74">
        <v>9.9</v>
      </c>
      <c r="D14" s="23">
        <v>7</v>
      </c>
      <c r="E14" s="26">
        <f t="shared" si="0"/>
        <v>9</v>
      </c>
      <c r="F14" s="26">
        <f t="shared" si="1"/>
        <v>12.1</v>
      </c>
      <c r="L14" s="54"/>
      <c r="M14" s="54"/>
      <c r="N14" s="54"/>
      <c r="O14" s="54"/>
      <c r="P14" s="54"/>
    </row>
    <row r="15" spans="1:40" x14ac:dyDescent="0.3">
      <c r="A15" s="84">
        <v>12</v>
      </c>
      <c r="B15" s="74">
        <v>8.5</v>
      </c>
      <c r="D15" s="23">
        <v>8</v>
      </c>
      <c r="E15" s="26">
        <f t="shared" si="0"/>
        <v>7.5</v>
      </c>
      <c r="F15" s="26">
        <f t="shared" si="1"/>
        <v>10.4</v>
      </c>
      <c r="L15" s="54"/>
      <c r="M15" s="54"/>
      <c r="N15" s="54"/>
      <c r="O15" s="54"/>
      <c r="P15" s="54"/>
    </row>
    <row r="16" spans="1:40" x14ac:dyDescent="0.3">
      <c r="A16" s="84">
        <v>1</v>
      </c>
      <c r="B16" s="74">
        <v>10</v>
      </c>
      <c r="D16" s="23">
        <v>9</v>
      </c>
      <c r="E16" s="26">
        <f t="shared" si="0"/>
        <v>7.5</v>
      </c>
      <c r="F16" s="26">
        <f t="shared" si="1"/>
        <v>11.2</v>
      </c>
    </row>
    <row r="17" spans="1:6" x14ac:dyDescent="0.3">
      <c r="A17" s="84">
        <v>2</v>
      </c>
      <c r="B17" s="74">
        <v>8.6</v>
      </c>
      <c r="D17" s="23">
        <v>10</v>
      </c>
      <c r="E17" s="26">
        <f t="shared" si="0"/>
        <v>7.2</v>
      </c>
      <c r="F17" s="26">
        <f t="shared" si="1"/>
        <v>10.3</v>
      </c>
    </row>
    <row r="18" spans="1:6" x14ac:dyDescent="0.3">
      <c r="A18" s="84">
        <v>3</v>
      </c>
      <c r="B18" s="74">
        <v>9.1</v>
      </c>
      <c r="D18" s="23">
        <v>11</v>
      </c>
      <c r="E18" s="26">
        <f t="shared" si="0"/>
        <v>9.1999999999999993</v>
      </c>
      <c r="F18" s="26">
        <f t="shared" si="1"/>
        <v>11.75</v>
      </c>
    </row>
    <row r="19" spans="1:6" x14ac:dyDescent="0.3">
      <c r="A19" s="84">
        <v>4</v>
      </c>
      <c r="B19" s="74">
        <v>8.3000000000000007</v>
      </c>
      <c r="D19" s="23">
        <v>12</v>
      </c>
      <c r="E19" s="26">
        <f t="shared" si="0"/>
        <v>7.5</v>
      </c>
      <c r="F19" s="26">
        <f t="shared" si="1"/>
        <v>11.1</v>
      </c>
    </row>
    <row r="20" spans="1:6" x14ac:dyDescent="0.3">
      <c r="A20" s="84">
        <v>5</v>
      </c>
      <c r="B20" s="74">
        <v>8.1</v>
      </c>
    </row>
    <row r="21" spans="1:6" x14ac:dyDescent="0.3">
      <c r="A21" s="84">
        <v>6</v>
      </c>
      <c r="B21" s="74">
        <v>10.4</v>
      </c>
      <c r="D21" t="s">
        <v>109</v>
      </c>
    </row>
    <row r="22" spans="1:6" x14ac:dyDescent="0.3">
      <c r="A22" s="84">
        <v>7</v>
      </c>
      <c r="B22" s="74">
        <v>9.1</v>
      </c>
    </row>
    <row r="23" spans="1:6" x14ac:dyDescent="0.3">
      <c r="A23" s="84">
        <v>8</v>
      </c>
      <c r="B23" s="74">
        <v>8.4</v>
      </c>
    </row>
    <row r="24" spans="1:6" x14ac:dyDescent="0.3">
      <c r="A24" s="84">
        <v>9</v>
      </c>
      <c r="B24" s="74">
        <v>8.3000000000000007</v>
      </c>
    </row>
    <row r="25" spans="1:6" x14ac:dyDescent="0.3">
      <c r="A25" s="84">
        <v>10</v>
      </c>
      <c r="B25" s="74">
        <v>9.6999999999999993</v>
      </c>
    </row>
    <row r="26" spans="1:6" x14ac:dyDescent="0.3">
      <c r="A26" s="84">
        <v>11</v>
      </c>
      <c r="B26" s="74">
        <v>9.6999999999999993</v>
      </c>
    </row>
    <row r="27" spans="1:6" x14ac:dyDescent="0.3">
      <c r="A27" s="84">
        <v>12</v>
      </c>
      <c r="B27" s="74">
        <v>9.5</v>
      </c>
    </row>
    <row r="28" spans="1:6" x14ac:dyDescent="0.3">
      <c r="A28" s="84">
        <v>1</v>
      </c>
      <c r="B28" s="74">
        <v>8.3000000000000007</v>
      </c>
    </row>
    <row r="29" spans="1:6" x14ac:dyDescent="0.3">
      <c r="A29" s="84">
        <v>2</v>
      </c>
      <c r="B29" s="74">
        <v>9.1</v>
      </c>
    </row>
    <row r="30" spans="1:6" x14ac:dyDescent="0.3">
      <c r="A30" s="84">
        <v>3</v>
      </c>
      <c r="B30" s="74">
        <v>8.5</v>
      </c>
    </row>
    <row r="31" spans="1:6" x14ac:dyDescent="0.3">
      <c r="A31" s="84">
        <v>4</v>
      </c>
      <c r="B31" s="74">
        <v>8</v>
      </c>
    </row>
    <row r="32" spans="1:6" x14ac:dyDescent="0.3">
      <c r="A32" s="84">
        <v>5</v>
      </c>
      <c r="B32" s="74">
        <v>8.1999999999999993</v>
      </c>
    </row>
    <row r="33" spans="1:2" x14ac:dyDescent="0.3">
      <c r="A33" s="84">
        <v>6</v>
      </c>
      <c r="B33" s="74">
        <v>8.9</v>
      </c>
    </row>
    <row r="34" spans="1:2" x14ac:dyDescent="0.3">
      <c r="A34" s="84">
        <v>7</v>
      </c>
      <c r="B34" s="74">
        <v>11.5</v>
      </c>
    </row>
    <row r="35" spans="1:2" x14ac:dyDescent="0.3">
      <c r="A35" s="84">
        <v>8</v>
      </c>
      <c r="B35" s="74">
        <v>8.3000000000000007</v>
      </c>
    </row>
    <row r="36" spans="1:2" x14ac:dyDescent="0.3">
      <c r="A36" s="84">
        <v>9</v>
      </c>
      <c r="B36" s="74">
        <v>8.6</v>
      </c>
    </row>
    <row r="37" spans="1:2" x14ac:dyDescent="0.3">
      <c r="A37" s="84">
        <v>10</v>
      </c>
      <c r="B37" s="74">
        <v>9.1</v>
      </c>
    </row>
    <row r="38" spans="1:2" x14ac:dyDescent="0.3">
      <c r="A38" s="84">
        <v>11</v>
      </c>
      <c r="B38" s="74">
        <v>9.1999999999999993</v>
      </c>
    </row>
    <row r="39" spans="1:2" x14ac:dyDescent="0.3">
      <c r="A39" s="84">
        <v>12</v>
      </c>
      <c r="B39" s="74">
        <v>10.3</v>
      </c>
    </row>
    <row r="40" spans="1:2" x14ac:dyDescent="0.3">
      <c r="A40" s="84">
        <v>1</v>
      </c>
      <c r="B40" s="74">
        <v>10.5</v>
      </c>
    </row>
    <row r="41" spans="1:2" x14ac:dyDescent="0.3">
      <c r="A41" s="84">
        <v>2</v>
      </c>
      <c r="B41" s="74">
        <v>8</v>
      </c>
    </row>
    <row r="42" spans="1:2" x14ac:dyDescent="0.3">
      <c r="A42" s="84">
        <v>3</v>
      </c>
      <c r="B42" s="74">
        <v>8.1999999999999993</v>
      </c>
    </row>
    <row r="43" spans="1:2" x14ac:dyDescent="0.3">
      <c r="A43" s="84">
        <v>4</v>
      </c>
      <c r="B43" s="74">
        <v>8.4</v>
      </c>
    </row>
    <row r="44" spans="1:2" x14ac:dyDescent="0.3">
      <c r="A44" s="84">
        <v>5</v>
      </c>
      <c r="B44" s="74">
        <v>9.1</v>
      </c>
    </row>
    <row r="45" spans="1:2" x14ac:dyDescent="0.3">
      <c r="A45" s="84">
        <v>6</v>
      </c>
      <c r="B45" s="74">
        <v>10.7</v>
      </c>
    </row>
    <row r="46" spans="1:2" x14ac:dyDescent="0.3">
      <c r="A46" s="84">
        <v>7</v>
      </c>
      <c r="B46" s="74">
        <v>11.5</v>
      </c>
    </row>
    <row r="47" spans="1:2" x14ac:dyDescent="0.3">
      <c r="A47" s="84">
        <v>8</v>
      </c>
      <c r="B47" s="74">
        <v>9.1</v>
      </c>
    </row>
    <row r="48" spans="1:2" x14ac:dyDescent="0.3">
      <c r="A48" s="84">
        <v>9</v>
      </c>
      <c r="B48" s="74">
        <v>8.8000000000000007</v>
      </c>
    </row>
    <row r="49" spans="1:2" x14ac:dyDescent="0.3">
      <c r="A49" s="84">
        <v>10</v>
      </c>
      <c r="B49" s="74">
        <v>8.3000000000000007</v>
      </c>
    </row>
    <row r="50" spans="1:2" x14ac:dyDescent="0.3">
      <c r="A50" s="84">
        <v>11</v>
      </c>
      <c r="B50" s="74">
        <v>10.3</v>
      </c>
    </row>
    <row r="51" spans="1:2" x14ac:dyDescent="0.3">
      <c r="A51" s="84">
        <v>12</v>
      </c>
      <c r="B51" s="74">
        <v>10.7</v>
      </c>
    </row>
    <row r="52" spans="1:2" x14ac:dyDescent="0.3">
      <c r="A52" s="84">
        <v>1</v>
      </c>
      <c r="B52" s="74">
        <v>8.1</v>
      </c>
    </row>
    <row r="53" spans="1:2" x14ac:dyDescent="0.3">
      <c r="A53" s="84">
        <v>2</v>
      </c>
      <c r="B53" s="74">
        <v>10.1</v>
      </c>
    </row>
    <row r="54" spans="1:2" x14ac:dyDescent="0.3">
      <c r="A54" s="84">
        <v>3</v>
      </c>
      <c r="B54" s="74">
        <v>9.1999999999999993</v>
      </c>
    </row>
    <row r="55" spans="1:2" x14ac:dyDescent="0.3">
      <c r="A55" s="84">
        <v>4</v>
      </c>
      <c r="B55" s="74">
        <v>7.9</v>
      </c>
    </row>
    <row r="56" spans="1:2" x14ac:dyDescent="0.3">
      <c r="A56" s="84">
        <v>5</v>
      </c>
      <c r="B56" s="74">
        <v>8</v>
      </c>
    </row>
    <row r="57" spans="1:2" x14ac:dyDescent="0.3">
      <c r="A57" s="84">
        <v>6</v>
      </c>
      <c r="B57" s="74">
        <v>9.1</v>
      </c>
    </row>
    <row r="58" spans="1:2" x14ac:dyDescent="0.3">
      <c r="A58" s="84">
        <v>7</v>
      </c>
      <c r="B58" s="74">
        <v>9.6999999999999993</v>
      </c>
    </row>
    <row r="59" spans="1:2" x14ac:dyDescent="0.3">
      <c r="A59" s="84">
        <v>8</v>
      </c>
      <c r="B59" s="74">
        <v>8.1</v>
      </c>
    </row>
    <row r="60" spans="1:2" x14ac:dyDescent="0.3">
      <c r="A60" s="84">
        <v>9</v>
      </c>
      <c r="B60" s="74">
        <v>7.5</v>
      </c>
    </row>
    <row r="61" spans="1:2" x14ac:dyDescent="0.3">
      <c r="A61" s="84">
        <v>10</v>
      </c>
      <c r="B61" s="74">
        <v>8.4</v>
      </c>
    </row>
    <row r="62" spans="1:2" x14ac:dyDescent="0.3">
      <c r="A62" s="84">
        <v>11</v>
      </c>
      <c r="B62" s="74">
        <v>9.5</v>
      </c>
    </row>
    <row r="63" spans="1:2" x14ac:dyDescent="0.3">
      <c r="A63" s="84">
        <v>12</v>
      </c>
      <c r="B63" s="74">
        <v>8.3000000000000007</v>
      </c>
    </row>
    <row r="64" spans="1:2" x14ac:dyDescent="0.3">
      <c r="A64" s="84">
        <v>1</v>
      </c>
      <c r="B64" s="74">
        <v>10.4</v>
      </c>
    </row>
    <row r="65" spans="1:2" x14ac:dyDescent="0.3">
      <c r="A65" s="84">
        <v>2</v>
      </c>
      <c r="B65" s="74">
        <v>8.4</v>
      </c>
    </row>
    <row r="66" spans="1:2" x14ac:dyDescent="0.3">
      <c r="A66" s="84">
        <v>3</v>
      </c>
      <c r="B66" s="74">
        <v>8.9</v>
      </c>
    </row>
    <row r="67" spans="1:2" x14ac:dyDescent="0.3">
      <c r="A67" s="84">
        <v>4</v>
      </c>
      <c r="B67" s="74">
        <v>9</v>
      </c>
    </row>
    <row r="68" spans="1:2" x14ac:dyDescent="0.3">
      <c r="A68" s="84">
        <v>5</v>
      </c>
      <c r="B68" s="74">
        <v>8.1999999999999993</v>
      </c>
    </row>
    <row r="69" spans="1:2" x14ac:dyDescent="0.3">
      <c r="A69" s="84">
        <v>6</v>
      </c>
      <c r="B69" s="74">
        <v>9.1</v>
      </c>
    </row>
    <row r="70" spans="1:2" x14ac:dyDescent="0.3">
      <c r="A70" s="84">
        <v>7</v>
      </c>
      <c r="B70" s="74">
        <v>9.1</v>
      </c>
    </row>
    <row r="71" spans="1:2" x14ac:dyDescent="0.3">
      <c r="A71" s="84">
        <v>8</v>
      </c>
      <c r="B71" s="74">
        <v>8.3000000000000007</v>
      </c>
    </row>
    <row r="72" spans="1:2" x14ac:dyDescent="0.3">
      <c r="A72" s="84">
        <v>9</v>
      </c>
      <c r="B72" s="74">
        <v>9.1999999999999993</v>
      </c>
    </row>
    <row r="73" spans="1:2" x14ac:dyDescent="0.3">
      <c r="A73" s="84">
        <v>10</v>
      </c>
      <c r="B73" s="74">
        <v>9.5</v>
      </c>
    </row>
    <row r="74" spans="1:2" x14ac:dyDescent="0.3">
      <c r="A74" s="84">
        <v>11</v>
      </c>
      <c r="B74" s="74">
        <v>10.199999999999999</v>
      </c>
    </row>
    <row r="75" spans="1:2" x14ac:dyDescent="0.3">
      <c r="A75" s="84">
        <v>12</v>
      </c>
      <c r="B75" s="74">
        <v>9</v>
      </c>
    </row>
    <row r="76" spans="1:2" x14ac:dyDescent="0.3">
      <c r="A76" s="84">
        <v>1</v>
      </c>
      <c r="B76" s="74">
        <v>8.6</v>
      </c>
    </row>
    <row r="77" spans="1:2" x14ac:dyDescent="0.3">
      <c r="A77" s="84">
        <v>2</v>
      </c>
      <c r="B77" s="74">
        <v>10.199999999999999</v>
      </c>
    </row>
    <row r="78" spans="1:2" x14ac:dyDescent="0.3">
      <c r="A78" s="84">
        <v>3</v>
      </c>
      <c r="B78" s="74">
        <v>7.9</v>
      </c>
    </row>
    <row r="79" spans="1:2" x14ac:dyDescent="0.3">
      <c r="A79" s="84">
        <v>4</v>
      </c>
      <c r="B79" s="74">
        <v>8.6</v>
      </c>
    </row>
    <row r="80" spans="1:2" x14ac:dyDescent="0.3">
      <c r="A80" s="84">
        <v>5</v>
      </c>
      <c r="B80" s="74">
        <v>9.4</v>
      </c>
    </row>
    <row r="81" spans="1:2" x14ac:dyDescent="0.3">
      <c r="A81" s="84">
        <v>6</v>
      </c>
      <c r="B81" s="74">
        <v>8.3000000000000007</v>
      </c>
    </row>
    <row r="82" spans="1:2" x14ac:dyDescent="0.3">
      <c r="A82" s="84">
        <v>7</v>
      </c>
      <c r="B82" s="74">
        <v>10.5</v>
      </c>
    </row>
    <row r="83" spans="1:2" x14ac:dyDescent="0.3">
      <c r="A83" s="84">
        <v>8</v>
      </c>
      <c r="B83" s="74">
        <v>8.5</v>
      </c>
    </row>
    <row r="84" spans="1:2" x14ac:dyDescent="0.3">
      <c r="A84" s="84">
        <v>9</v>
      </c>
      <c r="B84" s="74">
        <v>10.5</v>
      </c>
    </row>
    <row r="85" spans="1:2" x14ac:dyDescent="0.3">
      <c r="A85" s="84">
        <v>10</v>
      </c>
      <c r="B85" s="74">
        <v>9.6999999999999993</v>
      </c>
    </row>
    <row r="86" spans="1:2" x14ac:dyDescent="0.3">
      <c r="A86" s="84">
        <v>11</v>
      </c>
      <c r="B86" s="74">
        <v>11.2</v>
      </c>
    </row>
    <row r="87" spans="1:2" x14ac:dyDescent="0.3">
      <c r="A87" s="84">
        <v>12</v>
      </c>
      <c r="B87" s="74">
        <v>9.6999999999999993</v>
      </c>
    </row>
    <row r="88" spans="1:2" x14ac:dyDescent="0.3">
      <c r="A88" s="84">
        <v>1</v>
      </c>
      <c r="B88" s="74">
        <v>9.6999999999999993</v>
      </c>
    </row>
    <row r="89" spans="1:2" x14ac:dyDescent="0.3">
      <c r="A89" s="84">
        <v>2</v>
      </c>
      <c r="B89" s="74">
        <v>8.6999999999999993</v>
      </c>
    </row>
    <row r="90" spans="1:2" x14ac:dyDescent="0.3">
      <c r="A90" s="84">
        <v>3</v>
      </c>
      <c r="B90" s="74">
        <v>8.4</v>
      </c>
    </row>
    <row r="91" spans="1:2" x14ac:dyDescent="0.3">
      <c r="A91" s="84">
        <v>4</v>
      </c>
      <c r="B91" s="74">
        <v>9</v>
      </c>
    </row>
    <row r="92" spans="1:2" x14ac:dyDescent="0.3">
      <c r="A92" s="84">
        <v>5</v>
      </c>
      <c r="B92" s="74">
        <v>8.8000000000000007</v>
      </c>
    </row>
    <row r="93" spans="1:2" x14ac:dyDescent="0.3">
      <c r="A93" s="84">
        <v>6</v>
      </c>
      <c r="B93" s="74">
        <v>7.8</v>
      </c>
    </row>
    <row r="94" spans="1:2" x14ac:dyDescent="0.3">
      <c r="A94" s="84">
        <v>7</v>
      </c>
      <c r="B94" s="74">
        <v>9</v>
      </c>
    </row>
    <row r="95" spans="1:2" x14ac:dyDescent="0.3">
      <c r="A95" s="84">
        <v>8</v>
      </c>
      <c r="B95" s="74">
        <v>8</v>
      </c>
    </row>
    <row r="96" spans="1:2" x14ac:dyDescent="0.3">
      <c r="A96" s="84">
        <v>9</v>
      </c>
      <c r="B96" s="74">
        <v>7.6</v>
      </c>
    </row>
    <row r="97" spans="1:2" x14ac:dyDescent="0.3">
      <c r="A97" s="84">
        <v>10</v>
      </c>
      <c r="B97" s="74">
        <v>9.1</v>
      </c>
    </row>
    <row r="98" spans="1:2" x14ac:dyDescent="0.3">
      <c r="A98" s="84">
        <v>11</v>
      </c>
      <c r="B98" s="74">
        <v>9.4</v>
      </c>
    </row>
    <row r="99" spans="1:2" x14ac:dyDescent="0.3">
      <c r="A99" s="84">
        <v>12</v>
      </c>
      <c r="B99" s="74">
        <v>8.6999999999999993</v>
      </c>
    </row>
    <row r="100" spans="1:2" x14ac:dyDescent="0.3">
      <c r="A100" s="84">
        <v>1</v>
      </c>
      <c r="B100" s="74">
        <v>10.1</v>
      </c>
    </row>
    <row r="101" spans="1:2" x14ac:dyDescent="0.3">
      <c r="A101" s="84">
        <v>2</v>
      </c>
      <c r="B101" s="74">
        <v>8.1999999999999993</v>
      </c>
    </row>
    <row r="102" spans="1:2" x14ac:dyDescent="0.3">
      <c r="A102" s="84">
        <v>3</v>
      </c>
      <c r="B102" s="74">
        <v>9.4</v>
      </c>
    </row>
    <row r="103" spans="1:2" x14ac:dyDescent="0.3">
      <c r="A103" s="84">
        <v>4</v>
      </c>
      <c r="B103" s="74">
        <v>8.3000000000000007</v>
      </c>
    </row>
    <row r="104" spans="1:2" x14ac:dyDescent="0.3">
      <c r="A104" s="84">
        <v>5</v>
      </c>
      <c r="B104" s="74">
        <v>7.7</v>
      </c>
    </row>
    <row r="105" spans="1:2" x14ac:dyDescent="0.3">
      <c r="A105" s="84">
        <v>6</v>
      </c>
      <c r="B105" s="74">
        <v>9</v>
      </c>
    </row>
    <row r="106" spans="1:2" x14ac:dyDescent="0.3">
      <c r="A106" s="84">
        <v>7</v>
      </c>
      <c r="B106" s="74">
        <v>10.6</v>
      </c>
    </row>
    <row r="107" spans="1:2" x14ac:dyDescent="0.3">
      <c r="A107" s="84">
        <v>8</v>
      </c>
      <c r="B107" s="74">
        <v>7.8</v>
      </c>
    </row>
    <row r="108" spans="1:2" x14ac:dyDescent="0.3">
      <c r="A108" s="84">
        <v>9</v>
      </c>
      <c r="B108" s="74">
        <v>8</v>
      </c>
    </row>
    <row r="109" spans="1:2" x14ac:dyDescent="0.3">
      <c r="A109" s="84">
        <v>10</v>
      </c>
      <c r="B109" s="74">
        <v>8.8000000000000007</v>
      </c>
    </row>
    <row r="110" spans="1:2" x14ac:dyDescent="0.3">
      <c r="A110" s="84">
        <v>11</v>
      </c>
      <c r="B110" s="74">
        <v>11.75</v>
      </c>
    </row>
    <row r="111" spans="1:2" x14ac:dyDescent="0.3">
      <c r="A111" s="84">
        <v>12</v>
      </c>
      <c r="B111" s="74">
        <v>7.9</v>
      </c>
    </row>
    <row r="112" spans="1:2" x14ac:dyDescent="0.3">
      <c r="A112" s="84">
        <v>1</v>
      </c>
      <c r="B112" s="74">
        <v>9.9</v>
      </c>
    </row>
    <row r="113" spans="1:2" x14ac:dyDescent="0.3">
      <c r="A113" s="84">
        <v>2</v>
      </c>
      <c r="B113" s="74">
        <v>9.3000000000000007</v>
      </c>
    </row>
    <row r="114" spans="1:2" x14ac:dyDescent="0.3">
      <c r="A114" s="84">
        <v>3</v>
      </c>
      <c r="B114" s="74">
        <v>9.5</v>
      </c>
    </row>
    <row r="115" spans="1:2" x14ac:dyDescent="0.3">
      <c r="A115" s="84">
        <v>4</v>
      </c>
      <c r="B115" s="74">
        <v>9.5</v>
      </c>
    </row>
    <row r="116" spans="1:2" x14ac:dyDescent="0.3">
      <c r="A116" s="84">
        <v>5</v>
      </c>
      <c r="B116" s="74">
        <v>8.6999999999999993</v>
      </c>
    </row>
    <row r="117" spans="1:2" x14ac:dyDescent="0.3">
      <c r="A117" s="84">
        <v>6</v>
      </c>
      <c r="B117" s="74">
        <v>8.3000000000000007</v>
      </c>
    </row>
    <row r="118" spans="1:2" x14ac:dyDescent="0.3">
      <c r="A118" s="84">
        <v>7</v>
      </c>
      <c r="B118" s="74">
        <v>11</v>
      </c>
    </row>
    <row r="119" spans="1:2" x14ac:dyDescent="0.3">
      <c r="A119" s="84">
        <v>8</v>
      </c>
      <c r="B119" s="74">
        <v>10.4</v>
      </c>
    </row>
    <row r="120" spans="1:2" x14ac:dyDescent="0.3">
      <c r="A120" s="84">
        <v>9</v>
      </c>
      <c r="B120" s="74">
        <v>8</v>
      </c>
    </row>
    <row r="121" spans="1:2" x14ac:dyDescent="0.3">
      <c r="A121" s="84">
        <v>10</v>
      </c>
      <c r="B121" s="74">
        <v>7.9</v>
      </c>
    </row>
    <row r="122" spans="1:2" x14ac:dyDescent="0.3">
      <c r="A122" s="84">
        <v>11</v>
      </c>
      <c r="B122" s="74">
        <v>10.7</v>
      </c>
    </row>
    <row r="123" spans="1:2" x14ac:dyDescent="0.3">
      <c r="A123" s="84">
        <v>12</v>
      </c>
      <c r="B123" s="74">
        <v>10.3</v>
      </c>
    </row>
    <row r="124" spans="1:2" x14ac:dyDescent="0.3">
      <c r="A124" s="84">
        <v>1</v>
      </c>
      <c r="B124" s="74">
        <v>10.4</v>
      </c>
    </row>
    <row r="125" spans="1:2" x14ac:dyDescent="0.3">
      <c r="A125" s="84">
        <v>2</v>
      </c>
      <c r="B125" s="74">
        <v>9.6999999999999993</v>
      </c>
    </row>
    <row r="126" spans="1:2" x14ac:dyDescent="0.3">
      <c r="A126" s="84">
        <v>3</v>
      </c>
      <c r="B126" s="74">
        <v>8.5</v>
      </c>
    </row>
    <row r="127" spans="1:2" x14ac:dyDescent="0.3">
      <c r="A127" s="84">
        <v>4</v>
      </c>
      <c r="B127" s="74">
        <v>9.3000000000000007</v>
      </c>
    </row>
    <row r="128" spans="1:2" x14ac:dyDescent="0.3">
      <c r="A128" s="84">
        <v>5</v>
      </c>
      <c r="B128" s="74">
        <v>8.3000000000000007</v>
      </c>
    </row>
    <row r="129" spans="1:2" x14ac:dyDescent="0.3">
      <c r="A129" s="84">
        <v>6</v>
      </c>
      <c r="B129" s="74">
        <v>9.5</v>
      </c>
    </row>
    <row r="130" spans="1:2" x14ac:dyDescent="0.3">
      <c r="A130" s="84">
        <v>7</v>
      </c>
      <c r="B130" s="74">
        <v>11.3</v>
      </c>
    </row>
    <row r="131" spans="1:2" x14ac:dyDescent="0.3">
      <c r="A131" s="84">
        <v>8</v>
      </c>
      <c r="B131" s="74">
        <v>8.4</v>
      </c>
    </row>
    <row r="132" spans="1:2" x14ac:dyDescent="0.3">
      <c r="A132" s="84">
        <v>9</v>
      </c>
      <c r="B132" s="74">
        <v>7.6</v>
      </c>
    </row>
    <row r="133" spans="1:2" x14ac:dyDescent="0.3">
      <c r="A133" s="84">
        <v>10</v>
      </c>
      <c r="B133" s="74">
        <v>8.1999999999999993</v>
      </c>
    </row>
    <row r="134" spans="1:2" x14ac:dyDescent="0.3">
      <c r="A134" s="84">
        <v>11</v>
      </c>
      <c r="B134" s="74">
        <v>11.4</v>
      </c>
    </row>
    <row r="135" spans="1:2" x14ac:dyDescent="0.3">
      <c r="A135" s="84">
        <v>12</v>
      </c>
      <c r="B135" s="74">
        <v>10.6</v>
      </c>
    </row>
    <row r="136" spans="1:2" x14ac:dyDescent="0.3">
      <c r="A136" s="84">
        <v>1</v>
      </c>
      <c r="B136" s="74">
        <v>8.4</v>
      </c>
    </row>
    <row r="137" spans="1:2" x14ac:dyDescent="0.3">
      <c r="A137" s="84">
        <v>2</v>
      </c>
      <c r="B137" s="74">
        <v>10</v>
      </c>
    </row>
    <row r="138" spans="1:2" x14ac:dyDescent="0.3">
      <c r="A138" s="84">
        <v>3</v>
      </c>
      <c r="B138" s="74">
        <v>8.9</v>
      </c>
    </row>
    <row r="139" spans="1:2" x14ac:dyDescent="0.3">
      <c r="A139" s="84">
        <v>4</v>
      </c>
      <c r="B139" s="74">
        <v>8.1999999999999993</v>
      </c>
    </row>
    <row r="140" spans="1:2" x14ac:dyDescent="0.3">
      <c r="A140" s="84">
        <v>5</v>
      </c>
      <c r="B140" s="74">
        <v>7.3</v>
      </c>
    </row>
    <row r="141" spans="1:2" x14ac:dyDescent="0.3">
      <c r="A141" s="84">
        <v>6</v>
      </c>
      <c r="B141" s="74">
        <v>7.9</v>
      </c>
    </row>
    <row r="142" spans="1:2" x14ac:dyDescent="0.3">
      <c r="A142" s="84">
        <v>7</v>
      </c>
      <c r="B142" s="74">
        <v>9.5</v>
      </c>
    </row>
    <row r="143" spans="1:2" x14ac:dyDescent="0.3">
      <c r="A143" s="84">
        <v>8</v>
      </c>
      <c r="B143" s="74">
        <v>9</v>
      </c>
    </row>
    <row r="144" spans="1:2" x14ac:dyDescent="0.3">
      <c r="A144" s="84">
        <v>9</v>
      </c>
      <c r="B144" s="74">
        <v>7.9</v>
      </c>
    </row>
    <row r="145" spans="1:2" x14ac:dyDescent="0.3">
      <c r="A145" s="84">
        <v>10</v>
      </c>
      <c r="B145" s="74">
        <v>8.5</v>
      </c>
    </row>
    <row r="146" spans="1:2" x14ac:dyDescent="0.3">
      <c r="A146" s="84">
        <v>11</v>
      </c>
      <c r="B146" s="74">
        <v>10.3</v>
      </c>
    </row>
    <row r="147" spans="1:2" x14ac:dyDescent="0.3">
      <c r="A147" s="84">
        <v>12</v>
      </c>
      <c r="B147" s="74">
        <v>8.6</v>
      </c>
    </row>
    <row r="148" spans="1:2" x14ac:dyDescent="0.3">
      <c r="A148" s="84">
        <v>1</v>
      </c>
      <c r="B148" s="74">
        <v>10</v>
      </c>
    </row>
    <row r="149" spans="1:2" x14ac:dyDescent="0.3">
      <c r="A149" s="84">
        <v>2</v>
      </c>
      <c r="B149" s="74">
        <v>9.6999999999999993</v>
      </c>
    </row>
    <row r="150" spans="1:2" x14ac:dyDescent="0.3">
      <c r="A150" s="84">
        <v>3</v>
      </c>
      <c r="B150" s="74">
        <v>7.5</v>
      </c>
    </row>
    <row r="151" spans="1:2" x14ac:dyDescent="0.3">
      <c r="A151" s="84">
        <v>4</v>
      </c>
      <c r="B151" s="74">
        <v>8.6999999999999993</v>
      </c>
    </row>
    <row r="152" spans="1:2" x14ac:dyDescent="0.3">
      <c r="A152" s="84">
        <v>5</v>
      </c>
      <c r="B152" s="74">
        <v>8.8000000000000007</v>
      </c>
    </row>
    <row r="153" spans="1:2" x14ac:dyDescent="0.3">
      <c r="A153" s="84">
        <v>6</v>
      </c>
      <c r="B153" s="74">
        <v>10.3</v>
      </c>
    </row>
    <row r="154" spans="1:2" x14ac:dyDescent="0.3">
      <c r="A154" s="84">
        <v>7</v>
      </c>
      <c r="B154" s="74">
        <v>9.5</v>
      </c>
    </row>
    <row r="155" spans="1:2" x14ac:dyDescent="0.3">
      <c r="A155" s="84">
        <v>8</v>
      </c>
      <c r="B155" s="74">
        <v>7.7</v>
      </c>
    </row>
    <row r="156" spans="1:2" x14ac:dyDescent="0.3">
      <c r="A156" s="84">
        <v>9</v>
      </c>
      <c r="B156" s="74">
        <v>7.8</v>
      </c>
    </row>
    <row r="157" spans="1:2" x14ac:dyDescent="0.3">
      <c r="A157" s="84">
        <v>10</v>
      </c>
      <c r="B157" s="74">
        <v>8.6</v>
      </c>
    </row>
    <row r="158" spans="1:2" x14ac:dyDescent="0.3">
      <c r="A158" s="84">
        <v>11</v>
      </c>
      <c r="B158" s="74">
        <v>10.7</v>
      </c>
    </row>
    <row r="159" spans="1:2" x14ac:dyDescent="0.3">
      <c r="A159" s="84">
        <v>12</v>
      </c>
      <c r="B159" s="74">
        <v>9.8000000000000007</v>
      </c>
    </row>
    <row r="160" spans="1:2" x14ac:dyDescent="0.3">
      <c r="A160" s="84">
        <v>1</v>
      </c>
      <c r="B160" s="74">
        <v>8.6</v>
      </c>
    </row>
    <row r="161" spans="1:2" x14ac:dyDescent="0.3">
      <c r="A161" s="84">
        <v>2</v>
      </c>
      <c r="B161" s="74">
        <v>8.1</v>
      </c>
    </row>
    <row r="162" spans="1:2" x14ac:dyDescent="0.3">
      <c r="A162" s="84">
        <v>3</v>
      </c>
      <c r="B162" s="74">
        <v>8.1</v>
      </c>
    </row>
    <row r="163" spans="1:2" x14ac:dyDescent="0.3">
      <c r="A163" s="84">
        <v>4</v>
      </c>
      <c r="B163" s="74">
        <v>9.1999999999999993</v>
      </c>
    </row>
    <row r="164" spans="1:2" x14ac:dyDescent="0.3">
      <c r="A164" s="84">
        <v>5</v>
      </c>
      <c r="B164" s="74">
        <v>8.8000000000000007</v>
      </c>
    </row>
    <row r="165" spans="1:2" x14ac:dyDescent="0.3">
      <c r="A165" s="84">
        <v>6</v>
      </c>
      <c r="B165" s="74">
        <v>8</v>
      </c>
    </row>
    <row r="166" spans="1:2" x14ac:dyDescent="0.3">
      <c r="A166" s="84">
        <v>7</v>
      </c>
      <c r="B166" s="74">
        <v>11.5</v>
      </c>
    </row>
    <row r="167" spans="1:2" x14ac:dyDescent="0.3">
      <c r="A167" s="84">
        <v>8</v>
      </c>
      <c r="B167" s="74">
        <v>8.8000000000000007</v>
      </c>
    </row>
    <row r="168" spans="1:2" x14ac:dyDescent="0.3">
      <c r="A168" s="84">
        <v>9</v>
      </c>
      <c r="B168" s="74">
        <v>8.6</v>
      </c>
    </row>
    <row r="169" spans="1:2" x14ac:dyDescent="0.3">
      <c r="A169" s="84">
        <v>10</v>
      </c>
      <c r="B169" s="74">
        <v>9.6</v>
      </c>
    </row>
    <row r="170" spans="1:2" x14ac:dyDescent="0.3">
      <c r="A170" s="84">
        <v>11</v>
      </c>
      <c r="B170" s="74">
        <v>11.3</v>
      </c>
    </row>
    <row r="171" spans="1:2" x14ac:dyDescent="0.3">
      <c r="A171" s="84">
        <v>12</v>
      </c>
      <c r="B171" s="74">
        <v>10.5</v>
      </c>
    </row>
    <row r="172" spans="1:2" x14ac:dyDescent="0.3">
      <c r="A172" s="84">
        <v>1</v>
      </c>
      <c r="B172" s="74">
        <v>10.3</v>
      </c>
    </row>
    <row r="173" spans="1:2" x14ac:dyDescent="0.3">
      <c r="A173" s="84">
        <v>2</v>
      </c>
      <c r="B173" s="74">
        <v>8.1999999999999993</v>
      </c>
    </row>
    <row r="174" spans="1:2" x14ac:dyDescent="0.3">
      <c r="A174" s="84">
        <v>3</v>
      </c>
      <c r="B174" s="74">
        <v>7.6</v>
      </c>
    </row>
    <row r="175" spans="1:2" x14ac:dyDescent="0.3">
      <c r="A175" s="84">
        <v>4</v>
      </c>
      <c r="B175" s="74">
        <v>11</v>
      </c>
    </row>
    <row r="176" spans="1:2" x14ac:dyDescent="0.3">
      <c r="A176" s="84">
        <v>5</v>
      </c>
      <c r="B176" s="74">
        <v>8.5</v>
      </c>
    </row>
    <row r="177" spans="1:2" x14ac:dyDescent="0.3">
      <c r="A177" s="84">
        <v>6</v>
      </c>
      <c r="B177" s="74">
        <v>7.6</v>
      </c>
    </row>
    <row r="178" spans="1:2" x14ac:dyDescent="0.3">
      <c r="A178" s="84">
        <v>7</v>
      </c>
      <c r="B178" s="74">
        <v>9.9</v>
      </c>
    </row>
    <row r="179" spans="1:2" x14ac:dyDescent="0.3">
      <c r="A179" s="84">
        <v>8</v>
      </c>
      <c r="B179" s="74">
        <v>8.4</v>
      </c>
    </row>
    <row r="180" spans="1:2" x14ac:dyDescent="0.3">
      <c r="A180" s="84">
        <v>9</v>
      </c>
      <c r="B180" s="74">
        <v>8.4</v>
      </c>
    </row>
    <row r="181" spans="1:2" x14ac:dyDescent="0.3">
      <c r="A181" s="84">
        <v>10</v>
      </c>
      <c r="B181" s="74">
        <v>8.1999999999999993</v>
      </c>
    </row>
    <row r="182" spans="1:2" x14ac:dyDescent="0.3">
      <c r="A182" s="84">
        <v>11</v>
      </c>
      <c r="B182" s="74">
        <v>9.8000000000000007</v>
      </c>
    </row>
    <row r="183" spans="1:2" x14ac:dyDescent="0.3">
      <c r="A183" s="84">
        <v>12</v>
      </c>
      <c r="B183" s="74">
        <v>10.3</v>
      </c>
    </row>
    <row r="184" spans="1:2" x14ac:dyDescent="0.3">
      <c r="A184" s="84">
        <v>1</v>
      </c>
      <c r="B184" s="74">
        <v>8.1</v>
      </c>
    </row>
    <row r="185" spans="1:2" x14ac:dyDescent="0.3">
      <c r="A185" s="84">
        <v>2</v>
      </c>
      <c r="B185" s="74">
        <v>9.9</v>
      </c>
    </row>
    <row r="186" spans="1:2" x14ac:dyDescent="0.3">
      <c r="A186" s="84">
        <v>3</v>
      </c>
      <c r="B186" s="74">
        <v>10.9</v>
      </c>
    </row>
    <row r="187" spans="1:2" x14ac:dyDescent="0.3">
      <c r="A187" s="84">
        <v>4</v>
      </c>
      <c r="B187" s="74">
        <v>8.5</v>
      </c>
    </row>
    <row r="188" spans="1:2" x14ac:dyDescent="0.3">
      <c r="A188" s="84">
        <v>5</v>
      </c>
      <c r="B188" s="74">
        <v>10.199999999999999</v>
      </c>
    </row>
    <row r="189" spans="1:2" x14ac:dyDescent="0.3">
      <c r="A189" s="84">
        <v>6</v>
      </c>
      <c r="B189" s="74">
        <v>8.4</v>
      </c>
    </row>
    <row r="190" spans="1:2" x14ac:dyDescent="0.3">
      <c r="A190" s="84">
        <v>7</v>
      </c>
      <c r="B190" s="74">
        <v>11.2</v>
      </c>
    </row>
    <row r="191" spans="1:2" x14ac:dyDescent="0.3">
      <c r="A191" s="84">
        <v>8</v>
      </c>
      <c r="B191" s="74">
        <v>8.1</v>
      </c>
    </row>
    <row r="192" spans="1:2" x14ac:dyDescent="0.3">
      <c r="A192" s="84">
        <v>9</v>
      </c>
      <c r="B192" s="74">
        <v>7.7</v>
      </c>
    </row>
    <row r="193" spans="1:2" x14ac:dyDescent="0.3">
      <c r="A193" s="84">
        <v>10</v>
      </c>
      <c r="B193" s="74">
        <v>9.1999999999999993</v>
      </c>
    </row>
    <row r="194" spans="1:2" x14ac:dyDescent="0.3">
      <c r="A194" s="84">
        <v>11</v>
      </c>
      <c r="B194" s="74">
        <v>10.199999999999999</v>
      </c>
    </row>
    <row r="195" spans="1:2" x14ac:dyDescent="0.3">
      <c r="A195" s="84">
        <v>12</v>
      </c>
      <c r="B195" s="74">
        <v>8.6</v>
      </c>
    </row>
    <row r="196" spans="1:2" x14ac:dyDescent="0.3">
      <c r="A196" s="84">
        <v>1</v>
      </c>
      <c r="B196" s="74">
        <v>8.4</v>
      </c>
    </row>
    <row r="197" spans="1:2" x14ac:dyDescent="0.3">
      <c r="A197" s="84">
        <v>2</v>
      </c>
      <c r="B197" s="74">
        <v>8.8000000000000007</v>
      </c>
    </row>
    <row r="198" spans="1:2" x14ac:dyDescent="0.3">
      <c r="A198" s="84">
        <v>3</v>
      </c>
      <c r="B198" s="74">
        <v>7.5</v>
      </c>
    </row>
    <row r="199" spans="1:2" x14ac:dyDescent="0.3">
      <c r="A199" s="84">
        <v>4</v>
      </c>
      <c r="B199" s="74">
        <v>9.1999999999999993</v>
      </c>
    </row>
    <row r="200" spans="1:2" x14ac:dyDescent="0.3">
      <c r="A200" s="84">
        <v>5</v>
      </c>
      <c r="B200" s="74">
        <v>7.6</v>
      </c>
    </row>
    <row r="201" spans="1:2" x14ac:dyDescent="0.3">
      <c r="A201" s="84">
        <v>6</v>
      </c>
      <c r="B201" s="74">
        <v>10.1</v>
      </c>
    </row>
    <row r="202" spans="1:2" x14ac:dyDescent="0.3">
      <c r="A202" s="84">
        <v>7</v>
      </c>
      <c r="B202" s="74">
        <v>10.5</v>
      </c>
    </row>
    <row r="203" spans="1:2" x14ac:dyDescent="0.3">
      <c r="A203" s="84">
        <v>8</v>
      </c>
      <c r="B203" s="74">
        <v>8.6999999999999993</v>
      </c>
    </row>
    <row r="204" spans="1:2" x14ac:dyDescent="0.3">
      <c r="A204" s="84">
        <v>9</v>
      </c>
      <c r="B204" s="74">
        <v>9.1</v>
      </c>
    </row>
    <row r="205" spans="1:2" x14ac:dyDescent="0.3">
      <c r="A205" s="84">
        <v>10</v>
      </c>
      <c r="B205" s="74">
        <v>8.5</v>
      </c>
    </row>
    <row r="206" spans="1:2" x14ac:dyDescent="0.3">
      <c r="A206" s="84">
        <v>11</v>
      </c>
      <c r="B206" s="74">
        <v>9.9</v>
      </c>
    </row>
    <row r="207" spans="1:2" x14ac:dyDescent="0.3">
      <c r="A207" s="84">
        <v>12</v>
      </c>
      <c r="B207" s="74">
        <v>8.5</v>
      </c>
    </row>
    <row r="208" spans="1:2" x14ac:dyDescent="0.3">
      <c r="A208" s="84">
        <v>1</v>
      </c>
      <c r="B208" s="74">
        <v>9.4</v>
      </c>
    </row>
    <row r="209" spans="1:2" x14ac:dyDescent="0.3">
      <c r="A209" s="84">
        <v>2</v>
      </c>
      <c r="B209" s="74">
        <v>8.3000000000000007</v>
      </c>
    </row>
    <row r="210" spans="1:2" x14ac:dyDescent="0.3">
      <c r="A210" s="84">
        <v>3</v>
      </c>
      <c r="B210" s="74">
        <v>8.1</v>
      </c>
    </row>
    <row r="211" spans="1:2" x14ac:dyDescent="0.3">
      <c r="A211" s="84">
        <v>4</v>
      </c>
      <c r="B211" s="74">
        <v>8.9</v>
      </c>
    </row>
    <row r="212" spans="1:2" x14ac:dyDescent="0.3">
      <c r="A212" s="84">
        <v>5</v>
      </c>
      <c r="B212" s="74">
        <v>8.1999999999999993</v>
      </c>
    </row>
    <row r="213" spans="1:2" x14ac:dyDescent="0.3">
      <c r="A213" s="84">
        <v>6</v>
      </c>
      <c r="B213" s="74">
        <v>8.4</v>
      </c>
    </row>
    <row r="214" spans="1:2" x14ac:dyDescent="0.3">
      <c r="A214" s="84">
        <v>7</v>
      </c>
      <c r="B214" s="74">
        <v>10.199999999999999</v>
      </c>
    </row>
    <row r="215" spans="1:2" x14ac:dyDescent="0.3">
      <c r="A215" s="84">
        <v>8</v>
      </c>
      <c r="B215" s="74">
        <v>8.9</v>
      </c>
    </row>
    <row r="216" spans="1:2" x14ac:dyDescent="0.3">
      <c r="A216" s="84">
        <v>9</v>
      </c>
      <c r="B216" s="74">
        <v>8.6</v>
      </c>
    </row>
    <row r="217" spans="1:2" x14ac:dyDescent="0.3">
      <c r="A217" s="84">
        <v>10</v>
      </c>
      <c r="B217" s="74">
        <v>7.7</v>
      </c>
    </row>
    <row r="218" spans="1:2" x14ac:dyDescent="0.3">
      <c r="A218" s="84">
        <v>11</v>
      </c>
      <c r="B218" s="74">
        <v>10.3</v>
      </c>
    </row>
    <row r="219" spans="1:2" x14ac:dyDescent="0.3">
      <c r="A219" s="84">
        <v>12</v>
      </c>
      <c r="B219" s="74">
        <v>9.1999999999999993</v>
      </c>
    </row>
    <row r="220" spans="1:2" x14ac:dyDescent="0.3">
      <c r="A220" s="84">
        <v>1</v>
      </c>
      <c r="B220" s="74">
        <v>9.1</v>
      </c>
    </row>
    <row r="221" spans="1:2" x14ac:dyDescent="0.3">
      <c r="A221" s="84">
        <v>2</v>
      </c>
      <c r="B221" s="74">
        <v>9.8000000000000007</v>
      </c>
    </row>
    <row r="222" spans="1:2" x14ac:dyDescent="0.3">
      <c r="A222" s="84">
        <v>3</v>
      </c>
      <c r="B222" s="74">
        <v>8.8000000000000007</v>
      </c>
    </row>
    <row r="223" spans="1:2" x14ac:dyDescent="0.3">
      <c r="A223" s="84">
        <v>4</v>
      </c>
      <c r="B223" s="74">
        <v>9.1999999999999993</v>
      </c>
    </row>
    <row r="224" spans="1:2" x14ac:dyDescent="0.3">
      <c r="A224" s="84">
        <v>5</v>
      </c>
      <c r="B224" s="74">
        <v>10.5</v>
      </c>
    </row>
    <row r="225" spans="1:2" x14ac:dyDescent="0.3">
      <c r="A225" s="84">
        <v>6</v>
      </c>
      <c r="B225" s="74">
        <v>8.5</v>
      </c>
    </row>
    <row r="226" spans="1:2" x14ac:dyDescent="0.3">
      <c r="A226" s="84">
        <v>7</v>
      </c>
      <c r="B226" s="74">
        <v>9.6</v>
      </c>
    </row>
    <row r="227" spans="1:2" x14ac:dyDescent="0.3">
      <c r="A227" s="84">
        <v>8</v>
      </c>
      <c r="B227" s="74">
        <v>8.5</v>
      </c>
    </row>
    <row r="228" spans="1:2" x14ac:dyDescent="0.3">
      <c r="A228" s="84">
        <v>9</v>
      </c>
      <c r="B228" s="74">
        <v>9.5</v>
      </c>
    </row>
    <row r="229" spans="1:2" x14ac:dyDescent="0.3">
      <c r="A229" s="84">
        <v>10</v>
      </c>
      <c r="B229" s="74">
        <v>8.1</v>
      </c>
    </row>
    <row r="230" spans="1:2" x14ac:dyDescent="0.3">
      <c r="A230" s="84">
        <v>11</v>
      </c>
      <c r="B230" s="74">
        <v>9.6999999999999993</v>
      </c>
    </row>
    <row r="231" spans="1:2" x14ac:dyDescent="0.3">
      <c r="A231" s="84">
        <v>12</v>
      </c>
      <c r="B231" s="74">
        <v>7.5</v>
      </c>
    </row>
    <row r="232" spans="1:2" x14ac:dyDescent="0.3">
      <c r="A232" s="84">
        <v>1</v>
      </c>
      <c r="B232" s="74">
        <v>9.1</v>
      </c>
    </row>
    <row r="233" spans="1:2" x14ac:dyDescent="0.3">
      <c r="A233" s="84">
        <v>2</v>
      </c>
      <c r="B233" s="74">
        <v>9</v>
      </c>
    </row>
    <row r="234" spans="1:2" x14ac:dyDescent="0.3">
      <c r="A234" s="84">
        <v>3</v>
      </c>
      <c r="B234" s="74">
        <v>9.3000000000000007</v>
      </c>
    </row>
    <row r="235" spans="1:2" x14ac:dyDescent="0.3">
      <c r="A235" s="84">
        <v>4</v>
      </c>
      <c r="B235" s="74">
        <v>9.5</v>
      </c>
    </row>
    <row r="236" spans="1:2" x14ac:dyDescent="0.3">
      <c r="A236" s="84">
        <v>5</v>
      </c>
      <c r="B236" s="74">
        <v>9.8000000000000007</v>
      </c>
    </row>
    <row r="237" spans="1:2" x14ac:dyDescent="0.3">
      <c r="A237" s="84">
        <v>6</v>
      </c>
      <c r="B237" s="74">
        <v>9.1999999999999993</v>
      </c>
    </row>
    <row r="238" spans="1:2" x14ac:dyDescent="0.3">
      <c r="A238" s="84">
        <v>7</v>
      </c>
      <c r="B238" s="74">
        <v>11.1</v>
      </c>
    </row>
    <row r="239" spans="1:2" x14ac:dyDescent="0.3">
      <c r="A239" s="84">
        <v>8</v>
      </c>
      <c r="B239" s="74">
        <v>8.5</v>
      </c>
    </row>
    <row r="240" spans="1:2" x14ac:dyDescent="0.3">
      <c r="A240" s="84">
        <v>9</v>
      </c>
      <c r="B240" s="74">
        <v>9.9</v>
      </c>
    </row>
    <row r="241" spans="1:2" x14ac:dyDescent="0.3">
      <c r="A241" s="84">
        <v>10</v>
      </c>
      <c r="B241" s="74">
        <v>10.199999999999999</v>
      </c>
    </row>
    <row r="242" spans="1:2" x14ac:dyDescent="0.3">
      <c r="A242" s="84">
        <v>11</v>
      </c>
      <c r="B242" s="74">
        <v>10</v>
      </c>
    </row>
    <row r="243" spans="1:2" x14ac:dyDescent="0.3">
      <c r="A243" s="84">
        <v>12</v>
      </c>
      <c r="B243" s="74">
        <v>10.9</v>
      </c>
    </row>
    <row r="244" spans="1:2" x14ac:dyDescent="0.3">
      <c r="A244" s="84">
        <v>1</v>
      </c>
      <c r="B244" s="74">
        <v>10.5</v>
      </c>
    </row>
    <row r="245" spans="1:2" x14ac:dyDescent="0.3">
      <c r="A245" s="84">
        <v>2</v>
      </c>
      <c r="B245" s="74">
        <v>9.6999999999999993</v>
      </c>
    </row>
    <row r="246" spans="1:2" x14ac:dyDescent="0.3">
      <c r="A246" s="84">
        <v>3</v>
      </c>
      <c r="B246" s="74">
        <v>8</v>
      </c>
    </row>
    <row r="247" spans="1:2" x14ac:dyDescent="0.3">
      <c r="A247" s="84">
        <v>4</v>
      </c>
      <c r="B247" s="74">
        <v>10.1</v>
      </c>
    </row>
    <row r="248" spans="1:2" x14ac:dyDescent="0.3">
      <c r="A248" s="84">
        <v>5</v>
      </c>
      <c r="B248" s="74">
        <v>10.5</v>
      </c>
    </row>
    <row r="249" spans="1:2" x14ac:dyDescent="0.3">
      <c r="A249" s="84">
        <v>6</v>
      </c>
      <c r="B249" s="74">
        <v>10.6</v>
      </c>
    </row>
    <row r="250" spans="1:2" x14ac:dyDescent="0.3">
      <c r="A250" s="84">
        <v>7</v>
      </c>
      <c r="B250" s="74">
        <v>10.6</v>
      </c>
    </row>
    <row r="251" spans="1:2" x14ac:dyDescent="0.3">
      <c r="A251" s="84">
        <v>8</v>
      </c>
      <c r="B251" s="74">
        <v>7.7</v>
      </c>
    </row>
    <row r="252" spans="1:2" x14ac:dyDescent="0.3">
      <c r="A252" s="84">
        <v>9</v>
      </c>
      <c r="B252" s="74">
        <v>9.1</v>
      </c>
    </row>
    <row r="253" spans="1:2" x14ac:dyDescent="0.3">
      <c r="A253" s="84">
        <v>10</v>
      </c>
      <c r="B253" s="74">
        <v>8.5</v>
      </c>
    </row>
    <row r="254" spans="1:2" x14ac:dyDescent="0.3">
      <c r="A254" s="84">
        <v>11</v>
      </c>
      <c r="B254" s="74">
        <v>9.5</v>
      </c>
    </row>
    <row r="255" spans="1:2" x14ac:dyDescent="0.3">
      <c r="A255" s="84">
        <v>12</v>
      </c>
      <c r="B255" s="74">
        <v>9.3000000000000007</v>
      </c>
    </row>
    <row r="256" spans="1:2" x14ac:dyDescent="0.3">
      <c r="A256" s="84">
        <v>1</v>
      </c>
      <c r="B256" s="74">
        <v>10</v>
      </c>
    </row>
    <row r="257" spans="1:2" x14ac:dyDescent="0.3">
      <c r="A257" s="84">
        <v>2</v>
      </c>
      <c r="B257" s="74">
        <v>8</v>
      </c>
    </row>
    <row r="258" spans="1:2" x14ac:dyDescent="0.3">
      <c r="A258" s="84">
        <v>3</v>
      </c>
      <c r="B258" s="74">
        <v>9.6</v>
      </c>
    </row>
    <row r="259" spans="1:2" x14ac:dyDescent="0.3">
      <c r="A259" s="84">
        <v>4</v>
      </c>
      <c r="B259" s="74">
        <v>10.7</v>
      </c>
    </row>
    <row r="260" spans="1:2" x14ac:dyDescent="0.3">
      <c r="A260" s="84">
        <v>5</v>
      </c>
      <c r="B260" s="74">
        <v>9.4</v>
      </c>
    </row>
    <row r="261" spans="1:2" x14ac:dyDescent="0.3">
      <c r="A261" s="84">
        <v>6</v>
      </c>
      <c r="B261" s="74">
        <v>8.3000000000000007</v>
      </c>
    </row>
    <row r="262" spans="1:2" x14ac:dyDescent="0.3">
      <c r="A262" s="84">
        <v>7</v>
      </c>
      <c r="B262" s="74">
        <v>10.1</v>
      </c>
    </row>
    <row r="263" spans="1:2" x14ac:dyDescent="0.3">
      <c r="A263" s="84">
        <v>8</v>
      </c>
      <c r="B263" s="74">
        <v>8.6</v>
      </c>
    </row>
    <row r="264" spans="1:2" x14ac:dyDescent="0.3">
      <c r="A264" s="84">
        <v>9</v>
      </c>
      <c r="B264" s="74">
        <v>8.9</v>
      </c>
    </row>
    <row r="265" spans="1:2" x14ac:dyDescent="0.3">
      <c r="A265" s="84">
        <v>10</v>
      </c>
      <c r="B265" s="74">
        <v>9.1999999999999993</v>
      </c>
    </row>
    <row r="266" spans="1:2" x14ac:dyDescent="0.3">
      <c r="A266" s="84">
        <v>11</v>
      </c>
      <c r="B266" s="74">
        <v>10.5</v>
      </c>
    </row>
    <row r="267" spans="1:2" x14ac:dyDescent="0.3">
      <c r="A267" s="84">
        <v>12</v>
      </c>
      <c r="B267" s="74">
        <v>8.3000000000000007</v>
      </c>
    </row>
    <row r="268" spans="1:2" x14ac:dyDescent="0.3">
      <c r="A268" s="84">
        <v>1</v>
      </c>
      <c r="B268" s="74">
        <v>8</v>
      </c>
    </row>
    <row r="269" spans="1:2" x14ac:dyDescent="0.3">
      <c r="A269" s="84">
        <v>2</v>
      </c>
      <c r="B269" s="74">
        <v>8.4</v>
      </c>
    </row>
    <row r="270" spans="1:2" x14ac:dyDescent="0.3">
      <c r="A270" s="84">
        <v>3</v>
      </c>
      <c r="B270" s="74">
        <v>7.9</v>
      </c>
    </row>
    <row r="271" spans="1:2" x14ac:dyDescent="0.3">
      <c r="A271" s="84">
        <v>4</v>
      </c>
      <c r="B271" s="74">
        <v>8.5</v>
      </c>
    </row>
    <row r="272" spans="1:2" x14ac:dyDescent="0.3">
      <c r="A272" s="84">
        <v>5</v>
      </c>
      <c r="B272" s="74">
        <v>8.1</v>
      </c>
    </row>
    <row r="273" spans="1:2" x14ac:dyDescent="0.3">
      <c r="A273" s="84">
        <v>6</v>
      </c>
      <c r="B273" s="74">
        <v>9.1</v>
      </c>
    </row>
    <row r="274" spans="1:2" x14ac:dyDescent="0.3">
      <c r="A274" s="84">
        <v>7</v>
      </c>
      <c r="B274" s="74">
        <v>9.3000000000000007</v>
      </c>
    </row>
    <row r="275" spans="1:2" x14ac:dyDescent="0.3">
      <c r="A275" s="84">
        <v>8</v>
      </c>
      <c r="B275" s="74">
        <v>9.4</v>
      </c>
    </row>
    <row r="276" spans="1:2" x14ac:dyDescent="0.3">
      <c r="A276" s="84">
        <v>9</v>
      </c>
      <c r="B276" s="74">
        <v>9.9</v>
      </c>
    </row>
    <row r="277" spans="1:2" x14ac:dyDescent="0.3">
      <c r="A277" s="84">
        <v>10</v>
      </c>
      <c r="B277" s="74">
        <v>8</v>
      </c>
    </row>
    <row r="278" spans="1:2" x14ac:dyDescent="0.3">
      <c r="A278" s="84">
        <v>11</v>
      </c>
      <c r="B278" s="74">
        <v>11.4</v>
      </c>
    </row>
    <row r="279" spans="1:2" x14ac:dyDescent="0.3">
      <c r="A279" s="84">
        <v>12</v>
      </c>
      <c r="B279" s="74">
        <v>8.8000000000000007</v>
      </c>
    </row>
    <row r="280" spans="1:2" x14ac:dyDescent="0.3">
      <c r="A280" s="84">
        <v>1</v>
      </c>
      <c r="B280" s="74">
        <v>9.1999999999999993</v>
      </c>
    </row>
    <row r="281" spans="1:2" x14ac:dyDescent="0.3">
      <c r="A281" s="84">
        <v>2</v>
      </c>
      <c r="B281" s="74">
        <v>7.8</v>
      </c>
    </row>
    <row r="282" spans="1:2" x14ac:dyDescent="0.3">
      <c r="A282" s="84">
        <v>3</v>
      </c>
      <c r="B282" s="74">
        <v>8.4</v>
      </c>
    </row>
    <row r="283" spans="1:2" x14ac:dyDescent="0.3">
      <c r="A283" s="84">
        <v>4</v>
      </c>
      <c r="B283" s="74">
        <v>8.1</v>
      </c>
    </row>
    <row r="284" spans="1:2" x14ac:dyDescent="0.3">
      <c r="A284" s="84">
        <v>5</v>
      </c>
      <c r="B284" s="74">
        <v>8.3000000000000007</v>
      </c>
    </row>
    <row r="285" spans="1:2" x14ac:dyDescent="0.3">
      <c r="A285" s="84">
        <v>6</v>
      </c>
      <c r="B285" s="74">
        <v>8.9</v>
      </c>
    </row>
    <row r="286" spans="1:2" x14ac:dyDescent="0.3">
      <c r="A286" s="84">
        <v>7</v>
      </c>
      <c r="B286" s="74">
        <v>9.4</v>
      </c>
    </row>
    <row r="287" spans="1:2" x14ac:dyDescent="0.3">
      <c r="A287" s="84">
        <v>8</v>
      </c>
      <c r="B287" s="74">
        <v>9.3000000000000007</v>
      </c>
    </row>
    <row r="288" spans="1:2" x14ac:dyDescent="0.3">
      <c r="A288" s="84">
        <v>9</v>
      </c>
      <c r="B288" s="74">
        <v>8.8000000000000007</v>
      </c>
    </row>
    <row r="289" spans="1:2" x14ac:dyDescent="0.3">
      <c r="A289" s="84">
        <v>10</v>
      </c>
      <c r="B289" s="74">
        <v>8.9</v>
      </c>
    </row>
    <row r="290" spans="1:2" x14ac:dyDescent="0.3">
      <c r="A290" s="84">
        <v>11</v>
      </c>
      <c r="B290" s="74">
        <v>10.8</v>
      </c>
    </row>
    <row r="291" spans="1:2" x14ac:dyDescent="0.3">
      <c r="A291" s="84">
        <v>12</v>
      </c>
      <c r="B291" s="74">
        <v>11.1</v>
      </c>
    </row>
    <row r="292" spans="1:2" x14ac:dyDescent="0.3">
      <c r="A292" s="84">
        <v>1</v>
      </c>
      <c r="B292" s="74">
        <v>8.6</v>
      </c>
    </row>
    <row r="293" spans="1:2" x14ac:dyDescent="0.3">
      <c r="A293" s="84">
        <v>2</v>
      </c>
      <c r="B293" s="74">
        <v>8.4</v>
      </c>
    </row>
    <row r="294" spans="1:2" x14ac:dyDescent="0.3">
      <c r="A294" s="84">
        <v>3</v>
      </c>
      <c r="B294" s="74">
        <v>7.9</v>
      </c>
    </row>
    <row r="295" spans="1:2" x14ac:dyDescent="0.3">
      <c r="A295" s="84">
        <v>4</v>
      </c>
      <c r="B295" s="74">
        <v>7.8</v>
      </c>
    </row>
    <row r="296" spans="1:2" x14ac:dyDescent="0.3">
      <c r="A296" s="84">
        <v>5</v>
      </c>
      <c r="B296" s="74">
        <v>7.6</v>
      </c>
    </row>
    <row r="297" spans="1:2" x14ac:dyDescent="0.3">
      <c r="A297" s="84">
        <v>6</v>
      </c>
      <c r="B297" s="74">
        <v>7.6</v>
      </c>
    </row>
    <row r="298" spans="1:2" x14ac:dyDescent="0.3">
      <c r="A298" s="84">
        <v>7</v>
      </c>
      <c r="B298" s="74">
        <v>9.5</v>
      </c>
    </row>
    <row r="299" spans="1:2" x14ac:dyDescent="0.3">
      <c r="A299" s="84">
        <v>8</v>
      </c>
      <c r="B299" s="74">
        <v>8.8000000000000007</v>
      </c>
    </row>
    <row r="300" spans="1:2" x14ac:dyDescent="0.3">
      <c r="A300" s="84">
        <v>9</v>
      </c>
      <c r="B300" s="74">
        <v>9.1999999999999993</v>
      </c>
    </row>
    <row r="301" spans="1:2" x14ac:dyDescent="0.3">
      <c r="A301" s="84">
        <v>10</v>
      </c>
      <c r="B301" s="74">
        <v>9.1999999999999993</v>
      </c>
    </row>
    <row r="302" spans="1:2" x14ac:dyDescent="0.3">
      <c r="A302" s="84">
        <v>11</v>
      </c>
      <c r="B302" s="74">
        <v>9.8000000000000007</v>
      </c>
    </row>
    <row r="303" spans="1:2" x14ac:dyDescent="0.3">
      <c r="A303" s="84">
        <v>12</v>
      </c>
      <c r="B303" s="74">
        <v>8.8000000000000007</v>
      </c>
    </row>
    <row r="304" spans="1:2" x14ac:dyDescent="0.3">
      <c r="A304" s="84">
        <v>1</v>
      </c>
      <c r="B304" s="74">
        <v>8.6999999999999993</v>
      </c>
    </row>
    <row r="305" spans="1:2" x14ac:dyDescent="0.3">
      <c r="A305" s="84">
        <v>2</v>
      </c>
      <c r="B305" s="74">
        <v>9.6</v>
      </c>
    </row>
    <row r="306" spans="1:2" x14ac:dyDescent="0.3">
      <c r="A306" s="84">
        <v>3</v>
      </c>
      <c r="B306" s="74">
        <v>8.1999999999999993</v>
      </c>
    </row>
    <row r="307" spans="1:2" x14ac:dyDescent="0.3">
      <c r="A307" s="84">
        <v>4</v>
      </c>
      <c r="B307" s="74">
        <v>9.8000000000000007</v>
      </c>
    </row>
    <row r="308" spans="1:2" x14ac:dyDescent="0.3">
      <c r="A308" s="84">
        <v>5</v>
      </c>
      <c r="B308" s="74">
        <v>8.5</v>
      </c>
    </row>
    <row r="309" spans="1:2" x14ac:dyDescent="0.3">
      <c r="A309" s="84">
        <v>6</v>
      </c>
      <c r="B309" s="74">
        <v>8.9</v>
      </c>
    </row>
    <row r="310" spans="1:2" x14ac:dyDescent="0.3">
      <c r="A310" s="84">
        <v>7</v>
      </c>
      <c r="B310" s="74">
        <v>12.1</v>
      </c>
    </row>
    <row r="311" spans="1:2" x14ac:dyDescent="0.3">
      <c r="A311" s="84">
        <v>8</v>
      </c>
      <c r="B311" s="74">
        <v>7.9</v>
      </c>
    </row>
    <row r="312" spans="1:2" x14ac:dyDescent="0.3">
      <c r="A312" s="84">
        <v>9</v>
      </c>
      <c r="B312" s="74">
        <v>8.5</v>
      </c>
    </row>
    <row r="313" spans="1:2" x14ac:dyDescent="0.3">
      <c r="A313" s="84">
        <v>10</v>
      </c>
      <c r="B313" s="74">
        <v>7.6</v>
      </c>
    </row>
    <row r="314" spans="1:2" x14ac:dyDescent="0.3">
      <c r="A314" s="84">
        <v>11</v>
      </c>
      <c r="B314" s="74">
        <v>10.5</v>
      </c>
    </row>
    <row r="315" spans="1:2" x14ac:dyDescent="0.3">
      <c r="A315" s="84">
        <v>12</v>
      </c>
      <c r="B315" s="74">
        <v>9.1</v>
      </c>
    </row>
    <row r="316" spans="1:2" x14ac:dyDescent="0.3">
      <c r="A316" s="84">
        <v>1</v>
      </c>
      <c r="B316" s="74">
        <v>10</v>
      </c>
    </row>
    <row r="317" spans="1:2" x14ac:dyDescent="0.3">
      <c r="A317" s="84">
        <v>2</v>
      </c>
      <c r="B317" s="74">
        <v>10.4</v>
      </c>
    </row>
    <row r="318" spans="1:2" x14ac:dyDescent="0.3">
      <c r="A318" s="84">
        <v>3</v>
      </c>
      <c r="B318" s="74">
        <v>8.5</v>
      </c>
    </row>
    <row r="319" spans="1:2" x14ac:dyDescent="0.3">
      <c r="A319" s="84">
        <v>4</v>
      </c>
      <c r="B319" s="74">
        <v>10.8</v>
      </c>
    </row>
    <row r="320" spans="1:2" x14ac:dyDescent="0.3">
      <c r="A320" s="84">
        <v>5</v>
      </c>
      <c r="B320" s="74">
        <v>7.9</v>
      </c>
    </row>
    <row r="321" spans="1:2" x14ac:dyDescent="0.3">
      <c r="A321" s="84">
        <v>6</v>
      </c>
      <c r="B321" s="74">
        <v>9</v>
      </c>
    </row>
    <row r="322" spans="1:2" x14ac:dyDescent="0.3">
      <c r="A322" s="84">
        <v>7</v>
      </c>
      <c r="B322" s="74">
        <v>11.4</v>
      </c>
    </row>
    <row r="323" spans="1:2" x14ac:dyDescent="0.3">
      <c r="A323" s="84">
        <v>8</v>
      </c>
      <c r="B323" s="74">
        <v>8</v>
      </c>
    </row>
    <row r="324" spans="1:2" x14ac:dyDescent="0.3">
      <c r="A324" s="84">
        <v>9</v>
      </c>
      <c r="B324" s="74">
        <v>8.1999999999999993</v>
      </c>
    </row>
    <row r="325" spans="1:2" x14ac:dyDescent="0.3">
      <c r="A325" s="84">
        <v>10</v>
      </c>
      <c r="B325" s="74">
        <v>8.6999999999999993</v>
      </c>
    </row>
    <row r="326" spans="1:2" x14ac:dyDescent="0.3">
      <c r="A326" s="84">
        <v>11</v>
      </c>
      <c r="B326" s="74">
        <v>10.6</v>
      </c>
    </row>
    <row r="327" spans="1:2" x14ac:dyDescent="0.3">
      <c r="A327" s="84">
        <v>12</v>
      </c>
      <c r="B327" s="74">
        <v>8</v>
      </c>
    </row>
    <row r="328" spans="1:2" x14ac:dyDescent="0.3">
      <c r="A328" s="84">
        <v>1</v>
      </c>
      <c r="B328" s="74">
        <v>8.9</v>
      </c>
    </row>
    <row r="329" spans="1:2" x14ac:dyDescent="0.3">
      <c r="A329" s="84">
        <v>2</v>
      </c>
      <c r="B329" s="74">
        <v>10.1</v>
      </c>
    </row>
    <row r="330" spans="1:2" x14ac:dyDescent="0.3">
      <c r="A330" s="84">
        <v>3</v>
      </c>
      <c r="B330" s="74">
        <v>9.1</v>
      </c>
    </row>
    <row r="331" spans="1:2" x14ac:dyDescent="0.3">
      <c r="A331" s="84">
        <v>4</v>
      </c>
      <c r="B331" s="74">
        <v>11</v>
      </c>
    </row>
    <row r="332" spans="1:2" x14ac:dyDescent="0.3">
      <c r="A332" s="84">
        <v>5</v>
      </c>
      <c r="B332" s="74">
        <v>9.9</v>
      </c>
    </row>
    <row r="333" spans="1:2" x14ac:dyDescent="0.3">
      <c r="A333" s="84">
        <v>6</v>
      </c>
      <c r="B333" s="74">
        <v>8.8000000000000007</v>
      </c>
    </row>
    <row r="334" spans="1:2" x14ac:dyDescent="0.3">
      <c r="A334" s="84">
        <v>7</v>
      </c>
      <c r="B334" s="74">
        <v>9.1</v>
      </c>
    </row>
    <row r="335" spans="1:2" x14ac:dyDescent="0.3">
      <c r="A335" s="84">
        <v>8</v>
      </c>
      <c r="B335" s="74">
        <v>7.7</v>
      </c>
    </row>
    <row r="336" spans="1:2" x14ac:dyDescent="0.3">
      <c r="A336" s="84">
        <v>9</v>
      </c>
      <c r="B336" s="74">
        <v>8.1999999999999993</v>
      </c>
    </row>
    <row r="337" spans="1:2" x14ac:dyDescent="0.3">
      <c r="A337" s="84">
        <v>10</v>
      </c>
      <c r="B337" s="74">
        <v>8.6999999999999993</v>
      </c>
    </row>
    <row r="338" spans="1:2" x14ac:dyDescent="0.3">
      <c r="A338" s="84">
        <v>11</v>
      </c>
      <c r="B338" s="74">
        <v>10.6</v>
      </c>
    </row>
    <row r="339" spans="1:2" x14ac:dyDescent="0.3">
      <c r="A339" s="84">
        <v>12</v>
      </c>
      <c r="B339" s="74">
        <v>9.9</v>
      </c>
    </row>
    <row r="340" spans="1:2" x14ac:dyDescent="0.3">
      <c r="A340" s="84">
        <v>1</v>
      </c>
      <c r="B340" s="74">
        <v>8.6999999999999993</v>
      </c>
    </row>
    <row r="341" spans="1:2" x14ac:dyDescent="0.3">
      <c r="A341" s="84">
        <v>2</v>
      </c>
      <c r="B341" s="74">
        <v>8.4</v>
      </c>
    </row>
    <row r="342" spans="1:2" x14ac:dyDescent="0.3">
      <c r="A342" s="84">
        <v>3</v>
      </c>
      <c r="B342" s="74">
        <v>8.5</v>
      </c>
    </row>
    <row r="343" spans="1:2" x14ac:dyDescent="0.3">
      <c r="A343" s="84">
        <v>4</v>
      </c>
      <c r="B343" s="74">
        <v>7.9</v>
      </c>
    </row>
    <row r="344" spans="1:2" x14ac:dyDescent="0.3">
      <c r="A344" s="84">
        <v>5</v>
      </c>
      <c r="B344" s="74">
        <v>8.5</v>
      </c>
    </row>
    <row r="345" spans="1:2" x14ac:dyDescent="0.3">
      <c r="A345" s="84">
        <v>6</v>
      </c>
      <c r="B345" s="74">
        <v>7.8</v>
      </c>
    </row>
    <row r="346" spans="1:2" x14ac:dyDescent="0.3">
      <c r="A346" s="84">
        <v>7</v>
      </c>
      <c r="B346" s="74">
        <v>9.8000000000000007</v>
      </c>
    </row>
    <row r="347" spans="1:2" x14ac:dyDescent="0.3">
      <c r="A347" s="84">
        <v>8</v>
      </c>
      <c r="B347" s="74">
        <v>8.6999999999999993</v>
      </c>
    </row>
    <row r="348" spans="1:2" x14ac:dyDescent="0.3">
      <c r="A348" s="84">
        <v>9</v>
      </c>
      <c r="B348" s="74">
        <v>8.8000000000000007</v>
      </c>
    </row>
    <row r="349" spans="1:2" x14ac:dyDescent="0.3">
      <c r="A349" s="84">
        <v>10</v>
      </c>
      <c r="B349" s="74">
        <v>9.8000000000000007</v>
      </c>
    </row>
    <row r="350" spans="1:2" x14ac:dyDescent="0.3">
      <c r="A350" s="84">
        <v>11</v>
      </c>
      <c r="B350" s="74">
        <v>10</v>
      </c>
    </row>
    <row r="351" spans="1:2" x14ac:dyDescent="0.3">
      <c r="A351" s="84">
        <v>12</v>
      </c>
      <c r="B351" s="74">
        <v>7.7</v>
      </c>
    </row>
    <row r="352" spans="1:2" x14ac:dyDescent="0.3">
      <c r="A352" s="84">
        <v>1</v>
      </c>
      <c r="B352" s="74">
        <v>9.6999999999999993</v>
      </c>
    </row>
    <row r="353" spans="1:2" x14ac:dyDescent="0.3">
      <c r="A353" s="84">
        <v>2</v>
      </c>
      <c r="B353" s="74">
        <v>8</v>
      </c>
    </row>
    <row r="354" spans="1:2" x14ac:dyDescent="0.3">
      <c r="A354" s="84">
        <v>3</v>
      </c>
      <c r="B354" s="74">
        <v>11</v>
      </c>
    </row>
    <row r="355" spans="1:2" x14ac:dyDescent="0.3">
      <c r="A355" s="84">
        <v>4</v>
      </c>
      <c r="B355" s="74">
        <v>8.6</v>
      </c>
    </row>
    <row r="356" spans="1:2" x14ac:dyDescent="0.3">
      <c r="A356" s="84">
        <v>5</v>
      </c>
      <c r="B356" s="74">
        <v>8.6999999999999993</v>
      </c>
    </row>
    <row r="357" spans="1:2" x14ac:dyDescent="0.3">
      <c r="A357" s="84">
        <v>6</v>
      </c>
      <c r="B357" s="74">
        <v>8.1999999999999993</v>
      </c>
    </row>
    <row r="358" spans="1:2" x14ac:dyDescent="0.3">
      <c r="A358" s="84">
        <v>7</v>
      </c>
      <c r="B358" s="74">
        <v>10.7</v>
      </c>
    </row>
    <row r="359" spans="1:2" x14ac:dyDescent="0.3">
      <c r="A359" s="84">
        <v>8</v>
      </c>
      <c r="B359" s="74">
        <v>8.5</v>
      </c>
    </row>
    <row r="360" spans="1:2" x14ac:dyDescent="0.3">
      <c r="A360" s="84">
        <v>9</v>
      </c>
      <c r="B360" s="74">
        <v>7.8</v>
      </c>
    </row>
    <row r="361" spans="1:2" x14ac:dyDescent="0.3">
      <c r="A361" s="84">
        <v>10</v>
      </c>
      <c r="B361" s="74">
        <v>8.1999999999999993</v>
      </c>
    </row>
    <row r="362" spans="1:2" x14ac:dyDescent="0.3">
      <c r="A362" s="84">
        <v>11</v>
      </c>
      <c r="B362" s="74">
        <v>9.9</v>
      </c>
    </row>
    <row r="363" spans="1:2" x14ac:dyDescent="0.3">
      <c r="A363" s="84">
        <v>12</v>
      </c>
      <c r="B363" s="74">
        <v>8.8000000000000007</v>
      </c>
    </row>
    <row r="364" spans="1:2" x14ac:dyDescent="0.3">
      <c r="A364" s="84">
        <v>1</v>
      </c>
      <c r="B364" s="74">
        <v>9.9</v>
      </c>
    </row>
    <row r="365" spans="1:2" x14ac:dyDescent="0.3">
      <c r="A365" s="84">
        <v>2</v>
      </c>
      <c r="B365" s="74">
        <v>9.4</v>
      </c>
    </row>
    <row r="366" spans="1:2" x14ac:dyDescent="0.3">
      <c r="A366" s="84">
        <v>3</v>
      </c>
      <c r="B366" s="74">
        <v>9.1999999999999993</v>
      </c>
    </row>
    <row r="367" spans="1:2" x14ac:dyDescent="0.3">
      <c r="A367" s="84">
        <v>4</v>
      </c>
      <c r="B367" s="74">
        <v>8</v>
      </c>
    </row>
    <row r="368" spans="1:2" x14ac:dyDescent="0.3">
      <c r="A368" s="84">
        <v>5</v>
      </c>
      <c r="B368" s="74">
        <v>9</v>
      </c>
    </row>
    <row r="369" spans="1:2" x14ac:dyDescent="0.3">
      <c r="A369" s="84">
        <v>6</v>
      </c>
      <c r="B369" s="74">
        <v>8.6999999999999993</v>
      </c>
    </row>
    <row r="370" spans="1:2" x14ac:dyDescent="0.3">
      <c r="A370" s="84">
        <v>7</v>
      </c>
      <c r="B370" s="74">
        <v>11.5</v>
      </c>
    </row>
    <row r="371" spans="1:2" x14ac:dyDescent="0.3">
      <c r="A371" s="84">
        <v>8</v>
      </c>
      <c r="B371" s="74">
        <v>9.1</v>
      </c>
    </row>
    <row r="372" spans="1:2" x14ac:dyDescent="0.3">
      <c r="A372" s="84">
        <v>9</v>
      </c>
      <c r="B372" s="74">
        <v>8.4</v>
      </c>
    </row>
    <row r="373" spans="1:2" x14ac:dyDescent="0.3">
      <c r="A373" s="84">
        <v>10</v>
      </c>
      <c r="B373" s="74">
        <v>10.1</v>
      </c>
    </row>
    <row r="374" spans="1:2" x14ac:dyDescent="0.3">
      <c r="A374" s="84">
        <v>11</v>
      </c>
      <c r="B374" s="74">
        <v>9.4</v>
      </c>
    </row>
    <row r="375" spans="1:2" x14ac:dyDescent="0.3">
      <c r="A375" s="84">
        <v>12</v>
      </c>
      <c r="B375" s="74">
        <v>7.8</v>
      </c>
    </row>
    <row r="376" spans="1:2" x14ac:dyDescent="0.3">
      <c r="A376" s="84">
        <v>1</v>
      </c>
      <c r="B376" s="74">
        <v>8.3000000000000007</v>
      </c>
    </row>
    <row r="377" spans="1:2" x14ac:dyDescent="0.3">
      <c r="A377" s="84">
        <v>2</v>
      </c>
      <c r="B377" s="74">
        <v>8.4</v>
      </c>
    </row>
    <row r="378" spans="1:2" x14ac:dyDescent="0.3">
      <c r="A378" s="84">
        <v>3</v>
      </c>
      <c r="B378" s="74">
        <v>7.6</v>
      </c>
    </row>
    <row r="379" spans="1:2" x14ac:dyDescent="0.3">
      <c r="A379" s="84">
        <v>4</v>
      </c>
      <c r="B379" s="74">
        <v>9.1</v>
      </c>
    </row>
    <row r="380" spans="1:2" x14ac:dyDescent="0.3">
      <c r="A380" s="84">
        <v>5</v>
      </c>
      <c r="B380" s="74">
        <v>9.4</v>
      </c>
    </row>
    <row r="381" spans="1:2" x14ac:dyDescent="0.3">
      <c r="A381" s="84">
        <v>6</v>
      </c>
      <c r="B381" s="74">
        <v>9.6</v>
      </c>
    </row>
    <row r="382" spans="1:2" x14ac:dyDescent="0.3">
      <c r="A382" s="84">
        <v>7</v>
      </c>
      <c r="B382" s="74">
        <v>11</v>
      </c>
    </row>
    <row r="383" spans="1:2" x14ac:dyDescent="0.3">
      <c r="A383" s="84">
        <v>8</v>
      </c>
      <c r="B383" s="74">
        <v>8.1999999999999993</v>
      </c>
    </row>
    <row r="384" spans="1:2" x14ac:dyDescent="0.3">
      <c r="A384" s="84">
        <v>9</v>
      </c>
      <c r="B384" s="74">
        <v>8.8000000000000007</v>
      </c>
    </row>
    <row r="385" spans="1:2" x14ac:dyDescent="0.3">
      <c r="A385" s="84">
        <v>10</v>
      </c>
      <c r="B385" s="74">
        <v>10.1</v>
      </c>
    </row>
    <row r="386" spans="1:2" x14ac:dyDescent="0.3">
      <c r="A386" s="84">
        <v>11</v>
      </c>
      <c r="B386" s="74">
        <v>11</v>
      </c>
    </row>
    <row r="387" spans="1:2" x14ac:dyDescent="0.3">
      <c r="A387" s="84">
        <v>12</v>
      </c>
      <c r="B387" s="74">
        <v>9.5</v>
      </c>
    </row>
    <row r="388" spans="1:2" x14ac:dyDescent="0.3">
      <c r="A388" s="84">
        <v>1</v>
      </c>
      <c r="B388" s="74">
        <v>9.1999999999999993</v>
      </c>
    </row>
    <row r="389" spans="1:2" x14ac:dyDescent="0.3">
      <c r="A389" s="84">
        <v>2</v>
      </c>
      <c r="B389" s="74">
        <v>9.8000000000000007</v>
      </c>
    </row>
    <row r="390" spans="1:2" x14ac:dyDescent="0.3">
      <c r="A390" s="84">
        <v>3</v>
      </c>
      <c r="B390" s="74">
        <v>9.4</v>
      </c>
    </row>
    <row r="391" spans="1:2" x14ac:dyDescent="0.3">
      <c r="A391" s="84">
        <v>4</v>
      </c>
      <c r="B391" s="74">
        <v>8</v>
      </c>
    </row>
    <row r="392" spans="1:2" x14ac:dyDescent="0.3">
      <c r="A392" s="84">
        <v>5</v>
      </c>
      <c r="B392" s="74">
        <v>8</v>
      </c>
    </row>
    <row r="393" spans="1:2" x14ac:dyDescent="0.3">
      <c r="A393" s="84">
        <v>6</v>
      </c>
      <c r="B393" s="74">
        <v>8.6</v>
      </c>
    </row>
    <row r="394" spans="1:2" x14ac:dyDescent="0.3">
      <c r="A394" s="84">
        <v>7</v>
      </c>
      <c r="B394" s="74">
        <v>10.5</v>
      </c>
    </row>
    <row r="395" spans="1:2" x14ac:dyDescent="0.3">
      <c r="A395" s="84">
        <v>8</v>
      </c>
      <c r="B395" s="74">
        <v>9.4</v>
      </c>
    </row>
    <row r="396" spans="1:2" x14ac:dyDescent="0.3">
      <c r="A396" s="84">
        <v>9</v>
      </c>
      <c r="B396" s="74">
        <v>8.1999999999999993</v>
      </c>
    </row>
    <row r="397" spans="1:2" x14ac:dyDescent="0.3">
      <c r="A397" s="84">
        <v>10</v>
      </c>
      <c r="B397" s="74">
        <v>8.6999999999999993</v>
      </c>
    </row>
    <row r="398" spans="1:2" x14ac:dyDescent="0.3">
      <c r="A398" s="84">
        <v>11</v>
      </c>
      <c r="B398" s="74">
        <v>9.6999999999999993</v>
      </c>
    </row>
    <row r="399" spans="1:2" x14ac:dyDescent="0.3">
      <c r="A399" s="84">
        <v>12</v>
      </c>
      <c r="B399" s="74">
        <v>9.4</v>
      </c>
    </row>
    <row r="400" spans="1:2" x14ac:dyDescent="0.3">
      <c r="A400" s="84">
        <v>1</v>
      </c>
      <c r="B400" s="74">
        <v>9.6999999999999993</v>
      </c>
    </row>
    <row r="401" spans="1:2" x14ac:dyDescent="0.3">
      <c r="A401" s="84">
        <v>2</v>
      </c>
      <c r="B401" s="74">
        <v>8.1999999999999993</v>
      </c>
    </row>
    <row r="402" spans="1:2" x14ac:dyDescent="0.3">
      <c r="A402" s="84">
        <v>3</v>
      </c>
      <c r="B402" s="74">
        <v>9.4</v>
      </c>
    </row>
    <row r="403" spans="1:2" x14ac:dyDescent="0.3">
      <c r="A403" s="84">
        <v>4</v>
      </c>
      <c r="B403" s="74">
        <v>10.4</v>
      </c>
    </row>
    <row r="404" spans="1:2" x14ac:dyDescent="0.3">
      <c r="A404" s="84">
        <v>5</v>
      </c>
      <c r="B404" s="74">
        <v>9.5</v>
      </c>
    </row>
    <row r="405" spans="1:2" x14ac:dyDescent="0.3">
      <c r="A405" s="84">
        <v>6</v>
      </c>
      <c r="B405" s="74">
        <v>10.4</v>
      </c>
    </row>
    <row r="406" spans="1:2" x14ac:dyDescent="0.3">
      <c r="A406" s="84">
        <v>7</v>
      </c>
      <c r="B406" s="74">
        <v>10.1</v>
      </c>
    </row>
    <row r="407" spans="1:2" x14ac:dyDescent="0.3">
      <c r="A407" s="84">
        <v>8</v>
      </c>
      <c r="B407" s="74">
        <v>8.5</v>
      </c>
    </row>
    <row r="408" spans="1:2" x14ac:dyDescent="0.3">
      <c r="A408" s="84">
        <v>9</v>
      </c>
      <c r="B408" s="74">
        <v>8.1999999999999993</v>
      </c>
    </row>
    <row r="409" spans="1:2" x14ac:dyDescent="0.3">
      <c r="A409" s="84">
        <v>10</v>
      </c>
      <c r="B409" s="74">
        <v>7.7</v>
      </c>
    </row>
    <row r="410" spans="1:2" x14ac:dyDescent="0.3">
      <c r="A410" s="84">
        <v>11</v>
      </c>
      <c r="B410" s="74">
        <v>10.199999999999999</v>
      </c>
    </row>
    <row r="411" spans="1:2" x14ac:dyDescent="0.3">
      <c r="A411" s="84">
        <v>12</v>
      </c>
      <c r="B411" s="74">
        <v>8.1</v>
      </c>
    </row>
    <row r="412" spans="1:2" x14ac:dyDescent="0.3">
      <c r="A412" s="84">
        <v>1</v>
      </c>
      <c r="B412" s="74">
        <v>8.8000000000000007</v>
      </c>
    </row>
    <row r="413" spans="1:2" x14ac:dyDescent="0.3">
      <c r="A413" s="84">
        <v>2</v>
      </c>
      <c r="B413" s="74">
        <v>9.6</v>
      </c>
    </row>
    <row r="414" spans="1:2" x14ac:dyDescent="0.3">
      <c r="A414" s="84">
        <v>3</v>
      </c>
      <c r="B414" s="74">
        <v>8.3000000000000007</v>
      </c>
    </row>
    <row r="415" spans="1:2" x14ac:dyDescent="0.3">
      <c r="A415" s="84">
        <v>4</v>
      </c>
      <c r="B415" s="74">
        <v>8.6999999999999993</v>
      </c>
    </row>
    <row r="416" spans="1:2" x14ac:dyDescent="0.3">
      <c r="A416" s="84">
        <v>5</v>
      </c>
      <c r="B416" s="74">
        <v>8.9</v>
      </c>
    </row>
    <row r="417" spans="1:2" x14ac:dyDescent="0.3">
      <c r="A417" s="84">
        <v>6</v>
      </c>
      <c r="B417" s="74">
        <v>9</v>
      </c>
    </row>
    <row r="418" spans="1:2" x14ac:dyDescent="0.3">
      <c r="A418" s="84">
        <v>7</v>
      </c>
      <c r="B418" s="74">
        <v>11</v>
      </c>
    </row>
    <row r="419" spans="1:2" x14ac:dyDescent="0.3">
      <c r="A419" s="84">
        <v>8</v>
      </c>
      <c r="B419" s="74">
        <v>9</v>
      </c>
    </row>
    <row r="420" spans="1:2" x14ac:dyDescent="0.3">
      <c r="A420" s="84">
        <v>9</v>
      </c>
      <c r="B420" s="74">
        <v>9.5</v>
      </c>
    </row>
    <row r="421" spans="1:2" x14ac:dyDescent="0.3">
      <c r="A421" s="84">
        <v>10</v>
      </c>
      <c r="B421" s="74">
        <v>8.1999999999999993</v>
      </c>
    </row>
    <row r="422" spans="1:2" x14ac:dyDescent="0.3">
      <c r="A422" s="84">
        <v>11</v>
      </c>
      <c r="B422" s="74">
        <v>9.1999999999999993</v>
      </c>
    </row>
    <row r="423" spans="1:2" x14ac:dyDescent="0.3">
      <c r="A423" s="84">
        <v>12</v>
      </c>
      <c r="B423" s="74">
        <v>8.4</v>
      </c>
    </row>
    <row r="424" spans="1:2" x14ac:dyDescent="0.3">
      <c r="A424" s="84">
        <v>1</v>
      </c>
      <c r="B424" s="74">
        <v>9.1</v>
      </c>
    </row>
    <row r="425" spans="1:2" x14ac:dyDescent="0.3">
      <c r="A425" s="84">
        <v>2</v>
      </c>
      <c r="B425" s="74">
        <v>8.1999999999999993</v>
      </c>
    </row>
    <row r="426" spans="1:2" x14ac:dyDescent="0.3">
      <c r="A426" s="84">
        <v>3</v>
      </c>
      <c r="B426" s="74">
        <v>9.5</v>
      </c>
    </row>
    <row r="427" spans="1:2" x14ac:dyDescent="0.3">
      <c r="A427" s="84">
        <v>4</v>
      </c>
      <c r="B427" s="74">
        <v>8.6</v>
      </c>
    </row>
    <row r="428" spans="1:2" x14ac:dyDescent="0.3">
      <c r="A428" s="84">
        <v>5</v>
      </c>
      <c r="B428" s="74">
        <v>8.3000000000000007</v>
      </c>
    </row>
    <row r="429" spans="1:2" x14ac:dyDescent="0.3">
      <c r="A429" s="84">
        <v>6</v>
      </c>
      <c r="B429" s="74">
        <v>9.6999999999999993</v>
      </c>
    </row>
    <row r="430" spans="1:2" x14ac:dyDescent="0.3">
      <c r="A430" s="84">
        <v>7</v>
      </c>
      <c r="B430" s="74">
        <v>9.4</v>
      </c>
    </row>
    <row r="431" spans="1:2" x14ac:dyDescent="0.3">
      <c r="A431" s="84">
        <v>8</v>
      </c>
      <c r="B431" s="74">
        <v>8.6</v>
      </c>
    </row>
    <row r="432" spans="1:2" x14ac:dyDescent="0.3">
      <c r="A432" s="84">
        <v>9</v>
      </c>
      <c r="B432" s="74">
        <v>9.3000000000000007</v>
      </c>
    </row>
    <row r="433" spans="1:2" x14ac:dyDescent="0.3">
      <c r="A433" s="84">
        <v>10</v>
      </c>
      <c r="B433" s="74">
        <v>8.1</v>
      </c>
    </row>
    <row r="434" spans="1:2" x14ac:dyDescent="0.3">
      <c r="A434" s="84">
        <v>11</v>
      </c>
      <c r="B434" s="74">
        <v>11.5</v>
      </c>
    </row>
    <row r="435" spans="1:2" x14ac:dyDescent="0.3">
      <c r="A435" s="84">
        <v>12</v>
      </c>
      <c r="B435" s="74">
        <v>11</v>
      </c>
    </row>
    <row r="436" spans="1:2" x14ac:dyDescent="0.3">
      <c r="A436" s="84">
        <v>1</v>
      </c>
      <c r="B436" s="74">
        <v>9.8000000000000007</v>
      </c>
    </row>
    <row r="437" spans="1:2" x14ac:dyDescent="0.3">
      <c r="A437" s="84">
        <v>2</v>
      </c>
      <c r="B437" s="74">
        <v>9.6</v>
      </c>
    </row>
    <row r="438" spans="1:2" x14ac:dyDescent="0.3">
      <c r="A438" s="84">
        <v>3</v>
      </c>
      <c r="B438" s="74">
        <v>10.4</v>
      </c>
    </row>
    <row r="439" spans="1:2" x14ac:dyDescent="0.3">
      <c r="A439" s="84">
        <v>4</v>
      </c>
      <c r="B439" s="74">
        <v>8.6</v>
      </c>
    </row>
    <row r="440" spans="1:2" x14ac:dyDescent="0.3">
      <c r="A440" s="84">
        <v>5</v>
      </c>
      <c r="B440" s="74">
        <v>8.6999999999999993</v>
      </c>
    </row>
    <row r="441" spans="1:2" x14ac:dyDescent="0.3">
      <c r="A441" s="84">
        <v>6</v>
      </c>
      <c r="B441" s="74">
        <v>7.8</v>
      </c>
    </row>
    <row r="442" spans="1:2" x14ac:dyDescent="0.3">
      <c r="A442" s="84">
        <v>7</v>
      </c>
      <c r="B442" s="74">
        <v>9.1999999999999993</v>
      </c>
    </row>
    <row r="443" spans="1:2" x14ac:dyDescent="0.3">
      <c r="A443" s="84">
        <v>8</v>
      </c>
      <c r="B443" s="74">
        <v>9.6</v>
      </c>
    </row>
    <row r="444" spans="1:2" x14ac:dyDescent="0.3">
      <c r="A444" s="84">
        <v>9</v>
      </c>
      <c r="B444" s="74">
        <v>8.1999999999999993</v>
      </c>
    </row>
    <row r="445" spans="1:2" x14ac:dyDescent="0.3">
      <c r="A445" s="84">
        <v>10</v>
      </c>
      <c r="B445" s="74">
        <v>8.3000000000000007</v>
      </c>
    </row>
    <row r="446" spans="1:2" x14ac:dyDescent="0.3">
      <c r="A446" s="84">
        <v>11</v>
      </c>
      <c r="B446" s="74">
        <v>10.1</v>
      </c>
    </row>
    <row r="447" spans="1:2" x14ac:dyDescent="0.3">
      <c r="A447" s="84">
        <v>12</v>
      </c>
      <c r="B447" s="74">
        <v>8.1</v>
      </c>
    </row>
    <row r="448" spans="1:2" x14ac:dyDescent="0.3">
      <c r="A448" s="84">
        <v>1</v>
      </c>
      <c r="B448" s="74">
        <v>9.9</v>
      </c>
    </row>
    <row r="449" spans="1:2" x14ac:dyDescent="0.3">
      <c r="A449" s="84">
        <v>2</v>
      </c>
      <c r="B449" s="74">
        <v>9.5</v>
      </c>
    </row>
    <row r="450" spans="1:2" x14ac:dyDescent="0.3">
      <c r="A450" s="84">
        <v>3</v>
      </c>
      <c r="B450" s="74">
        <v>9.1999999999999993</v>
      </c>
    </row>
    <row r="451" spans="1:2" x14ac:dyDescent="0.3">
      <c r="A451" s="84">
        <v>4</v>
      </c>
      <c r="B451" s="74">
        <v>9.3000000000000007</v>
      </c>
    </row>
    <row r="452" spans="1:2" x14ac:dyDescent="0.3">
      <c r="A452" s="84">
        <v>5</v>
      </c>
      <c r="B452" s="74">
        <v>8.3000000000000007</v>
      </c>
    </row>
    <row r="453" spans="1:2" x14ac:dyDescent="0.3">
      <c r="A453" s="84">
        <v>6</v>
      </c>
      <c r="B453" s="74">
        <v>8.1</v>
      </c>
    </row>
    <row r="454" spans="1:2" x14ac:dyDescent="0.3">
      <c r="A454" s="84">
        <v>7</v>
      </c>
      <c r="B454" s="74">
        <v>10.3</v>
      </c>
    </row>
    <row r="455" spans="1:2" x14ac:dyDescent="0.3">
      <c r="A455" s="84">
        <v>8</v>
      </c>
      <c r="B455" s="74">
        <v>9.8000000000000007</v>
      </c>
    </row>
    <row r="456" spans="1:2" x14ac:dyDescent="0.3">
      <c r="A456" s="84">
        <v>9</v>
      </c>
      <c r="B456" s="74">
        <v>8.6</v>
      </c>
    </row>
    <row r="457" spans="1:2" x14ac:dyDescent="0.3">
      <c r="A457" s="84">
        <v>10</v>
      </c>
      <c r="B457" s="74">
        <v>9.9</v>
      </c>
    </row>
    <row r="458" spans="1:2" x14ac:dyDescent="0.3">
      <c r="A458" s="84">
        <v>11</v>
      </c>
      <c r="B458" s="74">
        <v>9.4</v>
      </c>
    </row>
    <row r="459" spans="1:2" x14ac:dyDescent="0.3">
      <c r="A459" s="84">
        <v>12</v>
      </c>
      <c r="B459" s="74">
        <v>8.6999999999999993</v>
      </c>
    </row>
    <row r="460" spans="1:2" x14ac:dyDescent="0.3">
      <c r="A460" s="84">
        <v>1</v>
      </c>
      <c r="B460" s="74">
        <v>9</v>
      </c>
    </row>
    <row r="461" spans="1:2" x14ac:dyDescent="0.3">
      <c r="A461" s="84">
        <v>2</v>
      </c>
      <c r="B461" s="74">
        <v>9.9</v>
      </c>
    </row>
    <row r="462" spans="1:2" x14ac:dyDescent="0.3">
      <c r="A462" s="84">
        <v>3</v>
      </c>
      <c r="B462" s="74">
        <v>8.1999999999999993</v>
      </c>
    </row>
    <row r="463" spans="1:2" x14ac:dyDescent="0.3">
      <c r="A463" s="84">
        <v>4</v>
      </c>
      <c r="B463" s="74">
        <v>10.1</v>
      </c>
    </row>
    <row r="464" spans="1:2" x14ac:dyDescent="0.3">
      <c r="A464" s="84">
        <v>5</v>
      </c>
      <c r="B464" s="74">
        <v>10.4</v>
      </c>
    </row>
    <row r="465" spans="1:2" x14ac:dyDescent="0.3">
      <c r="A465" s="84">
        <v>6</v>
      </c>
      <c r="B465" s="74">
        <v>9</v>
      </c>
    </row>
    <row r="466" spans="1:2" x14ac:dyDescent="0.3">
      <c r="A466" s="84">
        <v>7</v>
      </c>
      <c r="B466" s="74">
        <v>10.1</v>
      </c>
    </row>
    <row r="467" spans="1:2" x14ac:dyDescent="0.3">
      <c r="A467" s="84">
        <v>8</v>
      </c>
      <c r="B467" s="74">
        <v>9.3000000000000007</v>
      </c>
    </row>
    <row r="468" spans="1:2" x14ac:dyDescent="0.3">
      <c r="A468" s="84">
        <v>9</v>
      </c>
      <c r="B468" s="74">
        <v>11</v>
      </c>
    </row>
    <row r="469" spans="1:2" x14ac:dyDescent="0.3">
      <c r="A469" s="84">
        <v>10</v>
      </c>
      <c r="B469" s="74">
        <v>8.1999999999999993</v>
      </c>
    </row>
    <row r="470" spans="1:2" x14ac:dyDescent="0.3">
      <c r="A470" s="84">
        <v>11</v>
      </c>
      <c r="B470" s="74">
        <v>11.4</v>
      </c>
    </row>
    <row r="471" spans="1:2" x14ac:dyDescent="0.3">
      <c r="A471" s="84">
        <v>12</v>
      </c>
      <c r="B471" s="74">
        <v>10.6</v>
      </c>
    </row>
    <row r="472" spans="1:2" x14ac:dyDescent="0.3">
      <c r="A472" s="84">
        <v>1</v>
      </c>
      <c r="B472" s="74">
        <v>8.1999999999999993</v>
      </c>
    </row>
    <row r="473" spans="1:2" x14ac:dyDescent="0.3">
      <c r="A473" s="84">
        <v>2</v>
      </c>
      <c r="B473" s="74">
        <v>9.1</v>
      </c>
    </row>
    <row r="474" spans="1:2" x14ac:dyDescent="0.3">
      <c r="A474" s="84">
        <v>3</v>
      </c>
      <c r="B474" s="74">
        <v>8.5</v>
      </c>
    </row>
    <row r="475" spans="1:2" x14ac:dyDescent="0.3">
      <c r="A475" s="84">
        <v>4</v>
      </c>
      <c r="B475" s="74">
        <v>9.4</v>
      </c>
    </row>
    <row r="476" spans="1:2" x14ac:dyDescent="0.3">
      <c r="A476" s="84">
        <v>5</v>
      </c>
      <c r="B476" s="74">
        <v>8.1</v>
      </c>
    </row>
    <row r="477" spans="1:2" x14ac:dyDescent="0.3">
      <c r="A477" s="84">
        <v>6</v>
      </c>
      <c r="B477" s="74">
        <v>8.4</v>
      </c>
    </row>
    <row r="478" spans="1:2" x14ac:dyDescent="0.3">
      <c r="A478" s="84">
        <v>7</v>
      </c>
      <c r="B478" s="74">
        <v>10.8</v>
      </c>
    </row>
    <row r="479" spans="1:2" x14ac:dyDescent="0.3">
      <c r="A479" s="84">
        <v>8</v>
      </c>
      <c r="B479" s="74">
        <v>8.6</v>
      </c>
    </row>
    <row r="480" spans="1:2" x14ac:dyDescent="0.3">
      <c r="A480" s="84">
        <v>9</v>
      </c>
      <c r="B480" s="74">
        <v>10.3</v>
      </c>
    </row>
    <row r="481" spans="1:2" x14ac:dyDescent="0.3">
      <c r="A481" s="84">
        <v>10</v>
      </c>
      <c r="B481" s="74">
        <v>8.6999999999999993</v>
      </c>
    </row>
    <row r="482" spans="1:2" x14ac:dyDescent="0.3">
      <c r="A482" s="84">
        <v>11</v>
      </c>
      <c r="B482" s="74">
        <v>9.8000000000000007</v>
      </c>
    </row>
    <row r="483" spans="1:2" x14ac:dyDescent="0.3">
      <c r="A483" s="84">
        <v>12</v>
      </c>
      <c r="B483" s="74">
        <v>8.8000000000000007</v>
      </c>
    </row>
    <row r="484" spans="1:2" x14ac:dyDescent="0.3">
      <c r="A484" s="84">
        <v>1</v>
      </c>
      <c r="B484" s="74">
        <v>8.9</v>
      </c>
    </row>
    <row r="485" spans="1:2" x14ac:dyDescent="0.3">
      <c r="A485" s="84">
        <v>2</v>
      </c>
      <c r="B485" s="74">
        <v>7.9</v>
      </c>
    </row>
    <row r="486" spans="1:2" x14ac:dyDescent="0.3">
      <c r="A486" s="84">
        <v>3</v>
      </c>
      <c r="B486" s="74">
        <v>8.5</v>
      </c>
    </row>
    <row r="487" spans="1:2" x14ac:dyDescent="0.3">
      <c r="A487" s="84">
        <v>4</v>
      </c>
      <c r="B487" s="74">
        <v>8.6</v>
      </c>
    </row>
    <row r="488" spans="1:2" x14ac:dyDescent="0.3">
      <c r="A488" s="84">
        <v>5</v>
      </c>
      <c r="B488" s="74">
        <v>7.6</v>
      </c>
    </row>
    <row r="489" spans="1:2" x14ac:dyDescent="0.3">
      <c r="A489" s="84">
        <v>6</v>
      </c>
      <c r="B489" s="74">
        <v>8.4</v>
      </c>
    </row>
    <row r="490" spans="1:2" x14ac:dyDescent="0.3">
      <c r="A490" s="84">
        <v>7</v>
      </c>
      <c r="B490" s="74">
        <v>10.1</v>
      </c>
    </row>
    <row r="491" spans="1:2" x14ac:dyDescent="0.3">
      <c r="A491" s="84">
        <v>8</v>
      </c>
      <c r="B491" s="74">
        <v>9.3000000000000007</v>
      </c>
    </row>
    <row r="492" spans="1:2" x14ac:dyDescent="0.3">
      <c r="A492" s="84">
        <v>9</v>
      </c>
      <c r="B492" s="74">
        <v>8.8000000000000007</v>
      </c>
    </row>
    <row r="493" spans="1:2" x14ac:dyDescent="0.3">
      <c r="A493" s="84">
        <v>10</v>
      </c>
      <c r="B493" s="74">
        <v>8.9</v>
      </c>
    </row>
    <row r="494" spans="1:2" x14ac:dyDescent="0.3">
      <c r="A494" s="84">
        <v>11</v>
      </c>
      <c r="B494" s="74">
        <v>9.9</v>
      </c>
    </row>
    <row r="495" spans="1:2" x14ac:dyDescent="0.3">
      <c r="A495" s="84">
        <v>12</v>
      </c>
      <c r="B495" s="74">
        <v>7.7</v>
      </c>
    </row>
    <row r="496" spans="1:2" x14ac:dyDescent="0.3">
      <c r="A496" s="84">
        <v>1</v>
      </c>
      <c r="B496" s="74">
        <v>8.1</v>
      </c>
    </row>
    <row r="497" spans="1:2" x14ac:dyDescent="0.3">
      <c r="A497" s="84">
        <v>2</v>
      </c>
      <c r="B497" s="74">
        <v>9.6</v>
      </c>
    </row>
    <row r="498" spans="1:2" x14ac:dyDescent="0.3">
      <c r="A498" s="84">
        <v>3</v>
      </c>
      <c r="B498" s="74">
        <v>8.8000000000000007</v>
      </c>
    </row>
    <row r="499" spans="1:2" x14ac:dyDescent="0.3">
      <c r="A499" s="84">
        <v>4</v>
      </c>
      <c r="B499" s="74">
        <v>7.9</v>
      </c>
    </row>
    <row r="500" spans="1:2" x14ac:dyDescent="0.3">
      <c r="A500" s="84">
        <v>5</v>
      </c>
      <c r="B500" s="74">
        <v>9.4</v>
      </c>
    </row>
    <row r="501" spans="1:2" x14ac:dyDescent="0.3">
      <c r="A501" s="84">
        <v>6</v>
      </c>
      <c r="B501" s="74">
        <v>8.9</v>
      </c>
    </row>
    <row r="502" spans="1:2" x14ac:dyDescent="0.3">
      <c r="A502" s="84">
        <v>7</v>
      </c>
      <c r="B502" s="74">
        <v>10.1</v>
      </c>
    </row>
    <row r="503" spans="1:2" x14ac:dyDescent="0.3">
      <c r="A503" s="84">
        <v>8</v>
      </c>
      <c r="B503" s="74">
        <v>8.9</v>
      </c>
    </row>
    <row r="504" spans="1:2" x14ac:dyDescent="0.3">
      <c r="A504" s="84">
        <v>9</v>
      </c>
      <c r="B504" s="74">
        <v>8.5</v>
      </c>
    </row>
    <row r="505" spans="1:2" x14ac:dyDescent="0.3">
      <c r="A505" s="84">
        <v>10</v>
      </c>
      <c r="B505" s="74">
        <v>8.9</v>
      </c>
    </row>
    <row r="506" spans="1:2" x14ac:dyDescent="0.3">
      <c r="A506" s="84">
        <v>11</v>
      </c>
      <c r="B506" s="74">
        <v>10.199999999999999</v>
      </c>
    </row>
    <row r="507" spans="1:2" x14ac:dyDescent="0.3">
      <c r="A507" s="84">
        <v>12</v>
      </c>
      <c r="B507" s="74">
        <v>8.6999999999999993</v>
      </c>
    </row>
    <row r="508" spans="1:2" x14ac:dyDescent="0.3">
      <c r="A508" s="84">
        <v>1</v>
      </c>
      <c r="B508" s="74">
        <v>8.6</v>
      </c>
    </row>
    <row r="509" spans="1:2" x14ac:dyDescent="0.3">
      <c r="A509" s="84">
        <v>2</v>
      </c>
      <c r="B509" s="74">
        <v>8.5</v>
      </c>
    </row>
    <row r="510" spans="1:2" x14ac:dyDescent="0.3">
      <c r="A510" s="84">
        <v>3</v>
      </c>
      <c r="B510" s="74">
        <v>9.6999999999999993</v>
      </c>
    </row>
    <row r="511" spans="1:2" x14ac:dyDescent="0.3">
      <c r="A511" s="84">
        <v>4</v>
      </c>
      <c r="B511" s="74">
        <v>8.9</v>
      </c>
    </row>
    <row r="512" spans="1:2" x14ac:dyDescent="0.3">
      <c r="A512" s="84">
        <v>5</v>
      </c>
      <c r="B512" s="74">
        <v>8.6999999999999993</v>
      </c>
    </row>
    <row r="513" spans="1:2" x14ac:dyDescent="0.3">
      <c r="A513" s="84">
        <v>6</v>
      </c>
      <c r="B513" s="74">
        <v>8.1</v>
      </c>
    </row>
    <row r="514" spans="1:2" x14ac:dyDescent="0.3">
      <c r="A514" s="84">
        <v>7</v>
      </c>
      <c r="B514" s="74">
        <v>10.4</v>
      </c>
    </row>
    <row r="515" spans="1:2" x14ac:dyDescent="0.3">
      <c r="A515" s="84">
        <v>8</v>
      </c>
      <c r="B515" s="74">
        <v>7.6</v>
      </c>
    </row>
    <row r="516" spans="1:2" x14ac:dyDescent="0.3">
      <c r="A516" s="84">
        <v>9</v>
      </c>
      <c r="B516" s="74">
        <v>8.3000000000000007</v>
      </c>
    </row>
    <row r="517" spans="1:2" x14ac:dyDescent="0.3">
      <c r="A517" s="84">
        <v>10</v>
      </c>
      <c r="B517" s="74">
        <v>7.6</v>
      </c>
    </row>
    <row r="518" spans="1:2" x14ac:dyDescent="0.3">
      <c r="A518" s="84">
        <v>11</v>
      </c>
      <c r="B518" s="74">
        <v>10.8</v>
      </c>
    </row>
    <row r="519" spans="1:2" x14ac:dyDescent="0.3">
      <c r="A519" s="84">
        <v>12</v>
      </c>
      <c r="B519" s="74">
        <v>8.8000000000000007</v>
      </c>
    </row>
    <row r="520" spans="1:2" x14ac:dyDescent="0.3">
      <c r="A520" s="84">
        <v>1</v>
      </c>
      <c r="B520" s="74">
        <v>10.4</v>
      </c>
    </row>
    <row r="521" spans="1:2" x14ac:dyDescent="0.3">
      <c r="A521" s="84">
        <v>2</v>
      </c>
      <c r="B521" s="74">
        <v>10.1</v>
      </c>
    </row>
    <row r="522" spans="1:2" x14ac:dyDescent="0.3">
      <c r="A522" s="84">
        <v>3</v>
      </c>
      <c r="B522" s="74">
        <v>9.1999999999999993</v>
      </c>
    </row>
    <row r="523" spans="1:2" x14ac:dyDescent="0.3">
      <c r="A523" s="84">
        <v>4</v>
      </c>
      <c r="B523" s="74">
        <v>8.6</v>
      </c>
    </row>
    <row r="524" spans="1:2" x14ac:dyDescent="0.3">
      <c r="A524" s="84">
        <v>5</v>
      </c>
      <c r="B524" s="74">
        <v>8.1</v>
      </c>
    </row>
    <row r="525" spans="1:2" x14ac:dyDescent="0.3">
      <c r="A525" s="84">
        <v>6</v>
      </c>
      <c r="B525" s="74">
        <v>9.3000000000000007</v>
      </c>
    </row>
    <row r="526" spans="1:2" x14ac:dyDescent="0.3">
      <c r="A526" s="84">
        <v>7</v>
      </c>
      <c r="B526" s="74">
        <v>9.1999999999999993</v>
      </c>
    </row>
    <row r="527" spans="1:2" x14ac:dyDescent="0.3">
      <c r="A527" s="84">
        <v>8</v>
      </c>
      <c r="B527" s="74">
        <v>7.6</v>
      </c>
    </row>
    <row r="528" spans="1:2" x14ac:dyDescent="0.3">
      <c r="A528" s="84">
        <v>9</v>
      </c>
      <c r="B528" s="74">
        <v>9.1</v>
      </c>
    </row>
    <row r="529" spans="1:2" x14ac:dyDescent="0.3">
      <c r="A529" s="84">
        <v>10</v>
      </c>
      <c r="B529" s="74">
        <v>8.5</v>
      </c>
    </row>
    <row r="530" spans="1:2" x14ac:dyDescent="0.3">
      <c r="A530" s="84">
        <v>11</v>
      </c>
      <c r="B530" s="74">
        <v>11.3</v>
      </c>
    </row>
    <row r="531" spans="1:2" x14ac:dyDescent="0.3">
      <c r="A531" s="84">
        <v>12</v>
      </c>
      <c r="B531" s="74">
        <v>9.6999999999999993</v>
      </c>
    </row>
    <row r="532" spans="1:2" x14ac:dyDescent="0.3">
      <c r="A532" s="84">
        <v>1</v>
      </c>
      <c r="B532" s="74">
        <v>7.8</v>
      </c>
    </row>
    <row r="533" spans="1:2" x14ac:dyDescent="0.3">
      <c r="A533" s="84">
        <v>2</v>
      </c>
      <c r="B533" s="74">
        <v>8.1999999999999993</v>
      </c>
    </row>
    <row r="534" spans="1:2" x14ac:dyDescent="0.3">
      <c r="A534" s="84">
        <v>3</v>
      </c>
      <c r="B534" s="74">
        <v>7.9</v>
      </c>
    </row>
    <row r="535" spans="1:2" x14ac:dyDescent="0.3">
      <c r="A535" s="84">
        <v>4</v>
      </c>
      <c r="B535" s="74">
        <v>11</v>
      </c>
    </row>
    <row r="536" spans="1:2" x14ac:dyDescent="0.3">
      <c r="A536" s="84">
        <v>5</v>
      </c>
      <c r="B536" s="74">
        <v>9.4</v>
      </c>
    </row>
    <row r="537" spans="1:2" x14ac:dyDescent="0.3">
      <c r="A537" s="84">
        <v>6</v>
      </c>
      <c r="B537" s="74">
        <v>8.4</v>
      </c>
    </row>
    <row r="538" spans="1:2" x14ac:dyDescent="0.3">
      <c r="A538" s="84">
        <v>7</v>
      </c>
      <c r="B538" s="74">
        <v>9.3000000000000007</v>
      </c>
    </row>
    <row r="539" spans="1:2" x14ac:dyDescent="0.3">
      <c r="A539" s="84">
        <v>8</v>
      </c>
      <c r="B539" s="74">
        <v>9.1</v>
      </c>
    </row>
    <row r="540" spans="1:2" x14ac:dyDescent="0.3">
      <c r="A540" s="84">
        <v>9</v>
      </c>
      <c r="B540" s="74">
        <v>9.1999999999999993</v>
      </c>
    </row>
    <row r="541" spans="1:2" x14ac:dyDescent="0.3">
      <c r="A541" s="84">
        <v>10</v>
      </c>
      <c r="B541" s="74">
        <v>8.6999999999999993</v>
      </c>
    </row>
    <row r="542" spans="1:2" x14ac:dyDescent="0.3">
      <c r="A542" s="84">
        <v>11</v>
      </c>
      <c r="B542" s="74">
        <v>9.6</v>
      </c>
    </row>
    <row r="543" spans="1:2" x14ac:dyDescent="0.3">
      <c r="A543" s="84">
        <v>12</v>
      </c>
      <c r="B543" s="74">
        <v>8.3000000000000007</v>
      </c>
    </row>
    <row r="544" spans="1:2" x14ac:dyDescent="0.3">
      <c r="A544" s="84">
        <v>1</v>
      </c>
      <c r="B544" s="74">
        <v>8.1</v>
      </c>
    </row>
    <row r="545" spans="1:2" x14ac:dyDescent="0.3">
      <c r="A545" s="84">
        <v>2</v>
      </c>
      <c r="B545" s="74">
        <v>8.6999999999999993</v>
      </c>
    </row>
    <row r="546" spans="1:2" x14ac:dyDescent="0.3">
      <c r="A546" s="84">
        <v>3</v>
      </c>
      <c r="B546" s="74">
        <v>8.6</v>
      </c>
    </row>
    <row r="547" spans="1:2" x14ac:dyDescent="0.3">
      <c r="A547" s="84">
        <v>4</v>
      </c>
      <c r="B547" s="74">
        <v>8.4</v>
      </c>
    </row>
    <row r="548" spans="1:2" x14ac:dyDescent="0.3">
      <c r="A548" s="84">
        <v>5</v>
      </c>
      <c r="B548" s="74">
        <v>8</v>
      </c>
    </row>
    <row r="549" spans="1:2" x14ac:dyDescent="0.3">
      <c r="A549" s="84">
        <v>6</v>
      </c>
      <c r="B549" s="74">
        <v>9.6999999999999993</v>
      </c>
    </row>
    <row r="550" spans="1:2" x14ac:dyDescent="0.3">
      <c r="A550" s="84">
        <v>7</v>
      </c>
      <c r="B550" s="74">
        <v>11.5</v>
      </c>
    </row>
    <row r="551" spans="1:2" x14ac:dyDescent="0.3">
      <c r="A551" s="84">
        <v>8</v>
      </c>
      <c r="B551" s="74">
        <v>9.1999999999999993</v>
      </c>
    </row>
    <row r="552" spans="1:2" x14ac:dyDescent="0.3">
      <c r="A552" s="84">
        <v>9</v>
      </c>
      <c r="B552" s="74">
        <v>8.6999999999999993</v>
      </c>
    </row>
    <row r="553" spans="1:2" x14ac:dyDescent="0.3">
      <c r="A553" s="84">
        <v>10</v>
      </c>
      <c r="B553" s="74">
        <v>9.6</v>
      </c>
    </row>
    <row r="554" spans="1:2" x14ac:dyDescent="0.3">
      <c r="A554" s="84">
        <v>11</v>
      </c>
      <c r="B554" s="74">
        <v>10.8</v>
      </c>
    </row>
    <row r="555" spans="1:2" x14ac:dyDescent="0.3">
      <c r="A555" s="84">
        <v>12</v>
      </c>
      <c r="B555" s="74">
        <v>9.5</v>
      </c>
    </row>
    <row r="556" spans="1:2" x14ac:dyDescent="0.3">
      <c r="A556" s="84">
        <v>1</v>
      </c>
      <c r="B556" s="74">
        <v>9</v>
      </c>
    </row>
    <row r="557" spans="1:2" x14ac:dyDescent="0.3">
      <c r="A557" s="84">
        <v>2</v>
      </c>
      <c r="B557" s="74">
        <v>10.3</v>
      </c>
    </row>
    <row r="558" spans="1:2" x14ac:dyDescent="0.3">
      <c r="A558" s="84">
        <v>3</v>
      </c>
      <c r="B558" s="74">
        <v>10.199999999999999</v>
      </c>
    </row>
    <row r="559" spans="1:2" x14ac:dyDescent="0.3">
      <c r="A559" s="84">
        <v>4</v>
      </c>
      <c r="B559" s="74">
        <v>10.199999999999999</v>
      </c>
    </row>
    <row r="560" spans="1:2" x14ac:dyDescent="0.3">
      <c r="A560" s="84">
        <v>5</v>
      </c>
      <c r="B560" s="74">
        <v>8.9</v>
      </c>
    </row>
    <row r="561" spans="1:2" x14ac:dyDescent="0.3">
      <c r="A561" s="84">
        <v>6</v>
      </c>
      <c r="B561" s="74">
        <v>8.1999999999999993</v>
      </c>
    </row>
    <row r="562" spans="1:2" x14ac:dyDescent="0.3">
      <c r="A562" s="84">
        <v>7</v>
      </c>
      <c r="B562" s="74">
        <v>10.1</v>
      </c>
    </row>
    <row r="563" spans="1:2" x14ac:dyDescent="0.3">
      <c r="A563" s="84">
        <v>8</v>
      </c>
      <c r="B563" s="74">
        <v>9.6999999999999993</v>
      </c>
    </row>
    <row r="564" spans="1:2" x14ac:dyDescent="0.3">
      <c r="A564" s="84">
        <v>9</v>
      </c>
      <c r="B564" s="74">
        <v>7.7</v>
      </c>
    </row>
    <row r="565" spans="1:2" x14ac:dyDescent="0.3">
      <c r="A565" s="84">
        <v>10</v>
      </c>
      <c r="B565" s="74">
        <v>8.4</v>
      </c>
    </row>
    <row r="566" spans="1:2" x14ac:dyDescent="0.3">
      <c r="A566" s="84">
        <v>11</v>
      </c>
      <c r="B566" s="74">
        <v>11.2</v>
      </c>
    </row>
    <row r="567" spans="1:2" x14ac:dyDescent="0.3">
      <c r="A567" s="84">
        <v>12</v>
      </c>
      <c r="B567" s="74">
        <v>8.5</v>
      </c>
    </row>
    <row r="568" spans="1:2" x14ac:dyDescent="0.3">
      <c r="A568" s="84">
        <v>1</v>
      </c>
      <c r="B568" s="74">
        <v>9.6</v>
      </c>
    </row>
    <row r="569" spans="1:2" x14ac:dyDescent="0.3">
      <c r="A569" s="84">
        <v>2</v>
      </c>
      <c r="B569" s="74">
        <v>10</v>
      </c>
    </row>
    <row r="570" spans="1:2" x14ac:dyDescent="0.3">
      <c r="A570" s="84">
        <v>3</v>
      </c>
      <c r="B570" s="74">
        <v>8.9</v>
      </c>
    </row>
    <row r="571" spans="1:2" x14ac:dyDescent="0.3">
      <c r="A571" s="84">
        <v>4</v>
      </c>
      <c r="B571" s="74">
        <v>8.9</v>
      </c>
    </row>
    <row r="572" spans="1:2" x14ac:dyDescent="0.3">
      <c r="A572" s="84">
        <v>5</v>
      </c>
      <c r="B572" s="74">
        <v>9.3000000000000007</v>
      </c>
    </row>
    <row r="573" spans="1:2" x14ac:dyDescent="0.3">
      <c r="A573" s="84">
        <v>6</v>
      </c>
      <c r="B573" s="74">
        <v>9.1</v>
      </c>
    </row>
    <row r="574" spans="1:2" x14ac:dyDescent="0.3">
      <c r="A574" s="84">
        <v>7</v>
      </c>
      <c r="B574" s="74">
        <v>11.5</v>
      </c>
    </row>
    <row r="575" spans="1:2" x14ac:dyDescent="0.3">
      <c r="A575" s="84">
        <v>8</v>
      </c>
      <c r="B575" s="74">
        <v>8</v>
      </c>
    </row>
    <row r="576" spans="1:2" x14ac:dyDescent="0.3">
      <c r="A576" s="84">
        <v>9</v>
      </c>
      <c r="B576" s="74">
        <v>11.2</v>
      </c>
    </row>
    <row r="577" spans="1:2" x14ac:dyDescent="0.3">
      <c r="A577" s="84">
        <v>10</v>
      </c>
      <c r="B577" s="74">
        <v>8.6999999999999993</v>
      </c>
    </row>
    <row r="578" spans="1:2" x14ac:dyDescent="0.3">
      <c r="A578" s="84">
        <v>11</v>
      </c>
      <c r="B578" s="74">
        <v>9.5</v>
      </c>
    </row>
    <row r="579" spans="1:2" x14ac:dyDescent="0.3">
      <c r="A579" s="84">
        <v>12</v>
      </c>
      <c r="B579" s="74">
        <v>8.1</v>
      </c>
    </row>
    <row r="580" spans="1:2" x14ac:dyDescent="0.3">
      <c r="A580" s="84">
        <v>1</v>
      </c>
      <c r="B580" s="74">
        <v>8.9</v>
      </c>
    </row>
    <row r="581" spans="1:2" x14ac:dyDescent="0.3">
      <c r="A581" s="84">
        <v>2</v>
      </c>
      <c r="B581" s="74">
        <v>9.6</v>
      </c>
    </row>
    <row r="582" spans="1:2" x14ac:dyDescent="0.3">
      <c r="A582" s="84">
        <v>3</v>
      </c>
      <c r="B582" s="74">
        <v>9.5</v>
      </c>
    </row>
    <row r="583" spans="1:2" x14ac:dyDescent="0.3">
      <c r="A583" s="84">
        <v>4</v>
      </c>
      <c r="B583" s="74">
        <v>8.1</v>
      </c>
    </row>
    <row r="584" spans="1:2" x14ac:dyDescent="0.3">
      <c r="A584" s="84">
        <v>5</v>
      </c>
      <c r="B584" s="74">
        <v>9.8000000000000007</v>
      </c>
    </row>
    <row r="585" spans="1:2" x14ac:dyDescent="0.3">
      <c r="A585" s="84">
        <v>6</v>
      </c>
      <c r="B585" s="74">
        <v>9</v>
      </c>
    </row>
    <row r="586" spans="1:2" x14ac:dyDescent="0.3">
      <c r="A586" s="84">
        <v>7</v>
      </c>
      <c r="B586" s="74">
        <v>11.5</v>
      </c>
    </row>
    <row r="587" spans="1:2" x14ac:dyDescent="0.3">
      <c r="A587" s="84">
        <v>8</v>
      </c>
      <c r="B587" s="74">
        <v>7.5</v>
      </c>
    </row>
    <row r="588" spans="1:2" x14ac:dyDescent="0.3">
      <c r="A588" s="84">
        <v>9</v>
      </c>
      <c r="B588" s="74">
        <v>9.3000000000000007</v>
      </c>
    </row>
    <row r="589" spans="1:2" x14ac:dyDescent="0.3">
      <c r="A589" s="84">
        <v>10</v>
      </c>
      <c r="B589" s="74">
        <v>7.2</v>
      </c>
    </row>
    <row r="590" spans="1:2" x14ac:dyDescent="0.3">
      <c r="A590" s="84">
        <v>11</v>
      </c>
      <c r="B590" s="74">
        <v>10.199999999999999</v>
      </c>
    </row>
    <row r="591" spans="1:2" x14ac:dyDescent="0.3">
      <c r="A591" s="81">
        <v>12</v>
      </c>
      <c r="B591" s="80">
        <v>8.6999999999999993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90408-6AE2-46B3-980A-C97DB2750247}">
  <sheetPr>
    <tabColor rgb="FFFF0000"/>
  </sheetPr>
  <dimension ref="A1:AN591"/>
  <sheetViews>
    <sheetView zoomScale="160" zoomScaleNormal="160" workbookViewId="0">
      <selection activeCell="E8" sqref="E8"/>
    </sheetView>
  </sheetViews>
  <sheetFormatPr defaultRowHeight="14.4" x14ac:dyDescent="0.3"/>
  <cols>
    <col min="1" max="1" width="11.5546875" customWidth="1"/>
    <col min="2" max="2" width="24.5546875" customWidth="1"/>
    <col min="4" max="4" width="18.109375" customWidth="1"/>
    <col min="7" max="7" width="2.109375" customWidth="1"/>
    <col min="8" max="10" width="18.109375" customWidth="1"/>
    <col min="11" max="11" width="12.44140625" customWidth="1"/>
    <col min="40" max="40" width="71.5546875" customWidth="1"/>
  </cols>
  <sheetData>
    <row r="1" spans="1:40" x14ac:dyDescent="0.3">
      <c r="B1" t="s">
        <v>107</v>
      </c>
    </row>
    <row r="3" spans="1:40" x14ac:dyDescent="0.3">
      <c r="A3" s="88" t="s">
        <v>99</v>
      </c>
      <c r="B3" s="89" t="s">
        <v>108</v>
      </c>
      <c r="D3" s="27" t="str">
        <f>"Goal: Find Min Time for Each Post. And have formulas update automatically."</f>
        <v>Goal: Find Min Time for Each Post. And have formulas update automatically.</v>
      </c>
      <c r="L3" s="83" t="s">
        <v>101</v>
      </c>
      <c r="M3" s="54"/>
      <c r="N3" s="54"/>
      <c r="O3" s="54"/>
      <c r="P3" s="54"/>
      <c r="AM3" s="30" t="s">
        <v>99</v>
      </c>
      <c r="AN3" s="82" t="s">
        <v>100</v>
      </c>
    </row>
    <row r="4" spans="1:40" x14ac:dyDescent="0.3">
      <c r="A4" s="84">
        <v>1</v>
      </c>
      <c r="B4" s="74">
        <v>9</v>
      </c>
      <c r="L4" s="54"/>
      <c r="M4" s="54"/>
      <c r="N4" s="54"/>
      <c r="O4" s="54"/>
      <c r="P4" s="54"/>
      <c r="AM4" s="23">
        <v>1</v>
      </c>
      <c r="AN4" s="23">
        <f ca="1">IF(AM4&lt;3,RANDBETWEEN(78,105)/10,IF(OR(AM4={7,11}),RANDBETWEEN(90,115)/10,ROUND(CHOOSE(RANDBETWEEN(1,3),RANDBETWEEN(80,110),RANDBETWEEN(75,95),ABS(_xlfn.NORM.INV(RAND(),85,15/3)))/10,1)))</f>
        <v>7.9</v>
      </c>
    </row>
    <row r="5" spans="1:40" x14ac:dyDescent="0.3">
      <c r="A5" s="84">
        <v>2</v>
      </c>
      <c r="B5" s="74">
        <v>9.1999999999999993</v>
      </c>
      <c r="D5" s="85" t="s">
        <v>105</v>
      </c>
      <c r="E5" s="86"/>
      <c r="F5" s="86"/>
      <c r="G5" s="86"/>
      <c r="H5" s="86"/>
      <c r="I5" s="86"/>
      <c r="J5" s="87"/>
      <c r="L5" s="54"/>
      <c r="M5" s="54"/>
      <c r="N5" s="54"/>
      <c r="O5" s="54"/>
      <c r="P5" s="54"/>
    </row>
    <row r="6" spans="1:40" x14ac:dyDescent="0.3">
      <c r="A6" s="84">
        <v>3</v>
      </c>
      <c r="B6" s="74">
        <v>8.3000000000000007</v>
      </c>
      <c r="L6" s="54"/>
      <c r="M6" s="54"/>
      <c r="N6" s="54"/>
      <c r="O6" s="54"/>
      <c r="P6" s="54"/>
    </row>
    <row r="7" spans="1:40" x14ac:dyDescent="0.3">
      <c r="A7" s="84">
        <v>4</v>
      </c>
      <c r="B7" s="74">
        <v>8.3000000000000007</v>
      </c>
      <c r="D7" s="30" t="s">
        <v>99</v>
      </c>
      <c r="E7" s="30" t="s">
        <v>104</v>
      </c>
      <c r="F7" s="30" t="s">
        <v>106</v>
      </c>
      <c r="L7" s="54"/>
      <c r="M7" s="54"/>
      <c r="N7" s="54"/>
      <c r="O7" s="54"/>
      <c r="P7" s="54"/>
    </row>
    <row r="8" spans="1:40" x14ac:dyDescent="0.3">
      <c r="A8" s="84">
        <v>5</v>
      </c>
      <c r="B8" s="74">
        <v>8.8000000000000007</v>
      </c>
      <c r="D8" s="23">
        <v>1</v>
      </c>
      <c r="E8" s="26">
        <f>_xlfn.MINIFS(AssemblyTimes6[Seconds],AssemblyTimes6[Post],D8)</f>
        <v>7.8</v>
      </c>
      <c r="F8" s="26">
        <f>_xlfn.MAXIFS(AssemblyTimes6[Seconds],AssemblyTimes6[Post],D8)</f>
        <v>10.5</v>
      </c>
      <c r="H8" t="str">
        <f ca="1">"In Cell "&amp;ADDRESS(ROW(E8),COLUMN(E8),4)&amp;" is: "&amp;IF(_xlfn.ISFORMULA(E8),_xlfn.FORMULATEXT(E8),"")</f>
        <v>In Cell E8 is: =MINIFS(AssemblyTimes6[Seconds],AssemblyTimes6[Post],D8)</v>
      </c>
      <c r="L8" s="54"/>
      <c r="M8" s="54"/>
      <c r="N8" s="54"/>
      <c r="O8" s="54"/>
      <c r="P8" s="54"/>
    </row>
    <row r="9" spans="1:40" x14ac:dyDescent="0.3">
      <c r="A9" s="84">
        <v>6</v>
      </c>
      <c r="B9" s="74">
        <v>10</v>
      </c>
      <c r="D9" s="23">
        <v>2</v>
      </c>
      <c r="E9" s="26">
        <f>_xlfn.MINIFS(AssemblyTimes6[Seconds],AssemblyTimes6[Post],D9)</f>
        <v>7.8</v>
      </c>
      <c r="F9" s="26">
        <f>_xlfn.MAXIFS(AssemblyTimes6[Seconds],AssemblyTimes6[Post],D9)</f>
        <v>10.4</v>
      </c>
      <c r="H9" s="54" t="s">
        <v>123</v>
      </c>
      <c r="I9" s="54"/>
      <c r="J9" s="54"/>
      <c r="L9" s="54"/>
      <c r="M9" s="54"/>
      <c r="N9" s="54"/>
      <c r="O9" s="54"/>
      <c r="P9" s="54"/>
    </row>
    <row r="10" spans="1:40" x14ac:dyDescent="0.3">
      <c r="A10" s="84">
        <v>7</v>
      </c>
      <c r="B10" s="74">
        <v>10.7</v>
      </c>
      <c r="D10" s="23">
        <v>3</v>
      </c>
      <c r="E10" s="26">
        <f>_xlfn.MINIFS(AssemblyTimes6[Seconds],AssemblyTimes6[Post],D10)</f>
        <v>7.5</v>
      </c>
      <c r="F10" s="26">
        <f>_xlfn.MAXIFS(AssemblyTimes6[Seconds],AssemblyTimes6[Post],D10)</f>
        <v>11</v>
      </c>
      <c r="L10" s="54"/>
      <c r="M10" s="54"/>
      <c r="N10" s="54"/>
      <c r="O10" s="54"/>
      <c r="P10" s="54"/>
    </row>
    <row r="11" spans="1:40" x14ac:dyDescent="0.3">
      <c r="A11" s="84">
        <v>8</v>
      </c>
      <c r="B11" s="74">
        <v>8</v>
      </c>
      <c r="D11" s="23">
        <v>4</v>
      </c>
      <c r="E11" s="26">
        <f>_xlfn.MINIFS(AssemblyTimes6[Seconds],AssemblyTimes6[Post],D11)</f>
        <v>7.8</v>
      </c>
      <c r="F11" s="26">
        <f>_xlfn.MAXIFS(AssemblyTimes6[Seconds],AssemblyTimes6[Post],D11)</f>
        <v>11</v>
      </c>
      <c r="H11" t="str">
        <f ca="1">"In Cell "&amp;ADDRESS(ROW(F8),COLUMN(F8),4)&amp;" is: "&amp;IF(_xlfn.ISFORMULA(F8),_xlfn.FORMULATEXT(F8),"")</f>
        <v>In Cell F8 is: =MAXIFS(AssemblyTimes6[Seconds],AssemblyTimes6[Post],D8)</v>
      </c>
      <c r="L11" s="54"/>
      <c r="M11" s="54"/>
      <c r="N11" s="54"/>
      <c r="O11" s="54"/>
      <c r="P11" s="54"/>
    </row>
    <row r="12" spans="1:40" x14ac:dyDescent="0.3">
      <c r="A12" s="84">
        <v>9</v>
      </c>
      <c r="B12" s="74">
        <v>9.1</v>
      </c>
      <c r="D12" s="23">
        <v>5</v>
      </c>
      <c r="E12" s="26">
        <f>_xlfn.MINIFS(AssemblyTimes6[Seconds],AssemblyTimes6[Post],D12)</f>
        <v>7.3</v>
      </c>
      <c r="F12" s="26">
        <f>_xlfn.MAXIFS(AssemblyTimes6[Seconds],AssemblyTimes6[Post],D12)</f>
        <v>10.5</v>
      </c>
      <c r="H12" s="54" t="s">
        <v>122</v>
      </c>
      <c r="I12" s="54"/>
      <c r="J12" s="54"/>
      <c r="L12" s="54"/>
      <c r="M12" s="54"/>
      <c r="N12" s="54"/>
      <c r="O12" s="54"/>
      <c r="P12" s="54"/>
    </row>
    <row r="13" spans="1:40" x14ac:dyDescent="0.3">
      <c r="A13" s="84">
        <v>10</v>
      </c>
      <c r="B13" s="74">
        <v>10.3</v>
      </c>
      <c r="D13" s="23">
        <v>6</v>
      </c>
      <c r="E13" s="26">
        <f>_xlfn.MINIFS(AssemblyTimes6[Seconds],AssemblyTimes6[Post],D13)</f>
        <v>7.6</v>
      </c>
      <c r="F13" s="26">
        <f>_xlfn.MAXIFS(AssemblyTimes6[Seconds],AssemblyTimes6[Post],D13)</f>
        <v>10.7</v>
      </c>
      <c r="L13" s="54"/>
      <c r="M13" s="54"/>
      <c r="N13" s="54"/>
      <c r="O13" s="54"/>
      <c r="P13" s="54"/>
    </row>
    <row r="14" spans="1:40" x14ac:dyDescent="0.3">
      <c r="A14" s="84">
        <v>11</v>
      </c>
      <c r="B14" s="74">
        <v>9.9</v>
      </c>
      <c r="D14" s="23">
        <v>7</v>
      </c>
      <c r="E14" s="26">
        <f>_xlfn.MINIFS(AssemblyTimes6[Seconds],AssemblyTimes6[Post],D14)</f>
        <v>9</v>
      </c>
      <c r="F14" s="26">
        <f>_xlfn.MAXIFS(AssemblyTimes6[Seconds],AssemblyTimes6[Post],D14)</f>
        <v>12.1</v>
      </c>
      <c r="L14" s="54"/>
      <c r="M14" s="54"/>
      <c r="N14" s="54"/>
      <c r="O14" s="54"/>
      <c r="P14" s="54"/>
    </row>
    <row r="15" spans="1:40" x14ac:dyDescent="0.3">
      <c r="A15" s="84">
        <v>12</v>
      </c>
      <c r="B15" s="74">
        <v>8.5</v>
      </c>
      <c r="D15" s="23">
        <v>8</v>
      </c>
      <c r="E15" s="26">
        <f>_xlfn.MINIFS(AssemblyTimes6[Seconds],AssemblyTimes6[Post],D15)</f>
        <v>7.5</v>
      </c>
      <c r="F15" s="26">
        <f>_xlfn.MAXIFS(AssemblyTimes6[Seconds],AssemblyTimes6[Post],D15)</f>
        <v>10.4</v>
      </c>
      <c r="L15" s="54"/>
      <c r="M15" s="54"/>
      <c r="N15" s="54"/>
      <c r="O15" s="54"/>
      <c r="P15" s="54"/>
    </row>
    <row r="16" spans="1:40" x14ac:dyDescent="0.3">
      <c r="A16" s="84">
        <v>1</v>
      </c>
      <c r="B16" s="74">
        <v>10</v>
      </c>
      <c r="D16" s="23">
        <v>9</v>
      </c>
      <c r="E16" s="26">
        <f>_xlfn.MINIFS(AssemblyTimes6[Seconds],AssemblyTimes6[Post],D16)</f>
        <v>7.5</v>
      </c>
      <c r="F16" s="26">
        <f>_xlfn.MAXIFS(AssemblyTimes6[Seconds],AssemblyTimes6[Post],D16)</f>
        <v>11.2</v>
      </c>
    </row>
    <row r="17" spans="1:6" x14ac:dyDescent="0.3">
      <c r="A17" s="84">
        <v>2</v>
      </c>
      <c r="B17" s="74">
        <v>8.6</v>
      </c>
      <c r="D17" s="23">
        <v>10</v>
      </c>
      <c r="E17" s="26">
        <f>_xlfn.MINIFS(AssemblyTimes6[Seconds],AssemblyTimes6[Post],D17)</f>
        <v>7.2</v>
      </c>
      <c r="F17" s="26">
        <f>_xlfn.MAXIFS(AssemblyTimes6[Seconds],AssemblyTimes6[Post],D17)</f>
        <v>10.3</v>
      </c>
    </row>
    <row r="18" spans="1:6" x14ac:dyDescent="0.3">
      <c r="A18" s="84">
        <v>3</v>
      </c>
      <c r="B18" s="74">
        <v>9.1</v>
      </c>
      <c r="D18" s="23">
        <v>11</v>
      </c>
      <c r="E18" s="26">
        <f>_xlfn.MINIFS(AssemblyTimes6[Seconds],AssemblyTimes6[Post],D18)</f>
        <v>9.1999999999999993</v>
      </c>
      <c r="F18" s="26">
        <f>_xlfn.MAXIFS(AssemblyTimes6[Seconds],AssemblyTimes6[Post],D18)</f>
        <v>11.75</v>
      </c>
    </row>
    <row r="19" spans="1:6" x14ac:dyDescent="0.3">
      <c r="A19" s="84">
        <v>4</v>
      </c>
      <c r="B19" s="74">
        <v>8.3000000000000007</v>
      </c>
      <c r="D19" s="23">
        <v>12</v>
      </c>
      <c r="E19" s="26">
        <f>_xlfn.MINIFS(AssemblyTimes6[Seconds],AssemblyTimes6[Post],D19)</f>
        <v>7.5</v>
      </c>
      <c r="F19" s="26">
        <f>_xlfn.MAXIFS(AssemblyTimes6[Seconds],AssemblyTimes6[Post],D19)</f>
        <v>11.1</v>
      </c>
    </row>
    <row r="20" spans="1:6" x14ac:dyDescent="0.3">
      <c r="A20" s="84">
        <v>5</v>
      </c>
      <c r="B20" s="74">
        <v>8.1</v>
      </c>
    </row>
    <row r="21" spans="1:6" x14ac:dyDescent="0.3">
      <c r="A21" s="84">
        <v>6</v>
      </c>
      <c r="B21" s="74">
        <v>10.4</v>
      </c>
      <c r="D21" t="s">
        <v>109</v>
      </c>
    </row>
    <row r="22" spans="1:6" x14ac:dyDescent="0.3">
      <c r="A22" s="84">
        <v>7</v>
      </c>
      <c r="B22" s="74">
        <v>9.1</v>
      </c>
    </row>
    <row r="23" spans="1:6" x14ac:dyDescent="0.3">
      <c r="A23" s="84">
        <v>8</v>
      </c>
      <c r="B23" s="74">
        <v>8.4</v>
      </c>
    </row>
    <row r="24" spans="1:6" x14ac:dyDescent="0.3">
      <c r="A24" s="84">
        <v>9</v>
      </c>
      <c r="B24" s="74">
        <v>8.3000000000000007</v>
      </c>
    </row>
    <row r="25" spans="1:6" x14ac:dyDescent="0.3">
      <c r="A25" s="84">
        <v>10</v>
      </c>
      <c r="B25" s="74">
        <v>9.6999999999999993</v>
      </c>
    </row>
    <row r="26" spans="1:6" x14ac:dyDescent="0.3">
      <c r="A26" s="84">
        <v>11</v>
      </c>
      <c r="B26" s="74">
        <v>9.6999999999999993</v>
      </c>
    </row>
    <row r="27" spans="1:6" x14ac:dyDescent="0.3">
      <c r="A27" s="84">
        <v>12</v>
      </c>
      <c r="B27" s="74">
        <v>9.5</v>
      </c>
    </row>
    <row r="28" spans="1:6" x14ac:dyDescent="0.3">
      <c r="A28" s="84">
        <v>1</v>
      </c>
      <c r="B28" s="74">
        <v>8.3000000000000007</v>
      </c>
    </row>
    <row r="29" spans="1:6" x14ac:dyDescent="0.3">
      <c r="A29" s="84">
        <v>2</v>
      </c>
      <c r="B29" s="74">
        <v>9.1</v>
      </c>
    </row>
    <row r="30" spans="1:6" x14ac:dyDescent="0.3">
      <c r="A30" s="84">
        <v>3</v>
      </c>
      <c r="B30" s="74">
        <v>8.5</v>
      </c>
    </row>
    <row r="31" spans="1:6" x14ac:dyDescent="0.3">
      <c r="A31" s="84">
        <v>4</v>
      </c>
      <c r="B31" s="74">
        <v>8</v>
      </c>
    </row>
    <row r="32" spans="1:6" x14ac:dyDescent="0.3">
      <c r="A32" s="84">
        <v>5</v>
      </c>
      <c r="B32" s="74">
        <v>8.1999999999999993</v>
      </c>
    </row>
    <row r="33" spans="1:2" x14ac:dyDescent="0.3">
      <c r="A33" s="84">
        <v>6</v>
      </c>
      <c r="B33" s="74">
        <v>8.9</v>
      </c>
    </row>
    <row r="34" spans="1:2" x14ac:dyDescent="0.3">
      <c r="A34" s="84">
        <v>7</v>
      </c>
      <c r="B34" s="74">
        <v>11.5</v>
      </c>
    </row>
    <row r="35" spans="1:2" x14ac:dyDescent="0.3">
      <c r="A35" s="84">
        <v>8</v>
      </c>
      <c r="B35" s="74">
        <v>8.3000000000000007</v>
      </c>
    </row>
    <row r="36" spans="1:2" x14ac:dyDescent="0.3">
      <c r="A36" s="84">
        <v>9</v>
      </c>
      <c r="B36" s="74">
        <v>8.6</v>
      </c>
    </row>
    <row r="37" spans="1:2" x14ac:dyDescent="0.3">
      <c r="A37" s="84">
        <v>10</v>
      </c>
      <c r="B37" s="74">
        <v>9.1</v>
      </c>
    </row>
    <row r="38" spans="1:2" x14ac:dyDescent="0.3">
      <c r="A38" s="84">
        <v>11</v>
      </c>
      <c r="B38" s="74">
        <v>9.1999999999999993</v>
      </c>
    </row>
    <row r="39" spans="1:2" x14ac:dyDescent="0.3">
      <c r="A39" s="84">
        <v>12</v>
      </c>
      <c r="B39" s="74">
        <v>10.3</v>
      </c>
    </row>
    <row r="40" spans="1:2" x14ac:dyDescent="0.3">
      <c r="A40" s="84">
        <v>1</v>
      </c>
      <c r="B40" s="74">
        <v>10.5</v>
      </c>
    </row>
    <row r="41" spans="1:2" x14ac:dyDescent="0.3">
      <c r="A41" s="84">
        <v>2</v>
      </c>
      <c r="B41" s="74">
        <v>8</v>
      </c>
    </row>
    <row r="42" spans="1:2" x14ac:dyDescent="0.3">
      <c r="A42" s="84">
        <v>3</v>
      </c>
      <c r="B42" s="74">
        <v>8.1999999999999993</v>
      </c>
    </row>
    <row r="43" spans="1:2" x14ac:dyDescent="0.3">
      <c r="A43" s="84">
        <v>4</v>
      </c>
      <c r="B43" s="74">
        <v>8.4</v>
      </c>
    </row>
    <row r="44" spans="1:2" x14ac:dyDescent="0.3">
      <c r="A44" s="84">
        <v>5</v>
      </c>
      <c r="B44" s="74">
        <v>9.1</v>
      </c>
    </row>
    <row r="45" spans="1:2" x14ac:dyDescent="0.3">
      <c r="A45" s="84">
        <v>6</v>
      </c>
      <c r="B45" s="74">
        <v>10.7</v>
      </c>
    </row>
    <row r="46" spans="1:2" x14ac:dyDescent="0.3">
      <c r="A46" s="84">
        <v>7</v>
      </c>
      <c r="B46" s="74">
        <v>11.5</v>
      </c>
    </row>
    <row r="47" spans="1:2" x14ac:dyDescent="0.3">
      <c r="A47" s="84">
        <v>8</v>
      </c>
      <c r="B47" s="74">
        <v>9.1</v>
      </c>
    </row>
    <row r="48" spans="1:2" x14ac:dyDescent="0.3">
      <c r="A48" s="84">
        <v>9</v>
      </c>
      <c r="B48" s="74">
        <v>8.8000000000000007</v>
      </c>
    </row>
    <row r="49" spans="1:2" x14ac:dyDescent="0.3">
      <c r="A49" s="84">
        <v>10</v>
      </c>
      <c r="B49" s="74">
        <v>8.3000000000000007</v>
      </c>
    </row>
    <row r="50" spans="1:2" x14ac:dyDescent="0.3">
      <c r="A50" s="84">
        <v>11</v>
      </c>
      <c r="B50" s="74">
        <v>10.3</v>
      </c>
    </row>
    <row r="51" spans="1:2" x14ac:dyDescent="0.3">
      <c r="A51" s="84">
        <v>12</v>
      </c>
      <c r="B51" s="74">
        <v>10.7</v>
      </c>
    </row>
    <row r="52" spans="1:2" x14ac:dyDescent="0.3">
      <c r="A52" s="84">
        <v>1</v>
      </c>
      <c r="B52" s="74">
        <v>8.1</v>
      </c>
    </row>
    <row r="53" spans="1:2" x14ac:dyDescent="0.3">
      <c r="A53" s="84">
        <v>2</v>
      </c>
      <c r="B53" s="74">
        <v>10.1</v>
      </c>
    </row>
    <row r="54" spans="1:2" x14ac:dyDescent="0.3">
      <c r="A54" s="84">
        <v>3</v>
      </c>
      <c r="B54" s="74">
        <v>9.1999999999999993</v>
      </c>
    </row>
    <row r="55" spans="1:2" x14ac:dyDescent="0.3">
      <c r="A55" s="84">
        <v>4</v>
      </c>
      <c r="B55" s="74">
        <v>7.9</v>
      </c>
    </row>
    <row r="56" spans="1:2" x14ac:dyDescent="0.3">
      <c r="A56" s="84">
        <v>5</v>
      </c>
      <c r="B56" s="74">
        <v>8</v>
      </c>
    </row>
    <row r="57" spans="1:2" x14ac:dyDescent="0.3">
      <c r="A57" s="84">
        <v>6</v>
      </c>
      <c r="B57" s="74">
        <v>9.1</v>
      </c>
    </row>
    <row r="58" spans="1:2" x14ac:dyDescent="0.3">
      <c r="A58" s="84">
        <v>7</v>
      </c>
      <c r="B58" s="74">
        <v>9.6999999999999993</v>
      </c>
    </row>
    <row r="59" spans="1:2" x14ac:dyDescent="0.3">
      <c r="A59" s="84">
        <v>8</v>
      </c>
      <c r="B59" s="74">
        <v>8.1</v>
      </c>
    </row>
    <row r="60" spans="1:2" x14ac:dyDescent="0.3">
      <c r="A60" s="84">
        <v>9</v>
      </c>
      <c r="B60" s="74">
        <v>7.5</v>
      </c>
    </row>
    <row r="61" spans="1:2" x14ac:dyDescent="0.3">
      <c r="A61" s="84">
        <v>10</v>
      </c>
      <c r="B61" s="74">
        <v>8.4</v>
      </c>
    </row>
    <row r="62" spans="1:2" x14ac:dyDescent="0.3">
      <c r="A62" s="84">
        <v>11</v>
      </c>
      <c r="B62" s="74">
        <v>9.5</v>
      </c>
    </row>
    <row r="63" spans="1:2" x14ac:dyDescent="0.3">
      <c r="A63" s="84">
        <v>12</v>
      </c>
      <c r="B63" s="74">
        <v>8.3000000000000007</v>
      </c>
    </row>
    <row r="64" spans="1:2" x14ac:dyDescent="0.3">
      <c r="A64" s="84">
        <v>1</v>
      </c>
      <c r="B64" s="74">
        <v>10.4</v>
      </c>
    </row>
    <row r="65" spans="1:2" x14ac:dyDescent="0.3">
      <c r="A65" s="84">
        <v>2</v>
      </c>
      <c r="B65" s="74">
        <v>8.4</v>
      </c>
    </row>
    <row r="66" spans="1:2" x14ac:dyDescent="0.3">
      <c r="A66" s="84">
        <v>3</v>
      </c>
      <c r="B66" s="74">
        <v>8.9</v>
      </c>
    </row>
    <row r="67" spans="1:2" x14ac:dyDescent="0.3">
      <c r="A67" s="84">
        <v>4</v>
      </c>
      <c r="B67" s="74">
        <v>9</v>
      </c>
    </row>
    <row r="68" spans="1:2" x14ac:dyDescent="0.3">
      <c r="A68" s="84">
        <v>5</v>
      </c>
      <c r="B68" s="74">
        <v>8.1999999999999993</v>
      </c>
    </row>
    <row r="69" spans="1:2" x14ac:dyDescent="0.3">
      <c r="A69" s="84">
        <v>6</v>
      </c>
      <c r="B69" s="74">
        <v>9.1</v>
      </c>
    </row>
    <row r="70" spans="1:2" x14ac:dyDescent="0.3">
      <c r="A70" s="84">
        <v>7</v>
      </c>
      <c r="B70" s="74">
        <v>9.1</v>
      </c>
    </row>
    <row r="71" spans="1:2" x14ac:dyDescent="0.3">
      <c r="A71" s="84">
        <v>8</v>
      </c>
      <c r="B71" s="74">
        <v>8.3000000000000007</v>
      </c>
    </row>
    <row r="72" spans="1:2" x14ac:dyDescent="0.3">
      <c r="A72" s="84">
        <v>9</v>
      </c>
      <c r="B72" s="74">
        <v>9.1999999999999993</v>
      </c>
    </row>
    <row r="73" spans="1:2" x14ac:dyDescent="0.3">
      <c r="A73" s="84">
        <v>10</v>
      </c>
      <c r="B73" s="74">
        <v>9.5</v>
      </c>
    </row>
    <row r="74" spans="1:2" x14ac:dyDescent="0.3">
      <c r="A74" s="84">
        <v>11</v>
      </c>
      <c r="B74" s="74">
        <v>10.199999999999999</v>
      </c>
    </row>
    <row r="75" spans="1:2" x14ac:dyDescent="0.3">
      <c r="A75" s="84">
        <v>12</v>
      </c>
      <c r="B75" s="74">
        <v>9</v>
      </c>
    </row>
    <row r="76" spans="1:2" x14ac:dyDescent="0.3">
      <c r="A76" s="84">
        <v>1</v>
      </c>
      <c r="B76" s="74">
        <v>8.6</v>
      </c>
    </row>
    <row r="77" spans="1:2" x14ac:dyDescent="0.3">
      <c r="A77" s="84">
        <v>2</v>
      </c>
      <c r="B77" s="74">
        <v>10.199999999999999</v>
      </c>
    </row>
    <row r="78" spans="1:2" x14ac:dyDescent="0.3">
      <c r="A78" s="84">
        <v>3</v>
      </c>
      <c r="B78" s="74">
        <v>7.9</v>
      </c>
    </row>
    <row r="79" spans="1:2" x14ac:dyDescent="0.3">
      <c r="A79" s="84">
        <v>4</v>
      </c>
      <c r="B79" s="74">
        <v>8.6</v>
      </c>
    </row>
    <row r="80" spans="1:2" x14ac:dyDescent="0.3">
      <c r="A80" s="84">
        <v>5</v>
      </c>
      <c r="B80" s="74">
        <v>9.4</v>
      </c>
    </row>
    <row r="81" spans="1:2" x14ac:dyDescent="0.3">
      <c r="A81" s="84">
        <v>6</v>
      </c>
      <c r="B81" s="74">
        <v>8.3000000000000007</v>
      </c>
    </row>
    <row r="82" spans="1:2" x14ac:dyDescent="0.3">
      <c r="A82" s="84">
        <v>7</v>
      </c>
      <c r="B82" s="74">
        <v>10.5</v>
      </c>
    </row>
    <row r="83" spans="1:2" x14ac:dyDescent="0.3">
      <c r="A83" s="84">
        <v>8</v>
      </c>
      <c r="B83" s="74">
        <v>8.5</v>
      </c>
    </row>
    <row r="84" spans="1:2" x14ac:dyDescent="0.3">
      <c r="A84" s="84">
        <v>9</v>
      </c>
      <c r="B84" s="74">
        <v>10.5</v>
      </c>
    </row>
    <row r="85" spans="1:2" x14ac:dyDescent="0.3">
      <c r="A85" s="84">
        <v>10</v>
      </c>
      <c r="B85" s="74">
        <v>9.6999999999999993</v>
      </c>
    </row>
    <row r="86" spans="1:2" x14ac:dyDescent="0.3">
      <c r="A86" s="84">
        <v>11</v>
      </c>
      <c r="B86" s="74">
        <v>11.2</v>
      </c>
    </row>
    <row r="87" spans="1:2" x14ac:dyDescent="0.3">
      <c r="A87" s="84">
        <v>12</v>
      </c>
      <c r="B87" s="74">
        <v>9.6999999999999993</v>
      </c>
    </row>
    <row r="88" spans="1:2" x14ac:dyDescent="0.3">
      <c r="A88" s="84">
        <v>1</v>
      </c>
      <c r="B88" s="74">
        <v>9.6999999999999993</v>
      </c>
    </row>
    <row r="89" spans="1:2" x14ac:dyDescent="0.3">
      <c r="A89" s="84">
        <v>2</v>
      </c>
      <c r="B89" s="74">
        <v>8.6999999999999993</v>
      </c>
    </row>
    <row r="90" spans="1:2" x14ac:dyDescent="0.3">
      <c r="A90" s="84">
        <v>3</v>
      </c>
      <c r="B90" s="74">
        <v>8.4</v>
      </c>
    </row>
    <row r="91" spans="1:2" x14ac:dyDescent="0.3">
      <c r="A91" s="84">
        <v>4</v>
      </c>
      <c r="B91" s="74">
        <v>9</v>
      </c>
    </row>
    <row r="92" spans="1:2" x14ac:dyDescent="0.3">
      <c r="A92" s="84">
        <v>5</v>
      </c>
      <c r="B92" s="74">
        <v>8.8000000000000007</v>
      </c>
    </row>
    <row r="93" spans="1:2" x14ac:dyDescent="0.3">
      <c r="A93" s="84">
        <v>6</v>
      </c>
      <c r="B93" s="74">
        <v>7.8</v>
      </c>
    </row>
    <row r="94" spans="1:2" x14ac:dyDescent="0.3">
      <c r="A94" s="84">
        <v>7</v>
      </c>
      <c r="B94" s="74">
        <v>9</v>
      </c>
    </row>
    <row r="95" spans="1:2" x14ac:dyDescent="0.3">
      <c r="A95" s="84">
        <v>8</v>
      </c>
      <c r="B95" s="74">
        <v>8</v>
      </c>
    </row>
    <row r="96" spans="1:2" x14ac:dyDescent="0.3">
      <c r="A96" s="84">
        <v>9</v>
      </c>
      <c r="B96" s="74">
        <v>7.6</v>
      </c>
    </row>
    <row r="97" spans="1:2" x14ac:dyDescent="0.3">
      <c r="A97" s="84">
        <v>10</v>
      </c>
      <c r="B97" s="74">
        <v>9.1</v>
      </c>
    </row>
    <row r="98" spans="1:2" x14ac:dyDescent="0.3">
      <c r="A98" s="84">
        <v>11</v>
      </c>
      <c r="B98" s="74">
        <v>9.4</v>
      </c>
    </row>
    <row r="99" spans="1:2" x14ac:dyDescent="0.3">
      <c r="A99" s="84">
        <v>12</v>
      </c>
      <c r="B99" s="74">
        <v>8.6999999999999993</v>
      </c>
    </row>
    <row r="100" spans="1:2" x14ac:dyDescent="0.3">
      <c r="A100" s="84">
        <v>1</v>
      </c>
      <c r="B100" s="74">
        <v>10.1</v>
      </c>
    </row>
    <row r="101" spans="1:2" x14ac:dyDescent="0.3">
      <c r="A101" s="84">
        <v>2</v>
      </c>
      <c r="B101" s="74">
        <v>8.1999999999999993</v>
      </c>
    </row>
    <row r="102" spans="1:2" x14ac:dyDescent="0.3">
      <c r="A102" s="84">
        <v>3</v>
      </c>
      <c r="B102" s="74">
        <v>9.4</v>
      </c>
    </row>
    <row r="103" spans="1:2" x14ac:dyDescent="0.3">
      <c r="A103" s="84">
        <v>4</v>
      </c>
      <c r="B103" s="74">
        <v>8.3000000000000007</v>
      </c>
    </row>
    <row r="104" spans="1:2" x14ac:dyDescent="0.3">
      <c r="A104" s="84">
        <v>5</v>
      </c>
      <c r="B104" s="74">
        <v>7.7</v>
      </c>
    </row>
    <row r="105" spans="1:2" x14ac:dyDescent="0.3">
      <c r="A105" s="84">
        <v>6</v>
      </c>
      <c r="B105" s="74">
        <v>9</v>
      </c>
    </row>
    <row r="106" spans="1:2" x14ac:dyDescent="0.3">
      <c r="A106" s="84">
        <v>7</v>
      </c>
      <c r="B106" s="74">
        <v>10.6</v>
      </c>
    </row>
    <row r="107" spans="1:2" x14ac:dyDescent="0.3">
      <c r="A107" s="84">
        <v>8</v>
      </c>
      <c r="B107" s="74">
        <v>7.8</v>
      </c>
    </row>
    <row r="108" spans="1:2" x14ac:dyDescent="0.3">
      <c r="A108" s="84">
        <v>9</v>
      </c>
      <c r="B108" s="74">
        <v>8</v>
      </c>
    </row>
    <row r="109" spans="1:2" x14ac:dyDescent="0.3">
      <c r="A109" s="84">
        <v>10</v>
      </c>
      <c r="B109" s="74">
        <v>8.8000000000000007</v>
      </c>
    </row>
    <row r="110" spans="1:2" x14ac:dyDescent="0.3">
      <c r="A110" s="84">
        <v>11</v>
      </c>
      <c r="B110" s="74">
        <v>11.75</v>
      </c>
    </row>
    <row r="111" spans="1:2" x14ac:dyDescent="0.3">
      <c r="A111" s="84">
        <v>12</v>
      </c>
      <c r="B111" s="74">
        <v>7.9</v>
      </c>
    </row>
    <row r="112" spans="1:2" x14ac:dyDescent="0.3">
      <c r="A112" s="84">
        <v>1</v>
      </c>
      <c r="B112" s="74">
        <v>9.9</v>
      </c>
    </row>
    <row r="113" spans="1:2" x14ac:dyDescent="0.3">
      <c r="A113" s="84">
        <v>2</v>
      </c>
      <c r="B113" s="74">
        <v>9.3000000000000007</v>
      </c>
    </row>
    <row r="114" spans="1:2" x14ac:dyDescent="0.3">
      <c r="A114" s="84">
        <v>3</v>
      </c>
      <c r="B114" s="74">
        <v>9.5</v>
      </c>
    </row>
    <row r="115" spans="1:2" x14ac:dyDescent="0.3">
      <c r="A115" s="84">
        <v>4</v>
      </c>
      <c r="B115" s="74">
        <v>9.5</v>
      </c>
    </row>
    <row r="116" spans="1:2" x14ac:dyDescent="0.3">
      <c r="A116" s="84">
        <v>5</v>
      </c>
      <c r="B116" s="74">
        <v>8.6999999999999993</v>
      </c>
    </row>
    <row r="117" spans="1:2" x14ac:dyDescent="0.3">
      <c r="A117" s="84">
        <v>6</v>
      </c>
      <c r="B117" s="74">
        <v>8.3000000000000007</v>
      </c>
    </row>
    <row r="118" spans="1:2" x14ac:dyDescent="0.3">
      <c r="A118" s="84">
        <v>7</v>
      </c>
      <c r="B118" s="74">
        <v>11</v>
      </c>
    </row>
    <row r="119" spans="1:2" x14ac:dyDescent="0.3">
      <c r="A119" s="84">
        <v>8</v>
      </c>
      <c r="B119" s="74">
        <v>10.4</v>
      </c>
    </row>
    <row r="120" spans="1:2" x14ac:dyDescent="0.3">
      <c r="A120" s="84">
        <v>9</v>
      </c>
      <c r="B120" s="74">
        <v>8</v>
      </c>
    </row>
    <row r="121" spans="1:2" x14ac:dyDescent="0.3">
      <c r="A121" s="84">
        <v>10</v>
      </c>
      <c r="B121" s="74">
        <v>7.9</v>
      </c>
    </row>
    <row r="122" spans="1:2" x14ac:dyDescent="0.3">
      <c r="A122" s="84">
        <v>11</v>
      </c>
      <c r="B122" s="74">
        <v>10.7</v>
      </c>
    </row>
    <row r="123" spans="1:2" x14ac:dyDescent="0.3">
      <c r="A123" s="84">
        <v>12</v>
      </c>
      <c r="B123" s="74">
        <v>10.3</v>
      </c>
    </row>
    <row r="124" spans="1:2" x14ac:dyDescent="0.3">
      <c r="A124" s="84">
        <v>1</v>
      </c>
      <c r="B124" s="74">
        <v>10.4</v>
      </c>
    </row>
    <row r="125" spans="1:2" x14ac:dyDescent="0.3">
      <c r="A125" s="84">
        <v>2</v>
      </c>
      <c r="B125" s="74">
        <v>9.6999999999999993</v>
      </c>
    </row>
    <row r="126" spans="1:2" x14ac:dyDescent="0.3">
      <c r="A126" s="84">
        <v>3</v>
      </c>
      <c r="B126" s="74">
        <v>8.5</v>
      </c>
    </row>
    <row r="127" spans="1:2" x14ac:dyDescent="0.3">
      <c r="A127" s="84">
        <v>4</v>
      </c>
      <c r="B127" s="74">
        <v>9.3000000000000007</v>
      </c>
    </row>
    <row r="128" spans="1:2" x14ac:dyDescent="0.3">
      <c r="A128" s="84">
        <v>5</v>
      </c>
      <c r="B128" s="74">
        <v>8.3000000000000007</v>
      </c>
    </row>
    <row r="129" spans="1:2" x14ac:dyDescent="0.3">
      <c r="A129" s="84">
        <v>6</v>
      </c>
      <c r="B129" s="74">
        <v>9.5</v>
      </c>
    </row>
    <row r="130" spans="1:2" x14ac:dyDescent="0.3">
      <c r="A130" s="84">
        <v>7</v>
      </c>
      <c r="B130" s="74">
        <v>11.3</v>
      </c>
    </row>
    <row r="131" spans="1:2" x14ac:dyDescent="0.3">
      <c r="A131" s="84">
        <v>8</v>
      </c>
      <c r="B131" s="74">
        <v>8.4</v>
      </c>
    </row>
    <row r="132" spans="1:2" x14ac:dyDescent="0.3">
      <c r="A132" s="84">
        <v>9</v>
      </c>
      <c r="B132" s="74">
        <v>7.6</v>
      </c>
    </row>
    <row r="133" spans="1:2" x14ac:dyDescent="0.3">
      <c r="A133" s="84">
        <v>10</v>
      </c>
      <c r="B133" s="74">
        <v>8.1999999999999993</v>
      </c>
    </row>
    <row r="134" spans="1:2" x14ac:dyDescent="0.3">
      <c r="A134" s="84">
        <v>11</v>
      </c>
      <c r="B134" s="74">
        <v>11.4</v>
      </c>
    </row>
    <row r="135" spans="1:2" x14ac:dyDescent="0.3">
      <c r="A135" s="84">
        <v>12</v>
      </c>
      <c r="B135" s="74">
        <v>10.6</v>
      </c>
    </row>
    <row r="136" spans="1:2" x14ac:dyDescent="0.3">
      <c r="A136" s="84">
        <v>1</v>
      </c>
      <c r="B136" s="74">
        <v>8.4</v>
      </c>
    </row>
    <row r="137" spans="1:2" x14ac:dyDescent="0.3">
      <c r="A137" s="84">
        <v>2</v>
      </c>
      <c r="B137" s="74">
        <v>10</v>
      </c>
    </row>
    <row r="138" spans="1:2" x14ac:dyDescent="0.3">
      <c r="A138" s="84">
        <v>3</v>
      </c>
      <c r="B138" s="74">
        <v>8.9</v>
      </c>
    </row>
    <row r="139" spans="1:2" x14ac:dyDescent="0.3">
      <c r="A139" s="84">
        <v>4</v>
      </c>
      <c r="B139" s="74">
        <v>8.1999999999999993</v>
      </c>
    </row>
    <row r="140" spans="1:2" x14ac:dyDescent="0.3">
      <c r="A140" s="84">
        <v>5</v>
      </c>
      <c r="B140" s="74">
        <v>7.3</v>
      </c>
    </row>
    <row r="141" spans="1:2" x14ac:dyDescent="0.3">
      <c r="A141" s="84">
        <v>6</v>
      </c>
      <c r="B141" s="74">
        <v>7.9</v>
      </c>
    </row>
    <row r="142" spans="1:2" x14ac:dyDescent="0.3">
      <c r="A142" s="84">
        <v>7</v>
      </c>
      <c r="B142" s="74">
        <v>9.5</v>
      </c>
    </row>
    <row r="143" spans="1:2" x14ac:dyDescent="0.3">
      <c r="A143" s="84">
        <v>8</v>
      </c>
      <c r="B143" s="74">
        <v>9</v>
      </c>
    </row>
    <row r="144" spans="1:2" x14ac:dyDescent="0.3">
      <c r="A144" s="84">
        <v>9</v>
      </c>
      <c r="B144" s="74">
        <v>7.9</v>
      </c>
    </row>
    <row r="145" spans="1:2" x14ac:dyDescent="0.3">
      <c r="A145" s="84">
        <v>10</v>
      </c>
      <c r="B145" s="74">
        <v>8.5</v>
      </c>
    </row>
    <row r="146" spans="1:2" x14ac:dyDescent="0.3">
      <c r="A146" s="84">
        <v>11</v>
      </c>
      <c r="B146" s="74">
        <v>10.3</v>
      </c>
    </row>
    <row r="147" spans="1:2" x14ac:dyDescent="0.3">
      <c r="A147" s="84">
        <v>12</v>
      </c>
      <c r="B147" s="74">
        <v>8.6</v>
      </c>
    </row>
    <row r="148" spans="1:2" x14ac:dyDescent="0.3">
      <c r="A148" s="84">
        <v>1</v>
      </c>
      <c r="B148" s="74">
        <v>10</v>
      </c>
    </row>
    <row r="149" spans="1:2" x14ac:dyDescent="0.3">
      <c r="A149" s="84">
        <v>2</v>
      </c>
      <c r="B149" s="74">
        <v>9.6999999999999993</v>
      </c>
    </row>
    <row r="150" spans="1:2" x14ac:dyDescent="0.3">
      <c r="A150" s="84">
        <v>3</v>
      </c>
      <c r="B150" s="74">
        <v>7.5</v>
      </c>
    </row>
    <row r="151" spans="1:2" x14ac:dyDescent="0.3">
      <c r="A151" s="84">
        <v>4</v>
      </c>
      <c r="B151" s="74">
        <v>8.6999999999999993</v>
      </c>
    </row>
    <row r="152" spans="1:2" x14ac:dyDescent="0.3">
      <c r="A152" s="84">
        <v>5</v>
      </c>
      <c r="B152" s="74">
        <v>8.8000000000000007</v>
      </c>
    </row>
    <row r="153" spans="1:2" x14ac:dyDescent="0.3">
      <c r="A153" s="84">
        <v>6</v>
      </c>
      <c r="B153" s="74">
        <v>10.3</v>
      </c>
    </row>
    <row r="154" spans="1:2" x14ac:dyDescent="0.3">
      <c r="A154" s="84">
        <v>7</v>
      </c>
      <c r="B154" s="74">
        <v>9.5</v>
      </c>
    </row>
    <row r="155" spans="1:2" x14ac:dyDescent="0.3">
      <c r="A155" s="84">
        <v>8</v>
      </c>
      <c r="B155" s="74">
        <v>7.7</v>
      </c>
    </row>
    <row r="156" spans="1:2" x14ac:dyDescent="0.3">
      <c r="A156" s="84">
        <v>9</v>
      </c>
      <c r="B156" s="74">
        <v>7.8</v>
      </c>
    </row>
    <row r="157" spans="1:2" x14ac:dyDescent="0.3">
      <c r="A157" s="84">
        <v>10</v>
      </c>
      <c r="B157" s="74">
        <v>8.6</v>
      </c>
    </row>
    <row r="158" spans="1:2" x14ac:dyDescent="0.3">
      <c r="A158" s="84">
        <v>11</v>
      </c>
      <c r="B158" s="74">
        <v>10.7</v>
      </c>
    </row>
    <row r="159" spans="1:2" x14ac:dyDescent="0.3">
      <c r="A159" s="84">
        <v>12</v>
      </c>
      <c r="B159" s="74">
        <v>9.8000000000000007</v>
      </c>
    </row>
    <row r="160" spans="1:2" x14ac:dyDescent="0.3">
      <c r="A160" s="84">
        <v>1</v>
      </c>
      <c r="B160" s="74">
        <v>8.6</v>
      </c>
    </row>
    <row r="161" spans="1:2" x14ac:dyDescent="0.3">
      <c r="A161" s="84">
        <v>2</v>
      </c>
      <c r="B161" s="74">
        <v>8.1</v>
      </c>
    </row>
    <row r="162" spans="1:2" x14ac:dyDescent="0.3">
      <c r="A162" s="84">
        <v>3</v>
      </c>
      <c r="B162" s="74">
        <v>8.1</v>
      </c>
    </row>
    <row r="163" spans="1:2" x14ac:dyDescent="0.3">
      <c r="A163" s="84">
        <v>4</v>
      </c>
      <c r="B163" s="74">
        <v>9.1999999999999993</v>
      </c>
    </row>
    <row r="164" spans="1:2" x14ac:dyDescent="0.3">
      <c r="A164" s="84">
        <v>5</v>
      </c>
      <c r="B164" s="74">
        <v>8.8000000000000007</v>
      </c>
    </row>
    <row r="165" spans="1:2" x14ac:dyDescent="0.3">
      <c r="A165" s="84">
        <v>6</v>
      </c>
      <c r="B165" s="74">
        <v>8</v>
      </c>
    </row>
    <row r="166" spans="1:2" x14ac:dyDescent="0.3">
      <c r="A166" s="84">
        <v>7</v>
      </c>
      <c r="B166" s="74">
        <v>11.5</v>
      </c>
    </row>
    <row r="167" spans="1:2" x14ac:dyDescent="0.3">
      <c r="A167" s="84">
        <v>8</v>
      </c>
      <c r="B167" s="74">
        <v>8.8000000000000007</v>
      </c>
    </row>
    <row r="168" spans="1:2" x14ac:dyDescent="0.3">
      <c r="A168" s="84">
        <v>9</v>
      </c>
      <c r="B168" s="74">
        <v>8.6</v>
      </c>
    </row>
    <row r="169" spans="1:2" x14ac:dyDescent="0.3">
      <c r="A169" s="84">
        <v>10</v>
      </c>
      <c r="B169" s="74">
        <v>9.6</v>
      </c>
    </row>
    <row r="170" spans="1:2" x14ac:dyDescent="0.3">
      <c r="A170" s="84">
        <v>11</v>
      </c>
      <c r="B170" s="74">
        <v>11.3</v>
      </c>
    </row>
    <row r="171" spans="1:2" x14ac:dyDescent="0.3">
      <c r="A171" s="84">
        <v>12</v>
      </c>
      <c r="B171" s="74">
        <v>10.5</v>
      </c>
    </row>
    <row r="172" spans="1:2" x14ac:dyDescent="0.3">
      <c r="A172" s="84">
        <v>1</v>
      </c>
      <c r="B172" s="74">
        <v>10.3</v>
      </c>
    </row>
    <row r="173" spans="1:2" x14ac:dyDescent="0.3">
      <c r="A173" s="84">
        <v>2</v>
      </c>
      <c r="B173" s="74">
        <v>8.1999999999999993</v>
      </c>
    </row>
    <row r="174" spans="1:2" x14ac:dyDescent="0.3">
      <c r="A174" s="84">
        <v>3</v>
      </c>
      <c r="B174" s="74">
        <v>7.6</v>
      </c>
    </row>
    <row r="175" spans="1:2" x14ac:dyDescent="0.3">
      <c r="A175" s="84">
        <v>4</v>
      </c>
      <c r="B175" s="74">
        <v>11</v>
      </c>
    </row>
    <row r="176" spans="1:2" x14ac:dyDescent="0.3">
      <c r="A176" s="84">
        <v>5</v>
      </c>
      <c r="B176" s="74">
        <v>8.5</v>
      </c>
    </row>
    <row r="177" spans="1:2" x14ac:dyDescent="0.3">
      <c r="A177" s="84">
        <v>6</v>
      </c>
      <c r="B177" s="74">
        <v>7.6</v>
      </c>
    </row>
    <row r="178" spans="1:2" x14ac:dyDescent="0.3">
      <c r="A178" s="84">
        <v>7</v>
      </c>
      <c r="B178" s="74">
        <v>9.9</v>
      </c>
    </row>
    <row r="179" spans="1:2" x14ac:dyDescent="0.3">
      <c r="A179" s="84">
        <v>8</v>
      </c>
      <c r="B179" s="74">
        <v>8.4</v>
      </c>
    </row>
    <row r="180" spans="1:2" x14ac:dyDescent="0.3">
      <c r="A180" s="84">
        <v>9</v>
      </c>
      <c r="B180" s="74">
        <v>8.4</v>
      </c>
    </row>
    <row r="181" spans="1:2" x14ac:dyDescent="0.3">
      <c r="A181" s="84">
        <v>10</v>
      </c>
      <c r="B181" s="74">
        <v>8.1999999999999993</v>
      </c>
    </row>
    <row r="182" spans="1:2" x14ac:dyDescent="0.3">
      <c r="A182" s="84">
        <v>11</v>
      </c>
      <c r="B182" s="74">
        <v>9.8000000000000007</v>
      </c>
    </row>
    <row r="183" spans="1:2" x14ac:dyDescent="0.3">
      <c r="A183" s="84">
        <v>12</v>
      </c>
      <c r="B183" s="74">
        <v>10.3</v>
      </c>
    </row>
    <row r="184" spans="1:2" x14ac:dyDescent="0.3">
      <c r="A184" s="84">
        <v>1</v>
      </c>
      <c r="B184" s="74">
        <v>8.1</v>
      </c>
    </row>
    <row r="185" spans="1:2" x14ac:dyDescent="0.3">
      <c r="A185" s="84">
        <v>2</v>
      </c>
      <c r="B185" s="74">
        <v>9.9</v>
      </c>
    </row>
    <row r="186" spans="1:2" x14ac:dyDescent="0.3">
      <c r="A186" s="84">
        <v>3</v>
      </c>
      <c r="B186" s="74">
        <v>10.9</v>
      </c>
    </row>
    <row r="187" spans="1:2" x14ac:dyDescent="0.3">
      <c r="A187" s="84">
        <v>4</v>
      </c>
      <c r="B187" s="74">
        <v>8.5</v>
      </c>
    </row>
    <row r="188" spans="1:2" x14ac:dyDescent="0.3">
      <c r="A188" s="84">
        <v>5</v>
      </c>
      <c r="B188" s="74">
        <v>10.199999999999999</v>
      </c>
    </row>
    <row r="189" spans="1:2" x14ac:dyDescent="0.3">
      <c r="A189" s="84">
        <v>6</v>
      </c>
      <c r="B189" s="74">
        <v>8.4</v>
      </c>
    </row>
    <row r="190" spans="1:2" x14ac:dyDescent="0.3">
      <c r="A190" s="84">
        <v>7</v>
      </c>
      <c r="B190" s="74">
        <v>11.2</v>
      </c>
    </row>
    <row r="191" spans="1:2" x14ac:dyDescent="0.3">
      <c r="A191" s="84">
        <v>8</v>
      </c>
      <c r="B191" s="74">
        <v>8.1</v>
      </c>
    </row>
    <row r="192" spans="1:2" x14ac:dyDescent="0.3">
      <c r="A192" s="84">
        <v>9</v>
      </c>
      <c r="B192" s="74">
        <v>7.7</v>
      </c>
    </row>
    <row r="193" spans="1:2" x14ac:dyDescent="0.3">
      <c r="A193" s="84">
        <v>10</v>
      </c>
      <c r="B193" s="74">
        <v>9.1999999999999993</v>
      </c>
    </row>
    <row r="194" spans="1:2" x14ac:dyDescent="0.3">
      <c r="A194" s="84">
        <v>11</v>
      </c>
      <c r="B194" s="74">
        <v>10.199999999999999</v>
      </c>
    </row>
    <row r="195" spans="1:2" x14ac:dyDescent="0.3">
      <c r="A195" s="84">
        <v>12</v>
      </c>
      <c r="B195" s="74">
        <v>8.6</v>
      </c>
    </row>
    <row r="196" spans="1:2" x14ac:dyDescent="0.3">
      <c r="A196" s="84">
        <v>1</v>
      </c>
      <c r="B196" s="74">
        <v>8.4</v>
      </c>
    </row>
    <row r="197" spans="1:2" x14ac:dyDescent="0.3">
      <c r="A197" s="84">
        <v>2</v>
      </c>
      <c r="B197" s="74">
        <v>8.8000000000000007</v>
      </c>
    </row>
    <row r="198" spans="1:2" x14ac:dyDescent="0.3">
      <c r="A198" s="84">
        <v>3</v>
      </c>
      <c r="B198" s="74">
        <v>7.5</v>
      </c>
    </row>
    <row r="199" spans="1:2" x14ac:dyDescent="0.3">
      <c r="A199" s="84">
        <v>4</v>
      </c>
      <c r="B199" s="74">
        <v>9.1999999999999993</v>
      </c>
    </row>
    <row r="200" spans="1:2" x14ac:dyDescent="0.3">
      <c r="A200" s="84">
        <v>5</v>
      </c>
      <c r="B200" s="74">
        <v>7.6</v>
      </c>
    </row>
    <row r="201" spans="1:2" x14ac:dyDescent="0.3">
      <c r="A201" s="84">
        <v>6</v>
      </c>
      <c r="B201" s="74">
        <v>10.1</v>
      </c>
    </row>
    <row r="202" spans="1:2" x14ac:dyDescent="0.3">
      <c r="A202" s="84">
        <v>7</v>
      </c>
      <c r="B202" s="74">
        <v>10.5</v>
      </c>
    </row>
    <row r="203" spans="1:2" x14ac:dyDescent="0.3">
      <c r="A203" s="84">
        <v>8</v>
      </c>
      <c r="B203" s="74">
        <v>8.6999999999999993</v>
      </c>
    </row>
    <row r="204" spans="1:2" x14ac:dyDescent="0.3">
      <c r="A204" s="84">
        <v>9</v>
      </c>
      <c r="B204" s="74">
        <v>9.1</v>
      </c>
    </row>
    <row r="205" spans="1:2" x14ac:dyDescent="0.3">
      <c r="A205" s="84">
        <v>10</v>
      </c>
      <c r="B205" s="74">
        <v>8.5</v>
      </c>
    </row>
    <row r="206" spans="1:2" x14ac:dyDescent="0.3">
      <c r="A206" s="84">
        <v>11</v>
      </c>
      <c r="B206" s="74">
        <v>9.9</v>
      </c>
    </row>
    <row r="207" spans="1:2" x14ac:dyDescent="0.3">
      <c r="A207" s="84">
        <v>12</v>
      </c>
      <c r="B207" s="74">
        <v>8.5</v>
      </c>
    </row>
    <row r="208" spans="1:2" x14ac:dyDescent="0.3">
      <c r="A208" s="84">
        <v>1</v>
      </c>
      <c r="B208" s="74">
        <v>9.4</v>
      </c>
    </row>
    <row r="209" spans="1:2" x14ac:dyDescent="0.3">
      <c r="A209" s="84">
        <v>2</v>
      </c>
      <c r="B209" s="74">
        <v>8.3000000000000007</v>
      </c>
    </row>
    <row r="210" spans="1:2" x14ac:dyDescent="0.3">
      <c r="A210" s="84">
        <v>3</v>
      </c>
      <c r="B210" s="74">
        <v>8.1</v>
      </c>
    </row>
    <row r="211" spans="1:2" x14ac:dyDescent="0.3">
      <c r="A211" s="84">
        <v>4</v>
      </c>
      <c r="B211" s="74">
        <v>8.9</v>
      </c>
    </row>
    <row r="212" spans="1:2" x14ac:dyDescent="0.3">
      <c r="A212" s="84">
        <v>5</v>
      </c>
      <c r="B212" s="74">
        <v>8.1999999999999993</v>
      </c>
    </row>
    <row r="213" spans="1:2" x14ac:dyDescent="0.3">
      <c r="A213" s="84">
        <v>6</v>
      </c>
      <c r="B213" s="74">
        <v>8.4</v>
      </c>
    </row>
    <row r="214" spans="1:2" x14ac:dyDescent="0.3">
      <c r="A214" s="84">
        <v>7</v>
      </c>
      <c r="B214" s="74">
        <v>10.199999999999999</v>
      </c>
    </row>
    <row r="215" spans="1:2" x14ac:dyDescent="0.3">
      <c r="A215" s="84">
        <v>8</v>
      </c>
      <c r="B215" s="74">
        <v>8.9</v>
      </c>
    </row>
    <row r="216" spans="1:2" x14ac:dyDescent="0.3">
      <c r="A216" s="84">
        <v>9</v>
      </c>
      <c r="B216" s="74">
        <v>8.6</v>
      </c>
    </row>
    <row r="217" spans="1:2" x14ac:dyDescent="0.3">
      <c r="A217" s="84">
        <v>10</v>
      </c>
      <c r="B217" s="74">
        <v>7.7</v>
      </c>
    </row>
    <row r="218" spans="1:2" x14ac:dyDescent="0.3">
      <c r="A218" s="84">
        <v>11</v>
      </c>
      <c r="B218" s="74">
        <v>10.3</v>
      </c>
    </row>
    <row r="219" spans="1:2" x14ac:dyDescent="0.3">
      <c r="A219" s="84">
        <v>12</v>
      </c>
      <c r="B219" s="74">
        <v>9.1999999999999993</v>
      </c>
    </row>
    <row r="220" spans="1:2" x14ac:dyDescent="0.3">
      <c r="A220" s="84">
        <v>1</v>
      </c>
      <c r="B220" s="74">
        <v>9.1</v>
      </c>
    </row>
    <row r="221" spans="1:2" x14ac:dyDescent="0.3">
      <c r="A221" s="84">
        <v>2</v>
      </c>
      <c r="B221" s="74">
        <v>9.8000000000000007</v>
      </c>
    </row>
    <row r="222" spans="1:2" x14ac:dyDescent="0.3">
      <c r="A222" s="84">
        <v>3</v>
      </c>
      <c r="B222" s="74">
        <v>8.8000000000000007</v>
      </c>
    </row>
    <row r="223" spans="1:2" x14ac:dyDescent="0.3">
      <c r="A223" s="84">
        <v>4</v>
      </c>
      <c r="B223" s="74">
        <v>9.1999999999999993</v>
      </c>
    </row>
    <row r="224" spans="1:2" x14ac:dyDescent="0.3">
      <c r="A224" s="84">
        <v>5</v>
      </c>
      <c r="B224" s="74">
        <v>10.5</v>
      </c>
    </row>
    <row r="225" spans="1:2" x14ac:dyDescent="0.3">
      <c r="A225" s="84">
        <v>6</v>
      </c>
      <c r="B225" s="74">
        <v>8.5</v>
      </c>
    </row>
    <row r="226" spans="1:2" x14ac:dyDescent="0.3">
      <c r="A226" s="84">
        <v>7</v>
      </c>
      <c r="B226" s="74">
        <v>9.6</v>
      </c>
    </row>
    <row r="227" spans="1:2" x14ac:dyDescent="0.3">
      <c r="A227" s="84">
        <v>8</v>
      </c>
      <c r="B227" s="74">
        <v>8.5</v>
      </c>
    </row>
    <row r="228" spans="1:2" x14ac:dyDescent="0.3">
      <c r="A228" s="84">
        <v>9</v>
      </c>
      <c r="B228" s="74">
        <v>9.5</v>
      </c>
    </row>
    <row r="229" spans="1:2" x14ac:dyDescent="0.3">
      <c r="A229" s="84">
        <v>10</v>
      </c>
      <c r="B229" s="74">
        <v>8.1</v>
      </c>
    </row>
    <row r="230" spans="1:2" x14ac:dyDescent="0.3">
      <c r="A230" s="84">
        <v>11</v>
      </c>
      <c r="B230" s="74">
        <v>9.6999999999999993</v>
      </c>
    </row>
    <row r="231" spans="1:2" x14ac:dyDescent="0.3">
      <c r="A231" s="84">
        <v>12</v>
      </c>
      <c r="B231" s="74">
        <v>7.5</v>
      </c>
    </row>
    <row r="232" spans="1:2" x14ac:dyDescent="0.3">
      <c r="A232" s="84">
        <v>1</v>
      </c>
      <c r="B232" s="74">
        <v>9.1</v>
      </c>
    </row>
    <row r="233" spans="1:2" x14ac:dyDescent="0.3">
      <c r="A233" s="84">
        <v>2</v>
      </c>
      <c r="B233" s="74">
        <v>9</v>
      </c>
    </row>
    <row r="234" spans="1:2" x14ac:dyDescent="0.3">
      <c r="A234" s="84">
        <v>3</v>
      </c>
      <c r="B234" s="74">
        <v>9.3000000000000007</v>
      </c>
    </row>
    <row r="235" spans="1:2" x14ac:dyDescent="0.3">
      <c r="A235" s="84">
        <v>4</v>
      </c>
      <c r="B235" s="74">
        <v>9.5</v>
      </c>
    </row>
    <row r="236" spans="1:2" x14ac:dyDescent="0.3">
      <c r="A236" s="84">
        <v>5</v>
      </c>
      <c r="B236" s="74">
        <v>9.8000000000000007</v>
      </c>
    </row>
    <row r="237" spans="1:2" x14ac:dyDescent="0.3">
      <c r="A237" s="84">
        <v>6</v>
      </c>
      <c r="B237" s="74">
        <v>9.1999999999999993</v>
      </c>
    </row>
    <row r="238" spans="1:2" x14ac:dyDescent="0.3">
      <c r="A238" s="84">
        <v>7</v>
      </c>
      <c r="B238" s="74">
        <v>11.1</v>
      </c>
    </row>
    <row r="239" spans="1:2" x14ac:dyDescent="0.3">
      <c r="A239" s="84">
        <v>8</v>
      </c>
      <c r="B239" s="74">
        <v>8.5</v>
      </c>
    </row>
    <row r="240" spans="1:2" x14ac:dyDescent="0.3">
      <c r="A240" s="84">
        <v>9</v>
      </c>
      <c r="B240" s="74">
        <v>9.9</v>
      </c>
    </row>
    <row r="241" spans="1:2" x14ac:dyDescent="0.3">
      <c r="A241" s="84">
        <v>10</v>
      </c>
      <c r="B241" s="74">
        <v>10.199999999999999</v>
      </c>
    </row>
    <row r="242" spans="1:2" x14ac:dyDescent="0.3">
      <c r="A242" s="84">
        <v>11</v>
      </c>
      <c r="B242" s="74">
        <v>10</v>
      </c>
    </row>
    <row r="243" spans="1:2" x14ac:dyDescent="0.3">
      <c r="A243" s="84">
        <v>12</v>
      </c>
      <c r="B243" s="74">
        <v>10.9</v>
      </c>
    </row>
    <row r="244" spans="1:2" x14ac:dyDescent="0.3">
      <c r="A244" s="84">
        <v>1</v>
      </c>
      <c r="B244" s="74">
        <v>10.5</v>
      </c>
    </row>
    <row r="245" spans="1:2" x14ac:dyDescent="0.3">
      <c r="A245" s="84">
        <v>2</v>
      </c>
      <c r="B245" s="74">
        <v>9.6999999999999993</v>
      </c>
    </row>
    <row r="246" spans="1:2" x14ac:dyDescent="0.3">
      <c r="A246" s="84">
        <v>3</v>
      </c>
      <c r="B246" s="74">
        <v>8</v>
      </c>
    </row>
    <row r="247" spans="1:2" x14ac:dyDescent="0.3">
      <c r="A247" s="84">
        <v>4</v>
      </c>
      <c r="B247" s="74">
        <v>10.1</v>
      </c>
    </row>
    <row r="248" spans="1:2" x14ac:dyDescent="0.3">
      <c r="A248" s="84">
        <v>5</v>
      </c>
      <c r="B248" s="74">
        <v>10.5</v>
      </c>
    </row>
    <row r="249" spans="1:2" x14ac:dyDescent="0.3">
      <c r="A249" s="84">
        <v>6</v>
      </c>
      <c r="B249" s="74">
        <v>10.6</v>
      </c>
    </row>
    <row r="250" spans="1:2" x14ac:dyDescent="0.3">
      <c r="A250" s="84">
        <v>7</v>
      </c>
      <c r="B250" s="74">
        <v>10.6</v>
      </c>
    </row>
    <row r="251" spans="1:2" x14ac:dyDescent="0.3">
      <c r="A251" s="84">
        <v>8</v>
      </c>
      <c r="B251" s="74">
        <v>7.7</v>
      </c>
    </row>
    <row r="252" spans="1:2" x14ac:dyDescent="0.3">
      <c r="A252" s="84">
        <v>9</v>
      </c>
      <c r="B252" s="74">
        <v>9.1</v>
      </c>
    </row>
    <row r="253" spans="1:2" x14ac:dyDescent="0.3">
      <c r="A253" s="84">
        <v>10</v>
      </c>
      <c r="B253" s="74">
        <v>8.5</v>
      </c>
    </row>
    <row r="254" spans="1:2" x14ac:dyDescent="0.3">
      <c r="A254" s="84">
        <v>11</v>
      </c>
      <c r="B254" s="74">
        <v>9.5</v>
      </c>
    </row>
    <row r="255" spans="1:2" x14ac:dyDescent="0.3">
      <c r="A255" s="84">
        <v>12</v>
      </c>
      <c r="B255" s="74">
        <v>9.3000000000000007</v>
      </c>
    </row>
    <row r="256" spans="1:2" x14ac:dyDescent="0.3">
      <c r="A256" s="84">
        <v>1</v>
      </c>
      <c r="B256" s="74">
        <v>10</v>
      </c>
    </row>
    <row r="257" spans="1:2" x14ac:dyDescent="0.3">
      <c r="A257" s="84">
        <v>2</v>
      </c>
      <c r="B257" s="74">
        <v>8</v>
      </c>
    </row>
    <row r="258" spans="1:2" x14ac:dyDescent="0.3">
      <c r="A258" s="84">
        <v>3</v>
      </c>
      <c r="B258" s="74">
        <v>9.6</v>
      </c>
    </row>
    <row r="259" spans="1:2" x14ac:dyDescent="0.3">
      <c r="A259" s="84">
        <v>4</v>
      </c>
      <c r="B259" s="74">
        <v>10.7</v>
      </c>
    </row>
    <row r="260" spans="1:2" x14ac:dyDescent="0.3">
      <c r="A260" s="84">
        <v>5</v>
      </c>
      <c r="B260" s="74">
        <v>9.4</v>
      </c>
    </row>
    <row r="261" spans="1:2" x14ac:dyDescent="0.3">
      <c r="A261" s="84">
        <v>6</v>
      </c>
      <c r="B261" s="74">
        <v>8.3000000000000007</v>
      </c>
    </row>
    <row r="262" spans="1:2" x14ac:dyDescent="0.3">
      <c r="A262" s="84">
        <v>7</v>
      </c>
      <c r="B262" s="74">
        <v>10.1</v>
      </c>
    </row>
    <row r="263" spans="1:2" x14ac:dyDescent="0.3">
      <c r="A263" s="84">
        <v>8</v>
      </c>
      <c r="B263" s="74">
        <v>8.6</v>
      </c>
    </row>
    <row r="264" spans="1:2" x14ac:dyDescent="0.3">
      <c r="A264" s="84">
        <v>9</v>
      </c>
      <c r="B264" s="74">
        <v>8.9</v>
      </c>
    </row>
    <row r="265" spans="1:2" x14ac:dyDescent="0.3">
      <c r="A265" s="84">
        <v>10</v>
      </c>
      <c r="B265" s="74">
        <v>9.1999999999999993</v>
      </c>
    </row>
    <row r="266" spans="1:2" x14ac:dyDescent="0.3">
      <c r="A266" s="84">
        <v>11</v>
      </c>
      <c r="B266" s="74">
        <v>10.5</v>
      </c>
    </row>
    <row r="267" spans="1:2" x14ac:dyDescent="0.3">
      <c r="A267" s="84">
        <v>12</v>
      </c>
      <c r="B267" s="74">
        <v>8.3000000000000007</v>
      </c>
    </row>
    <row r="268" spans="1:2" x14ac:dyDescent="0.3">
      <c r="A268" s="84">
        <v>1</v>
      </c>
      <c r="B268" s="74">
        <v>8</v>
      </c>
    </row>
    <row r="269" spans="1:2" x14ac:dyDescent="0.3">
      <c r="A269" s="84">
        <v>2</v>
      </c>
      <c r="B269" s="74">
        <v>8.4</v>
      </c>
    </row>
    <row r="270" spans="1:2" x14ac:dyDescent="0.3">
      <c r="A270" s="84">
        <v>3</v>
      </c>
      <c r="B270" s="74">
        <v>7.9</v>
      </c>
    </row>
    <row r="271" spans="1:2" x14ac:dyDescent="0.3">
      <c r="A271" s="84">
        <v>4</v>
      </c>
      <c r="B271" s="74">
        <v>8.5</v>
      </c>
    </row>
    <row r="272" spans="1:2" x14ac:dyDescent="0.3">
      <c r="A272" s="84">
        <v>5</v>
      </c>
      <c r="B272" s="74">
        <v>8.1</v>
      </c>
    </row>
    <row r="273" spans="1:2" x14ac:dyDescent="0.3">
      <c r="A273" s="84">
        <v>6</v>
      </c>
      <c r="B273" s="74">
        <v>9.1</v>
      </c>
    </row>
    <row r="274" spans="1:2" x14ac:dyDescent="0.3">
      <c r="A274" s="84">
        <v>7</v>
      </c>
      <c r="B274" s="74">
        <v>9.3000000000000007</v>
      </c>
    </row>
    <row r="275" spans="1:2" x14ac:dyDescent="0.3">
      <c r="A275" s="84">
        <v>8</v>
      </c>
      <c r="B275" s="74">
        <v>9.4</v>
      </c>
    </row>
    <row r="276" spans="1:2" x14ac:dyDescent="0.3">
      <c r="A276" s="84">
        <v>9</v>
      </c>
      <c r="B276" s="74">
        <v>9.9</v>
      </c>
    </row>
    <row r="277" spans="1:2" x14ac:dyDescent="0.3">
      <c r="A277" s="84">
        <v>10</v>
      </c>
      <c r="B277" s="74">
        <v>8</v>
      </c>
    </row>
    <row r="278" spans="1:2" x14ac:dyDescent="0.3">
      <c r="A278" s="84">
        <v>11</v>
      </c>
      <c r="B278" s="74">
        <v>11.4</v>
      </c>
    </row>
    <row r="279" spans="1:2" x14ac:dyDescent="0.3">
      <c r="A279" s="84">
        <v>12</v>
      </c>
      <c r="B279" s="74">
        <v>8.8000000000000007</v>
      </c>
    </row>
    <row r="280" spans="1:2" x14ac:dyDescent="0.3">
      <c r="A280" s="84">
        <v>1</v>
      </c>
      <c r="B280" s="74">
        <v>9.1999999999999993</v>
      </c>
    </row>
    <row r="281" spans="1:2" x14ac:dyDescent="0.3">
      <c r="A281" s="84">
        <v>2</v>
      </c>
      <c r="B281" s="74">
        <v>7.8</v>
      </c>
    </row>
    <row r="282" spans="1:2" x14ac:dyDescent="0.3">
      <c r="A282" s="84">
        <v>3</v>
      </c>
      <c r="B282" s="74">
        <v>8.4</v>
      </c>
    </row>
    <row r="283" spans="1:2" x14ac:dyDescent="0.3">
      <c r="A283" s="84">
        <v>4</v>
      </c>
      <c r="B283" s="74">
        <v>8.1</v>
      </c>
    </row>
    <row r="284" spans="1:2" x14ac:dyDescent="0.3">
      <c r="A284" s="84">
        <v>5</v>
      </c>
      <c r="B284" s="74">
        <v>8.3000000000000007</v>
      </c>
    </row>
    <row r="285" spans="1:2" x14ac:dyDescent="0.3">
      <c r="A285" s="84">
        <v>6</v>
      </c>
      <c r="B285" s="74">
        <v>8.9</v>
      </c>
    </row>
    <row r="286" spans="1:2" x14ac:dyDescent="0.3">
      <c r="A286" s="84">
        <v>7</v>
      </c>
      <c r="B286" s="74">
        <v>9.4</v>
      </c>
    </row>
    <row r="287" spans="1:2" x14ac:dyDescent="0.3">
      <c r="A287" s="84">
        <v>8</v>
      </c>
      <c r="B287" s="74">
        <v>9.3000000000000007</v>
      </c>
    </row>
    <row r="288" spans="1:2" x14ac:dyDescent="0.3">
      <c r="A288" s="84">
        <v>9</v>
      </c>
      <c r="B288" s="74">
        <v>8.8000000000000007</v>
      </c>
    </row>
    <row r="289" spans="1:2" x14ac:dyDescent="0.3">
      <c r="A289" s="84">
        <v>10</v>
      </c>
      <c r="B289" s="74">
        <v>8.9</v>
      </c>
    </row>
    <row r="290" spans="1:2" x14ac:dyDescent="0.3">
      <c r="A290" s="84">
        <v>11</v>
      </c>
      <c r="B290" s="74">
        <v>10.8</v>
      </c>
    </row>
    <row r="291" spans="1:2" x14ac:dyDescent="0.3">
      <c r="A291" s="84">
        <v>12</v>
      </c>
      <c r="B291" s="74">
        <v>11.1</v>
      </c>
    </row>
    <row r="292" spans="1:2" x14ac:dyDescent="0.3">
      <c r="A292" s="84">
        <v>1</v>
      </c>
      <c r="B292" s="74">
        <v>8.6</v>
      </c>
    </row>
    <row r="293" spans="1:2" x14ac:dyDescent="0.3">
      <c r="A293" s="84">
        <v>2</v>
      </c>
      <c r="B293" s="74">
        <v>8.4</v>
      </c>
    </row>
    <row r="294" spans="1:2" x14ac:dyDescent="0.3">
      <c r="A294" s="84">
        <v>3</v>
      </c>
      <c r="B294" s="74">
        <v>7.9</v>
      </c>
    </row>
    <row r="295" spans="1:2" x14ac:dyDescent="0.3">
      <c r="A295" s="84">
        <v>4</v>
      </c>
      <c r="B295" s="74">
        <v>7.8</v>
      </c>
    </row>
    <row r="296" spans="1:2" x14ac:dyDescent="0.3">
      <c r="A296" s="84">
        <v>5</v>
      </c>
      <c r="B296" s="74">
        <v>7.6</v>
      </c>
    </row>
    <row r="297" spans="1:2" x14ac:dyDescent="0.3">
      <c r="A297" s="84">
        <v>6</v>
      </c>
      <c r="B297" s="74">
        <v>7.6</v>
      </c>
    </row>
    <row r="298" spans="1:2" x14ac:dyDescent="0.3">
      <c r="A298" s="84">
        <v>7</v>
      </c>
      <c r="B298" s="74">
        <v>9.5</v>
      </c>
    </row>
    <row r="299" spans="1:2" x14ac:dyDescent="0.3">
      <c r="A299" s="84">
        <v>8</v>
      </c>
      <c r="B299" s="74">
        <v>8.8000000000000007</v>
      </c>
    </row>
    <row r="300" spans="1:2" x14ac:dyDescent="0.3">
      <c r="A300" s="84">
        <v>9</v>
      </c>
      <c r="B300" s="74">
        <v>9.1999999999999993</v>
      </c>
    </row>
    <row r="301" spans="1:2" x14ac:dyDescent="0.3">
      <c r="A301" s="84">
        <v>10</v>
      </c>
      <c r="B301" s="74">
        <v>9.1999999999999993</v>
      </c>
    </row>
    <row r="302" spans="1:2" x14ac:dyDescent="0.3">
      <c r="A302" s="84">
        <v>11</v>
      </c>
      <c r="B302" s="74">
        <v>9.8000000000000007</v>
      </c>
    </row>
    <row r="303" spans="1:2" x14ac:dyDescent="0.3">
      <c r="A303" s="84">
        <v>12</v>
      </c>
      <c r="B303" s="74">
        <v>8.8000000000000007</v>
      </c>
    </row>
    <row r="304" spans="1:2" x14ac:dyDescent="0.3">
      <c r="A304" s="84">
        <v>1</v>
      </c>
      <c r="B304" s="74">
        <v>8.6999999999999993</v>
      </c>
    </row>
    <row r="305" spans="1:2" x14ac:dyDescent="0.3">
      <c r="A305" s="84">
        <v>2</v>
      </c>
      <c r="B305" s="74">
        <v>9.6</v>
      </c>
    </row>
    <row r="306" spans="1:2" x14ac:dyDescent="0.3">
      <c r="A306" s="84">
        <v>3</v>
      </c>
      <c r="B306" s="74">
        <v>8.1999999999999993</v>
      </c>
    </row>
    <row r="307" spans="1:2" x14ac:dyDescent="0.3">
      <c r="A307" s="84">
        <v>4</v>
      </c>
      <c r="B307" s="74">
        <v>9.8000000000000007</v>
      </c>
    </row>
    <row r="308" spans="1:2" x14ac:dyDescent="0.3">
      <c r="A308" s="84">
        <v>5</v>
      </c>
      <c r="B308" s="74">
        <v>8.5</v>
      </c>
    </row>
    <row r="309" spans="1:2" x14ac:dyDescent="0.3">
      <c r="A309" s="84">
        <v>6</v>
      </c>
      <c r="B309" s="74">
        <v>8.9</v>
      </c>
    </row>
    <row r="310" spans="1:2" x14ac:dyDescent="0.3">
      <c r="A310" s="84">
        <v>7</v>
      </c>
      <c r="B310" s="74">
        <v>12.1</v>
      </c>
    </row>
    <row r="311" spans="1:2" x14ac:dyDescent="0.3">
      <c r="A311" s="84">
        <v>8</v>
      </c>
      <c r="B311" s="74">
        <v>7.9</v>
      </c>
    </row>
    <row r="312" spans="1:2" x14ac:dyDescent="0.3">
      <c r="A312" s="84">
        <v>9</v>
      </c>
      <c r="B312" s="74">
        <v>8.5</v>
      </c>
    </row>
    <row r="313" spans="1:2" x14ac:dyDescent="0.3">
      <c r="A313" s="84">
        <v>10</v>
      </c>
      <c r="B313" s="74">
        <v>7.6</v>
      </c>
    </row>
    <row r="314" spans="1:2" x14ac:dyDescent="0.3">
      <c r="A314" s="84">
        <v>11</v>
      </c>
      <c r="B314" s="74">
        <v>10.5</v>
      </c>
    </row>
    <row r="315" spans="1:2" x14ac:dyDescent="0.3">
      <c r="A315" s="84">
        <v>12</v>
      </c>
      <c r="B315" s="74">
        <v>9.1</v>
      </c>
    </row>
    <row r="316" spans="1:2" x14ac:dyDescent="0.3">
      <c r="A316" s="84">
        <v>1</v>
      </c>
      <c r="B316" s="74">
        <v>10</v>
      </c>
    </row>
    <row r="317" spans="1:2" x14ac:dyDescent="0.3">
      <c r="A317" s="84">
        <v>2</v>
      </c>
      <c r="B317" s="74">
        <v>10.4</v>
      </c>
    </row>
    <row r="318" spans="1:2" x14ac:dyDescent="0.3">
      <c r="A318" s="84">
        <v>3</v>
      </c>
      <c r="B318" s="74">
        <v>8.5</v>
      </c>
    </row>
    <row r="319" spans="1:2" x14ac:dyDescent="0.3">
      <c r="A319" s="84">
        <v>4</v>
      </c>
      <c r="B319" s="74">
        <v>10.8</v>
      </c>
    </row>
    <row r="320" spans="1:2" x14ac:dyDescent="0.3">
      <c r="A320" s="84">
        <v>5</v>
      </c>
      <c r="B320" s="74">
        <v>7.9</v>
      </c>
    </row>
    <row r="321" spans="1:2" x14ac:dyDescent="0.3">
      <c r="A321" s="84">
        <v>6</v>
      </c>
      <c r="B321" s="74">
        <v>9</v>
      </c>
    </row>
    <row r="322" spans="1:2" x14ac:dyDescent="0.3">
      <c r="A322" s="84">
        <v>7</v>
      </c>
      <c r="B322" s="74">
        <v>11.4</v>
      </c>
    </row>
    <row r="323" spans="1:2" x14ac:dyDescent="0.3">
      <c r="A323" s="84">
        <v>8</v>
      </c>
      <c r="B323" s="74">
        <v>8</v>
      </c>
    </row>
    <row r="324" spans="1:2" x14ac:dyDescent="0.3">
      <c r="A324" s="84">
        <v>9</v>
      </c>
      <c r="B324" s="74">
        <v>8.1999999999999993</v>
      </c>
    </row>
    <row r="325" spans="1:2" x14ac:dyDescent="0.3">
      <c r="A325" s="84">
        <v>10</v>
      </c>
      <c r="B325" s="74">
        <v>8.6999999999999993</v>
      </c>
    </row>
    <row r="326" spans="1:2" x14ac:dyDescent="0.3">
      <c r="A326" s="84">
        <v>11</v>
      </c>
      <c r="B326" s="74">
        <v>10.6</v>
      </c>
    </row>
    <row r="327" spans="1:2" x14ac:dyDescent="0.3">
      <c r="A327" s="84">
        <v>12</v>
      </c>
      <c r="B327" s="74">
        <v>8</v>
      </c>
    </row>
    <row r="328" spans="1:2" x14ac:dyDescent="0.3">
      <c r="A328" s="84">
        <v>1</v>
      </c>
      <c r="B328" s="74">
        <v>8.9</v>
      </c>
    </row>
    <row r="329" spans="1:2" x14ac:dyDescent="0.3">
      <c r="A329" s="84">
        <v>2</v>
      </c>
      <c r="B329" s="74">
        <v>10.1</v>
      </c>
    </row>
    <row r="330" spans="1:2" x14ac:dyDescent="0.3">
      <c r="A330" s="84">
        <v>3</v>
      </c>
      <c r="B330" s="74">
        <v>9.1</v>
      </c>
    </row>
    <row r="331" spans="1:2" x14ac:dyDescent="0.3">
      <c r="A331" s="84">
        <v>4</v>
      </c>
      <c r="B331" s="74">
        <v>11</v>
      </c>
    </row>
    <row r="332" spans="1:2" x14ac:dyDescent="0.3">
      <c r="A332" s="84">
        <v>5</v>
      </c>
      <c r="B332" s="74">
        <v>9.9</v>
      </c>
    </row>
    <row r="333" spans="1:2" x14ac:dyDescent="0.3">
      <c r="A333" s="84">
        <v>6</v>
      </c>
      <c r="B333" s="74">
        <v>8.8000000000000007</v>
      </c>
    </row>
    <row r="334" spans="1:2" x14ac:dyDescent="0.3">
      <c r="A334" s="84">
        <v>7</v>
      </c>
      <c r="B334" s="74">
        <v>9.1</v>
      </c>
    </row>
    <row r="335" spans="1:2" x14ac:dyDescent="0.3">
      <c r="A335" s="84">
        <v>8</v>
      </c>
      <c r="B335" s="74">
        <v>7.7</v>
      </c>
    </row>
    <row r="336" spans="1:2" x14ac:dyDescent="0.3">
      <c r="A336" s="84">
        <v>9</v>
      </c>
      <c r="B336" s="74">
        <v>8.1999999999999993</v>
      </c>
    </row>
    <row r="337" spans="1:2" x14ac:dyDescent="0.3">
      <c r="A337" s="84">
        <v>10</v>
      </c>
      <c r="B337" s="74">
        <v>8.6999999999999993</v>
      </c>
    </row>
    <row r="338" spans="1:2" x14ac:dyDescent="0.3">
      <c r="A338" s="84">
        <v>11</v>
      </c>
      <c r="B338" s="74">
        <v>10.6</v>
      </c>
    </row>
    <row r="339" spans="1:2" x14ac:dyDescent="0.3">
      <c r="A339" s="84">
        <v>12</v>
      </c>
      <c r="B339" s="74">
        <v>9.9</v>
      </c>
    </row>
    <row r="340" spans="1:2" x14ac:dyDescent="0.3">
      <c r="A340" s="84">
        <v>1</v>
      </c>
      <c r="B340" s="74">
        <v>8.6999999999999993</v>
      </c>
    </row>
    <row r="341" spans="1:2" x14ac:dyDescent="0.3">
      <c r="A341" s="84">
        <v>2</v>
      </c>
      <c r="B341" s="74">
        <v>8.4</v>
      </c>
    </row>
    <row r="342" spans="1:2" x14ac:dyDescent="0.3">
      <c r="A342" s="84">
        <v>3</v>
      </c>
      <c r="B342" s="74">
        <v>8.5</v>
      </c>
    </row>
    <row r="343" spans="1:2" x14ac:dyDescent="0.3">
      <c r="A343" s="84">
        <v>4</v>
      </c>
      <c r="B343" s="74">
        <v>7.9</v>
      </c>
    </row>
    <row r="344" spans="1:2" x14ac:dyDescent="0.3">
      <c r="A344" s="84">
        <v>5</v>
      </c>
      <c r="B344" s="74">
        <v>8.5</v>
      </c>
    </row>
    <row r="345" spans="1:2" x14ac:dyDescent="0.3">
      <c r="A345" s="84">
        <v>6</v>
      </c>
      <c r="B345" s="74">
        <v>7.8</v>
      </c>
    </row>
    <row r="346" spans="1:2" x14ac:dyDescent="0.3">
      <c r="A346" s="84">
        <v>7</v>
      </c>
      <c r="B346" s="74">
        <v>9.8000000000000007</v>
      </c>
    </row>
    <row r="347" spans="1:2" x14ac:dyDescent="0.3">
      <c r="A347" s="84">
        <v>8</v>
      </c>
      <c r="B347" s="74">
        <v>8.6999999999999993</v>
      </c>
    </row>
    <row r="348" spans="1:2" x14ac:dyDescent="0.3">
      <c r="A348" s="84">
        <v>9</v>
      </c>
      <c r="B348" s="74">
        <v>8.8000000000000007</v>
      </c>
    </row>
    <row r="349" spans="1:2" x14ac:dyDescent="0.3">
      <c r="A349" s="84">
        <v>10</v>
      </c>
      <c r="B349" s="74">
        <v>9.8000000000000007</v>
      </c>
    </row>
    <row r="350" spans="1:2" x14ac:dyDescent="0.3">
      <c r="A350" s="84">
        <v>11</v>
      </c>
      <c r="B350" s="74">
        <v>10</v>
      </c>
    </row>
    <row r="351" spans="1:2" x14ac:dyDescent="0.3">
      <c r="A351" s="84">
        <v>12</v>
      </c>
      <c r="B351" s="74">
        <v>7.7</v>
      </c>
    </row>
    <row r="352" spans="1:2" x14ac:dyDescent="0.3">
      <c r="A352" s="84">
        <v>1</v>
      </c>
      <c r="B352" s="74">
        <v>9.6999999999999993</v>
      </c>
    </row>
    <row r="353" spans="1:2" x14ac:dyDescent="0.3">
      <c r="A353" s="84">
        <v>2</v>
      </c>
      <c r="B353" s="74">
        <v>8</v>
      </c>
    </row>
    <row r="354" spans="1:2" x14ac:dyDescent="0.3">
      <c r="A354" s="84">
        <v>3</v>
      </c>
      <c r="B354" s="74">
        <v>11</v>
      </c>
    </row>
    <row r="355" spans="1:2" x14ac:dyDescent="0.3">
      <c r="A355" s="84">
        <v>4</v>
      </c>
      <c r="B355" s="74">
        <v>8.6</v>
      </c>
    </row>
    <row r="356" spans="1:2" x14ac:dyDescent="0.3">
      <c r="A356" s="84">
        <v>5</v>
      </c>
      <c r="B356" s="74">
        <v>8.6999999999999993</v>
      </c>
    </row>
    <row r="357" spans="1:2" x14ac:dyDescent="0.3">
      <c r="A357" s="84">
        <v>6</v>
      </c>
      <c r="B357" s="74">
        <v>8.1999999999999993</v>
      </c>
    </row>
    <row r="358" spans="1:2" x14ac:dyDescent="0.3">
      <c r="A358" s="84">
        <v>7</v>
      </c>
      <c r="B358" s="74">
        <v>10.7</v>
      </c>
    </row>
    <row r="359" spans="1:2" x14ac:dyDescent="0.3">
      <c r="A359" s="84">
        <v>8</v>
      </c>
      <c r="B359" s="74">
        <v>8.5</v>
      </c>
    </row>
    <row r="360" spans="1:2" x14ac:dyDescent="0.3">
      <c r="A360" s="84">
        <v>9</v>
      </c>
      <c r="B360" s="74">
        <v>7.8</v>
      </c>
    </row>
    <row r="361" spans="1:2" x14ac:dyDescent="0.3">
      <c r="A361" s="84">
        <v>10</v>
      </c>
      <c r="B361" s="74">
        <v>8.1999999999999993</v>
      </c>
    </row>
    <row r="362" spans="1:2" x14ac:dyDescent="0.3">
      <c r="A362" s="84">
        <v>11</v>
      </c>
      <c r="B362" s="74">
        <v>9.9</v>
      </c>
    </row>
    <row r="363" spans="1:2" x14ac:dyDescent="0.3">
      <c r="A363" s="84">
        <v>12</v>
      </c>
      <c r="B363" s="74">
        <v>8.8000000000000007</v>
      </c>
    </row>
    <row r="364" spans="1:2" x14ac:dyDescent="0.3">
      <c r="A364" s="84">
        <v>1</v>
      </c>
      <c r="B364" s="74">
        <v>9.9</v>
      </c>
    </row>
    <row r="365" spans="1:2" x14ac:dyDescent="0.3">
      <c r="A365" s="84">
        <v>2</v>
      </c>
      <c r="B365" s="74">
        <v>9.4</v>
      </c>
    </row>
    <row r="366" spans="1:2" x14ac:dyDescent="0.3">
      <c r="A366" s="84">
        <v>3</v>
      </c>
      <c r="B366" s="74">
        <v>9.1999999999999993</v>
      </c>
    </row>
    <row r="367" spans="1:2" x14ac:dyDescent="0.3">
      <c r="A367" s="84">
        <v>4</v>
      </c>
      <c r="B367" s="74">
        <v>8</v>
      </c>
    </row>
    <row r="368" spans="1:2" x14ac:dyDescent="0.3">
      <c r="A368" s="84">
        <v>5</v>
      </c>
      <c r="B368" s="74">
        <v>9</v>
      </c>
    </row>
    <row r="369" spans="1:2" x14ac:dyDescent="0.3">
      <c r="A369" s="84">
        <v>6</v>
      </c>
      <c r="B369" s="74">
        <v>8.6999999999999993</v>
      </c>
    </row>
    <row r="370" spans="1:2" x14ac:dyDescent="0.3">
      <c r="A370" s="84">
        <v>7</v>
      </c>
      <c r="B370" s="74">
        <v>11.5</v>
      </c>
    </row>
    <row r="371" spans="1:2" x14ac:dyDescent="0.3">
      <c r="A371" s="84">
        <v>8</v>
      </c>
      <c r="B371" s="74">
        <v>9.1</v>
      </c>
    </row>
    <row r="372" spans="1:2" x14ac:dyDescent="0.3">
      <c r="A372" s="84">
        <v>9</v>
      </c>
      <c r="B372" s="74">
        <v>8.4</v>
      </c>
    </row>
    <row r="373" spans="1:2" x14ac:dyDescent="0.3">
      <c r="A373" s="84">
        <v>10</v>
      </c>
      <c r="B373" s="74">
        <v>10.1</v>
      </c>
    </row>
    <row r="374" spans="1:2" x14ac:dyDescent="0.3">
      <c r="A374" s="84">
        <v>11</v>
      </c>
      <c r="B374" s="74">
        <v>9.4</v>
      </c>
    </row>
    <row r="375" spans="1:2" x14ac:dyDescent="0.3">
      <c r="A375" s="84">
        <v>12</v>
      </c>
      <c r="B375" s="74">
        <v>7.8</v>
      </c>
    </row>
    <row r="376" spans="1:2" x14ac:dyDescent="0.3">
      <c r="A376" s="84">
        <v>1</v>
      </c>
      <c r="B376" s="74">
        <v>8.3000000000000007</v>
      </c>
    </row>
    <row r="377" spans="1:2" x14ac:dyDescent="0.3">
      <c r="A377" s="84">
        <v>2</v>
      </c>
      <c r="B377" s="74">
        <v>8.4</v>
      </c>
    </row>
    <row r="378" spans="1:2" x14ac:dyDescent="0.3">
      <c r="A378" s="84">
        <v>3</v>
      </c>
      <c r="B378" s="74">
        <v>7.6</v>
      </c>
    </row>
    <row r="379" spans="1:2" x14ac:dyDescent="0.3">
      <c r="A379" s="84">
        <v>4</v>
      </c>
      <c r="B379" s="74">
        <v>9.1</v>
      </c>
    </row>
    <row r="380" spans="1:2" x14ac:dyDescent="0.3">
      <c r="A380" s="84">
        <v>5</v>
      </c>
      <c r="B380" s="74">
        <v>9.4</v>
      </c>
    </row>
    <row r="381" spans="1:2" x14ac:dyDescent="0.3">
      <c r="A381" s="84">
        <v>6</v>
      </c>
      <c r="B381" s="74">
        <v>9.6</v>
      </c>
    </row>
    <row r="382" spans="1:2" x14ac:dyDescent="0.3">
      <c r="A382" s="84">
        <v>7</v>
      </c>
      <c r="B382" s="74">
        <v>11</v>
      </c>
    </row>
    <row r="383" spans="1:2" x14ac:dyDescent="0.3">
      <c r="A383" s="84">
        <v>8</v>
      </c>
      <c r="B383" s="74">
        <v>8.1999999999999993</v>
      </c>
    </row>
    <row r="384" spans="1:2" x14ac:dyDescent="0.3">
      <c r="A384" s="84">
        <v>9</v>
      </c>
      <c r="B384" s="74">
        <v>8.8000000000000007</v>
      </c>
    </row>
    <row r="385" spans="1:2" x14ac:dyDescent="0.3">
      <c r="A385" s="84">
        <v>10</v>
      </c>
      <c r="B385" s="74">
        <v>10.1</v>
      </c>
    </row>
    <row r="386" spans="1:2" x14ac:dyDescent="0.3">
      <c r="A386" s="84">
        <v>11</v>
      </c>
      <c r="B386" s="74">
        <v>11</v>
      </c>
    </row>
    <row r="387" spans="1:2" x14ac:dyDescent="0.3">
      <c r="A387" s="84">
        <v>12</v>
      </c>
      <c r="B387" s="74">
        <v>9.5</v>
      </c>
    </row>
    <row r="388" spans="1:2" x14ac:dyDescent="0.3">
      <c r="A388" s="84">
        <v>1</v>
      </c>
      <c r="B388" s="74">
        <v>9.1999999999999993</v>
      </c>
    </row>
    <row r="389" spans="1:2" x14ac:dyDescent="0.3">
      <c r="A389" s="84">
        <v>2</v>
      </c>
      <c r="B389" s="74">
        <v>9.8000000000000007</v>
      </c>
    </row>
    <row r="390" spans="1:2" x14ac:dyDescent="0.3">
      <c r="A390" s="84">
        <v>3</v>
      </c>
      <c r="B390" s="74">
        <v>9.4</v>
      </c>
    </row>
    <row r="391" spans="1:2" x14ac:dyDescent="0.3">
      <c r="A391" s="84">
        <v>4</v>
      </c>
      <c r="B391" s="74">
        <v>8</v>
      </c>
    </row>
    <row r="392" spans="1:2" x14ac:dyDescent="0.3">
      <c r="A392" s="84">
        <v>5</v>
      </c>
      <c r="B392" s="74">
        <v>8</v>
      </c>
    </row>
    <row r="393" spans="1:2" x14ac:dyDescent="0.3">
      <c r="A393" s="84">
        <v>6</v>
      </c>
      <c r="B393" s="74">
        <v>8.6</v>
      </c>
    </row>
    <row r="394" spans="1:2" x14ac:dyDescent="0.3">
      <c r="A394" s="84">
        <v>7</v>
      </c>
      <c r="B394" s="74">
        <v>10.5</v>
      </c>
    </row>
    <row r="395" spans="1:2" x14ac:dyDescent="0.3">
      <c r="A395" s="84">
        <v>8</v>
      </c>
      <c r="B395" s="74">
        <v>9.4</v>
      </c>
    </row>
    <row r="396" spans="1:2" x14ac:dyDescent="0.3">
      <c r="A396" s="84">
        <v>9</v>
      </c>
      <c r="B396" s="74">
        <v>8.1999999999999993</v>
      </c>
    </row>
    <row r="397" spans="1:2" x14ac:dyDescent="0.3">
      <c r="A397" s="84">
        <v>10</v>
      </c>
      <c r="B397" s="74">
        <v>8.6999999999999993</v>
      </c>
    </row>
    <row r="398" spans="1:2" x14ac:dyDescent="0.3">
      <c r="A398" s="84">
        <v>11</v>
      </c>
      <c r="B398" s="74">
        <v>9.6999999999999993</v>
      </c>
    </row>
    <row r="399" spans="1:2" x14ac:dyDescent="0.3">
      <c r="A399" s="84">
        <v>12</v>
      </c>
      <c r="B399" s="74">
        <v>9.4</v>
      </c>
    </row>
    <row r="400" spans="1:2" x14ac:dyDescent="0.3">
      <c r="A400" s="84">
        <v>1</v>
      </c>
      <c r="B400" s="74">
        <v>9.6999999999999993</v>
      </c>
    </row>
    <row r="401" spans="1:2" x14ac:dyDescent="0.3">
      <c r="A401" s="84">
        <v>2</v>
      </c>
      <c r="B401" s="74">
        <v>8.1999999999999993</v>
      </c>
    </row>
    <row r="402" spans="1:2" x14ac:dyDescent="0.3">
      <c r="A402" s="84">
        <v>3</v>
      </c>
      <c r="B402" s="74">
        <v>9.4</v>
      </c>
    </row>
    <row r="403" spans="1:2" x14ac:dyDescent="0.3">
      <c r="A403" s="84">
        <v>4</v>
      </c>
      <c r="B403" s="74">
        <v>10.4</v>
      </c>
    </row>
    <row r="404" spans="1:2" x14ac:dyDescent="0.3">
      <c r="A404" s="84">
        <v>5</v>
      </c>
      <c r="B404" s="74">
        <v>9.5</v>
      </c>
    </row>
    <row r="405" spans="1:2" x14ac:dyDescent="0.3">
      <c r="A405" s="84">
        <v>6</v>
      </c>
      <c r="B405" s="74">
        <v>10.4</v>
      </c>
    </row>
    <row r="406" spans="1:2" x14ac:dyDescent="0.3">
      <c r="A406" s="84">
        <v>7</v>
      </c>
      <c r="B406" s="74">
        <v>10.1</v>
      </c>
    </row>
    <row r="407" spans="1:2" x14ac:dyDescent="0.3">
      <c r="A407" s="84">
        <v>8</v>
      </c>
      <c r="B407" s="74">
        <v>8.5</v>
      </c>
    </row>
    <row r="408" spans="1:2" x14ac:dyDescent="0.3">
      <c r="A408" s="84">
        <v>9</v>
      </c>
      <c r="B408" s="74">
        <v>8.1999999999999993</v>
      </c>
    </row>
    <row r="409" spans="1:2" x14ac:dyDescent="0.3">
      <c r="A409" s="84">
        <v>10</v>
      </c>
      <c r="B409" s="74">
        <v>7.7</v>
      </c>
    </row>
    <row r="410" spans="1:2" x14ac:dyDescent="0.3">
      <c r="A410" s="84">
        <v>11</v>
      </c>
      <c r="B410" s="74">
        <v>10.199999999999999</v>
      </c>
    </row>
    <row r="411" spans="1:2" x14ac:dyDescent="0.3">
      <c r="A411" s="84">
        <v>12</v>
      </c>
      <c r="B411" s="74">
        <v>8.1</v>
      </c>
    </row>
    <row r="412" spans="1:2" x14ac:dyDescent="0.3">
      <c r="A412" s="84">
        <v>1</v>
      </c>
      <c r="B412" s="74">
        <v>8.8000000000000007</v>
      </c>
    </row>
    <row r="413" spans="1:2" x14ac:dyDescent="0.3">
      <c r="A413" s="84">
        <v>2</v>
      </c>
      <c r="B413" s="74">
        <v>9.6</v>
      </c>
    </row>
    <row r="414" spans="1:2" x14ac:dyDescent="0.3">
      <c r="A414" s="84">
        <v>3</v>
      </c>
      <c r="B414" s="74">
        <v>8.3000000000000007</v>
      </c>
    </row>
    <row r="415" spans="1:2" x14ac:dyDescent="0.3">
      <c r="A415" s="84">
        <v>4</v>
      </c>
      <c r="B415" s="74">
        <v>8.6999999999999993</v>
      </c>
    </row>
    <row r="416" spans="1:2" x14ac:dyDescent="0.3">
      <c r="A416" s="84">
        <v>5</v>
      </c>
      <c r="B416" s="74">
        <v>8.9</v>
      </c>
    </row>
    <row r="417" spans="1:2" x14ac:dyDescent="0.3">
      <c r="A417" s="84">
        <v>6</v>
      </c>
      <c r="B417" s="74">
        <v>9</v>
      </c>
    </row>
    <row r="418" spans="1:2" x14ac:dyDescent="0.3">
      <c r="A418" s="84">
        <v>7</v>
      </c>
      <c r="B418" s="74">
        <v>11</v>
      </c>
    </row>
    <row r="419" spans="1:2" x14ac:dyDescent="0.3">
      <c r="A419" s="84">
        <v>8</v>
      </c>
      <c r="B419" s="74">
        <v>9</v>
      </c>
    </row>
    <row r="420" spans="1:2" x14ac:dyDescent="0.3">
      <c r="A420" s="84">
        <v>9</v>
      </c>
      <c r="B420" s="74">
        <v>9.5</v>
      </c>
    </row>
    <row r="421" spans="1:2" x14ac:dyDescent="0.3">
      <c r="A421" s="84">
        <v>10</v>
      </c>
      <c r="B421" s="74">
        <v>8.1999999999999993</v>
      </c>
    </row>
    <row r="422" spans="1:2" x14ac:dyDescent="0.3">
      <c r="A422" s="84">
        <v>11</v>
      </c>
      <c r="B422" s="74">
        <v>9.1999999999999993</v>
      </c>
    </row>
    <row r="423" spans="1:2" x14ac:dyDescent="0.3">
      <c r="A423" s="84">
        <v>12</v>
      </c>
      <c r="B423" s="74">
        <v>8.4</v>
      </c>
    </row>
    <row r="424" spans="1:2" x14ac:dyDescent="0.3">
      <c r="A424" s="84">
        <v>1</v>
      </c>
      <c r="B424" s="74">
        <v>9.1</v>
      </c>
    </row>
    <row r="425" spans="1:2" x14ac:dyDescent="0.3">
      <c r="A425" s="84">
        <v>2</v>
      </c>
      <c r="B425" s="74">
        <v>8.1999999999999993</v>
      </c>
    </row>
    <row r="426" spans="1:2" x14ac:dyDescent="0.3">
      <c r="A426" s="84">
        <v>3</v>
      </c>
      <c r="B426" s="74">
        <v>9.5</v>
      </c>
    </row>
    <row r="427" spans="1:2" x14ac:dyDescent="0.3">
      <c r="A427" s="84">
        <v>4</v>
      </c>
      <c r="B427" s="74">
        <v>8.6</v>
      </c>
    </row>
    <row r="428" spans="1:2" x14ac:dyDescent="0.3">
      <c r="A428" s="84">
        <v>5</v>
      </c>
      <c r="B428" s="74">
        <v>8.3000000000000007</v>
      </c>
    </row>
    <row r="429" spans="1:2" x14ac:dyDescent="0.3">
      <c r="A429" s="84">
        <v>6</v>
      </c>
      <c r="B429" s="74">
        <v>9.6999999999999993</v>
      </c>
    </row>
    <row r="430" spans="1:2" x14ac:dyDescent="0.3">
      <c r="A430" s="84">
        <v>7</v>
      </c>
      <c r="B430" s="74">
        <v>9.4</v>
      </c>
    </row>
    <row r="431" spans="1:2" x14ac:dyDescent="0.3">
      <c r="A431" s="84">
        <v>8</v>
      </c>
      <c r="B431" s="74">
        <v>8.6</v>
      </c>
    </row>
    <row r="432" spans="1:2" x14ac:dyDescent="0.3">
      <c r="A432" s="84">
        <v>9</v>
      </c>
      <c r="B432" s="74">
        <v>9.3000000000000007</v>
      </c>
    </row>
    <row r="433" spans="1:2" x14ac:dyDescent="0.3">
      <c r="A433" s="84">
        <v>10</v>
      </c>
      <c r="B433" s="74">
        <v>8.1</v>
      </c>
    </row>
    <row r="434" spans="1:2" x14ac:dyDescent="0.3">
      <c r="A434" s="84">
        <v>11</v>
      </c>
      <c r="B434" s="74">
        <v>11.5</v>
      </c>
    </row>
    <row r="435" spans="1:2" x14ac:dyDescent="0.3">
      <c r="A435" s="84">
        <v>12</v>
      </c>
      <c r="B435" s="74">
        <v>11</v>
      </c>
    </row>
    <row r="436" spans="1:2" x14ac:dyDescent="0.3">
      <c r="A436" s="84">
        <v>1</v>
      </c>
      <c r="B436" s="74">
        <v>9.8000000000000007</v>
      </c>
    </row>
    <row r="437" spans="1:2" x14ac:dyDescent="0.3">
      <c r="A437" s="84">
        <v>2</v>
      </c>
      <c r="B437" s="74">
        <v>9.6</v>
      </c>
    </row>
    <row r="438" spans="1:2" x14ac:dyDescent="0.3">
      <c r="A438" s="84">
        <v>3</v>
      </c>
      <c r="B438" s="74">
        <v>10.4</v>
      </c>
    </row>
    <row r="439" spans="1:2" x14ac:dyDescent="0.3">
      <c r="A439" s="84">
        <v>4</v>
      </c>
      <c r="B439" s="74">
        <v>8.6</v>
      </c>
    </row>
    <row r="440" spans="1:2" x14ac:dyDescent="0.3">
      <c r="A440" s="84">
        <v>5</v>
      </c>
      <c r="B440" s="74">
        <v>8.6999999999999993</v>
      </c>
    </row>
    <row r="441" spans="1:2" x14ac:dyDescent="0.3">
      <c r="A441" s="84">
        <v>6</v>
      </c>
      <c r="B441" s="74">
        <v>7.8</v>
      </c>
    </row>
    <row r="442" spans="1:2" x14ac:dyDescent="0.3">
      <c r="A442" s="84">
        <v>7</v>
      </c>
      <c r="B442" s="74">
        <v>9.1999999999999993</v>
      </c>
    </row>
    <row r="443" spans="1:2" x14ac:dyDescent="0.3">
      <c r="A443" s="84">
        <v>8</v>
      </c>
      <c r="B443" s="74">
        <v>9.6</v>
      </c>
    </row>
    <row r="444" spans="1:2" x14ac:dyDescent="0.3">
      <c r="A444" s="84">
        <v>9</v>
      </c>
      <c r="B444" s="74">
        <v>8.1999999999999993</v>
      </c>
    </row>
    <row r="445" spans="1:2" x14ac:dyDescent="0.3">
      <c r="A445" s="84">
        <v>10</v>
      </c>
      <c r="B445" s="74">
        <v>8.3000000000000007</v>
      </c>
    </row>
    <row r="446" spans="1:2" x14ac:dyDescent="0.3">
      <c r="A446" s="84">
        <v>11</v>
      </c>
      <c r="B446" s="74">
        <v>10.1</v>
      </c>
    </row>
    <row r="447" spans="1:2" x14ac:dyDescent="0.3">
      <c r="A447" s="84">
        <v>12</v>
      </c>
      <c r="B447" s="74">
        <v>8.1</v>
      </c>
    </row>
    <row r="448" spans="1:2" x14ac:dyDescent="0.3">
      <c r="A448" s="84">
        <v>1</v>
      </c>
      <c r="B448" s="74">
        <v>9.9</v>
      </c>
    </row>
    <row r="449" spans="1:2" x14ac:dyDescent="0.3">
      <c r="A449" s="84">
        <v>2</v>
      </c>
      <c r="B449" s="74">
        <v>9.5</v>
      </c>
    </row>
    <row r="450" spans="1:2" x14ac:dyDescent="0.3">
      <c r="A450" s="84">
        <v>3</v>
      </c>
      <c r="B450" s="74">
        <v>9.1999999999999993</v>
      </c>
    </row>
    <row r="451" spans="1:2" x14ac:dyDescent="0.3">
      <c r="A451" s="84">
        <v>4</v>
      </c>
      <c r="B451" s="74">
        <v>9.3000000000000007</v>
      </c>
    </row>
    <row r="452" spans="1:2" x14ac:dyDescent="0.3">
      <c r="A452" s="84">
        <v>5</v>
      </c>
      <c r="B452" s="74">
        <v>8.3000000000000007</v>
      </c>
    </row>
    <row r="453" spans="1:2" x14ac:dyDescent="0.3">
      <c r="A453" s="84">
        <v>6</v>
      </c>
      <c r="B453" s="74">
        <v>8.1</v>
      </c>
    </row>
    <row r="454" spans="1:2" x14ac:dyDescent="0.3">
      <c r="A454" s="84">
        <v>7</v>
      </c>
      <c r="B454" s="74">
        <v>10.3</v>
      </c>
    </row>
    <row r="455" spans="1:2" x14ac:dyDescent="0.3">
      <c r="A455" s="84">
        <v>8</v>
      </c>
      <c r="B455" s="74">
        <v>9.8000000000000007</v>
      </c>
    </row>
    <row r="456" spans="1:2" x14ac:dyDescent="0.3">
      <c r="A456" s="84">
        <v>9</v>
      </c>
      <c r="B456" s="74">
        <v>8.6</v>
      </c>
    </row>
    <row r="457" spans="1:2" x14ac:dyDescent="0.3">
      <c r="A457" s="84">
        <v>10</v>
      </c>
      <c r="B457" s="74">
        <v>9.9</v>
      </c>
    </row>
    <row r="458" spans="1:2" x14ac:dyDescent="0.3">
      <c r="A458" s="84">
        <v>11</v>
      </c>
      <c r="B458" s="74">
        <v>9.4</v>
      </c>
    </row>
    <row r="459" spans="1:2" x14ac:dyDescent="0.3">
      <c r="A459" s="84">
        <v>12</v>
      </c>
      <c r="B459" s="74">
        <v>8.6999999999999993</v>
      </c>
    </row>
    <row r="460" spans="1:2" x14ac:dyDescent="0.3">
      <c r="A460" s="84">
        <v>1</v>
      </c>
      <c r="B460" s="74">
        <v>9</v>
      </c>
    </row>
    <row r="461" spans="1:2" x14ac:dyDescent="0.3">
      <c r="A461" s="84">
        <v>2</v>
      </c>
      <c r="B461" s="74">
        <v>9.9</v>
      </c>
    </row>
    <row r="462" spans="1:2" x14ac:dyDescent="0.3">
      <c r="A462" s="84">
        <v>3</v>
      </c>
      <c r="B462" s="74">
        <v>8.1999999999999993</v>
      </c>
    </row>
    <row r="463" spans="1:2" x14ac:dyDescent="0.3">
      <c r="A463" s="84">
        <v>4</v>
      </c>
      <c r="B463" s="74">
        <v>10.1</v>
      </c>
    </row>
    <row r="464" spans="1:2" x14ac:dyDescent="0.3">
      <c r="A464" s="84">
        <v>5</v>
      </c>
      <c r="B464" s="74">
        <v>10.4</v>
      </c>
    </row>
    <row r="465" spans="1:2" x14ac:dyDescent="0.3">
      <c r="A465" s="84">
        <v>6</v>
      </c>
      <c r="B465" s="74">
        <v>9</v>
      </c>
    </row>
    <row r="466" spans="1:2" x14ac:dyDescent="0.3">
      <c r="A466" s="84">
        <v>7</v>
      </c>
      <c r="B466" s="74">
        <v>10.1</v>
      </c>
    </row>
    <row r="467" spans="1:2" x14ac:dyDescent="0.3">
      <c r="A467" s="84">
        <v>8</v>
      </c>
      <c r="B467" s="74">
        <v>9.3000000000000007</v>
      </c>
    </row>
    <row r="468" spans="1:2" x14ac:dyDescent="0.3">
      <c r="A468" s="84">
        <v>9</v>
      </c>
      <c r="B468" s="74">
        <v>11</v>
      </c>
    </row>
    <row r="469" spans="1:2" x14ac:dyDescent="0.3">
      <c r="A469" s="84">
        <v>10</v>
      </c>
      <c r="B469" s="74">
        <v>8.1999999999999993</v>
      </c>
    </row>
    <row r="470" spans="1:2" x14ac:dyDescent="0.3">
      <c r="A470" s="84">
        <v>11</v>
      </c>
      <c r="B470" s="74">
        <v>11.4</v>
      </c>
    </row>
    <row r="471" spans="1:2" x14ac:dyDescent="0.3">
      <c r="A471" s="84">
        <v>12</v>
      </c>
      <c r="B471" s="74">
        <v>10.6</v>
      </c>
    </row>
    <row r="472" spans="1:2" x14ac:dyDescent="0.3">
      <c r="A472" s="84">
        <v>1</v>
      </c>
      <c r="B472" s="74">
        <v>8.1999999999999993</v>
      </c>
    </row>
    <row r="473" spans="1:2" x14ac:dyDescent="0.3">
      <c r="A473" s="84">
        <v>2</v>
      </c>
      <c r="B473" s="74">
        <v>9.1</v>
      </c>
    </row>
    <row r="474" spans="1:2" x14ac:dyDescent="0.3">
      <c r="A474" s="84">
        <v>3</v>
      </c>
      <c r="B474" s="74">
        <v>8.5</v>
      </c>
    </row>
    <row r="475" spans="1:2" x14ac:dyDescent="0.3">
      <c r="A475" s="84">
        <v>4</v>
      </c>
      <c r="B475" s="74">
        <v>9.4</v>
      </c>
    </row>
    <row r="476" spans="1:2" x14ac:dyDescent="0.3">
      <c r="A476" s="84">
        <v>5</v>
      </c>
      <c r="B476" s="74">
        <v>8.1</v>
      </c>
    </row>
    <row r="477" spans="1:2" x14ac:dyDescent="0.3">
      <c r="A477" s="84">
        <v>6</v>
      </c>
      <c r="B477" s="74">
        <v>8.4</v>
      </c>
    </row>
    <row r="478" spans="1:2" x14ac:dyDescent="0.3">
      <c r="A478" s="84">
        <v>7</v>
      </c>
      <c r="B478" s="74">
        <v>10.8</v>
      </c>
    </row>
    <row r="479" spans="1:2" x14ac:dyDescent="0.3">
      <c r="A479" s="84">
        <v>8</v>
      </c>
      <c r="B479" s="74">
        <v>8.6</v>
      </c>
    </row>
    <row r="480" spans="1:2" x14ac:dyDescent="0.3">
      <c r="A480" s="84">
        <v>9</v>
      </c>
      <c r="B480" s="74">
        <v>10.3</v>
      </c>
    </row>
    <row r="481" spans="1:2" x14ac:dyDescent="0.3">
      <c r="A481" s="84">
        <v>10</v>
      </c>
      <c r="B481" s="74">
        <v>8.6999999999999993</v>
      </c>
    </row>
    <row r="482" spans="1:2" x14ac:dyDescent="0.3">
      <c r="A482" s="84">
        <v>11</v>
      </c>
      <c r="B482" s="74">
        <v>9.8000000000000007</v>
      </c>
    </row>
    <row r="483" spans="1:2" x14ac:dyDescent="0.3">
      <c r="A483" s="84">
        <v>12</v>
      </c>
      <c r="B483" s="74">
        <v>8.8000000000000007</v>
      </c>
    </row>
    <row r="484" spans="1:2" x14ac:dyDescent="0.3">
      <c r="A484" s="84">
        <v>1</v>
      </c>
      <c r="B484" s="74">
        <v>8.9</v>
      </c>
    </row>
    <row r="485" spans="1:2" x14ac:dyDescent="0.3">
      <c r="A485" s="84">
        <v>2</v>
      </c>
      <c r="B485" s="74">
        <v>7.9</v>
      </c>
    </row>
    <row r="486" spans="1:2" x14ac:dyDescent="0.3">
      <c r="A486" s="84">
        <v>3</v>
      </c>
      <c r="B486" s="74">
        <v>8.5</v>
      </c>
    </row>
    <row r="487" spans="1:2" x14ac:dyDescent="0.3">
      <c r="A487" s="84">
        <v>4</v>
      </c>
      <c r="B487" s="74">
        <v>8.6</v>
      </c>
    </row>
    <row r="488" spans="1:2" x14ac:dyDescent="0.3">
      <c r="A488" s="84">
        <v>5</v>
      </c>
      <c r="B488" s="74">
        <v>7.6</v>
      </c>
    </row>
    <row r="489" spans="1:2" x14ac:dyDescent="0.3">
      <c r="A489" s="84">
        <v>6</v>
      </c>
      <c r="B489" s="74">
        <v>8.4</v>
      </c>
    </row>
    <row r="490" spans="1:2" x14ac:dyDescent="0.3">
      <c r="A490" s="84">
        <v>7</v>
      </c>
      <c r="B490" s="74">
        <v>10.1</v>
      </c>
    </row>
    <row r="491" spans="1:2" x14ac:dyDescent="0.3">
      <c r="A491" s="84">
        <v>8</v>
      </c>
      <c r="B491" s="74">
        <v>9.3000000000000007</v>
      </c>
    </row>
    <row r="492" spans="1:2" x14ac:dyDescent="0.3">
      <c r="A492" s="84">
        <v>9</v>
      </c>
      <c r="B492" s="74">
        <v>8.8000000000000007</v>
      </c>
    </row>
    <row r="493" spans="1:2" x14ac:dyDescent="0.3">
      <c r="A493" s="84">
        <v>10</v>
      </c>
      <c r="B493" s="74">
        <v>8.9</v>
      </c>
    </row>
    <row r="494" spans="1:2" x14ac:dyDescent="0.3">
      <c r="A494" s="84">
        <v>11</v>
      </c>
      <c r="B494" s="74">
        <v>9.9</v>
      </c>
    </row>
    <row r="495" spans="1:2" x14ac:dyDescent="0.3">
      <c r="A495" s="84">
        <v>12</v>
      </c>
      <c r="B495" s="74">
        <v>7.7</v>
      </c>
    </row>
    <row r="496" spans="1:2" x14ac:dyDescent="0.3">
      <c r="A496" s="84">
        <v>1</v>
      </c>
      <c r="B496" s="74">
        <v>8.1</v>
      </c>
    </row>
    <row r="497" spans="1:2" x14ac:dyDescent="0.3">
      <c r="A497" s="84">
        <v>2</v>
      </c>
      <c r="B497" s="74">
        <v>9.6</v>
      </c>
    </row>
    <row r="498" spans="1:2" x14ac:dyDescent="0.3">
      <c r="A498" s="84">
        <v>3</v>
      </c>
      <c r="B498" s="74">
        <v>8.8000000000000007</v>
      </c>
    </row>
    <row r="499" spans="1:2" x14ac:dyDescent="0.3">
      <c r="A499" s="84">
        <v>4</v>
      </c>
      <c r="B499" s="74">
        <v>7.9</v>
      </c>
    </row>
    <row r="500" spans="1:2" x14ac:dyDescent="0.3">
      <c r="A500" s="84">
        <v>5</v>
      </c>
      <c r="B500" s="74">
        <v>9.4</v>
      </c>
    </row>
    <row r="501" spans="1:2" x14ac:dyDescent="0.3">
      <c r="A501" s="84">
        <v>6</v>
      </c>
      <c r="B501" s="74">
        <v>8.9</v>
      </c>
    </row>
    <row r="502" spans="1:2" x14ac:dyDescent="0.3">
      <c r="A502" s="84">
        <v>7</v>
      </c>
      <c r="B502" s="74">
        <v>10.1</v>
      </c>
    </row>
    <row r="503" spans="1:2" x14ac:dyDescent="0.3">
      <c r="A503" s="84">
        <v>8</v>
      </c>
      <c r="B503" s="74">
        <v>8.9</v>
      </c>
    </row>
    <row r="504" spans="1:2" x14ac:dyDescent="0.3">
      <c r="A504" s="84">
        <v>9</v>
      </c>
      <c r="B504" s="74">
        <v>8.5</v>
      </c>
    </row>
    <row r="505" spans="1:2" x14ac:dyDescent="0.3">
      <c r="A505" s="84">
        <v>10</v>
      </c>
      <c r="B505" s="74">
        <v>8.9</v>
      </c>
    </row>
    <row r="506" spans="1:2" x14ac:dyDescent="0.3">
      <c r="A506" s="84">
        <v>11</v>
      </c>
      <c r="B506" s="74">
        <v>10.199999999999999</v>
      </c>
    </row>
    <row r="507" spans="1:2" x14ac:dyDescent="0.3">
      <c r="A507" s="84">
        <v>12</v>
      </c>
      <c r="B507" s="74">
        <v>8.6999999999999993</v>
      </c>
    </row>
    <row r="508" spans="1:2" x14ac:dyDescent="0.3">
      <c r="A508" s="84">
        <v>1</v>
      </c>
      <c r="B508" s="74">
        <v>8.6</v>
      </c>
    </row>
    <row r="509" spans="1:2" x14ac:dyDescent="0.3">
      <c r="A509" s="84">
        <v>2</v>
      </c>
      <c r="B509" s="74">
        <v>8.5</v>
      </c>
    </row>
    <row r="510" spans="1:2" x14ac:dyDescent="0.3">
      <c r="A510" s="84">
        <v>3</v>
      </c>
      <c r="B510" s="74">
        <v>9.6999999999999993</v>
      </c>
    </row>
    <row r="511" spans="1:2" x14ac:dyDescent="0.3">
      <c r="A511" s="84">
        <v>4</v>
      </c>
      <c r="B511" s="74">
        <v>8.9</v>
      </c>
    </row>
    <row r="512" spans="1:2" x14ac:dyDescent="0.3">
      <c r="A512" s="84">
        <v>5</v>
      </c>
      <c r="B512" s="74">
        <v>8.6999999999999993</v>
      </c>
    </row>
    <row r="513" spans="1:2" x14ac:dyDescent="0.3">
      <c r="A513" s="84">
        <v>6</v>
      </c>
      <c r="B513" s="74">
        <v>8.1</v>
      </c>
    </row>
    <row r="514" spans="1:2" x14ac:dyDescent="0.3">
      <c r="A514" s="84">
        <v>7</v>
      </c>
      <c r="B514" s="74">
        <v>10.4</v>
      </c>
    </row>
    <row r="515" spans="1:2" x14ac:dyDescent="0.3">
      <c r="A515" s="84">
        <v>8</v>
      </c>
      <c r="B515" s="74">
        <v>7.6</v>
      </c>
    </row>
    <row r="516" spans="1:2" x14ac:dyDescent="0.3">
      <c r="A516" s="84">
        <v>9</v>
      </c>
      <c r="B516" s="74">
        <v>8.3000000000000007</v>
      </c>
    </row>
    <row r="517" spans="1:2" x14ac:dyDescent="0.3">
      <c r="A517" s="84">
        <v>10</v>
      </c>
      <c r="B517" s="74">
        <v>7.6</v>
      </c>
    </row>
    <row r="518" spans="1:2" x14ac:dyDescent="0.3">
      <c r="A518" s="84">
        <v>11</v>
      </c>
      <c r="B518" s="74">
        <v>10.8</v>
      </c>
    </row>
    <row r="519" spans="1:2" x14ac:dyDescent="0.3">
      <c r="A519" s="84">
        <v>12</v>
      </c>
      <c r="B519" s="74">
        <v>8.8000000000000007</v>
      </c>
    </row>
    <row r="520" spans="1:2" x14ac:dyDescent="0.3">
      <c r="A520" s="84">
        <v>1</v>
      </c>
      <c r="B520" s="74">
        <v>10.4</v>
      </c>
    </row>
    <row r="521" spans="1:2" x14ac:dyDescent="0.3">
      <c r="A521" s="84">
        <v>2</v>
      </c>
      <c r="B521" s="74">
        <v>10.1</v>
      </c>
    </row>
    <row r="522" spans="1:2" x14ac:dyDescent="0.3">
      <c r="A522" s="84">
        <v>3</v>
      </c>
      <c r="B522" s="74">
        <v>9.1999999999999993</v>
      </c>
    </row>
    <row r="523" spans="1:2" x14ac:dyDescent="0.3">
      <c r="A523" s="84">
        <v>4</v>
      </c>
      <c r="B523" s="74">
        <v>8.6</v>
      </c>
    </row>
    <row r="524" spans="1:2" x14ac:dyDescent="0.3">
      <c r="A524" s="84">
        <v>5</v>
      </c>
      <c r="B524" s="74">
        <v>8.1</v>
      </c>
    </row>
    <row r="525" spans="1:2" x14ac:dyDescent="0.3">
      <c r="A525" s="84">
        <v>6</v>
      </c>
      <c r="B525" s="74">
        <v>9.3000000000000007</v>
      </c>
    </row>
    <row r="526" spans="1:2" x14ac:dyDescent="0.3">
      <c r="A526" s="84">
        <v>7</v>
      </c>
      <c r="B526" s="74">
        <v>9.1999999999999993</v>
      </c>
    </row>
    <row r="527" spans="1:2" x14ac:dyDescent="0.3">
      <c r="A527" s="84">
        <v>8</v>
      </c>
      <c r="B527" s="74">
        <v>7.6</v>
      </c>
    </row>
    <row r="528" spans="1:2" x14ac:dyDescent="0.3">
      <c r="A528" s="84">
        <v>9</v>
      </c>
      <c r="B528" s="74">
        <v>9.1</v>
      </c>
    </row>
    <row r="529" spans="1:2" x14ac:dyDescent="0.3">
      <c r="A529" s="84">
        <v>10</v>
      </c>
      <c r="B529" s="74">
        <v>8.5</v>
      </c>
    </row>
    <row r="530" spans="1:2" x14ac:dyDescent="0.3">
      <c r="A530" s="84">
        <v>11</v>
      </c>
      <c r="B530" s="74">
        <v>11.3</v>
      </c>
    </row>
    <row r="531" spans="1:2" x14ac:dyDescent="0.3">
      <c r="A531" s="84">
        <v>12</v>
      </c>
      <c r="B531" s="74">
        <v>9.6999999999999993</v>
      </c>
    </row>
    <row r="532" spans="1:2" x14ac:dyDescent="0.3">
      <c r="A532" s="84">
        <v>1</v>
      </c>
      <c r="B532" s="74">
        <v>7.8</v>
      </c>
    </row>
    <row r="533" spans="1:2" x14ac:dyDescent="0.3">
      <c r="A533" s="84">
        <v>2</v>
      </c>
      <c r="B533" s="74">
        <v>8.1999999999999993</v>
      </c>
    </row>
    <row r="534" spans="1:2" x14ac:dyDescent="0.3">
      <c r="A534" s="84">
        <v>3</v>
      </c>
      <c r="B534" s="74">
        <v>7.9</v>
      </c>
    </row>
    <row r="535" spans="1:2" x14ac:dyDescent="0.3">
      <c r="A535" s="84">
        <v>4</v>
      </c>
      <c r="B535" s="74">
        <v>11</v>
      </c>
    </row>
    <row r="536" spans="1:2" x14ac:dyDescent="0.3">
      <c r="A536" s="84">
        <v>5</v>
      </c>
      <c r="B536" s="74">
        <v>9.4</v>
      </c>
    </row>
    <row r="537" spans="1:2" x14ac:dyDescent="0.3">
      <c r="A537" s="84">
        <v>6</v>
      </c>
      <c r="B537" s="74">
        <v>8.4</v>
      </c>
    </row>
    <row r="538" spans="1:2" x14ac:dyDescent="0.3">
      <c r="A538" s="84">
        <v>7</v>
      </c>
      <c r="B538" s="74">
        <v>9.3000000000000007</v>
      </c>
    </row>
    <row r="539" spans="1:2" x14ac:dyDescent="0.3">
      <c r="A539" s="84">
        <v>8</v>
      </c>
      <c r="B539" s="74">
        <v>9.1</v>
      </c>
    </row>
    <row r="540" spans="1:2" x14ac:dyDescent="0.3">
      <c r="A540" s="84">
        <v>9</v>
      </c>
      <c r="B540" s="74">
        <v>9.1999999999999993</v>
      </c>
    </row>
    <row r="541" spans="1:2" x14ac:dyDescent="0.3">
      <c r="A541" s="84">
        <v>10</v>
      </c>
      <c r="B541" s="74">
        <v>8.6999999999999993</v>
      </c>
    </row>
    <row r="542" spans="1:2" x14ac:dyDescent="0.3">
      <c r="A542" s="84">
        <v>11</v>
      </c>
      <c r="B542" s="74">
        <v>9.6</v>
      </c>
    </row>
    <row r="543" spans="1:2" x14ac:dyDescent="0.3">
      <c r="A543" s="84">
        <v>12</v>
      </c>
      <c r="B543" s="74">
        <v>8.3000000000000007</v>
      </c>
    </row>
    <row r="544" spans="1:2" x14ac:dyDescent="0.3">
      <c r="A544" s="84">
        <v>1</v>
      </c>
      <c r="B544" s="74">
        <v>8.1</v>
      </c>
    </row>
    <row r="545" spans="1:2" x14ac:dyDescent="0.3">
      <c r="A545" s="84">
        <v>2</v>
      </c>
      <c r="B545" s="74">
        <v>8.6999999999999993</v>
      </c>
    </row>
    <row r="546" spans="1:2" x14ac:dyDescent="0.3">
      <c r="A546" s="84">
        <v>3</v>
      </c>
      <c r="B546" s="74">
        <v>8.6</v>
      </c>
    </row>
    <row r="547" spans="1:2" x14ac:dyDescent="0.3">
      <c r="A547" s="84">
        <v>4</v>
      </c>
      <c r="B547" s="74">
        <v>8.4</v>
      </c>
    </row>
    <row r="548" spans="1:2" x14ac:dyDescent="0.3">
      <c r="A548" s="84">
        <v>5</v>
      </c>
      <c r="B548" s="74">
        <v>8</v>
      </c>
    </row>
    <row r="549" spans="1:2" x14ac:dyDescent="0.3">
      <c r="A549" s="84">
        <v>6</v>
      </c>
      <c r="B549" s="74">
        <v>9.6999999999999993</v>
      </c>
    </row>
    <row r="550" spans="1:2" x14ac:dyDescent="0.3">
      <c r="A550" s="84">
        <v>7</v>
      </c>
      <c r="B550" s="74">
        <v>11.5</v>
      </c>
    </row>
    <row r="551" spans="1:2" x14ac:dyDescent="0.3">
      <c r="A551" s="84">
        <v>8</v>
      </c>
      <c r="B551" s="74">
        <v>9.1999999999999993</v>
      </c>
    </row>
    <row r="552" spans="1:2" x14ac:dyDescent="0.3">
      <c r="A552" s="84">
        <v>9</v>
      </c>
      <c r="B552" s="74">
        <v>8.6999999999999993</v>
      </c>
    </row>
    <row r="553" spans="1:2" x14ac:dyDescent="0.3">
      <c r="A553" s="84">
        <v>10</v>
      </c>
      <c r="B553" s="74">
        <v>9.6</v>
      </c>
    </row>
    <row r="554" spans="1:2" x14ac:dyDescent="0.3">
      <c r="A554" s="84">
        <v>11</v>
      </c>
      <c r="B554" s="74">
        <v>10.8</v>
      </c>
    </row>
    <row r="555" spans="1:2" x14ac:dyDescent="0.3">
      <c r="A555" s="84">
        <v>12</v>
      </c>
      <c r="B555" s="74">
        <v>9.5</v>
      </c>
    </row>
    <row r="556" spans="1:2" x14ac:dyDescent="0.3">
      <c r="A556" s="84">
        <v>1</v>
      </c>
      <c r="B556" s="74">
        <v>9</v>
      </c>
    </row>
    <row r="557" spans="1:2" x14ac:dyDescent="0.3">
      <c r="A557" s="84">
        <v>2</v>
      </c>
      <c r="B557" s="74">
        <v>10.3</v>
      </c>
    </row>
    <row r="558" spans="1:2" x14ac:dyDescent="0.3">
      <c r="A558" s="84">
        <v>3</v>
      </c>
      <c r="B558" s="74">
        <v>10.199999999999999</v>
      </c>
    </row>
    <row r="559" spans="1:2" x14ac:dyDescent="0.3">
      <c r="A559" s="84">
        <v>4</v>
      </c>
      <c r="B559" s="74">
        <v>10.199999999999999</v>
      </c>
    </row>
    <row r="560" spans="1:2" x14ac:dyDescent="0.3">
      <c r="A560" s="84">
        <v>5</v>
      </c>
      <c r="B560" s="74">
        <v>8.9</v>
      </c>
    </row>
    <row r="561" spans="1:2" x14ac:dyDescent="0.3">
      <c r="A561" s="84">
        <v>6</v>
      </c>
      <c r="B561" s="74">
        <v>8.1999999999999993</v>
      </c>
    </row>
    <row r="562" spans="1:2" x14ac:dyDescent="0.3">
      <c r="A562" s="84">
        <v>7</v>
      </c>
      <c r="B562" s="74">
        <v>10.1</v>
      </c>
    </row>
    <row r="563" spans="1:2" x14ac:dyDescent="0.3">
      <c r="A563" s="84">
        <v>8</v>
      </c>
      <c r="B563" s="74">
        <v>9.6999999999999993</v>
      </c>
    </row>
    <row r="564" spans="1:2" x14ac:dyDescent="0.3">
      <c r="A564" s="84">
        <v>9</v>
      </c>
      <c r="B564" s="74">
        <v>7.7</v>
      </c>
    </row>
    <row r="565" spans="1:2" x14ac:dyDescent="0.3">
      <c r="A565" s="84">
        <v>10</v>
      </c>
      <c r="B565" s="74">
        <v>8.4</v>
      </c>
    </row>
    <row r="566" spans="1:2" x14ac:dyDescent="0.3">
      <c r="A566" s="84">
        <v>11</v>
      </c>
      <c r="B566" s="74">
        <v>11.2</v>
      </c>
    </row>
    <row r="567" spans="1:2" x14ac:dyDescent="0.3">
      <c r="A567" s="84">
        <v>12</v>
      </c>
      <c r="B567" s="74">
        <v>8.5</v>
      </c>
    </row>
    <row r="568" spans="1:2" x14ac:dyDescent="0.3">
      <c r="A568" s="84">
        <v>1</v>
      </c>
      <c r="B568" s="74">
        <v>9.6</v>
      </c>
    </row>
    <row r="569" spans="1:2" x14ac:dyDescent="0.3">
      <c r="A569" s="84">
        <v>2</v>
      </c>
      <c r="B569" s="74">
        <v>10</v>
      </c>
    </row>
    <row r="570" spans="1:2" x14ac:dyDescent="0.3">
      <c r="A570" s="84">
        <v>3</v>
      </c>
      <c r="B570" s="74">
        <v>8.9</v>
      </c>
    </row>
    <row r="571" spans="1:2" x14ac:dyDescent="0.3">
      <c r="A571" s="84">
        <v>4</v>
      </c>
      <c r="B571" s="74">
        <v>8.9</v>
      </c>
    </row>
    <row r="572" spans="1:2" x14ac:dyDescent="0.3">
      <c r="A572" s="84">
        <v>5</v>
      </c>
      <c r="B572" s="74">
        <v>9.3000000000000007</v>
      </c>
    </row>
    <row r="573" spans="1:2" x14ac:dyDescent="0.3">
      <c r="A573" s="84">
        <v>6</v>
      </c>
      <c r="B573" s="74">
        <v>9.1</v>
      </c>
    </row>
    <row r="574" spans="1:2" x14ac:dyDescent="0.3">
      <c r="A574" s="84">
        <v>7</v>
      </c>
      <c r="B574" s="74">
        <v>11.5</v>
      </c>
    </row>
    <row r="575" spans="1:2" x14ac:dyDescent="0.3">
      <c r="A575" s="84">
        <v>8</v>
      </c>
      <c r="B575" s="74">
        <v>8</v>
      </c>
    </row>
    <row r="576" spans="1:2" x14ac:dyDescent="0.3">
      <c r="A576" s="84">
        <v>9</v>
      </c>
      <c r="B576" s="74">
        <v>11.2</v>
      </c>
    </row>
    <row r="577" spans="1:2" x14ac:dyDescent="0.3">
      <c r="A577" s="84">
        <v>10</v>
      </c>
      <c r="B577" s="74">
        <v>8.6999999999999993</v>
      </c>
    </row>
    <row r="578" spans="1:2" x14ac:dyDescent="0.3">
      <c r="A578" s="84">
        <v>11</v>
      </c>
      <c r="B578" s="74">
        <v>9.5</v>
      </c>
    </row>
    <row r="579" spans="1:2" x14ac:dyDescent="0.3">
      <c r="A579" s="84">
        <v>12</v>
      </c>
      <c r="B579" s="74">
        <v>8.1</v>
      </c>
    </row>
    <row r="580" spans="1:2" x14ac:dyDescent="0.3">
      <c r="A580" s="84">
        <v>1</v>
      </c>
      <c r="B580" s="74">
        <v>8.9</v>
      </c>
    </row>
    <row r="581" spans="1:2" x14ac:dyDescent="0.3">
      <c r="A581" s="84">
        <v>2</v>
      </c>
      <c r="B581" s="74">
        <v>9.6</v>
      </c>
    </row>
    <row r="582" spans="1:2" x14ac:dyDescent="0.3">
      <c r="A582" s="84">
        <v>3</v>
      </c>
      <c r="B582" s="74">
        <v>9.5</v>
      </c>
    </row>
    <row r="583" spans="1:2" x14ac:dyDescent="0.3">
      <c r="A583" s="84">
        <v>4</v>
      </c>
      <c r="B583" s="74">
        <v>8.1</v>
      </c>
    </row>
    <row r="584" spans="1:2" x14ac:dyDescent="0.3">
      <c r="A584" s="84">
        <v>5</v>
      </c>
      <c r="B584" s="74">
        <v>9.8000000000000007</v>
      </c>
    </row>
    <row r="585" spans="1:2" x14ac:dyDescent="0.3">
      <c r="A585" s="84">
        <v>6</v>
      </c>
      <c r="B585" s="74">
        <v>9</v>
      </c>
    </row>
    <row r="586" spans="1:2" x14ac:dyDescent="0.3">
      <c r="A586" s="84">
        <v>7</v>
      </c>
      <c r="B586" s="74">
        <v>11.5</v>
      </c>
    </row>
    <row r="587" spans="1:2" x14ac:dyDescent="0.3">
      <c r="A587" s="84">
        <v>8</v>
      </c>
      <c r="B587" s="74">
        <v>7.5</v>
      </c>
    </row>
    <row r="588" spans="1:2" x14ac:dyDescent="0.3">
      <c r="A588" s="84">
        <v>9</v>
      </c>
      <c r="B588" s="74">
        <v>9.3000000000000007</v>
      </c>
    </row>
    <row r="589" spans="1:2" x14ac:dyDescent="0.3">
      <c r="A589" s="84">
        <v>10</v>
      </c>
      <c r="B589" s="74">
        <v>7.2</v>
      </c>
    </row>
    <row r="590" spans="1:2" x14ac:dyDescent="0.3">
      <c r="A590" s="84">
        <v>11</v>
      </c>
      <c r="B590" s="74">
        <v>10.199999999999999</v>
      </c>
    </row>
    <row r="591" spans="1:2" x14ac:dyDescent="0.3">
      <c r="A591" s="81">
        <v>12</v>
      </c>
      <c r="B591" s="80">
        <v>8.6999999999999993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8C4EE-46FA-41B8-B8A3-0DC0680B6A6F}">
  <sheetPr>
    <tabColor theme="1"/>
  </sheetPr>
  <dimension ref="A1"/>
  <sheetViews>
    <sheetView workbookViewId="0">
      <selection activeCell="D1" sqref="D1"/>
    </sheetView>
  </sheetViews>
  <sheetFormatPr defaultRowHeight="14.4" x14ac:dyDescent="0.3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9F78-B3DE-4D79-92FD-BBB5E95EE03E}">
  <sheetPr>
    <tabColor rgb="FF0000FF"/>
  </sheetPr>
  <dimension ref="A1:O665"/>
  <sheetViews>
    <sheetView topLeftCell="B1" zoomScale="142" zoomScaleNormal="160" workbookViewId="0">
      <selection activeCell="G19" sqref="G19"/>
    </sheetView>
  </sheetViews>
  <sheetFormatPr defaultRowHeight="14.4" x14ac:dyDescent="0.3"/>
  <cols>
    <col min="1" max="1" width="12.33203125" customWidth="1"/>
    <col min="2" max="2" width="7.5546875" customWidth="1"/>
    <col min="3" max="3" width="10.44140625" customWidth="1"/>
    <col min="4" max="5" width="12.44140625" customWidth="1"/>
    <col min="7" max="8" width="12.5546875" customWidth="1"/>
    <col min="15" max="15" width="15.109375" customWidth="1"/>
  </cols>
  <sheetData>
    <row r="1" spans="1:15" x14ac:dyDescent="0.3">
      <c r="A1" s="56" t="s">
        <v>1</v>
      </c>
      <c r="B1" s="56" t="s">
        <v>52</v>
      </c>
      <c r="C1" s="56" t="s">
        <v>29</v>
      </c>
      <c r="D1" s="56" t="s">
        <v>2</v>
      </c>
      <c r="E1" s="56" t="s">
        <v>75</v>
      </c>
      <c r="G1" t="s">
        <v>129</v>
      </c>
    </row>
    <row r="2" spans="1:15" x14ac:dyDescent="0.3">
      <c r="A2" s="24">
        <v>43296</v>
      </c>
      <c r="B2" s="23">
        <v>2018</v>
      </c>
      <c r="C2" s="23" t="s">
        <v>30</v>
      </c>
      <c r="D2" s="23">
        <v>2453.52</v>
      </c>
      <c r="E2" s="23">
        <v>1128.6199999999999</v>
      </c>
    </row>
    <row r="3" spans="1:15" x14ac:dyDescent="0.3">
      <c r="A3" s="24">
        <v>42415</v>
      </c>
      <c r="B3" s="23">
        <v>2016</v>
      </c>
      <c r="C3" s="23" t="s">
        <v>31</v>
      </c>
      <c r="D3" s="23">
        <v>2391.92</v>
      </c>
      <c r="E3" s="23">
        <v>980.69</v>
      </c>
      <c r="G3" s="93" t="s">
        <v>130</v>
      </c>
      <c r="H3" s="34"/>
      <c r="I3" s="34"/>
      <c r="J3" s="34"/>
      <c r="K3" s="34"/>
      <c r="L3" s="34"/>
      <c r="M3" s="34"/>
      <c r="N3" s="34"/>
      <c r="O3" s="35"/>
    </row>
    <row r="4" spans="1:15" x14ac:dyDescent="0.3">
      <c r="A4" s="24">
        <v>43054</v>
      </c>
      <c r="B4" s="23">
        <v>2017</v>
      </c>
      <c r="C4" s="23" t="s">
        <v>77</v>
      </c>
      <c r="D4" s="23">
        <v>53.23</v>
      </c>
      <c r="E4" s="23">
        <v>22.89</v>
      </c>
      <c r="G4" s="98" t="s">
        <v>134</v>
      </c>
      <c r="H4" s="36"/>
      <c r="I4" s="36"/>
      <c r="J4" s="36"/>
      <c r="K4" s="36"/>
      <c r="L4" s="36"/>
      <c r="M4" s="36"/>
      <c r="N4" s="36"/>
      <c r="O4" s="37"/>
    </row>
    <row r="5" spans="1:15" x14ac:dyDescent="0.3">
      <c r="A5" s="24">
        <v>43343</v>
      </c>
      <c r="B5" s="23">
        <v>2018</v>
      </c>
      <c r="C5" s="23" t="s">
        <v>77</v>
      </c>
      <c r="D5" s="23">
        <v>1558.76</v>
      </c>
      <c r="E5" s="23">
        <v>888.49</v>
      </c>
      <c r="G5" s="98" t="s">
        <v>135</v>
      </c>
      <c r="H5" s="36"/>
      <c r="I5" s="36"/>
      <c r="J5" s="36"/>
      <c r="K5" s="36"/>
      <c r="L5" s="36"/>
      <c r="M5" s="36"/>
      <c r="N5" s="36"/>
      <c r="O5" s="37"/>
    </row>
    <row r="6" spans="1:15" x14ac:dyDescent="0.3">
      <c r="A6" s="24">
        <v>43450</v>
      </c>
      <c r="B6" s="23">
        <v>2018</v>
      </c>
      <c r="C6" s="23" t="s">
        <v>31</v>
      </c>
      <c r="D6" s="23">
        <v>917.72</v>
      </c>
      <c r="E6" s="23">
        <v>568.99</v>
      </c>
      <c r="G6" s="99"/>
      <c r="H6" s="38"/>
      <c r="I6" s="38"/>
      <c r="J6" s="38"/>
      <c r="K6" s="38"/>
      <c r="L6" s="38"/>
      <c r="M6" s="38"/>
      <c r="N6" s="38"/>
      <c r="O6" s="39"/>
    </row>
    <row r="7" spans="1:15" x14ac:dyDescent="0.3">
      <c r="A7" s="24">
        <v>43236</v>
      </c>
      <c r="B7" s="23">
        <v>2018</v>
      </c>
      <c r="C7" s="23" t="s">
        <v>31</v>
      </c>
      <c r="D7" s="23">
        <v>1876.27</v>
      </c>
      <c r="E7" s="23">
        <v>731.75</v>
      </c>
    </row>
    <row r="8" spans="1:15" x14ac:dyDescent="0.3">
      <c r="A8" s="24">
        <v>42731</v>
      </c>
      <c r="B8" s="23">
        <v>2016</v>
      </c>
      <c r="C8" s="23" t="s">
        <v>76</v>
      </c>
      <c r="D8" s="23">
        <v>1487.82</v>
      </c>
      <c r="E8" s="23">
        <v>684.4</v>
      </c>
      <c r="G8" s="53" t="s">
        <v>49</v>
      </c>
      <c r="H8" s="53"/>
    </row>
    <row r="9" spans="1:15" x14ac:dyDescent="0.3">
      <c r="A9" s="24">
        <v>42996</v>
      </c>
      <c r="B9" s="23">
        <v>2017</v>
      </c>
      <c r="C9" s="23" t="s">
        <v>30</v>
      </c>
      <c r="D9" s="23">
        <v>2017.73</v>
      </c>
      <c r="E9" s="23">
        <v>807.09</v>
      </c>
      <c r="G9" s="101" t="s">
        <v>29</v>
      </c>
      <c r="H9" s="101" t="s">
        <v>96</v>
      </c>
    </row>
    <row r="10" spans="1:15" x14ac:dyDescent="0.3">
      <c r="A10" s="24">
        <v>43255</v>
      </c>
      <c r="B10" s="23">
        <v>2018</v>
      </c>
      <c r="C10" s="23" t="s">
        <v>76</v>
      </c>
      <c r="D10" s="23">
        <v>1459.48</v>
      </c>
      <c r="E10" s="23">
        <v>569.20000000000005</v>
      </c>
      <c r="G10" s="23" t="s">
        <v>30</v>
      </c>
      <c r="H10" s="100" t="s">
        <v>133</v>
      </c>
    </row>
    <row r="11" spans="1:15" x14ac:dyDescent="0.3">
      <c r="A11" s="24">
        <v>43229</v>
      </c>
      <c r="B11" s="23">
        <v>2018</v>
      </c>
      <c r="C11" s="23" t="s">
        <v>77</v>
      </c>
      <c r="D11" s="23">
        <v>1020.18</v>
      </c>
      <c r="E11" s="23">
        <v>591.70000000000005</v>
      </c>
      <c r="G11" s="102" t="s">
        <v>6</v>
      </c>
      <c r="H11" s="26">
        <f>COUNTIFS(C2:C665,G10,D2:D665,H10)</f>
        <v>16</v>
      </c>
    </row>
    <row r="12" spans="1:15" x14ac:dyDescent="0.3">
      <c r="A12" s="24">
        <v>42557</v>
      </c>
      <c r="B12" s="23">
        <v>2016</v>
      </c>
      <c r="C12" s="23" t="s">
        <v>77</v>
      </c>
      <c r="D12" s="23">
        <v>653.87</v>
      </c>
      <c r="E12" s="23">
        <v>274.63</v>
      </c>
    </row>
    <row r="13" spans="1:15" x14ac:dyDescent="0.3">
      <c r="A13" s="24">
        <v>43048</v>
      </c>
      <c r="B13" s="23">
        <v>2017</v>
      </c>
      <c r="C13" s="23" t="s">
        <v>76</v>
      </c>
      <c r="D13" s="23">
        <v>1044.3699999999999</v>
      </c>
      <c r="E13" s="23">
        <v>616.17999999999995</v>
      </c>
    </row>
    <row r="14" spans="1:15" x14ac:dyDescent="0.3">
      <c r="A14" s="24">
        <v>42985</v>
      </c>
      <c r="B14" s="23">
        <v>2017</v>
      </c>
      <c r="C14" s="23" t="s">
        <v>77</v>
      </c>
      <c r="D14" s="23">
        <v>1900.47</v>
      </c>
      <c r="E14" s="23">
        <v>988.24</v>
      </c>
      <c r="H14" t="s">
        <v>147</v>
      </c>
    </row>
    <row r="15" spans="1:15" x14ac:dyDescent="0.3">
      <c r="A15" s="24">
        <v>42838</v>
      </c>
      <c r="B15" s="23">
        <v>2017</v>
      </c>
      <c r="C15" s="23" t="s">
        <v>77</v>
      </c>
      <c r="D15" s="23">
        <v>1129.45</v>
      </c>
      <c r="E15" s="23">
        <v>463.07</v>
      </c>
    </row>
    <row r="16" spans="1:15" x14ac:dyDescent="0.3">
      <c r="A16" s="24">
        <v>42906</v>
      </c>
      <c r="B16" s="23">
        <v>2017</v>
      </c>
      <c r="C16" s="23" t="s">
        <v>77</v>
      </c>
      <c r="D16" s="23">
        <v>328.7</v>
      </c>
      <c r="E16" s="23">
        <v>128.19</v>
      </c>
    </row>
    <row r="17" spans="1:5" x14ac:dyDescent="0.3">
      <c r="A17" s="24">
        <v>42881</v>
      </c>
      <c r="B17" s="23">
        <v>2017</v>
      </c>
      <c r="C17" s="23" t="s">
        <v>31</v>
      </c>
      <c r="D17" s="23">
        <v>58</v>
      </c>
      <c r="E17" s="23">
        <v>36.54</v>
      </c>
    </row>
    <row r="18" spans="1:5" x14ac:dyDescent="0.3">
      <c r="A18" s="24">
        <v>43162</v>
      </c>
      <c r="B18" s="23">
        <v>2018</v>
      </c>
      <c r="C18" s="23" t="s">
        <v>31</v>
      </c>
      <c r="D18" s="23">
        <v>1646.76</v>
      </c>
      <c r="E18" s="23">
        <v>1037.46</v>
      </c>
    </row>
    <row r="19" spans="1:5" x14ac:dyDescent="0.3">
      <c r="A19" s="24">
        <v>43049</v>
      </c>
      <c r="B19" s="23">
        <v>2017</v>
      </c>
      <c r="C19" s="23" t="s">
        <v>77</v>
      </c>
      <c r="D19" s="23">
        <v>1865.2</v>
      </c>
      <c r="E19" s="23">
        <v>895.3</v>
      </c>
    </row>
    <row r="20" spans="1:5" x14ac:dyDescent="0.3">
      <c r="A20" s="24">
        <v>42753</v>
      </c>
      <c r="B20" s="23">
        <v>2017</v>
      </c>
      <c r="C20" s="23" t="s">
        <v>30</v>
      </c>
      <c r="D20" s="23">
        <v>884.17</v>
      </c>
      <c r="E20" s="23">
        <v>512.82000000000005</v>
      </c>
    </row>
    <row r="21" spans="1:5" x14ac:dyDescent="0.3">
      <c r="A21" s="24">
        <v>42898</v>
      </c>
      <c r="B21" s="23">
        <v>2017</v>
      </c>
      <c r="C21" s="23" t="s">
        <v>30</v>
      </c>
      <c r="D21" s="23">
        <v>1891.74</v>
      </c>
      <c r="E21" s="23">
        <v>908.04</v>
      </c>
    </row>
    <row r="22" spans="1:5" x14ac:dyDescent="0.3">
      <c r="A22" s="24">
        <v>43016</v>
      </c>
      <c r="B22" s="23">
        <v>2017</v>
      </c>
      <c r="C22" s="23" t="s">
        <v>31</v>
      </c>
      <c r="D22" s="23">
        <v>561.61</v>
      </c>
      <c r="E22" s="23">
        <v>219.03</v>
      </c>
    </row>
    <row r="23" spans="1:5" x14ac:dyDescent="0.3">
      <c r="A23" s="24">
        <v>42974</v>
      </c>
      <c r="B23" s="23">
        <v>2017</v>
      </c>
      <c r="C23" s="23" t="s">
        <v>30</v>
      </c>
      <c r="D23" s="23">
        <v>713.19</v>
      </c>
      <c r="E23" s="23">
        <v>392.25</v>
      </c>
    </row>
    <row r="24" spans="1:5" x14ac:dyDescent="0.3">
      <c r="A24" s="24">
        <v>42445</v>
      </c>
      <c r="B24" s="23">
        <v>2016</v>
      </c>
      <c r="C24" s="23" t="s">
        <v>31</v>
      </c>
      <c r="D24" s="23">
        <v>148.6</v>
      </c>
      <c r="E24" s="23">
        <v>69.84</v>
      </c>
    </row>
    <row r="25" spans="1:5" x14ac:dyDescent="0.3">
      <c r="A25" s="24">
        <v>42963</v>
      </c>
      <c r="B25" s="23">
        <v>2017</v>
      </c>
      <c r="C25" s="23" t="s">
        <v>76</v>
      </c>
      <c r="D25" s="23">
        <v>2436.08</v>
      </c>
      <c r="E25" s="23">
        <v>1315.48</v>
      </c>
    </row>
    <row r="26" spans="1:5" x14ac:dyDescent="0.3">
      <c r="A26" s="24">
        <v>43129</v>
      </c>
      <c r="B26" s="23">
        <v>2018</v>
      </c>
      <c r="C26" s="23" t="s">
        <v>31</v>
      </c>
      <c r="D26" s="23">
        <v>353.67</v>
      </c>
      <c r="E26" s="23">
        <v>169.76</v>
      </c>
    </row>
    <row r="27" spans="1:5" x14ac:dyDescent="0.3">
      <c r="A27" s="24">
        <v>43046</v>
      </c>
      <c r="B27" s="23">
        <v>2017</v>
      </c>
      <c r="C27" s="23" t="s">
        <v>31</v>
      </c>
      <c r="D27" s="23">
        <v>1993.91</v>
      </c>
      <c r="E27" s="23">
        <v>996.96</v>
      </c>
    </row>
    <row r="28" spans="1:5" x14ac:dyDescent="0.3">
      <c r="A28" s="24">
        <v>43217</v>
      </c>
      <c r="B28" s="23">
        <v>2018</v>
      </c>
      <c r="C28" s="23" t="s">
        <v>76</v>
      </c>
      <c r="D28" s="23">
        <v>1535.67</v>
      </c>
      <c r="E28" s="23">
        <v>982.83</v>
      </c>
    </row>
    <row r="29" spans="1:5" x14ac:dyDescent="0.3">
      <c r="A29" s="24">
        <v>42858</v>
      </c>
      <c r="B29" s="23">
        <v>2017</v>
      </c>
      <c r="C29" s="23" t="s">
        <v>76</v>
      </c>
      <c r="D29" s="23">
        <v>1058.98</v>
      </c>
      <c r="E29" s="23">
        <v>645.98</v>
      </c>
    </row>
    <row r="30" spans="1:5" x14ac:dyDescent="0.3">
      <c r="A30" s="24">
        <v>43026</v>
      </c>
      <c r="B30" s="23">
        <v>2017</v>
      </c>
      <c r="C30" s="23" t="s">
        <v>77</v>
      </c>
      <c r="D30" s="23">
        <v>725.21</v>
      </c>
      <c r="E30" s="23">
        <v>362.61</v>
      </c>
    </row>
    <row r="31" spans="1:5" x14ac:dyDescent="0.3">
      <c r="A31" s="24">
        <v>43043</v>
      </c>
      <c r="B31" s="23">
        <v>2017</v>
      </c>
      <c r="C31" s="23" t="s">
        <v>77</v>
      </c>
      <c r="D31" s="23">
        <v>1332.83</v>
      </c>
      <c r="E31" s="23">
        <v>879.67</v>
      </c>
    </row>
    <row r="32" spans="1:5" x14ac:dyDescent="0.3">
      <c r="A32" s="24">
        <v>42556</v>
      </c>
      <c r="B32" s="23">
        <v>2016</v>
      </c>
      <c r="C32" s="23" t="s">
        <v>30</v>
      </c>
      <c r="D32" s="23">
        <v>1955.26</v>
      </c>
      <c r="E32" s="23">
        <v>860.31</v>
      </c>
    </row>
    <row r="33" spans="1:5" x14ac:dyDescent="0.3">
      <c r="A33" s="24">
        <v>42646</v>
      </c>
      <c r="B33" s="23">
        <v>2016</v>
      </c>
      <c r="C33" s="23" t="s">
        <v>77</v>
      </c>
      <c r="D33" s="23">
        <v>1003.54</v>
      </c>
      <c r="E33" s="23">
        <v>662.34</v>
      </c>
    </row>
    <row r="34" spans="1:5" x14ac:dyDescent="0.3">
      <c r="A34" s="24">
        <v>42806</v>
      </c>
      <c r="B34" s="23">
        <v>2017</v>
      </c>
      <c r="C34" s="23" t="s">
        <v>31</v>
      </c>
      <c r="D34" s="23">
        <v>368.46</v>
      </c>
      <c r="E34" s="23">
        <v>184.23</v>
      </c>
    </row>
    <row r="35" spans="1:5" x14ac:dyDescent="0.3">
      <c r="A35" s="24">
        <v>43019</v>
      </c>
      <c r="B35" s="23">
        <v>2017</v>
      </c>
      <c r="C35" s="23" t="s">
        <v>30</v>
      </c>
      <c r="D35" s="23">
        <v>1473.86</v>
      </c>
      <c r="E35" s="23">
        <v>795.88</v>
      </c>
    </row>
    <row r="36" spans="1:5" x14ac:dyDescent="0.3">
      <c r="A36" s="24">
        <v>43032</v>
      </c>
      <c r="B36" s="23">
        <v>2017</v>
      </c>
      <c r="C36" s="23" t="s">
        <v>76</v>
      </c>
      <c r="D36" s="23">
        <v>539.23</v>
      </c>
      <c r="E36" s="23">
        <v>285.79000000000002</v>
      </c>
    </row>
    <row r="37" spans="1:5" x14ac:dyDescent="0.3">
      <c r="A37" s="24">
        <v>42377</v>
      </c>
      <c r="B37" s="23">
        <v>2016</v>
      </c>
      <c r="C37" s="23" t="s">
        <v>76</v>
      </c>
      <c r="D37" s="23">
        <v>1974.49</v>
      </c>
      <c r="E37" s="23">
        <v>908.27</v>
      </c>
    </row>
    <row r="38" spans="1:5" x14ac:dyDescent="0.3">
      <c r="A38" s="24">
        <v>42964</v>
      </c>
      <c r="B38" s="23">
        <v>2017</v>
      </c>
      <c r="C38" s="23" t="s">
        <v>76</v>
      </c>
      <c r="D38" s="23">
        <v>1931.47</v>
      </c>
      <c r="E38" s="23">
        <v>1081.6199999999999</v>
      </c>
    </row>
    <row r="39" spans="1:5" x14ac:dyDescent="0.3">
      <c r="A39" s="24">
        <v>42688</v>
      </c>
      <c r="B39" s="23">
        <v>2016</v>
      </c>
      <c r="C39" s="23" t="s">
        <v>76</v>
      </c>
      <c r="D39" s="23">
        <v>1449.29</v>
      </c>
      <c r="E39" s="23">
        <v>884.07</v>
      </c>
    </row>
    <row r="40" spans="1:5" x14ac:dyDescent="0.3">
      <c r="A40" s="24">
        <v>42904</v>
      </c>
      <c r="B40" s="23">
        <v>2017</v>
      </c>
      <c r="C40" s="23" t="s">
        <v>77</v>
      </c>
      <c r="D40" s="23">
        <v>2307.69</v>
      </c>
      <c r="E40" s="23">
        <v>1038.46</v>
      </c>
    </row>
    <row r="41" spans="1:5" x14ac:dyDescent="0.3">
      <c r="A41" s="24">
        <v>43193</v>
      </c>
      <c r="B41" s="23">
        <v>2018</v>
      </c>
      <c r="C41" s="23" t="s">
        <v>30</v>
      </c>
      <c r="D41" s="23">
        <v>1115.1300000000001</v>
      </c>
      <c r="E41" s="23">
        <v>490.66</v>
      </c>
    </row>
    <row r="42" spans="1:5" x14ac:dyDescent="0.3">
      <c r="A42" s="24">
        <v>42384</v>
      </c>
      <c r="B42" s="23">
        <v>2016</v>
      </c>
      <c r="C42" s="23" t="s">
        <v>31</v>
      </c>
      <c r="D42" s="23">
        <v>29.88</v>
      </c>
      <c r="E42" s="23">
        <v>16.14</v>
      </c>
    </row>
    <row r="43" spans="1:5" x14ac:dyDescent="0.3">
      <c r="A43" s="24">
        <v>42794</v>
      </c>
      <c r="B43" s="23">
        <v>2017</v>
      </c>
      <c r="C43" s="23" t="s">
        <v>77</v>
      </c>
      <c r="D43" s="23">
        <v>2154.9499999999998</v>
      </c>
      <c r="E43" s="23">
        <v>1077.48</v>
      </c>
    </row>
    <row r="44" spans="1:5" x14ac:dyDescent="0.3">
      <c r="A44" s="24">
        <v>42433</v>
      </c>
      <c r="B44" s="23">
        <v>2016</v>
      </c>
      <c r="C44" s="23" t="s">
        <v>30</v>
      </c>
      <c r="D44" s="23">
        <v>1234.8599999999999</v>
      </c>
      <c r="E44" s="23">
        <v>815.01</v>
      </c>
    </row>
    <row r="45" spans="1:5" x14ac:dyDescent="0.3">
      <c r="A45" s="24">
        <v>43000</v>
      </c>
      <c r="B45" s="23">
        <v>2017</v>
      </c>
      <c r="C45" s="23" t="s">
        <v>76</v>
      </c>
      <c r="D45" s="23">
        <v>2154.1799999999998</v>
      </c>
      <c r="E45" s="23">
        <v>1206.3399999999999</v>
      </c>
    </row>
    <row r="46" spans="1:5" x14ac:dyDescent="0.3">
      <c r="A46" s="24">
        <v>42939</v>
      </c>
      <c r="B46" s="23">
        <v>2017</v>
      </c>
      <c r="C46" s="23" t="s">
        <v>30</v>
      </c>
      <c r="D46" s="23">
        <v>1744.62</v>
      </c>
      <c r="E46" s="23">
        <v>872.31</v>
      </c>
    </row>
    <row r="47" spans="1:5" x14ac:dyDescent="0.3">
      <c r="A47" s="24">
        <v>43269</v>
      </c>
      <c r="B47" s="23">
        <v>2018</v>
      </c>
      <c r="C47" s="23" t="s">
        <v>76</v>
      </c>
      <c r="D47" s="23">
        <v>2298.4499999999998</v>
      </c>
      <c r="E47" s="23">
        <v>1126.24</v>
      </c>
    </row>
    <row r="48" spans="1:5" x14ac:dyDescent="0.3">
      <c r="A48" s="24">
        <v>42596</v>
      </c>
      <c r="B48" s="23">
        <v>2016</v>
      </c>
      <c r="C48" s="23" t="s">
        <v>30</v>
      </c>
      <c r="D48" s="23">
        <v>494.28</v>
      </c>
      <c r="E48" s="23">
        <v>271.85000000000002</v>
      </c>
    </row>
    <row r="49" spans="1:5" x14ac:dyDescent="0.3">
      <c r="A49" s="24">
        <v>42438</v>
      </c>
      <c r="B49" s="23">
        <v>2016</v>
      </c>
      <c r="C49" s="23" t="s">
        <v>31</v>
      </c>
      <c r="D49" s="23">
        <v>2253.0300000000002</v>
      </c>
      <c r="E49" s="23">
        <v>1149.05</v>
      </c>
    </row>
    <row r="50" spans="1:5" x14ac:dyDescent="0.3">
      <c r="A50" s="24">
        <v>42795</v>
      </c>
      <c r="B50" s="23">
        <v>2017</v>
      </c>
      <c r="C50" s="23" t="s">
        <v>31</v>
      </c>
      <c r="D50" s="23">
        <v>1478.09</v>
      </c>
      <c r="E50" s="23">
        <v>768.61</v>
      </c>
    </row>
    <row r="51" spans="1:5" x14ac:dyDescent="0.3">
      <c r="A51" s="24">
        <v>43406</v>
      </c>
      <c r="B51" s="23">
        <v>2018</v>
      </c>
      <c r="C51" s="23" t="s">
        <v>77</v>
      </c>
      <c r="D51" s="23">
        <v>678.92</v>
      </c>
      <c r="E51" s="23">
        <v>325.88</v>
      </c>
    </row>
    <row r="52" spans="1:5" x14ac:dyDescent="0.3">
      <c r="A52" s="24">
        <v>43201</v>
      </c>
      <c r="B52" s="23">
        <v>2018</v>
      </c>
      <c r="C52" s="23" t="s">
        <v>31</v>
      </c>
      <c r="D52" s="23">
        <v>143.51</v>
      </c>
      <c r="E52" s="23">
        <v>71.760000000000005</v>
      </c>
    </row>
    <row r="53" spans="1:5" x14ac:dyDescent="0.3">
      <c r="A53" s="24">
        <v>42425</v>
      </c>
      <c r="B53" s="23">
        <v>2016</v>
      </c>
      <c r="C53" s="23" t="s">
        <v>77</v>
      </c>
      <c r="D53" s="23">
        <v>1868.96</v>
      </c>
      <c r="E53" s="23">
        <v>747.58</v>
      </c>
    </row>
    <row r="54" spans="1:5" x14ac:dyDescent="0.3">
      <c r="A54" s="24">
        <v>42899</v>
      </c>
      <c r="B54" s="23">
        <v>2017</v>
      </c>
      <c r="C54" s="23" t="s">
        <v>77</v>
      </c>
      <c r="D54" s="23">
        <v>1549.63</v>
      </c>
      <c r="E54" s="23">
        <v>604.36</v>
      </c>
    </row>
    <row r="55" spans="1:5" x14ac:dyDescent="0.3">
      <c r="A55" s="24">
        <v>42682</v>
      </c>
      <c r="B55" s="23">
        <v>2016</v>
      </c>
      <c r="C55" s="23" t="s">
        <v>31</v>
      </c>
      <c r="D55" s="23">
        <v>937.24</v>
      </c>
      <c r="E55" s="23">
        <v>459.25</v>
      </c>
    </row>
    <row r="56" spans="1:5" x14ac:dyDescent="0.3">
      <c r="A56" s="24">
        <v>43227</v>
      </c>
      <c r="B56" s="23">
        <v>2018</v>
      </c>
      <c r="C56" s="23" t="s">
        <v>31</v>
      </c>
      <c r="D56" s="23">
        <v>109.84</v>
      </c>
      <c r="E56" s="23">
        <v>54.92</v>
      </c>
    </row>
    <row r="57" spans="1:5" x14ac:dyDescent="0.3">
      <c r="A57" s="24">
        <v>42782</v>
      </c>
      <c r="B57" s="23">
        <v>2017</v>
      </c>
      <c r="C57" s="23" t="s">
        <v>77</v>
      </c>
      <c r="D57" s="23">
        <v>747.68</v>
      </c>
      <c r="E57" s="23">
        <v>500.95</v>
      </c>
    </row>
    <row r="58" spans="1:5" x14ac:dyDescent="0.3">
      <c r="A58" s="24">
        <v>42886</v>
      </c>
      <c r="B58" s="23">
        <v>2017</v>
      </c>
      <c r="C58" s="23" t="s">
        <v>77</v>
      </c>
      <c r="D58" s="23">
        <v>443.35</v>
      </c>
      <c r="E58" s="23">
        <v>252.71</v>
      </c>
    </row>
    <row r="59" spans="1:5" x14ac:dyDescent="0.3">
      <c r="A59" s="24">
        <v>42396</v>
      </c>
      <c r="B59" s="23">
        <v>2016</v>
      </c>
      <c r="C59" s="23" t="s">
        <v>77</v>
      </c>
      <c r="D59" s="23">
        <v>1129.8499999999999</v>
      </c>
      <c r="E59" s="23">
        <v>723.1</v>
      </c>
    </row>
    <row r="60" spans="1:5" x14ac:dyDescent="0.3">
      <c r="A60" s="24">
        <v>42632</v>
      </c>
      <c r="B60" s="23">
        <v>2016</v>
      </c>
      <c r="C60" s="23" t="s">
        <v>76</v>
      </c>
      <c r="D60" s="23">
        <v>2202.75</v>
      </c>
      <c r="E60" s="23">
        <v>947.18</v>
      </c>
    </row>
    <row r="61" spans="1:5" x14ac:dyDescent="0.3">
      <c r="A61" s="24">
        <v>42405</v>
      </c>
      <c r="B61" s="23">
        <v>2016</v>
      </c>
      <c r="C61" s="23" t="s">
        <v>30</v>
      </c>
      <c r="D61" s="23">
        <v>29.56</v>
      </c>
      <c r="E61" s="23">
        <v>11.82</v>
      </c>
    </row>
    <row r="62" spans="1:5" x14ac:dyDescent="0.3">
      <c r="A62" s="24">
        <v>42473</v>
      </c>
      <c r="B62" s="23">
        <v>2016</v>
      </c>
      <c r="C62" s="23" t="s">
        <v>30</v>
      </c>
      <c r="D62" s="23">
        <v>2088.42</v>
      </c>
      <c r="E62" s="23">
        <v>1294.82</v>
      </c>
    </row>
    <row r="63" spans="1:5" x14ac:dyDescent="0.3">
      <c r="A63" s="24">
        <v>42817</v>
      </c>
      <c r="B63" s="23">
        <v>2017</v>
      </c>
      <c r="C63" s="23" t="s">
        <v>31</v>
      </c>
      <c r="D63" s="23">
        <v>708.14</v>
      </c>
      <c r="E63" s="23">
        <v>446.13</v>
      </c>
    </row>
    <row r="64" spans="1:5" x14ac:dyDescent="0.3">
      <c r="A64" s="24">
        <v>43442</v>
      </c>
      <c r="B64" s="23">
        <v>2018</v>
      </c>
      <c r="C64" s="23" t="s">
        <v>77</v>
      </c>
      <c r="D64" s="23">
        <v>44.86</v>
      </c>
      <c r="E64" s="23">
        <v>26.47</v>
      </c>
    </row>
    <row r="65" spans="1:5" x14ac:dyDescent="0.3">
      <c r="A65" s="24">
        <v>42997</v>
      </c>
      <c r="B65" s="23">
        <v>2017</v>
      </c>
      <c r="C65" s="23" t="s">
        <v>76</v>
      </c>
      <c r="D65" s="23">
        <v>1665.87</v>
      </c>
      <c r="E65" s="23">
        <v>866.25</v>
      </c>
    </row>
    <row r="66" spans="1:5" x14ac:dyDescent="0.3">
      <c r="A66" s="24">
        <v>43108</v>
      </c>
      <c r="B66" s="23">
        <v>2018</v>
      </c>
      <c r="C66" s="23" t="s">
        <v>30</v>
      </c>
      <c r="D66" s="23">
        <v>1657.26</v>
      </c>
      <c r="E66" s="23">
        <v>977.78</v>
      </c>
    </row>
    <row r="67" spans="1:5" x14ac:dyDescent="0.3">
      <c r="A67" s="24">
        <v>42763</v>
      </c>
      <c r="B67" s="23">
        <v>2017</v>
      </c>
      <c r="C67" s="23" t="s">
        <v>31</v>
      </c>
      <c r="D67" s="23">
        <v>1543.94</v>
      </c>
      <c r="E67" s="23">
        <v>679.33</v>
      </c>
    </row>
    <row r="68" spans="1:5" x14ac:dyDescent="0.3">
      <c r="A68" s="24">
        <v>42571</v>
      </c>
      <c r="B68" s="23">
        <v>2016</v>
      </c>
      <c r="C68" s="23" t="s">
        <v>30</v>
      </c>
      <c r="D68" s="23">
        <v>1362.96</v>
      </c>
      <c r="E68" s="23">
        <v>708.74</v>
      </c>
    </row>
    <row r="69" spans="1:5" x14ac:dyDescent="0.3">
      <c r="A69" s="24">
        <v>42903</v>
      </c>
      <c r="B69" s="23">
        <v>2017</v>
      </c>
      <c r="C69" s="23" t="s">
        <v>30</v>
      </c>
      <c r="D69" s="23">
        <v>308.39999999999998</v>
      </c>
      <c r="E69" s="23">
        <v>141.86000000000001</v>
      </c>
    </row>
    <row r="70" spans="1:5" x14ac:dyDescent="0.3">
      <c r="A70" s="24">
        <v>42804</v>
      </c>
      <c r="B70" s="23">
        <v>2017</v>
      </c>
      <c r="C70" s="23" t="s">
        <v>77</v>
      </c>
      <c r="D70" s="23">
        <v>2495.48</v>
      </c>
      <c r="E70" s="23">
        <v>1098.01</v>
      </c>
    </row>
    <row r="71" spans="1:5" x14ac:dyDescent="0.3">
      <c r="A71" s="24">
        <v>42865</v>
      </c>
      <c r="B71" s="23">
        <v>2017</v>
      </c>
      <c r="C71" s="23" t="s">
        <v>76</v>
      </c>
      <c r="D71" s="23">
        <v>402.76</v>
      </c>
      <c r="E71" s="23">
        <v>189.3</v>
      </c>
    </row>
    <row r="72" spans="1:5" x14ac:dyDescent="0.3">
      <c r="A72" s="24">
        <v>43228</v>
      </c>
      <c r="B72" s="23">
        <v>2018</v>
      </c>
      <c r="C72" s="23" t="s">
        <v>77</v>
      </c>
      <c r="D72" s="23">
        <v>1421.93</v>
      </c>
      <c r="E72" s="23">
        <v>639.87</v>
      </c>
    </row>
    <row r="73" spans="1:5" x14ac:dyDescent="0.3">
      <c r="A73" s="24">
        <v>42374</v>
      </c>
      <c r="B73" s="23">
        <v>2016</v>
      </c>
      <c r="C73" s="23" t="s">
        <v>31</v>
      </c>
      <c r="D73" s="23">
        <v>1172.31</v>
      </c>
      <c r="E73" s="23">
        <v>644.77</v>
      </c>
    </row>
    <row r="74" spans="1:5" x14ac:dyDescent="0.3">
      <c r="A74" s="24">
        <v>42834</v>
      </c>
      <c r="B74" s="23">
        <v>2017</v>
      </c>
      <c r="C74" s="23" t="s">
        <v>31</v>
      </c>
      <c r="D74" s="23">
        <v>2070.4899999999998</v>
      </c>
      <c r="E74" s="23">
        <v>1345.82</v>
      </c>
    </row>
    <row r="75" spans="1:5" x14ac:dyDescent="0.3">
      <c r="A75" s="24">
        <v>43463</v>
      </c>
      <c r="B75" s="23">
        <v>2018</v>
      </c>
      <c r="C75" s="23" t="s">
        <v>30</v>
      </c>
      <c r="D75" s="23">
        <v>1965.34</v>
      </c>
      <c r="E75" s="23">
        <v>786.14</v>
      </c>
    </row>
    <row r="76" spans="1:5" x14ac:dyDescent="0.3">
      <c r="A76" s="24">
        <v>42542</v>
      </c>
      <c r="B76" s="23">
        <v>2016</v>
      </c>
      <c r="C76" s="23" t="s">
        <v>76</v>
      </c>
      <c r="D76" s="23">
        <v>1833</v>
      </c>
      <c r="E76" s="23">
        <v>879.84</v>
      </c>
    </row>
    <row r="77" spans="1:5" x14ac:dyDescent="0.3">
      <c r="A77" s="24">
        <v>43197</v>
      </c>
      <c r="B77" s="23">
        <v>2018</v>
      </c>
      <c r="C77" s="23" t="s">
        <v>76</v>
      </c>
      <c r="D77" s="23">
        <v>2151.4499999999998</v>
      </c>
      <c r="E77" s="23">
        <v>1312.38</v>
      </c>
    </row>
    <row r="78" spans="1:5" x14ac:dyDescent="0.3">
      <c r="A78" s="24">
        <v>42860</v>
      </c>
      <c r="B78" s="23">
        <v>2017</v>
      </c>
      <c r="C78" s="23" t="s">
        <v>76</v>
      </c>
      <c r="D78" s="23">
        <v>673.95</v>
      </c>
      <c r="E78" s="23">
        <v>384.15</v>
      </c>
    </row>
    <row r="79" spans="1:5" x14ac:dyDescent="0.3">
      <c r="A79" s="24">
        <v>43117</v>
      </c>
      <c r="B79" s="23">
        <v>2018</v>
      </c>
      <c r="C79" s="23" t="s">
        <v>30</v>
      </c>
      <c r="D79" s="23">
        <v>561.58000000000004</v>
      </c>
      <c r="E79" s="23">
        <v>247.1</v>
      </c>
    </row>
    <row r="80" spans="1:5" x14ac:dyDescent="0.3">
      <c r="A80" s="24">
        <v>42957</v>
      </c>
      <c r="B80" s="23">
        <v>2017</v>
      </c>
      <c r="C80" s="23" t="s">
        <v>77</v>
      </c>
      <c r="D80" s="23">
        <v>1342.24</v>
      </c>
      <c r="E80" s="23">
        <v>711.39</v>
      </c>
    </row>
    <row r="81" spans="1:5" x14ac:dyDescent="0.3">
      <c r="A81" s="24">
        <v>43286</v>
      </c>
      <c r="B81" s="23">
        <v>2018</v>
      </c>
      <c r="C81" s="23" t="s">
        <v>31</v>
      </c>
      <c r="D81" s="23">
        <v>1754.6</v>
      </c>
      <c r="E81" s="23">
        <v>789.57</v>
      </c>
    </row>
    <row r="82" spans="1:5" x14ac:dyDescent="0.3">
      <c r="A82" s="24">
        <v>43129</v>
      </c>
      <c r="B82" s="23">
        <v>2018</v>
      </c>
      <c r="C82" s="23" t="s">
        <v>31</v>
      </c>
      <c r="D82" s="23">
        <v>214.29</v>
      </c>
      <c r="E82" s="23">
        <v>109.29</v>
      </c>
    </row>
    <row r="83" spans="1:5" x14ac:dyDescent="0.3">
      <c r="A83" s="24">
        <v>42793</v>
      </c>
      <c r="B83" s="23">
        <v>2017</v>
      </c>
      <c r="C83" s="23" t="s">
        <v>77</v>
      </c>
      <c r="D83" s="23">
        <v>1561.54</v>
      </c>
      <c r="E83" s="23">
        <v>952.54</v>
      </c>
    </row>
    <row r="84" spans="1:5" x14ac:dyDescent="0.3">
      <c r="A84" s="24">
        <v>43165</v>
      </c>
      <c r="B84" s="23">
        <v>2018</v>
      </c>
      <c r="C84" s="23" t="s">
        <v>30</v>
      </c>
      <c r="D84" s="23">
        <v>1673.37</v>
      </c>
      <c r="E84" s="23">
        <v>870.15</v>
      </c>
    </row>
    <row r="85" spans="1:5" x14ac:dyDescent="0.3">
      <c r="A85" s="24">
        <v>43414</v>
      </c>
      <c r="B85" s="23">
        <v>2018</v>
      </c>
      <c r="C85" s="23" t="s">
        <v>30</v>
      </c>
      <c r="D85" s="23">
        <v>773.05</v>
      </c>
      <c r="E85" s="23">
        <v>440.64</v>
      </c>
    </row>
    <row r="86" spans="1:5" x14ac:dyDescent="0.3">
      <c r="A86" s="24">
        <v>43385</v>
      </c>
      <c r="B86" s="23">
        <v>2018</v>
      </c>
      <c r="C86" s="23" t="s">
        <v>30</v>
      </c>
      <c r="D86" s="23">
        <v>418.72</v>
      </c>
      <c r="E86" s="23">
        <v>230.3</v>
      </c>
    </row>
    <row r="87" spans="1:5" x14ac:dyDescent="0.3">
      <c r="A87" s="24">
        <v>43033</v>
      </c>
      <c r="B87" s="23">
        <v>2017</v>
      </c>
      <c r="C87" s="23" t="s">
        <v>76</v>
      </c>
      <c r="D87" s="23">
        <v>1946.44</v>
      </c>
      <c r="E87" s="23">
        <v>1051.08</v>
      </c>
    </row>
    <row r="88" spans="1:5" x14ac:dyDescent="0.3">
      <c r="A88" s="24">
        <v>42791</v>
      </c>
      <c r="B88" s="23">
        <v>2017</v>
      </c>
      <c r="C88" s="23" t="s">
        <v>77</v>
      </c>
      <c r="D88" s="23">
        <v>770.94</v>
      </c>
      <c r="E88" s="23">
        <v>339.21</v>
      </c>
    </row>
    <row r="89" spans="1:5" x14ac:dyDescent="0.3">
      <c r="A89" s="24">
        <v>43332</v>
      </c>
      <c r="B89" s="23">
        <v>2018</v>
      </c>
      <c r="C89" s="23" t="s">
        <v>31</v>
      </c>
      <c r="D89" s="23">
        <v>1222.49</v>
      </c>
      <c r="E89" s="23">
        <v>770.17</v>
      </c>
    </row>
    <row r="90" spans="1:5" x14ac:dyDescent="0.3">
      <c r="A90" s="24">
        <v>43184</v>
      </c>
      <c r="B90" s="23">
        <v>2018</v>
      </c>
      <c r="C90" s="23" t="s">
        <v>30</v>
      </c>
      <c r="D90" s="23">
        <v>1395.46</v>
      </c>
      <c r="E90" s="23">
        <v>851.23</v>
      </c>
    </row>
    <row r="91" spans="1:5" x14ac:dyDescent="0.3">
      <c r="A91" s="24">
        <v>42896</v>
      </c>
      <c r="B91" s="23">
        <v>2017</v>
      </c>
      <c r="C91" s="23" t="s">
        <v>30</v>
      </c>
      <c r="D91" s="23">
        <v>1520.63</v>
      </c>
      <c r="E91" s="23">
        <v>851.55</v>
      </c>
    </row>
    <row r="92" spans="1:5" x14ac:dyDescent="0.3">
      <c r="A92" s="24">
        <v>42635</v>
      </c>
      <c r="B92" s="23">
        <v>2016</v>
      </c>
      <c r="C92" s="23" t="s">
        <v>77</v>
      </c>
      <c r="D92" s="23">
        <v>1094.5</v>
      </c>
      <c r="E92" s="23">
        <v>689.54</v>
      </c>
    </row>
    <row r="93" spans="1:5" x14ac:dyDescent="0.3">
      <c r="A93" s="24">
        <v>42808</v>
      </c>
      <c r="B93" s="23">
        <v>2017</v>
      </c>
      <c r="C93" s="23" t="s">
        <v>31</v>
      </c>
      <c r="D93" s="23">
        <v>76.959999999999994</v>
      </c>
      <c r="E93" s="23">
        <v>33.86</v>
      </c>
    </row>
    <row r="94" spans="1:5" x14ac:dyDescent="0.3">
      <c r="A94" s="24">
        <v>43016</v>
      </c>
      <c r="B94" s="23">
        <v>2017</v>
      </c>
      <c r="C94" s="23" t="s">
        <v>31</v>
      </c>
      <c r="D94" s="23">
        <v>234.72</v>
      </c>
      <c r="E94" s="23">
        <v>152.57</v>
      </c>
    </row>
    <row r="95" spans="1:5" x14ac:dyDescent="0.3">
      <c r="A95" s="24">
        <v>42793</v>
      </c>
      <c r="B95" s="23">
        <v>2017</v>
      </c>
      <c r="C95" s="23" t="s">
        <v>30</v>
      </c>
      <c r="D95" s="23">
        <v>2003.25</v>
      </c>
      <c r="E95" s="23">
        <v>1041.69</v>
      </c>
    </row>
    <row r="96" spans="1:5" x14ac:dyDescent="0.3">
      <c r="A96" s="24">
        <v>42879</v>
      </c>
      <c r="B96" s="23">
        <v>2017</v>
      </c>
      <c r="C96" s="23" t="s">
        <v>31</v>
      </c>
      <c r="D96" s="23">
        <v>1688.01</v>
      </c>
      <c r="E96" s="23">
        <v>1063.45</v>
      </c>
    </row>
    <row r="97" spans="1:5" x14ac:dyDescent="0.3">
      <c r="A97" s="24">
        <v>42733</v>
      </c>
      <c r="B97" s="23">
        <v>2016</v>
      </c>
      <c r="C97" s="23" t="s">
        <v>77</v>
      </c>
      <c r="D97" s="23">
        <v>1538.35</v>
      </c>
      <c r="E97" s="23">
        <v>815.33</v>
      </c>
    </row>
    <row r="98" spans="1:5" x14ac:dyDescent="0.3">
      <c r="A98" s="24">
        <v>42856</v>
      </c>
      <c r="B98" s="23">
        <v>2017</v>
      </c>
      <c r="C98" s="23" t="s">
        <v>76</v>
      </c>
      <c r="D98" s="23">
        <v>147.04</v>
      </c>
      <c r="E98" s="23">
        <v>97.05</v>
      </c>
    </row>
    <row r="99" spans="1:5" x14ac:dyDescent="0.3">
      <c r="A99" s="24">
        <v>42937</v>
      </c>
      <c r="B99" s="23">
        <v>2017</v>
      </c>
      <c r="C99" s="23" t="s">
        <v>76</v>
      </c>
      <c r="D99" s="23">
        <v>1908.31</v>
      </c>
      <c r="E99" s="23">
        <v>954.16</v>
      </c>
    </row>
    <row r="100" spans="1:5" x14ac:dyDescent="0.3">
      <c r="A100" s="24">
        <v>42745</v>
      </c>
      <c r="B100" s="23">
        <v>2017</v>
      </c>
      <c r="C100" s="23" t="s">
        <v>31</v>
      </c>
      <c r="D100" s="23">
        <v>490.77</v>
      </c>
      <c r="E100" s="23">
        <v>319</v>
      </c>
    </row>
    <row r="101" spans="1:5" x14ac:dyDescent="0.3">
      <c r="A101" s="24">
        <v>42920</v>
      </c>
      <c r="B101" s="23">
        <v>2017</v>
      </c>
      <c r="C101" s="23" t="s">
        <v>30</v>
      </c>
      <c r="D101" s="23">
        <v>671.76</v>
      </c>
      <c r="E101" s="23">
        <v>409.77</v>
      </c>
    </row>
    <row r="102" spans="1:5" x14ac:dyDescent="0.3">
      <c r="A102" s="24">
        <v>42556</v>
      </c>
      <c r="B102" s="23">
        <v>2016</v>
      </c>
      <c r="C102" s="23" t="s">
        <v>30</v>
      </c>
      <c r="D102" s="23">
        <v>2301.62</v>
      </c>
      <c r="E102" s="23">
        <v>920.65</v>
      </c>
    </row>
    <row r="103" spans="1:5" x14ac:dyDescent="0.3">
      <c r="A103" s="24">
        <v>42746</v>
      </c>
      <c r="B103" s="23">
        <v>2017</v>
      </c>
      <c r="C103" s="23" t="s">
        <v>77</v>
      </c>
      <c r="D103" s="23">
        <v>502.61</v>
      </c>
      <c r="E103" s="23">
        <v>206.07</v>
      </c>
    </row>
    <row r="104" spans="1:5" x14ac:dyDescent="0.3">
      <c r="A104" s="24">
        <v>43381</v>
      </c>
      <c r="B104" s="23">
        <v>2018</v>
      </c>
      <c r="C104" s="23" t="s">
        <v>30</v>
      </c>
      <c r="D104" s="23">
        <v>1047.6300000000001</v>
      </c>
      <c r="E104" s="23">
        <v>408.58</v>
      </c>
    </row>
    <row r="105" spans="1:5" x14ac:dyDescent="0.3">
      <c r="A105" s="24">
        <v>43227</v>
      </c>
      <c r="B105" s="23">
        <v>2018</v>
      </c>
      <c r="C105" s="23" t="s">
        <v>76</v>
      </c>
      <c r="D105" s="23">
        <v>1647.46</v>
      </c>
      <c r="E105" s="23">
        <v>741.36</v>
      </c>
    </row>
    <row r="106" spans="1:5" x14ac:dyDescent="0.3">
      <c r="A106" s="24">
        <v>43137</v>
      </c>
      <c r="B106" s="23">
        <v>2018</v>
      </c>
      <c r="C106" s="23" t="s">
        <v>31</v>
      </c>
      <c r="D106" s="23">
        <v>609.32000000000005</v>
      </c>
      <c r="E106" s="23">
        <v>280.29000000000002</v>
      </c>
    </row>
    <row r="107" spans="1:5" x14ac:dyDescent="0.3">
      <c r="A107" s="24">
        <v>43141</v>
      </c>
      <c r="B107" s="23">
        <v>2018</v>
      </c>
      <c r="C107" s="23" t="s">
        <v>76</v>
      </c>
      <c r="D107" s="23">
        <v>489.95</v>
      </c>
      <c r="E107" s="23">
        <v>279.27</v>
      </c>
    </row>
    <row r="108" spans="1:5" x14ac:dyDescent="0.3">
      <c r="A108" s="24">
        <v>43200</v>
      </c>
      <c r="B108" s="23">
        <v>2018</v>
      </c>
      <c r="C108" s="23" t="s">
        <v>77</v>
      </c>
      <c r="D108" s="23">
        <v>234.43</v>
      </c>
      <c r="E108" s="23">
        <v>126.59</v>
      </c>
    </row>
    <row r="109" spans="1:5" x14ac:dyDescent="0.3">
      <c r="A109" s="24">
        <v>43119</v>
      </c>
      <c r="B109" s="23">
        <v>2018</v>
      </c>
      <c r="C109" s="23" t="s">
        <v>77</v>
      </c>
      <c r="D109" s="23">
        <v>1988.25</v>
      </c>
      <c r="E109" s="23">
        <v>1113.42</v>
      </c>
    </row>
    <row r="110" spans="1:5" x14ac:dyDescent="0.3">
      <c r="A110" s="24">
        <v>43116</v>
      </c>
      <c r="B110" s="23">
        <v>2018</v>
      </c>
      <c r="C110" s="23" t="s">
        <v>31</v>
      </c>
      <c r="D110" s="23">
        <v>62.18</v>
      </c>
      <c r="E110" s="23">
        <v>24.25</v>
      </c>
    </row>
    <row r="111" spans="1:5" x14ac:dyDescent="0.3">
      <c r="A111" s="24">
        <v>42406</v>
      </c>
      <c r="B111" s="23">
        <v>2016</v>
      </c>
      <c r="C111" s="23" t="s">
        <v>76</v>
      </c>
      <c r="D111" s="23">
        <v>598.85</v>
      </c>
      <c r="E111" s="23">
        <v>269.48</v>
      </c>
    </row>
    <row r="112" spans="1:5" x14ac:dyDescent="0.3">
      <c r="A112" s="24">
        <v>42567</v>
      </c>
      <c r="B112" s="23">
        <v>2016</v>
      </c>
      <c r="C112" s="23" t="s">
        <v>77</v>
      </c>
      <c r="D112" s="23">
        <v>2177.11</v>
      </c>
      <c r="E112" s="23">
        <v>936.16</v>
      </c>
    </row>
    <row r="113" spans="1:5" x14ac:dyDescent="0.3">
      <c r="A113" s="24">
        <v>42801</v>
      </c>
      <c r="B113" s="23">
        <v>2017</v>
      </c>
      <c r="C113" s="23" t="s">
        <v>30</v>
      </c>
      <c r="D113" s="23">
        <v>2417.35</v>
      </c>
      <c r="E113" s="23">
        <v>1281.2</v>
      </c>
    </row>
    <row r="114" spans="1:5" x14ac:dyDescent="0.3">
      <c r="A114" s="24">
        <v>42797</v>
      </c>
      <c r="B114" s="23">
        <v>2017</v>
      </c>
      <c r="C114" s="23" t="s">
        <v>77</v>
      </c>
      <c r="D114" s="23">
        <v>498.52</v>
      </c>
      <c r="E114" s="23">
        <v>259.23</v>
      </c>
    </row>
    <row r="115" spans="1:5" x14ac:dyDescent="0.3">
      <c r="A115" s="24">
        <v>43091</v>
      </c>
      <c r="B115" s="23">
        <v>2017</v>
      </c>
      <c r="C115" s="23" t="s">
        <v>31</v>
      </c>
      <c r="D115" s="23">
        <v>22.8</v>
      </c>
      <c r="E115" s="23">
        <v>13.91</v>
      </c>
    </row>
    <row r="116" spans="1:5" x14ac:dyDescent="0.3">
      <c r="A116" s="24">
        <v>43274</v>
      </c>
      <c r="B116" s="23">
        <v>2018</v>
      </c>
      <c r="C116" s="23" t="s">
        <v>30</v>
      </c>
      <c r="D116" s="23">
        <v>536.25</v>
      </c>
      <c r="E116" s="23">
        <v>294.94</v>
      </c>
    </row>
    <row r="117" spans="1:5" x14ac:dyDescent="0.3">
      <c r="A117" s="24">
        <v>42413</v>
      </c>
      <c r="B117" s="23">
        <v>2016</v>
      </c>
      <c r="C117" s="23" t="s">
        <v>30</v>
      </c>
      <c r="D117" s="23">
        <v>1871.36</v>
      </c>
      <c r="E117" s="23">
        <v>1160.24</v>
      </c>
    </row>
    <row r="118" spans="1:5" x14ac:dyDescent="0.3">
      <c r="A118" s="24">
        <v>42622</v>
      </c>
      <c r="B118" s="23">
        <v>2016</v>
      </c>
      <c r="C118" s="23" t="s">
        <v>31</v>
      </c>
      <c r="D118" s="23">
        <v>880.15</v>
      </c>
      <c r="E118" s="23">
        <v>536.89</v>
      </c>
    </row>
    <row r="119" spans="1:5" x14ac:dyDescent="0.3">
      <c r="A119" s="24">
        <v>42503</v>
      </c>
      <c r="B119" s="23">
        <v>2016</v>
      </c>
      <c r="C119" s="23" t="s">
        <v>77</v>
      </c>
      <c r="D119" s="23">
        <v>2115.44</v>
      </c>
      <c r="E119" s="23">
        <v>1184.6500000000001</v>
      </c>
    </row>
    <row r="120" spans="1:5" x14ac:dyDescent="0.3">
      <c r="A120" s="24">
        <v>42612</v>
      </c>
      <c r="B120" s="23">
        <v>2016</v>
      </c>
      <c r="C120" s="23" t="s">
        <v>31</v>
      </c>
      <c r="D120" s="23">
        <v>2268.16</v>
      </c>
      <c r="E120" s="23">
        <v>975.31</v>
      </c>
    </row>
    <row r="121" spans="1:5" x14ac:dyDescent="0.3">
      <c r="A121" s="24">
        <v>43424</v>
      </c>
      <c r="B121" s="23">
        <v>2018</v>
      </c>
      <c r="C121" s="23" t="s">
        <v>77</v>
      </c>
      <c r="D121" s="23">
        <v>1800.62</v>
      </c>
      <c r="E121" s="23">
        <v>954.33</v>
      </c>
    </row>
    <row r="122" spans="1:5" x14ac:dyDescent="0.3">
      <c r="A122" s="24">
        <v>43410</v>
      </c>
      <c r="B122" s="23">
        <v>2018</v>
      </c>
      <c r="C122" s="23" t="s">
        <v>30</v>
      </c>
      <c r="D122" s="23">
        <v>1860.09</v>
      </c>
      <c r="E122" s="23">
        <v>781.24</v>
      </c>
    </row>
    <row r="123" spans="1:5" x14ac:dyDescent="0.3">
      <c r="A123" s="24">
        <v>43154</v>
      </c>
      <c r="B123" s="23">
        <v>2018</v>
      </c>
      <c r="C123" s="23" t="s">
        <v>76</v>
      </c>
      <c r="D123" s="23">
        <v>667.55</v>
      </c>
      <c r="E123" s="23">
        <v>267.02</v>
      </c>
    </row>
    <row r="124" spans="1:5" x14ac:dyDescent="0.3">
      <c r="A124" s="24">
        <v>42678</v>
      </c>
      <c r="B124" s="23">
        <v>2016</v>
      </c>
      <c r="C124" s="23" t="s">
        <v>30</v>
      </c>
      <c r="D124" s="23">
        <v>989.63</v>
      </c>
      <c r="E124" s="23">
        <v>653.16</v>
      </c>
    </row>
    <row r="125" spans="1:5" x14ac:dyDescent="0.3">
      <c r="A125" s="24">
        <v>42528</v>
      </c>
      <c r="B125" s="23">
        <v>2016</v>
      </c>
      <c r="C125" s="23" t="s">
        <v>76</v>
      </c>
      <c r="D125" s="23">
        <v>1907.49</v>
      </c>
      <c r="E125" s="23">
        <v>820.22</v>
      </c>
    </row>
    <row r="126" spans="1:5" x14ac:dyDescent="0.3">
      <c r="A126" s="24">
        <v>42468</v>
      </c>
      <c r="B126" s="23">
        <v>2016</v>
      </c>
      <c r="C126" s="23" t="s">
        <v>30</v>
      </c>
      <c r="D126" s="23">
        <v>693.75</v>
      </c>
      <c r="E126" s="23">
        <v>291.38</v>
      </c>
    </row>
    <row r="127" spans="1:5" x14ac:dyDescent="0.3">
      <c r="A127" s="24">
        <v>43044</v>
      </c>
      <c r="B127" s="23">
        <v>2017</v>
      </c>
      <c r="C127" s="23" t="s">
        <v>77</v>
      </c>
      <c r="D127" s="23">
        <v>699.22</v>
      </c>
      <c r="E127" s="23">
        <v>391.56</v>
      </c>
    </row>
    <row r="128" spans="1:5" x14ac:dyDescent="0.3">
      <c r="A128" s="24">
        <v>42938</v>
      </c>
      <c r="B128" s="23">
        <v>2017</v>
      </c>
      <c r="C128" s="23" t="s">
        <v>77</v>
      </c>
      <c r="D128" s="23">
        <v>1489.21</v>
      </c>
      <c r="E128" s="23">
        <v>982.88</v>
      </c>
    </row>
    <row r="129" spans="1:5" x14ac:dyDescent="0.3">
      <c r="A129" s="24">
        <v>42760</v>
      </c>
      <c r="B129" s="23">
        <v>2017</v>
      </c>
      <c r="C129" s="23" t="s">
        <v>76</v>
      </c>
      <c r="D129" s="23">
        <v>987.63</v>
      </c>
      <c r="E129" s="23">
        <v>414.8</v>
      </c>
    </row>
    <row r="130" spans="1:5" x14ac:dyDescent="0.3">
      <c r="A130" s="24">
        <v>43272</v>
      </c>
      <c r="B130" s="23">
        <v>2018</v>
      </c>
      <c r="C130" s="23" t="s">
        <v>30</v>
      </c>
      <c r="D130" s="23">
        <v>2037.45</v>
      </c>
      <c r="E130" s="23">
        <v>1161.3499999999999</v>
      </c>
    </row>
    <row r="131" spans="1:5" x14ac:dyDescent="0.3">
      <c r="A131" s="24">
        <v>42411</v>
      </c>
      <c r="B131" s="23">
        <v>2016</v>
      </c>
      <c r="C131" s="23" t="s">
        <v>30</v>
      </c>
      <c r="D131" s="23">
        <v>2345</v>
      </c>
      <c r="E131" s="23">
        <v>1430.45</v>
      </c>
    </row>
    <row r="132" spans="1:5" x14ac:dyDescent="0.3">
      <c r="A132" s="24">
        <v>43119</v>
      </c>
      <c r="B132" s="23">
        <v>2018</v>
      </c>
      <c r="C132" s="23" t="s">
        <v>30</v>
      </c>
      <c r="D132" s="23">
        <v>1496.14</v>
      </c>
      <c r="E132" s="23">
        <v>703.19</v>
      </c>
    </row>
    <row r="133" spans="1:5" x14ac:dyDescent="0.3">
      <c r="A133" s="24">
        <v>43121</v>
      </c>
      <c r="B133" s="23">
        <v>2018</v>
      </c>
      <c r="C133" s="23" t="s">
        <v>77</v>
      </c>
      <c r="D133" s="23">
        <v>836.37</v>
      </c>
      <c r="E133" s="23">
        <v>368</v>
      </c>
    </row>
    <row r="134" spans="1:5" x14ac:dyDescent="0.3">
      <c r="A134" s="24">
        <v>43264</v>
      </c>
      <c r="B134" s="23">
        <v>2018</v>
      </c>
      <c r="C134" s="23" t="s">
        <v>77</v>
      </c>
      <c r="D134" s="23">
        <v>1023.91</v>
      </c>
      <c r="E134" s="23">
        <v>573.39</v>
      </c>
    </row>
    <row r="135" spans="1:5" x14ac:dyDescent="0.3">
      <c r="A135" s="24">
        <v>42760</v>
      </c>
      <c r="B135" s="23">
        <v>2017</v>
      </c>
      <c r="C135" s="23" t="s">
        <v>31</v>
      </c>
      <c r="D135" s="23">
        <v>1553.78</v>
      </c>
      <c r="E135" s="23">
        <v>776.89</v>
      </c>
    </row>
    <row r="136" spans="1:5" x14ac:dyDescent="0.3">
      <c r="A136" s="24">
        <v>43088</v>
      </c>
      <c r="B136" s="23">
        <v>2017</v>
      </c>
      <c r="C136" s="23" t="s">
        <v>76</v>
      </c>
      <c r="D136" s="23">
        <v>946.52</v>
      </c>
      <c r="E136" s="23">
        <v>388.07</v>
      </c>
    </row>
    <row r="137" spans="1:5" x14ac:dyDescent="0.3">
      <c r="A137" s="24">
        <v>42539</v>
      </c>
      <c r="B137" s="23">
        <v>2016</v>
      </c>
      <c r="C137" s="23" t="s">
        <v>76</v>
      </c>
      <c r="D137" s="23">
        <v>891.64</v>
      </c>
      <c r="E137" s="23">
        <v>552.82000000000005</v>
      </c>
    </row>
    <row r="138" spans="1:5" x14ac:dyDescent="0.3">
      <c r="A138" s="24">
        <v>42431</v>
      </c>
      <c r="B138" s="23">
        <v>2016</v>
      </c>
      <c r="C138" s="23" t="s">
        <v>31</v>
      </c>
      <c r="D138" s="23">
        <v>1042.6099999999999</v>
      </c>
      <c r="E138" s="23">
        <v>552.58000000000004</v>
      </c>
    </row>
    <row r="139" spans="1:5" x14ac:dyDescent="0.3">
      <c r="A139" s="24">
        <v>43189</v>
      </c>
      <c r="B139" s="23">
        <v>2018</v>
      </c>
      <c r="C139" s="23" t="s">
        <v>76</v>
      </c>
      <c r="D139" s="23">
        <v>692.89</v>
      </c>
      <c r="E139" s="23">
        <v>291.01</v>
      </c>
    </row>
    <row r="140" spans="1:5" x14ac:dyDescent="0.3">
      <c r="A140" s="24">
        <v>42497</v>
      </c>
      <c r="B140" s="23">
        <v>2016</v>
      </c>
      <c r="C140" s="23" t="s">
        <v>30</v>
      </c>
      <c r="D140" s="23">
        <v>2421.14</v>
      </c>
      <c r="E140" s="23">
        <v>1234.78</v>
      </c>
    </row>
    <row r="141" spans="1:5" x14ac:dyDescent="0.3">
      <c r="A141" s="24">
        <v>43016</v>
      </c>
      <c r="B141" s="23">
        <v>2017</v>
      </c>
      <c r="C141" s="23" t="s">
        <v>77</v>
      </c>
      <c r="D141" s="23">
        <v>2459.69</v>
      </c>
      <c r="E141" s="23">
        <v>1008.47</v>
      </c>
    </row>
    <row r="142" spans="1:5" x14ac:dyDescent="0.3">
      <c r="A142" s="24">
        <v>42527</v>
      </c>
      <c r="B142" s="23">
        <v>2016</v>
      </c>
      <c r="C142" s="23" t="s">
        <v>76</v>
      </c>
      <c r="D142" s="23">
        <v>505.37</v>
      </c>
      <c r="E142" s="23">
        <v>293.11</v>
      </c>
    </row>
    <row r="143" spans="1:5" x14ac:dyDescent="0.3">
      <c r="A143" s="24">
        <v>43163</v>
      </c>
      <c r="B143" s="23">
        <v>2018</v>
      </c>
      <c r="C143" s="23" t="s">
        <v>31</v>
      </c>
      <c r="D143" s="23">
        <v>1349.89</v>
      </c>
      <c r="E143" s="23">
        <v>566.95000000000005</v>
      </c>
    </row>
    <row r="144" spans="1:5" x14ac:dyDescent="0.3">
      <c r="A144" s="24">
        <v>43207</v>
      </c>
      <c r="B144" s="23">
        <v>2018</v>
      </c>
      <c r="C144" s="23" t="s">
        <v>76</v>
      </c>
      <c r="D144" s="23">
        <v>2256.65</v>
      </c>
      <c r="E144" s="23">
        <v>1196.02</v>
      </c>
    </row>
    <row r="145" spans="1:5" x14ac:dyDescent="0.3">
      <c r="A145" s="24">
        <v>43071</v>
      </c>
      <c r="B145" s="23">
        <v>2017</v>
      </c>
      <c r="C145" s="23" t="s">
        <v>30</v>
      </c>
      <c r="D145" s="23">
        <v>1068.1500000000001</v>
      </c>
      <c r="E145" s="23">
        <v>480.67</v>
      </c>
    </row>
    <row r="146" spans="1:5" x14ac:dyDescent="0.3">
      <c r="A146" s="24">
        <v>42832</v>
      </c>
      <c r="B146" s="23">
        <v>2017</v>
      </c>
      <c r="C146" s="23" t="s">
        <v>31</v>
      </c>
      <c r="D146" s="23">
        <v>488.82</v>
      </c>
      <c r="E146" s="23">
        <v>303.07</v>
      </c>
    </row>
    <row r="147" spans="1:5" x14ac:dyDescent="0.3">
      <c r="A147" s="24">
        <v>42589</v>
      </c>
      <c r="B147" s="23">
        <v>2016</v>
      </c>
      <c r="C147" s="23" t="s">
        <v>30</v>
      </c>
      <c r="D147" s="23">
        <v>1549.1</v>
      </c>
      <c r="E147" s="23">
        <v>805.53</v>
      </c>
    </row>
    <row r="148" spans="1:5" x14ac:dyDescent="0.3">
      <c r="A148" s="24">
        <v>43093</v>
      </c>
      <c r="B148" s="23">
        <v>2017</v>
      </c>
      <c r="C148" s="23" t="s">
        <v>77</v>
      </c>
      <c r="D148" s="23">
        <v>984.61</v>
      </c>
      <c r="E148" s="23">
        <v>384</v>
      </c>
    </row>
    <row r="149" spans="1:5" x14ac:dyDescent="0.3">
      <c r="A149" s="24">
        <v>42963</v>
      </c>
      <c r="B149" s="23">
        <v>2017</v>
      </c>
      <c r="C149" s="23" t="s">
        <v>31</v>
      </c>
      <c r="D149" s="23">
        <v>2445.1799999999998</v>
      </c>
      <c r="E149" s="23">
        <v>1295.95</v>
      </c>
    </row>
    <row r="150" spans="1:5" x14ac:dyDescent="0.3">
      <c r="A150" s="24">
        <v>43013</v>
      </c>
      <c r="B150" s="23">
        <v>2017</v>
      </c>
      <c r="C150" s="23" t="s">
        <v>30</v>
      </c>
      <c r="D150" s="23">
        <v>45.18</v>
      </c>
      <c r="E150" s="23">
        <v>21.69</v>
      </c>
    </row>
    <row r="151" spans="1:5" x14ac:dyDescent="0.3">
      <c r="A151" s="24">
        <v>42768</v>
      </c>
      <c r="B151" s="23">
        <v>2017</v>
      </c>
      <c r="C151" s="23" t="s">
        <v>76</v>
      </c>
      <c r="D151" s="23">
        <v>2162.3200000000002</v>
      </c>
      <c r="E151" s="23">
        <v>1037.9100000000001</v>
      </c>
    </row>
    <row r="152" spans="1:5" x14ac:dyDescent="0.3">
      <c r="A152" s="24">
        <v>42631</v>
      </c>
      <c r="B152" s="23">
        <v>2016</v>
      </c>
      <c r="C152" s="23" t="s">
        <v>31</v>
      </c>
      <c r="D152" s="23">
        <v>2345.4299999999998</v>
      </c>
      <c r="E152" s="23">
        <v>1336.9</v>
      </c>
    </row>
    <row r="153" spans="1:5" x14ac:dyDescent="0.3">
      <c r="A153" s="24">
        <v>42392</v>
      </c>
      <c r="B153" s="23">
        <v>2016</v>
      </c>
      <c r="C153" s="23" t="s">
        <v>30</v>
      </c>
      <c r="D153" s="23">
        <v>968.43</v>
      </c>
      <c r="E153" s="23">
        <v>571.37</v>
      </c>
    </row>
    <row r="154" spans="1:5" x14ac:dyDescent="0.3">
      <c r="A154" s="24">
        <v>43354</v>
      </c>
      <c r="B154" s="23">
        <v>2018</v>
      </c>
      <c r="C154" s="23" t="s">
        <v>76</v>
      </c>
      <c r="D154" s="23">
        <v>573.76</v>
      </c>
      <c r="E154" s="23">
        <v>355.73</v>
      </c>
    </row>
    <row r="155" spans="1:5" x14ac:dyDescent="0.3">
      <c r="A155" s="24">
        <v>42839</v>
      </c>
      <c r="B155" s="23">
        <v>2017</v>
      </c>
      <c r="C155" s="23" t="s">
        <v>31</v>
      </c>
      <c r="D155" s="23">
        <v>2222.89</v>
      </c>
      <c r="E155" s="23">
        <v>911.38</v>
      </c>
    </row>
    <row r="156" spans="1:5" x14ac:dyDescent="0.3">
      <c r="A156" s="24">
        <v>42560</v>
      </c>
      <c r="B156" s="23">
        <v>2016</v>
      </c>
      <c r="C156" s="23" t="s">
        <v>76</v>
      </c>
      <c r="D156" s="23">
        <v>1452.43</v>
      </c>
      <c r="E156" s="23">
        <v>813.36</v>
      </c>
    </row>
    <row r="157" spans="1:5" x14ac:dyDescent="0.3">
      <c r="A157" s="24">
        <v>43153</v>
      </c>
      <c r="B157" s="23">
        <v>2018</v>
      </c>
      <c r="C157" s="23" t="s">
        <v>77</v>
      </c>
      <c r="D157" s="23">
        <v>454.62</v>
      </c>
      <c r="E157" s="23">
        <v>222.76</v>
      </c>
    </row>
    <row r="158" spans="1:5" x14ac:dyDescent="0.3">
      <c r="A158" s="24">
        <v>43105</v>
      </c>
      <c r="B158" s="23">
        <v>2018</v>
      </c>
      <c r="C158" s="23" t="s">
        <v>77</v>
      </c>
      <c r="D158" s="23">
        <v>1753.68</v>
      </c>
      <c r="E158" s="23">
        <v>789.16</v>
      </c>
    </row>
    <row r="159" spans="1:5" x14ac:dyDescent="0.3">
      <c r="A159" s="24">
        <v>43312</v>
      </c>
      <c r="B159" s="23">
        <v>2018</v>
      </c>
      <c r="C159" s="23" t="s">
        <v>31</v>
      </c>
      <c r="D159" s="23">
        <v>1623.32</v>
      </c>
      <c r="E159" s="23">
        <v>795.43</v>
      </c>
    </row>
    <row r="160" spans="1:5" x14ac:dyDescent="0.3">
      <c r="A160" s="24">
        <v>43430</v>
      </c>
      <c r="B160" s="23">
        <v>2018</v>
      </c>
      <c r="C160" s="23" t="s">
        <v>30</v>
      </c>
      <c r="D160" s="23">
        <v>531.32000000000005</v>
      </c>
      <c r="E160" s="23">
        <v>355.98</v>
      </c>
    </row>
    <row r="161" spans="1:5" x14ac:dyDescent="0.3">
      <c r="A161" s="24">
        <v>43123</v>
      </c>
      <c r="B161" s="23">
        <v>2018</v>
      </c>
      <c r="C161" s="23" t="s">
        <v>76</v>
      </c>
      <c r="D161" s="23">
        <v>2144.9499999999998</v>
      </c>
      <c r="E161" s="23">
        <v>1394.22</v>
      </c>
    </row>
    <row r="162" spans="1:5" x14ac:dyDescent="0.3">
      <c r="A162" s="24">
        <v>42883</v>
      </c>
      <c r="B162" s="23">
        <v>2017</v>
      </c>
      <c r="C162" s="23" t="s">
        <v>31</v>
      </c>
      <c r="D162" s="23">
        <v>517.14</v>
      </c>
      <c r="E162" s="23">
        <v>336.14</v>
      </c>
    </row>
    <row r="163" spans="1:5" x14ac:dyDescent="0.3">
      <c r="A163" s="24">
        <v>43129</v>
      </c>
      <c r="B163" s="23">
        <v>2018</v>
      </c>
      <c r="C163" s="23" t="s">
        <v>30</v>
      </c>
      <c r="D163" s="23">
        <v>852.54</v>
      </c>
      <c r="E163" s="23">
        <v>562.67999999999995</v>
      </c>
    </row>
    <row r="164" spans="1:5" x14ac:dyDescent="0.3">
      <c r="A164" s="24">
        <v>42928</v>
      </c>
      <c r="B164" s="23">
        <v>2017</v>
      </c>
      <c r="C164" s="23" t="s">
        <v>31</v>
      </c>
      <c r="D164" s="23">
        <v>438.5</v>
      </c>
      <c r="E164" s="23">
        <v>223.64</v>
      </c>
    </row>
    <row r="165" spans="1:5" x14ac:dyDescent="0.3">
      <c r="A165" s="24">
        <v>42807</v>
      </c>
      <c r="B165" s="23">
        <v>2017</v>
      </c>
      <c r="C165" s="23" t="s">
        <v>77</v>
      </c>
      <c r="D165" s="23">
        <v>1958.55</v>
      </c>
      <c r="E165" s="23">
        <v>998.86</v>
      </c>
    </row>
    <row r="166" spans="1:5" x14ac:dyDescent="0.3">
      <c r="A166" s="24">
        <v>42747</v>
      </c>
      <c r="B166" s="23">
        <v>2017</v>
      </c>
      <c r="C166" s="23" t="s">
        <v>30</v>
      </c>
      <c r="D166" s="23">
        <v>245.23</v>
      </c>
      <c r="E166" s="23">
        <v>122.62</v>
      </c>
    </row>
    <row r="167" spans="1:5" x14ac:dyDescent="0.3">
      <c r="A167" s="24">
        <v>42628</v>
      </c>
      <c r="B167" s="23">
        <v>2016</v>
      </c>
      <c r="C167" s="23" t="s">
        <v>31</v>
      </c>
      <c r="D167" s="23">
        <v>315.60000000000002</v>
      </c>
      <c r="E167" s="23">
        <v>201.98</v>
      </c>
    </row>
    <row r="168" spans="1:5" x14ac:dyDescent="0.3">
      <c r="A168" s="24">
        <v>42448</v>
      </c>
      <c r="B168" s="23">
        <v>2016</v>
      </c>
      <c r="C168" s="23" t="s">
        <v>76</v>
      </c>
      <c r="D168" s="23">
        <v>269.58</v>
      </c>
      <c r="E168" s="23">
        <v>126.7</v>
      </c>
    </row>
    <row r="169" spans="1:5" x14ac:dyDescent="0.3">
      <c r="A169" s="24">
        <v>43380</v>
      </c>
      <c r="B169" s="23">
        <v>2018</v>
      </c>
      <c r="C169" s="23" t="s">
        <v>31</v>
      </c>
      <c r="D169" s="23">
        <v>2106.0700000000002</v>
      </c>
      <c r="E169" s="23">
        <v>1263.6400000000001</v>
      </c>
    </row>
    <row r="170" spans="1:5" x14ac:dyDescent="0.3">
      <c r="A170" s="24">
        <v>42853</v>
      </c>
      <c r="B170" s="23">
        <v>2017</v>
      </c>
      <c r="C170" s="23" t="s">
        <v>31</v>
      </c>
      <c r="D170" s="23">
        <v>562.73</v>
      </c>
      <c r="E170" s="23">
        <v>236.35</v>
      </c>
    </row>
    <row r="171" spans="1:5" x14ac:dyDescent="0.3">
      <c r="A171" s="24">
        <v>43249</v>
      </c>
      <c r="B171" s="23">
        <v>2018</v>
      </c>
      <c r="C171" s="23" t="s">
        <v>76</v>
      </c>
      <c r="D171" s="23">
        <v>2347.6</v>
      </c>
      <c r="E171" s="23">
        <v>962.52</v>
      </c>
    </row>
    <row r="172" spans="1:5" x14ac:dyDescent="0.3">
      <c r="A172" s="24">
        <v>43261</v>
      </c>
      <c r="B172" s="23">
        <v>2018</v>
      </c>
      <c r="C172" s="23" t="s">
        <v>30</v>
      </c>
      <c r="D172" s="23">
        <v>1197.77</v>
      </c>
      <c r="E172" s="23">
        <v>598.89</v>
      </c>
    </row>
    <row r="173" spans="1:5" x14ac:dyDescent="0.3">
      <c r="A173" s="24">
        <v>42612</v>
      </c>
      <c r="B173" s="23">
        <v>2016</v>
      </c>
      <c r="C173" s="23" t="s">
        <v>76</v>
      </c>
      <c r="D173" s="23">
        <v>1411.59</v>
      </c>
      <c r="E173" s="23">
        <v>762.26</v>
      </c>
    </row>
    <row r="174" spans="1:5" x14ac:dyDescent="0.3">
      <c r="A174" s="24">
        <v>42943</v>
      </c>
      <c r="B174" s="23">
        <v>2017</v>
      </c>
      <c r="C174" s="23" t="s">
        <v>30</v>
      </c>
      <c r="D174" s="23">
        <v>2030.49</v>
      </c>
      <c r="E174" s="23">
        <v>1258.9000000000001</v>
      </c>
    </row>
    <row r="175" spans="1:5" x14ac:dyDescent="0.3">
      <c r="A175" s="24">
        <v>43370</v>
      </c>
      <c r="B175" s="23">
        <v>2018</v>
      </c>
      <c r="C175" s="23" t="s">
        <v>76</v>
      </c>
      <c r="D175" s="23">
        <v>1665.95</v>
      </c>
      <c r="E175" s="23">
        <v>766.34</v>
      </c>
    </row>
    <row r="176" spans="1:5" x14ac:dyDescent="0.3">
      <c r="A176" s="24">
        <v>43450</v>
      </c>
      <c r="B176" s="23">
        <v>2018</v>
      </c>
      <c r="C176" s="23" t="s">
        <v>31</v>
      </c>
      <c r="D176" s="23">
        <v>305.45999999999998</v>
      </c>
      <c r="E176" s="23">
        <v>192.44</v>
      </c>
    </row>
    <row r="177" spans="1:5" x14ac:dyDescent="0.3">
      <c r="A177" s="24">
        <v>43464</v>
      </c>
      <c r="B177" s="23">
        <v>2018</v>
      </c>
      <c r="C177" s="23" t="s">
        <v>77</v>
      </c>
      <c r="D177" s="23">
        <v>1913.15</v>
      </c>
      <c r="E177" s="23">
        <v>1033.0999999999999</v>
      </c>
    </row>
    <row r="178" spans="1:5" x14ac:dyDescent="0.3">
      <c r="A178" s="24">
        <v>42836</v>
      </c>
      <c r="B178" s="23">
        <v>2017</v>
      </c>
      <c r="C178" s="23" t="s">
        <v>76</v>
      </c>
      <c r="D178" s="23">
        <v>1838.42</v>
      </c>
      <c r="E178" s="23">
        <v>772.14</v>
      </c>
    </row>
    <row r="179" spans="1:5" x14ac:dyDescent="0.3">
      <c r="A179" s="24">
        <v>42400</v>
      </c>
      <c r="B179" s="23">
        <v>2016</v>
      </c>
      <c r="C179" s="23" t="s">
        <v>30</v>
      </c>
      <c r="D179" s="23">
        <v>2043.55</v>
      </c>
      <c r="E179" s="23">
        <v>1226.1300000000001</v>
      </c>
    </row>
    <row r="180" spans="1:5" x14ac:dyDescent="0.3">
      <c r="A180" s="24">
        <v>42674</v>
      </c>
      <c r="B180" s="23">
        <v>2016</v>
      </c>
      <c r="C180" s="23" t="s">
        <v>31</v>
      </c>
      <c r="D180" s="23">
        <v>1426.9</v>
      </c>
      <c r="E180" s="23">
        <v>684.91</v>
      </c>
    </row>
    <row r="181" spans="1:5" x14ac:dyDescent="0.3">
      <c r="A181" s="24">
        <v>42442</v>
      </c>
      <c r="B181" s="23">
        <v>2016</v>
      </c>
      <c r="C181" s="23" t="s">
        <v>31</v>
      </c>
      <c r="D181" s="23">
        <v>1997.29</v>
      </c>
      <c r="E181" s="23">
        <v>778.94</v>
      </c>
    </row>
    <row r="182" spans="1:5" x14ac:dyDescent="0.3">
      <c r="A182" s="24">
        <v>43046</v>
      </c>
      <c r="B182" s="23">
        <v>2017</v>
      </c>
      <c r="C182" s="23" t="s">
        <v>30</v>
      </c>
      <c r="D182" s="23">
        <v>823.75</v>
      </c>
      <c r="E182" s="23">
        <v>420.11</v>
      </c>
    </row>
    <row r="183" spans="1:5" x14ac:dyDescent="0.3">
      <c r="A183" s="24">
        <v>43265</v>
      </c>
      <c r="B183" s="23">
        <v>2018</v>
      </c>
      <c r="C183" s="23" t="s">
        <v>76</v>
      </c>
      <c r="D183" s="23">
        <v>1927.75</v>
      </c>
      <c r="E183" s="23">
        <v>1079.54</v>
      </c>
    </row>
    <row r="184" spans="1:5" x14ac:dyDescent="0.3">
      <c r="A184" s="24">
        <v>42535</v>
      </c>
      <c r="B184" s="23">
        <v>2016</v>
      </c>
      <c r="C184" s="23" t="s">
        <v>77</v>
      </c>
      <c r="D184" s="23">
        <v>52.38</v>
      </c>
      <c r="E184" s="23">
        <v>25.14</v>
      </c>
    </row>
    <row r="185" spans="1:5" x14ac:dyDescent="0.3">
      <c r="A185" s="24">
        <v>43398</v>
      </c>
      <c r="B185" s="23">
        <v>2018</v>
      </c>
      <c r="C185" s="23" t="s">
        <v>30</v>
      </c>
      <c r="D185" s="23">
        <v>865.26</v>
      </c>
      <c r="E185" s="23">
        <v>449.94</v>
      </c>
    </row>
    <row r="186" spans="1:5" x14ac:dyDescent="0.3">
      <c r="A186" s="24">
        <v>43410</v>
      </c>
      <c r="B186" s="23">
        <v>2018</v>
      </c>
      <c r="C186" s="23" t="s">
        <v>31</v>
      </c>
      <c r="D186" s="23">
        <v>1539.72</v>
      </c>
      <c r="E186" s="23">
        <v>1016.22</v>
      </c>
    </row>
    <row r="187" spans="1:5" x14ac:dyDescent="0.3">
      <c r="A187" s="24">
        <v>42713</v>
      </c>
      <c r="B187" s="23">
        <v>2016</v>
      </c>
      <c r="C187" s="23" t="s">
        <v>76</v>
      </c>
      <c r="D187" s="23">
        <v>698.67</v>
      </c>
      <c r="E187" s="23">
        <v>461.12</v>
      </c>
    </row>
    <row r="188" spans="1:5" x14ac:dyDescent="0.3">
      <c r="A188" s="24">
        <v>42443</v>
      </c>
      <c r="B188" s="23">
        <v>2016</v>
      </c>
      <c r="C188" s="23" t="s">
        <v>76</v>
      </c>
      <c r="D188" s="23">
        <v>33.119999999999997</v>
      </c>
      <c r="E188" s="23">
        <v>18.88</v>
      </c>
    </row>
    <row r="189" spans="1:5" x14ac:dyDescent="0.3">
      <c r="A189" s="24">
        <v>43419</v>
      </c>
      <c r="B189" s="23">
        <v>2018</v>
      </c>
      <c r="C189" s="23" t="s">
        <v>76</v>
      </c>
      <c r="D189" s="23">
        <v>1017.6</v>
      </c>
      <c r="E189" s="23">
        <v>590.21</v>
      </c>
    </row>
    <row r="190" spans="1:5" x14ac:dyDescent="0.3">
      <c r="A190" s="24">
        <v>43086</v>
      </c>
      <c r="B190" s="23">
        <v>2017</v>
      </c>
      <c r="C190" s="23" t="s">
        <v>31</v>
      </c>
      <c r="D190" s="23">
        <v>1042</v>
      </c>
      <c r="E190" s="23">
        <v>666.88</v>
      </c>
    </row>
    <row r="191" spans="1:5" x14ac:dyDescent="0.3">
      <c r="A191" s="24">
        <v>42774</v>
      </c>
      <c r="B191" s="23">
        <v>2017</v>
      </c>
      <c r="C191" s="23" t="s">
        <v>31</v>
      </c>
      <c r="D191" s="23">
        <v>1520.64</v>
      </c>
      <c r="E191" s="23">
        <v>669.08</v>
      </c>
    </row>
    <row r="192" spans="1:5" x14ac:dyDescent="0.3">
      <c r="A192" s="24">
        <v>43351</v>
      </c>
      <c r="B192" s="23">
        <v>2018</v>
      </c>
      <c r="C192" s="23" t="s">
        <v>76</v>
      </c>
      <c r="D192" s="23">
        <v>1780.84</v>
      </c>
      <c r="E192" s="23">
        <v>979.46</v>
      </c>
    </row>
    <row r="193" spans="1:5" x14ac:dyDescent="0.3">
      <c r="A193" s="24">
        <v>43102</v>
      </c>
      <c r="B193" s="23">
        <v>2018</v>
      </c>
      <c r="C193" s="23" t="s">
        <v>76</v>
      </c>
      <c r="D193" s="23">
        <v>1474.72</v>
      </c>
      <c r="E193" s="23">
        <v>722.61</v>
      </c>
    </row>
    <row r="194" spans="1:5" x14ac:dyDescent="0.3">
      <c r="A194" s="24">
        <v>42882</v>
      </c>
      <c r="B194" s="23">
        <v>2017</v>
      </c>
      <c r="C194" s="23" t="s">
        <v>30</v>
      </c>
      <c r="D194" s="23">
        <v>953.44</v>
      </c>
      <c r="E194" s="23">
        <v>457.65</v>
      </c>
    </row>
    <row r="195" spans="1:5" x14ac:dyDescent="0.3">
      <c r="A195" s="24">
        <v>42628</v>
      </c>
      <c r="B195" s="23">
        <v>2016</v>
      </c>
      <c r="C195" s="23" t="s">
        <v>30</v>
      </c>
      <c r="D195" s="23">
        <v>1769.66</v>
      </c>
      <c r="E195" s="23">
        <v>867.13</v>
      </c>
    </row>
    <row r="196" spans="1:5" x14ac:dyDescent="0.3">
      <c r="A196" s="24">
        <v>42800</v>
      </c>
      <c r="B196" s="23">
        <v>2017</v>
      </c>
      <c r="C196" s="23" t="s">
        <v>77</v>
      </c>
      <c r="D196" s="23">
        <v>1275.3499999999999</v>
      </c>
      <c r="E196" s="23">
        <v>790.72</v>
      </c>
    </row>
    <row r="197" spans="1:5" x14ac:dyDescent="0.3">
      <c r="A197" s="24">
        <v>42640</v>
      </c>
      <c r="B197" s="23">
        <v>2016</v>
      </c>
      <c r="C197" s="23" t="s">
        <v>31</v>
      </c>
      <c r="D197" s="23">
        <v>46.74</v>
      </c>
      <c r="E197" s="23">
        <v>20.57</v>
      </c>
    </row>
    <row r="198" spans="1:5" x14ac:dyDescent="0.3">
      <c r="A198" s="24">
        <v>43088</v>
      </c>
      <c r="B198" s="23">
        <v>2017</v>
      </c>
      <c r="C198" s="23" t="s">
        <v>77</v>
      </c>
      <c r="D198" s="23">
        <v>1351.89</v>
      </c>
      <c r="E198" s="23">
        <v>851.69</v>
      </c>
    </row>
    <row r="199" spans="1:5" x14ac:dyDescent="0.3">
      <c r="A199" s="24">
        <v>42459</v>
      </c>
      <c r="B199" s="23">
        <v>2016</v>
      </c>
      <c r="C199" s="23" t="s">
        <v>76</v>
      </c>
      <c r="D199" s="23">
        <v>674.89</v>
      </c>
      <c r="E199" s="23">
        <v>364.44</v>
      </c>
    </row>
    <row r="200" spans="1:5" x14ac:dyDescent="0.3">
      <c r="A200" s="24">
        <v>43096</v>
      </c>
      <c r="B200" s="23">
        <v>2017</v>
      </c>
      <c r="C200" s="23" t="s">
        <v>31</v>
      </c>
      <c r="D200" s="23">
        <v>2362.0500000000002</v>
      </c>
      <c r="E200" s="23">
        <v>1251.8900000000001</v>
      </c>
    </row>
    <row r="201" spans="1:5" x14ac:dyDescent="0.3">
      <c r="A201" s="24">
        <v>42648</v>
      </c>
      <c r="B201" s="23">
        <v>2016</v>
      </c>
      <c r="C201" s="23" t="s">
        <v>31</v>
      </c>
      <c r="D201" s="23">
        <v>405.09</v>
      </c>
      <c r="E201" s="23">
        <v>182.29</v>
      </c>
    </row>
    <row r="202" spans="1:5" x14ac:dyDescent="0.3">
      <c r="A202" s="24">
        <v>42583</v>
      </c>
      <c r="B202" s="23">
        <v>2016</v>
      </c>
      <c r="C202" s="23" t="s">
        <v>31</v>
      </c>
      <c r="D202" s="23">
        <v>699.56</v>
      </c>
      <c r="E202" s="23">
        <v>391.75</v>
      </c>
    </row>
    <row r="203" spans="1:5" x14ac:dyDescent="0.3">
      <c r="A203" s="24">
        <v>43138</v>
      </c>
      <c r="B203" s="23">
        <v>2018</v>
      </c>
      <c r="C203" s="23" t="s">
        <v>30</v>
      </c>
      <c r="D203" s="23">
        <v>1447.24</v>
      </c>
      <c r="E203" s="23">
        <v>781.51</v>
      </c>
    </row>
    <row r="204" spans="1:5" x14ac:dyDescent="0.3">
      <c r="A204" s="24">
        <v>43103</v>
      </c>
      <c r="B204" s="23">
        <v>2018</v>
      </c>
      <c r="C204" s="23" t="s">
        <v>77</v>
      </c>
      <c r="D204" s="23">
        <v>1811.1</v>
      </c>
      <c r="E204" s="23">
        <v>1213.44</v>
      </c>
    </row>
    <row r="205" spans="1:5" x14ac:dyDescent="0.3">
      <c r="A205" s="24">
        <v>43028</v>
      </c>
      <c r="B205" s="23">
        <v>2017</v>
      </c>
      <c r="C205" s="23" t="s">
        <v>77</v>
      </c>
      <c r="D205" s="23">
        <v>1826.26</v>
      </c>
      <c r="E205" s="23">
        <v>949.66</v>
      </c>
    </row>
    <row r="206" spans="1:5" x14ac:dyDescent="0.3">
      <c r="A206" s="24">
        <v>42579</v>
      </c>
      <c r="B206" s="23">
        <v>2016</v>
      </c>
      <c r="C206" s="23" t="s">
        <v>77</v>
      </c>
      <c r="D206" s="23">
        <v>62.06</v>
      </c>
      <c r="E206" s="23">
        <v>25.44</v>
      </c>
    </row>
    <row r="207" spans="1:5" x14ac:dyDescent="0.3">
      <c r="A207" s="24">
        <v>42487</v>
      </c>
      <c r="B207" s="23">
        <v>2016</v>
      </c>
      <c r="C207" s="23" t="s">
        <v>77</v>
      </c>
      <c r="D207" s="23">
        <v>177.72</v>
      </c>
      <c r="E207" s="23">
        <v>81.75</v>
      </c>
    </row>
    <row r="208" spans="1:5" x14ac:dyDescent="0.3">
      <c r="A208" s="24">
        <v>43353</v>
      </c>
      <c r="B208" s="23">
        <v>2018</v>
      </c>
      <c r="C208" s="23" t="s">
        <v>31</v>
      </c>
      <c r="D208" s="23">
        <v>299.68</v>
      </c>
      <c r="E208" s="23">
        <v>128.86000000000001</v>
      </c>
    </row>
    <row r="209" spans="1:5" x14ac:dyDescent="0.3">
      <c r="A209" s="24">
        <v>42436</v>
      </c>
      <c r="B209" s="23">
        <v>2016</v>
      </c>
      <c r="C209" s="23" t="s">
        <v>77</v>
      </c>
      <c r="D209" s="23">
        <v>653.23</v>
      </c>
      <c r="E209" s="23">
        <v>313.55</v>
      </c>
    </row>
    <row r="210" spans="1:5" x14ac:dyDescent="0.3">
      <c r="A210" s="24">
        <v>42868</v>
      </c>
      <c r="B210" s="23">
        <v>2017</v>
      </c>
      <c r="C210" s="23" t="s">
        <v>77</v>
      </c>
      <c r="D210" s="23">
        <v>1056.07</v>
      </c>
      <c r="E210" s="23">
        <v>538.6</v>
      </c>
    </row>
    <row r="211" spans="1:5" x14ac:dyDescent="0.3">
      <c r="A211" s="24">
        <v>42806</v>
      </c>
      <c r="B211" s="23">
        <v>2017</v>
      </c>
      <c r="C211" s="23" t="s">
        <v>30</v>
      </c>
      <c r="D211" s="23">
        <v>1794.17</v>
      </c>
      <c r="E211" s="23">
        <v>1202.0899999999999</v>
      </c>
    </row>
    <row r="212" spans="1:5" x14ac:dyDescent="0.3">
      <c r="A212" s="24">
        <v>43158</v>
      </c>
      <c r="B212" s="23">
        <v>2018</v>
      </c>
      <c r="C212" s="23" t="s">
        <v>31</v>
      </c>
      <c r="D212" s="23">
        <v>345.44</v>
      </c>
      <c r="E212" s="23">
        <v>179.63</v>
      </c>
    </row>
    <row r="213" spans="1:5" x14ac:dyDescent="0.3">
      <c r="A213" s="24">
        <v>43296</v>
      </c>
      <c r="B213" s="23">
        <v>2018</v>
      </c>
      <c r="C213" s="23" t="s">
        <v>77</v>
      </c>
      <c r="D213" s="23">
        <v>1988.63</v>
      </c>
      <c r="E213" s="23">
        <v>1272.72</v>
      </c>
    </row>
    <row r="214" spans="1:5" x14ac:dyDescent="0.3">
      <c r="A214" s="24">
        <v>43090</v>
      </c>
      <c r="B214" s="23">
        <v>2017</v>
      </c>
      <c r="C214" s="23" t="s">
        <v>77</v>
      </c>
      <c r="D214" s="23">
        <v>233.24</v>
      </c>
      <c r="E214" s="23">
        <v>104.96</v>
      </c>
    </row>
    <row r="215" spans="1:5" x14ac:dyDescent="0.3">
      <c r="A215" s="24">
        <v>43217</v>
      </c>
      <c r="B215" s="23">
        <v>2018</v>
      </c>
      <c r="C215" s="23" t="s">
        <v>77</v>
      </c>
      <c r="D215" s="23">
        <v>1991.82</v>
      </c>
      <c r="E215" s="23">
        <v>896.32</v>
      </c>
    </row>
    <row r="216" spans="1:5" x14ac:dyDescent="0.3">
      <c r="A216" s="24">
        <v>43412</v>
      </c>
      <c r="B216" s="23">
        <v>2018</v>
      </c>
      <c r="C216" s="23" t="s">
        <v>31</v>
      </c>
      <c r="D216" s="23">
        <v>2045.57</v>
      </c>
      <c r="E216" s="23">
        <v>797.77</v>
      </c>
    </row>
    <row r="217" spans="1:5" x14ac:dyDescent="0.3">
      <c r="A217" s="24">
        <v>43310</v>
      </c>
      <c r="B217" s="23">
        <v>2018</v>
      </c>
      <c r="C217" s="23" t="s">
        <v>30</v>
      </c>
      <c r="D217" s="23">
        <v>2094.96</v>
      </c>
      <c r="E217" s="23">
        <v>817.03</v>
      </c>
    </row>
    <row r="218" spans="1:5" x14ac:dyDescent="0.3">
      <c r="A218" s="24">
        <v>42873</v>
      </c>
      <c r="B218" s="23">
        <v>2017</v>
      </c>
      <c r="C218" s="23" t="s">
        <v>77</v>
      </c>
      <c r="D218" s="23">
        <v>1978.7</v>
      </c>
      <c r="E218" s="23">
        <v>811.27</v>
      </c>
    </row>
    <row r="219" spans="1:5" x14ac:dyDescent="0.3">
      <c r="A219" s="24">
        <v>42652</v>
      </c>
      <c r="B219" s="23">
        <v>2016</v>
      </c>
      <c r="C219" s="23" t="s">
        <v>30</v>
      </c>
      <c r="D219" s="23">
        <v>30.38</v>
      </c>
      <c r="E219" s="23">
        <v>17.62</v>
      </c>
    </row>
    <row r="220" spans="1:5" x14ac:dyDescent="0.3">
      <c r="A220" s="24">
        <v>43421</v>
      </c>
      <c r="B220" s="23">
        <v>2018</v>
      </c>
      <c r="C220" s="23" t="s">
        <v>76</v>
      </c>
      <c r="D220" s="23">
        <v>1313.35</v>
      </c>
      <c r="E220" s="23">
        <v>669.81</v>
      </c>
    </row>
    <row r="221" spans="1:5" x14ac:dyDescent="0.3">
      <c r="A221" s="24">
        <v>42628</v>
      </c>
      <c r="B221" s="23">
        <v>2016</v>
      </c>
      <c r="C221" s="23" t="s">
        <v>76</v>
      </c>
      <c r="D221" s="23">
        <v>1532.81</v>
      </c>
      <c r="E221" s="23">
        <v>812.39</v>
      </c>
    </row>
    <row r="222" spans="1:5" x14ac:dyDescent="0.3">
      <c r="A222" s="24">
        <v>43335</v>
      </c>
      <c r="B222" s="23">
        <v>2018</v>
      </c>
      <c r="C222" s="23" t="s">
        <v>76</v>
      </c>
      <c r="D222" s="23">
        <v>2195.7800000000002</v>
      </c>
      <c r="E222" s="23">
        <v>1097.8900000000001</v>
      </c>
    </row>
    <row r="223" spans="1:5" x14ac:dyDescent="0.3">
      <c r="A223" s="24">
        <v>42817</v>
      </c>
      <c r="B223" s="23">
        <v>2017</v>
      </c>
      <c r="C223" s="23" t="s">
        <v>76</v>
      </c>
      <c r="D223" s="23">
        <v>80.08</v>
      </c>
      <c r="E223" s="23">
        <v>31.23</v>
      </c>
    </row>
    <row r="224" spans="1:5" x14ac:dyDescent="0.3">
      <c r="A224" s="24">
        <v>42560</v>
      </c>
      <c r="B224" s="23">
        <v>2016</v>
      </c>
      <c r="C224" s="23" t="s">
        <v>31</v>
      </c>
      <c r="D224" s="23">
        <v>45.19</v>
      </c>
      <c r="E224" s="23">
        <v>24.85</v>
      </c>
    </row>
    <row r="225" spans="1:5" x14ac:dyDescent="0.3">
      <c r="A225" s="24">
        <v>42791</v>
      </c>
      <c r="B225" s="23">
        <v>2017</v>
      </c>
      <c r="C225" s="23" t="s">
        <v>30</v>
      </c>
      <c r="D225" s="23">
        <v>732.64</v>
      </c>
      <c r="E225" s="23">
        <v>388.3</v>
      </c>
    </row>
    <row r="226" spans="1:5" x14ac:dyDescent="0.3">
      <c r="A226" s="24">
        <v>42446</v>
      </c>
      <c r="B226" s="23">
        <v>2016</v>
      </c>
      <c r="C226" s="23" t="s">
        <v>77</v>
      </c>
      <c r="D226" s="23">
        <v>1049.3599999999999</v>
      </c>
      <c r="E226" s="23">
        <v>671.59</v>
      </c>
    </row>
    <row r="227" spans="1:5" x14ac:dyDescent="0.3">
      <c r="A227" s="24">
        <v>42897</v>
      </c>
      <c r="B227" s="23">
        <v>2017</v>
      </c>
      <c r="C227" s="23" t="s">
        <v>30</v>
      </c>
      <c r="D227" s="23">
        <v>222.93</v>
      </c>
      <c r="E227" s="23">
        <v>86.94</v>
      </c>
    </row>
    <row r="228" spans="1:5" x14ac:dyDescent="0.3">
      <c r="A228" s="24">
        <v>43281</v>
      </c>
      <c r="B228" s="23">
        <v>2018</v>
      </c>
      <c r="C228" s="23" t="s">
        <v>31</v>
      </c>
      <c r="D228" s="23">
        <v>682.26</v>
      </c>
      <c r="E228" s="23">
        <v>416.18</v>
      </c>
    </row>
    <row r="229" spans="1:5" x14ac:dyDescent="0.3">
      <c r="A229" s="24">
        <v>42785</v>
      </c>
      <c r="B229" s="23">
        <v>2017</v>
      </c>
      <c r="C229" s="23" t="s">
        <v>76</v>
      </c>
      <c r="D229" s="23">
        <v>1248.8599999999999</v>
      </c>
      <c r="E229" s="23">
        <v>487.06</v>
      </c>
    </row>
    <row r="230" spans="1:5" x14ac:dyDescent="0.3">
      <c r="A230" s="24">
        <v>42950</v>
      </c>
      <c r="B230" s="23">
        <v>2017</v>
      </c>
      <c r="C230" s="23" t="s">
        <v>30</v>
      </c>
      <c r="D230" s="23">
        <v>1678.55</v>
      </c>
      <c r="E230" s="23">
        <v>772.13</v>
      </c>
    </row>
    <row r="231" spans="1:5" x14ac:dyDescent="0.3">
      <c r="A231" s="24">
        <v>43401</v>
      </c>
      <c r="B231" s="23">
        <v>2018</v>
      </c>
      <c r="C231" s="23" t="s">
        <v>76</v>
      </c>
      <c r="D231" s="23">
        <v>2184.1999999999998</v>
      </c>
      <c r="E231" s="23">
        <v>1092.0999999999999</v>
      </c>
    </row>
    <row r="232" spans="1:5" x14ac:dyDescent="0.3">
      <c r="A232" s="24">
        <v>43310</v>
      </c>
      <c r="B232" s="23">
        <v>2018</v>
      </c>
      <c r="C232" s="23" t="s">
        <v>31</v>
      </c>
      <c r="D232" s="23">
        <v>460.34</v>
      </c>
      <c r="E232" s="23">
        <v>188.74</v>
      </c>
    </row>
    <row r="233" spans="1:5" x14ac:dyDescent="0.3">
      <c r="A233" s="24">
        <v>42916</v>
      </c>
      <c r="B233" s="23">
        <v>2017</v>
      </c>
      <c r="C233" s="23" t="s">
        <v>30</v>
      </c>
      <c r="D233" s="23">
        <v>371.62</v>
      </c>
      <c r="E233" s="23">
        <v>156.08000000000001</v>
      </c>
    </row>
    <row r="234" spans="1:5" x14ac:dyDescent="0.3">
      <c r="A234" s="24">
        <v>42563</v>
      </c>
      <c r="B234" s="23">
        <v>2016</v>
      </c>
      <c r="C234" s="23" t="s">
        <v>30</v>
      </c>
      <c r="D234" s="23">
        <v>584.32000000000005</v>
      </c>
      <c r="E234" s="23">
        <v>286.32</v>
      </c>
    </row>
    <row r="235" spans="1:5" x14ac:dyDescent="0.3">
      <c r="A235" s="24">
        <v>43172</v>
      </c>
      <c r="B235" s="23">
        <v>2018</v>
      </c>
      <c r="C235" s="23" t="s">
        <v>30</v>
      </c>
      <c r="D235" s="23">
        <v>2365.67</v>
      </c>
      <c r="E235" s="23">
        <v>1490.37</v>
      </c>
    </row>
    <row r="236" spans="1:5" x14ac:dyDescent="0.3">
      <c r="A236" s="24">
        <v>43369</v>
      </c>
      <c r="B236" s="23">
        <v>2018</v>
      </c>
      <c r="C236" s="23" t="s">
        <v>31</v>
      </c>
      <c r="D236" s="23">
        <v>1545.48</v>
      </c>
      <c r="E236" s="23">
        <v>649.1</v>
      </c>
    </row>
    <row r="237" spans="1:5" x14ac:dyDescent="0.3">
      <c r="A237" s="24">
        <v>43279</v>
      </c>
      <c r="B237" s="23">
        <v>2018</v>
      </c>
      <c r="C237" s="23" t="s">
        <v>77</v>
      </c>
      <c r="D237" s="23">
        <v>514.36</v>
      </c>
      <c r="E237" s="23">
        <v>334.33</v>
      </c>
    </row>
    <row r="238" spans="1:5" x14ac:dyDescent="0.3">
      <c r="A238" s="24">
        <v>43419</v>
      </c>
      <c r="B238" s="23">
        <v>2018</v>
      </c>
      <c r="C238" s="23" t="s">
        <v>30</v>
      </c>
      <c r="D238" s="23">
        <v>1569.02</v>
      </c>
      <c r="E238" s="23">
        <v>894.34</v>
      </c>
    </row>
    <row r="239" spans="1:5" x14ac:dyDescent="0.3">
      <c r="A239" s="24">
        <v>43059</v>
      </c>
      <c r="B239" s="23">
        <v>2017</v>
      </c>
      <c r="C239" s="23" t="s">
        <v>31</v>
      </c>
      <c r="D239" s="23">
        <v>722.85</v>
      </c>
      <c r="E239" s="23">
        <v>404.8</v>
      </c>
    </row>
    <row r="240" spans="1:5" x14ac:dyDescent="0.3">
      <c r="A240" s="24">
        <v>43396</v>
      </c>
      <c r="B240" s="23">
        <v>2018</v>
      </c>
      <c r="C240" s="23" t="s">
        <v>30</v>
      </c>
      <c r="D240" s="23">
        <v>318.07</v>
      </c>
      <c r="E240" s="23">
        <v>152.66999999999999</v>
      </c>
    </row>
    <row r="241" spans="1:5" x14ac:dyDescent="0.3">
      <c r="A241" s="24">
        <v>43194</v>
      </c>
      <c r="B241" s="23">
        <v>2018</v>
      </c>
      <c r="C241" s="23" t="s">
        <v>76</v>
      </c>
      <c r="D241" s="23">
        <v>857.2</v>
      </c>
      <c r="E241" s="23">
        <v>548.61</v>
      </c>
    </row>
    <row r="242" spans="1:5" x14ac:dyDescent="0.3">
      <c r="A242" s="24">
        <v>43010</v>
      </c>
      <c r="B242" s="23">
        <v>2017</v>
      </c>
      <c r="C242" s="23" t="s">
        <v>77</v>
      </c>
      <c r="D242" s="23">
        <v>1931.66</v>
      </c>
      <c r="E242" s="23">
        <v>1062.4100000000001</v>
      </c>
    </row>
    <row r="243" spans="1:5" x14ac:dyDescent="0.3">
      <c r="A243" s="24">
        <v>42382</v>
      </c>
      <c r="B243" s="23">
        <v>2016</v>
      </c>
      <c r="C243" s="23" t="s">
        <v>31</v>
      </c>
      <c r="D243" s="23">
        <v>1826.83</v>
      </c>
      <c r="E243" s="23">
        <v>822.07</v>
      </c>
    </row>
    <row r="244" spans="1:5" x14ac:dyDescent="0.3">
      <c r="A244" s="24">
        <v>43164</v>
      </c>
      <c r="B244" s="23">
        <v>2018</v>
      </c>
      <c r="C244" s="23" t="s">
        <v>76</v>
      </c>
      <c r="D244" s="23">
        <v>1809.23</v>
      </c>
      <c r="E244" s="23">
        <v>958.89</v>
      </c>
    </row>
    <row r="245" spans="1:5" x14ac:dyDescent="0.3">
      <c r="A245" s="24">
        <v>43458</v>
      </c>
      <c r="B245" s="23">
        <v>2018</v>
      </c>
      <c r="C245" s="23" t="s">
        <v>76</v>
      </c>
      <c r="D245" s="23">
        <v>763.13</v>
      </c>
      <c r="E245" s="23">
        <v>503.67</v>
      </c>
    </row>
    <row r="246" spans="1:5" x14ac:dyDescent="0.3">
      <c r="A246" s="24">
        <v>43012</v>
      </c>
      <c r="B246" s="23">
        <v>2017</v>
      </c>
      <c r="C246" s="23" t="s">
        <v>77</v>
      </c>
      <c r="D246" s="23">
        <v>668.28</v>
      </c>
      <c r="E246" s="23">
        <v>300.73</v>
      </c>
    </row>
    <row r="247" spans="1:5" x14ac:dyDescent="0.3">
      <c r="A247" s="24">
        <v>43369</v>
      </c>
      <c r="B247" s="23">
        <v>2018</v>
      </c>
      <c r="C247" s="23" t="s">
        <v>31</v>
      </c>
      <c r="D247" s="23">
        <v>1712.38</v>
      </c>
      <c r="E247" s="23">
        <v>1095.92</v>
      </c>
    </row>
    <row r="248" spans="1:5" x14ac:dyDescent="0.3">
      <c r="A248" s="24">
        <v>42838</v>
      </c>
      <c r="B248" s="23">
        <v>2017</v>
      </c>
      <c r="C248" s="23" t="s">
        <v>77</v>
      </c>
      <c r="D248" s="23">
        <v>2066.17</v>
      </c>
      <c r="E248" s="23">
        <v>1136.3900000000001</v>
      </c>
    </row>
    <row r="249" spans="1:5" x14ac:dyDescent="0.3">
      <c r="A249" s="24">
        <v>42942</v>
      </c>
      <c r="B249" s="23">
        <v>2017</v>
      </c>
      <c r="C249" s="23" t="s">
        <v>30</v>
      </c>
      <c r="D249" s="23">
        <v>1469.55</v>
      </c>
      <c r="E249" s="23">
        <v>720.08</v>
      </c>
    </row>
    <row r="250" spans="1:5" x14ac:dyDescent="0.3">
      <c r="A250" s="24">
        <v>42420</v>
      </c>
      <c r="B250" s="23">
        <v>2016</v>
      </c>
      <c r="C250" s="23" t="s">
        <v>30</v>
      </c>
      <c r="D250" s="23">
        <v>2040.88</v>
      </c>
      <c r="E250" s="23">
        <v>795.94</v>
      </c>
    </row>
    <row r="251" spans="1:5" x14ac:dyDescent="0.3">
      <c r="A251" s="24">
        <v>43047</v>
      </c>
      <c r="B251" s="23">
        <v>2017</v>
      </c>
      <c r="C251" s="23" t="s">
        <v>31</v>
      </c>
      <c r="D251" s="23">
        <v>2035.16</v>
      </c>
      <c r="E251" s="23">
        <v>875.12</v>
      </c>
    </row>
    <row r="252" spans="1:5" x14ac:dyDescent="0.3">
      <c r="A252" s="24">
        <v>42991</v>
      </c>
      <c r="B252" s="23">
        <v>2017</v>
      </c>
      <c r="C252" s="23" t="s">
        <v>31</v>
      </c>
      <c r="D252" s="23">
        <v>2181.6</v>
      </c>
      <c r="E252" s="23">
        <v>981.72</v>
      </c>
    </row>
    <row r="253" spans="1:5" x14ac:dyDescent="0.3">
      <c r="A253" s="24">
        <v>42983</v>
      </c>
      <c r="B253" s="23">
        <v>2017</v>
      </c>
      <c r="C253" s="23" t="s">
        <v>76</v>
      </c>
      <c r="D253" s="23">
        <v>1032.75</v>
      </c>
      <c r="E253" s="23">
        <v>640.30999999999995</v>
      </c>
    </row>
    <row r="254" spans="1:5" x14ac:dyDescent="0.3">
      <c r="A254" s="24">
        <v>43369</v>
      </c>
      <c r="B254" s="23">
        <v>2018</v>
      </c>
      <c r="C254" s="23" t="s">
        <v>76</v>
      </c>
      <c r="D254" s="23">
        <v>532.4</v>
      </c>
      <c r="E254" s="23">
        <v>340.74</v>
      </c>
    </row>
    <row r="255" spans="1:5" x14ac:dyDescent="0.3">
      <c r="A255" s="24">
        <v>43281</v>
      </c>
      <c r="B255" s="23">
        <v>2018</v>
      </c>
      <c r="C255" s="23" t="s">
        <v>31</v>
      </c>
      <c r="D255" s="23">
        <v>2343.34</v>
      </c>
      <c r="E255" s="23">
        <v>1288.8399999999999</v>
      </c>
    </row>
    <row r="256" spans="1:5" x14ac:dyDescent="0.3">
      <c r="A256" s="24">
        <v>43358</v>
      </c>
      <c r="B256" s="23">
        <v>2018</v>
      </c>
      <c r="C256" s="23" t="s">
        <v>31</v>
      </c>
      <c r="D256" s="23">
        <v>1320.41</v>
      </c>
      <c r="E256" s="23">
        <v>818.65</v>
      </c>
    </row>
    <row r="257" spans="1:5" x14ac:dyDescent="0.3">
      <c r="A257" s="24">
        <v>42806</v>
      </c>
      <c r="B257" s="23">
        <v>2017</v>
      </c>
      <c r="C257" s="23" t="s">
        <v>76</v>
      </c>
      <c r="D257" s="23">
        <v>1595.86</v>
      </c>
      <c r="E257" s="23">
        <v>654.29999999999995</v>
      </c>
    </row>
    <row r="258" spans="1:5" x14ac:dyDescent="0.3">
      <c r="A258" s="24">
        <v>43327</v>
      </c>
      <c r="B258" s="23">
        <v>2018</v>
      </c>
      <c r="C258" s="23" t="s">
        <v>31</v>
      </c>
      <c r="D258" s="23">
        <v>755.86</v>
      </c>
      <c r="E258" s="23">
        <v>423.28</v>
      </c>
    </row>
    <row r="259" spans="1:5" x14ac:dyDescent="0.3">
      <c r="A259" s="24">
        <v>42719</v>
      </c>
      <c r="B259" s="23">
        <v>2016</v>
      </c>
      <c r="C259" s="23" t="s">
        <v>31</v>
      </c>
      <c r="D259" s="23">
        <v>821.07</v>
      </c>
      <c r="E259" s="23">
        <v>541.91</v>
      </c>
    </row>
    <row r="260" spans="1:5" x14ac:dyDescent="0.3">
      <c r="A260" s="24">
        <v>42620</v>
      </c>
      <c r="B260" s="23">
        <v>2016</v>
      </c>
      <c r="C260" s="23" t="s">
        <v>31</v>
      </c>
      <c r="D260" s="23">
        <v>1038.6300000000001</v>
      </c>
      <c r="E260" s="23">
        <v>612.79</v>
      </c>
    </row>
    <row r="261" spans="1:5" x14ac:dyDescent="0.3">
      <c r="A261" s="24">
        <v>43415</v>
      </c>
      <c r="B261" s="23">
        <v>2018</v>
      </c>
      <c r="C261" s="23" t="s">
        <v>31</v>
      </c>
      <c r="D261" s="23">
        <v>374.65</v>
      </c>
      <c r="E261" s="23">
        <v>243.52</v>
      </c>
    </row>
    <row r="262" spans="1:5" x14ac:dyDescent="0.3">
      <c r="A262" s="24">
        <v>43131</v>
      </c>
      <c r="B262" s="23">
        <v>2018</v>
      </c>
      <c r="C262" s="23" t="s">
        <v>76</v>
      </c>
      <c r="D262" s="23">
        <v>617.79</v>
      </c>
      <c r="E262" s="23">
        <v>240.94</v>
      </c>
    </row>
    <row r="263" spans="1:5" x14ac:dyDescent="0.3">
      <c r="A263" s="24">
        <v>42403</v>
      </c>
      <c r="B263" s="23">
        <v>2016</v>
      </c>
      <c r="C263" s="23" t="s">
        <v>30</v>
      </c>
      <c r="D263" s="23">
        <v>2432.56</v>
      </c>
      <c r="E263" s="23">
        <v>1070.33</v>
      </c>
    </row>
    <row r="264" spans="1:5" x14ac:dyDescent="0.3">
      <c r="A264" s="24">
        <v>43194</v>
      </c>
      <c r="B264" s="23">
        <v>2018</v>
      </c>
      <c r="C264" s="23" t="s">
        <v>76</v>
      </c>
      <c r="D264" s="23">
        <v>1525.92</v>
      </c>
      <c r="E264" s="23">
        <v>793.48</v>
      </c>
    </row>
    <row r="265" spans="1:5" x14ac:dyDescent="0.3">
      <c r="A265" s="24">
        <v>42606</v>
      </c>
      <c r="B265" s="23">
        <v>2016</v>
      </c>
      <c r="C265" s="23" t="s">
        <v>31</v>
      </c>
      <c r="D265" s="23">
        <v>2183.81</v>
      </c>
      <c r="E265" s="23">
        <v>1135.58</v>
      </c>
    </row>
    <row r="266" spans="1:5" x14ac:dyDescent="0.3">
      <c r="A266" s="24">
        <v>42795</v>
      </c>
      <c r="B266" s="23">
        <v>2017</v>
      </c>
      <c r="C266" s="23" t="s">
        <v>76</v>
      </c>
      <c r="D266" s="23">
        <v>1269.81</v>
      </c>
      <c r="E266" s="23">
        <v>647.6</v>
      </c>
    </row>
    <row r="267" spans="1:5" x14ac:dyDescent="0.3">
      <c r="A267" s="24">
        <v>43045</v>
      </c>
      <c r="B267" s="23">
        <v>2017</v>
      </c>
      <c r="C267" s="23" t="s">
        <v>30</v>
      </c>
      <c r="D267" s="23">
        <v>1687.91</v>
      </c>
      <c r="E267" s="23">
        <v>1046.5</v>
      </c>
    </row>
    <row r="268" spans="1:5" x14ac:dyDescent="0.3">
      <c r="A268" s="24">
        <v>42812</v>
      </c>
      <c r="B268" s="23">
        <v>2017</v>
      </c>
      <c r="C268" s="23" t="s">
        <v>76</v>
      </c>
      <c r="D268" s="23">
        <v>1768.43</v>
      </c>
      <c r="E268" s="23">
        <v>813.48</v>
      </c>
    </row>
    <row r="269" spans="1:5" x14ac:dyDescent="0.3">
      <c r="A269" s="24">
        <v>42690</v>
      </c>
      <c r="B269" s="23">
        <v>2016</v>
      </c>
      <c r="C269" s="23" t="s">
        <v>31</v>
      </c>
      <c r="D269" s="23">
        <v>2318.52</v>
      </c>
      <c r="E269" s="23">
        <v>904.22</v>
      </c>
    </row>
    <row r="270" spans="1:5" x14ac:dyDescent="0.3">
      <c r="A270" s="24">
        <v>43438</v>
      </c>
      <c r="B270" s="23">
        <v>2018</v>
      </c>
      <c r="C270" s="23" t="s">
        <v>77</v>
      </c>
      <c r="D270" s="23">
        <v>1196.2</v>
      </c>
      <c r="E270" s="23">
        <v>514.37</v>
      </c>
    </row>
    <row r="271" spans="1:5" x14ac:dyDescent="0.3">
      <c r="A271" s="24">
        <v>42717</v>
      </c>
      <c r="B271" s="23">
        <v>2016</v>
      </c>
      <c r="C271" s="23" t="s">
        <v>76</v>
      </c>
      <c r="D271" s="23">
        <v>960.34</v>
      </c>
      <c r="E271" s="23">
        <v>374.53</v>
      </c>
    </row>
    <row r="272" spans="1:5" x14ac:dyDescent="0.3">
      <c r="A272" s="24">
        <v>42702</v>
      </c>
      <c r="B272" s="23">
        <v>2016</v>
      </c>
      <c r="C272" s="23" t="s">
        <v>76</v>
      </c>
      <c r="D272" s="23">
        <v>530.88</v>
      </c>
      <c r="E272" s="23">
        <v>323.83999999999997</v>
      </c>
    </row>
    <row r="273" spans="1:5" x14ac:dyDescent="0.3">
      <c r="A273" s="24">
        <v>42462</v>
      </c>
      <c r="B273" s="23">
        <v>2016</v>
      </c>
      <c r="C273" s="23" t="s">
        <v>30</v>
      </c>
      <c r="D273" s="23">
        <v>984.47</v>
      </c>
      <c r="E273" s="23">
        <v>433.17</v>
      </c>
    </row>
    <row r="274" spans="1:5" x14ac:dyDescent="0.3">
      <c r="A274" s="24">
        <v>42412</v>
      </c>
      <c r="B274" s="23">
        <v>2016</v>
      </c>
      <c r="C274" s="23" t="s">
        <v>76</v>
      </c>
      <c r="D274" s="23">
        <v>1748.51</v>
      </c>
      <c r="E274" s="23">
        <v>891.74</v>
      </c>
    </row>
    <row r="275" spans="1:5" x14ac:dyDescent="0.3">
      <c r="A275" s="24">
        <v>42619</v>
      </c>
      <c r="B275" s="23">
        <v>2016</v>
      </c>
      <c r="C275" s="23" t="s">
        <v>76</v>
      </c>
      <c r="D275" s="23">
        <v>1349.5</v>
      </c>
      <c r="E275" s="23">
        <v>647.76</v>
      </c>
    </row>
    <row r="276" spans="1:5" x14ac:dyDescent="0.3">
      <c r="A276" s="24">
        <v>43454</v>
      </c>
      <c r="B276" s="23">
        <v>2018</v>
      </c>
      <c r="C276" s="23" t="s">
        <v>31</v>
      </c>
      <c r="D276" s="23">
        <v>202.11</v>
      </c>
      <c r="E276" s="23">
        <v>131.37</v>
      </c>
    </row>
    <row r="277" spans="1:5" x14ac:dyDescent="0.3">
      <c r="A277" s="24">
        <v>42589</v>
      </c>
      <c r="B277" s="23">
        <v>2016</v>
      </c>
      <c r="C277" s="23" t="s">
        <v>31</v>
      </c>
      <c r="D277" s="23">
        <v>1315.22</v>
      </c>
      <c r="E277" s="23">
        <v>670.76</v>
      </c>
    </row>
    <row r="278" spans="1:5" x14ac:dyDescent="0.3">
      <c r="A278" s="24">
        <v>42838</v>
      </c>
      <c r="B278" s="23">
        <v>2017</v>
      </c>
      <c r="C278" s="23" t="s">
        <v>76</v>
      </c>
      <c r="D278" s="23">
        <v>1443.33</v>
      </c>
      <c r="E278" s="23">
        <v>837.13</v>
      </c>
    </row>
    <row r="279" spans="1:5" x14ac:dyDescent="0.3">
      <c r="A279" s="24">
        <v>42613</v>
      </c>
      <c r="B279" s="23">
        <v>2016</v>
      </c>
      <c r="C279" s="23" t="s">
        <v>30</v>
      </c>
      <c r="D279" s="23">
        <v>405.95</v>
      </c>
      <c r="E279" s="23">
        <v>215.15</v>
      </c>
    </row>
    <row r="280" spans="1:5" x14ac:dyDescent="0.3">
      <c r="A280" s="24">
        <v>42956</v>
      </c>
      <c r="B280" s="23">
        <v>2017</v>
      </c>
      <c r="C280" s="23" t="s">
        <v>76</v>
      </c>
      <c r="D280" s="23">
        <v>454.09</v>
      </c>
      <c r="E280" s="23">
        <v>249.75</v>
      </c>
    </row>
    <row r="281" spans="1:5" x14ac:dyDescent="0.3">
      <c r="A281" s="24">
        <v>42885</v>
      </c>
      <c r="B281" s="23">
        <v>2017</v>
      </c>
      <c r="C281" s="23" t="s">
        <v>76</v>
      </c>
      <c r="D281" s="23">
        <v>846.97</v>
      </c>
      <c r="E281" s="23">
        <v>559</v>
      </c>
    </row>
    <row r="282" spans="1:5" x14ac:dyDescent="0.3">
      <c r="A282" s="24">
        <v>42405</v>
      </c>
      <c r="B282" s="23">
        <v>2016</v>
      </c>
      <c r="C282" s="23" t="s">
        <v>77</v>
      </c>
      <c r="D282" s="23">
        <v>849.02</v>
      </c>
      <c r="E282" s="23">
        <v>416.02</v>
      </c>
    </row>
    <row r="283" spans="1:5" x14ac:dyDescent="0.3">
      <c r="A283" s="24">
        <v>42629</v>
      </c>
      <c r="B283" s="23">
        <v>2016</v>
      </c>
      <c r="C283" s="23" t="s">
        <v>77</v>
      </c>
      <c r="D283" s="23">
        <v>641.51</v>
      </c>
      <c r="E283" s="23">
        <v>307.92</v>
      </c>
    </row>
    <row r="284" spans="1:5" x14ac:dyDescent="0.3">
      <c r="A284" s="24">
        <v>42642</v>
      </c>
      <c r="B284" s="23">
        <v>2016</v>
      </c>
      <c r="C284" s="23" t="s">
        <v>31</v>
      </c>
      <c r="D284" s="23">
        <v>2403.98</v>
      </c>
      <c r="E284" s="23">
        <v>1466.43</v>
      </c>
    </row>
    <row r="285" spans="1:5" x14ac:dyDescent="0.3">
      <c r="A285" s="24">
        <v>43281</v>
      </c>
      <c r="B285" s="23">
        <v>2018</v>
      </c>
      <c r="C285" s="23" t="s">
        <v>31</v>
      </c>
      <c r="D285" s="23">
        <v>404.17</v>
      </c>
      <c r="E285" s="23">
        <v>242.5</v>
      </c>
    </row>
    <row r="286" spans="1:5" x14ac:dyDescent="0.3">
      <c r="A286" s="24">
        <v>43092</v>
      </c>
      <c r="B286" s="23">
        <v>2017</v>
      </c>
      <c r="C286" s="23" t="s">
        <v>77</v>
      </c>
      <c r="D286" s="23">
        <v>767.42</v>
      </c>
      <c r="E286" s="23">
        <v>429.76</v>
      </c>
    </row>
    <row r="287" spans="1:5" x14ac:dyDescent="0.3">
      <c r="A287" s="24">
        <v>42556</v>
      </c>
      <c r="B287" s="23">
        <v>2016</v>
      </c>
      <c r="C287" s="23" t="s">
        <v>31</v>
      </c>
      <c r="D287" s="23">
        <v>1417.56</v>
      </c>
      <c r="E287" s="23">
        <v>765.48</v>
      </c>
    </row>
    <row r="288" spans="1:5" x14ac:dyDescent="0.3">
      <c r="A288" s="24">
        <v>43222</v>
      </c>
      <c r="B288" s="23">
        <v>2018</v>
      </c>
      <c r="C288" s="23" t="s">
        <v>77</v>
      </c>
      <c r="D288" s="23">
        <v>2460.3000000000002</v>
      </c>
      <c r="E288" s="23">
        <v>1008.72</v>
      </c>
    </row>
    <row r="289" spans="1:5" x14ac:dyDescent="0.3">
      <c r="A289" s="24">
        <v>42738</v>
      </c>
      <c r="B289" s="23">
        <v>2017</v>
      </c>
      <c r="C289" s="23" t="s">
        <v>77</v>
      </c>
      <c r="D289" s="23">
        <v>2372.9899999999998</v>
      </c>
      <c r="E289" s="23">
        <v>1210.22</v>
      </c>
    </row>
    <row r="290" spans="1:5" x14ac:dyDescent="0.3">
      <c r="A290" s="24">
        <v>42581</v>
      </c>
      <c r="B290" s="23">
        <v>2016</v>
      </c>
      <c r="C290" s="23" t="s">
        <v>77</v>
      </c>
      <c r="D290" s="23">
        <v>881.25</v>
      </c>
      <c r="E290" s="23">
        <v>387.75</v>
      </c>
    </row>
    <row r="291" spans="1:5" x14ac:dyDescent="0.3">
      <c r="A291" s="24">
        <v>42625</v>
      </c>
      <c r="B291" s="23">
        <v>2016</v>
      </c>
      <c r="C291" s="23" t="s">
        <v>31</v>
      </c>
      <c r="D291" s="23">
        <v>608.55999999999995</v>
      </c>
      <c r="E291" s="23">
        <v>292.11</v>
      </c>
    </row>
    <row r="292" spans="1:5" x14ac:dyDescent="0.3">
      <c r="A292" s="24">
        <v>43220</v>
      </c>
      <c r="B292" s="23">
        <v>2018</v>
      </c>
      <c r="C292" s="23" t="s">
        <v>30</v>
      </c>
      <c r="D292" s="23">
        <v>1183.79</v>
      </c>
      <c r="E292" s="23">
        <v>710.27</v>
      </c>
    </row>
    <row r="293" spans="1:5" x14ac:dyDescent="0.3">
      <c r="A293" s="24">
        <v>42843</v>
      </c>
      <c r="B293" s="23">
        <v>2017</v>
      </c>
      <c r="C293" s="23" t="s">
        <v>77</v>
      </c>
      <c r="D293" s="23">
        <v>147.9</v>
      </c>
      <c r="E293" s="23">
        <v>73.95</v>
      </c>
    </row>
    <row r="294" spans="1:5" x14ac:dyDescent="0.3">
      <c r="A294" s="24">
        <v>42955</v>
      </c>
      <c r="B294" s="23">
        <v>2017</v>
      </c>
      <c r="C294" s="23" t="s">
        <v>31</v>
      </c>
      <c r="D294" s="23">
        <v>95.34</v>
      </c>
      <c r="E294" s="23">
        <v>52.44</v>
      </c>
    </row>
    <row r="295" spans="1:5" x14ac:dyDescent="0.3">
      <c r="A295" s="24">
        <v>42584</v>
      </c>
      <c r="B295" s="23">
        <v>2016</v>
      </c>
      <c r="C295" s="23" t="s">
        <v>76</v>
      </c>
      <c r="D295" s="23">
        <v>435.6</v>
      </c>
      <c r="E295" s="23">
        <v>257</v>
      </c>
    </row>
    <row r="296" spans="1:5" x14ac:dyDescent="0.3">
      <c r="A296" s="24">
        <v>42628</v>
      </c>
      <c r="B296" s="23">
        <v>2016</v>
      </c>
      <c r="C296" s="23" t="s">
        <v>76</v>
      </c>
      <c r="D296" s="23">
        <v>1021.67</v>
      </c>
      <c r="E296" s="23">
        <v>429.1</v>
      </c>
    </row>
    <row r="297" spans="1:5" x14ac:dyDescent="0.3">
      <c r="A297" s="24">
        <v>42670</v>
      </c>
      <c r="B297" s="23">
        <v>2016</v>
      </c>
      <c r="C297" s="23" t="s">
        <v>30</v>
      </c>
      <c r="D297" s="23">
        <v>1195.02</v>
      </c>
      <c r="E297" s="23">
        <v>657.26</v>
      </c>
    </row>
    <row r="298" spans="1:5" x14ac:dyDescent="0.3">
      <c r="A298" s="24">
        <v>43116</v>
      </c>
      <c r="B298" s="23">
        <v>2018</v>
      </c>
      <c r="C298" s="23" t="s">
        <v>30</v>
      </c>
      <c r="D298" s="23">
        <v>2167.89</v>
      </c>
      <c r="E298" s="23">
        <v>975.55</v>
      </c>
    </row>
    <row r="299" spans="1:5" x14ac:dyDescent="0.3">
      <c r="A299" s="24">
        <v>43387</v>
      </c>
      <c r="B299" s="23">
        <v>2018</v>
      </c>
      <c r="C299" s="23" t="s">
        <v>77</v>
      </c>
      <c r="D299" s="23">
        <v>2498.69</v>
      </c>
      <c r="E299" s="23">
        <v>1224.3599999999999</v>
      </c>
    </row>
    <row r="300" spans="1:5" x14ac:dyDescent="0.3">
      <c r="A300" s="24">
        <v>42972</v>
      </c>
      <c r="B300" s="23">
        <v>2017</v>
      </c>
      <c r="C300" s="23" t="s">
        <v>30</v>
      </c>
      <c r="D300" s="23">
        <v>849.45</v>
      </c>
      <c r="E300" s="23">
        <v>526.66</v>
      </c>
    </row>
    <row r="301" spans="1:5" x14ac:dyDescent="0.3">
      <c r="A301" s="24">
        <v>42439</v>
      </c>
      <c r="B301" s="23">
        <v>2016</v>
      </c>
      <c r="C301" s="23" t="s">
        <v>31</v>
      </c>
      <c r="D301" s="23">
        <v>1138.8499999999999</v>
      </c>
      <c r="E301" s="23">
        <v>671.92</v>
      </c>
    </row>
    <row r="302" spans="1:5" x14ac:dyDescent="0.3">
      <c r="A302" s="24">
        <v>42572</v>
      </c>
      <c r="B302" s="23">
        <v>2016</v>
      </c>
      <c r="C302" s="23" t="s">
        <v>31</v>
      </c>
      <c r="D302" s="23">
        <v>1363.56</v>
      </c>
      <c r="E302" s="23">
        <v>749.96</v>
      </c>
    </row>
    <row r="303" spans="1:5" x14ac:dyDescent="0.3">
      <c r="A303" s="24">
        <v>42370</v>
      </c>
      <c r="B303" s="23">
        <v>2016</v>
      </c>
      <c r="C303" s="23" t="s">
        <v>30</v>
      </c>
      <c r="D303" s="23">
        <v>548.85</v>
      </c>
      <c r="E303" s="23">
        <v>236.01</v>
      </c>
    </row>
    <row r="304" spans="1:5" x14ac:dyDescent="0.3">
      <c r="A304" s="24">
        <v>43334</v>
      </c>
      <c r="B304" s="23">
        <v>2018</v>
      </c>
      <c r="C304" s="23" t="s">
        <v>76</v>
      </c>
      <c r="D304" s="23">
        <v>1581.57</v>
      </c>
      <c r="E304" s="23">
        <v>711.71</v>
      </c>
    </row>
    <row r="305" spans="1:5" x14ac:dyDescent="0.3">
      <c r="A305" s="24">
        <v>42478</v>
      </c>
      <c r="B305" s="23">
        <v>2016</v>
      </c>
      <c r="C305" s="23" t="s">
        <v>30</v>
      </c>
      <c r="D305" s="23">
        <v>1287.98</v>
      </c>
      <c r="E305" s="23">
        <v>643.99</v>
      </c>
    </row>
    <row r="306" spans="1:5" x14ac:dyDescent="0.3">
      <c r="A306" s="24">
        <v>42943</v>
      </c>
      <c r="B306" s="23">
        <v>2017</v>
      </c>
      <c r="C306" s="23" t="s">
        <v>31</v>
      </c>
      <c r="D306" s="23">
        <v>388.07</v>
      </c>
      <c r="E306" s="23">
        <v>194.04</v>
      </c>
    </row>
    <row r="307" spans="1:5" x14ac:dyDescent="0.3">
      <c r="A307" s="24">
        <v>42861</v>
      </c>
      <c r="B307" s="23">
        <v>2017</v>
      </c>
      <c r="C307" s="23" t="s">
        <v>77</v>
      </c>
      <c r="D307" s="23">
        <v>198.57</v>
      </c>
      <c r="E307" s="23">
        <v>133.04</v>
      </c>
    </row>
    <row r="308" spans="1:5" x14ac:dyDescent="0.3">
      <c r="A308" s="24">
        <v>43038</v>
      </c>
      <c r="B308" s="23">
        <v>2017</v>
      </c>
      <c r="C308" s="23" t="s">
        <v>76</v>
      </c>
      <c r="D308" s="23">
        <v>2054.5300000000002</v>
      </c>
      <c r="E308" s="23">
        <v>1129.99</v>
      </c>
    </row>
    <row r="309" spans="1:5" x14ac:dyDescent="0.3">
      <c r="A309" s="24">
        <v>43273</v>
      </c>
      <c r="B309" s="23">
        <v>2018</v>
      </c>
      <c r="C309" s="23" t="s">
        <v>76</v>
      </c>
      <c r="D309" s="23">
        <v>1996.95</v>
      </c>
      <c r="E309" s="23">
        <v>1158.23</v>
      </c>
    </row>
    <row r="310" spans="1:5" x14ac:dyDescent="0.3">
      <c r="A310" s="24">
        <v>42403</v>
      </c>
      <c r="B310" s="23">
        <v>2016</v>
      </c>
      <c r="C310" s="23" t="s">
        <v>31</v>
      </c>
      <c r="D310" s="23">
        <v>1581.49</v>
      </c>
      <c r="E310" s="23">
        <v>948.89</v>
      </c>
    </row>
    <row r="311" spans="1:5" x14ac:dyDescent="0.3">
      <c r="A311" s="24">
        <v>42415</v>
      </c>
      <c r="B311" s="23">
        <v>2016</v>
      </c>
      <c r="C311" s="23" t="s">
        <v>77</v>
      </c>
      <c r="D311" s="23">
        <v>1406.37</v>
      </c>
      <c r="E311" s="23">
        <v>548.48</v>
      </c>
    </row>
    <row r="312" spans="1:5" x14ac:dyDescent="0.3">
      <c r="A312" s="24">
        <v>43440</v>
      </c>
      <c r="B312" s="23">
        <v>2018</v>
      </c>
      <c r="C312" s="23" t="s">
        <v>77</v>
      </c>
      <c r="D312" s="23">
        <v>973.62</v>
      </c>
      <c r="E312" s="23">
        <v>652.33000000000004</v>
      </c>
    </row>
    <row r="313" spans="1:5" x14ac:dyDescent="0.3">
      <c r="A313" s="24">
        <v>42385</v>
      </c>
      <c r="B313" s="23">
        <v>2016</v>
      </c>
      <c r="C313" s="23" t="s">
        <v>77</v>
      </c>
      <c r="D313" s="23">
        <v>1435.97</v>
      </c>
      <c r="E313" s="23">
        <v>761.06</v>
      </c>
    </row>
    <row r="314" spans="1:5" x14ac:dyDescent="0.3">
      <c r="A314" s="24">
        <v>42557</v>
      </c>
      <c r="B314" s="23">
        <v>2016</v>
      </c>
      <c r="C314" s="23" t="s">
        <v>30</v>
      </c>
      <c r="D314" s="23">
        <v>1135.44</v>
      </c>
      <c r="E314" s="23">
        <v>567.72</v>
      </c>
    </row>
    <row r="315" spans="1:5" x14ac:dyDescent="0.3">
      <c r="A315" s="24">
        <v>42848</v>
      </c>
      <c r="B315" s="23">
        <v>2017</v>
      </c>
      <c r="C315" s="23" t="s">
        <v>30</v>
      </c>
      <c r="D315" s="23">
        <v>1649.82</v>
      </c>
      <c r="E315" s="23">
        <v>824.91</v>
      </c>
    </row>
    <row r="316" spans="1:5" x14ac:dyDescent="0.3">
      <c r="A316" s="24">
        <v>42495</v>
      </c>
      <c r="B316" s="23">
        <v>2016</v>
      </c>
      <c r="C316" s="23" t="s">
        <v>76</v>
      </c>
      <c r="D316" s="23">
        <v>871.99</v>
      </c>
      <c r="E316" s="23">
        <v>566.79</v>
      </c>
    </row>
    <row r="317" spans="1:5" x14ac:dyDescent="0.3">
      <c r="A317" s="24">
        <v>42894</v>
      </c>
      <c r="B317" s="23">
        <v>2017</v>
      </c>
      <c r="C317" s="23" t="s">
        <v>76</v>
      </c>
      <c r="D317" s="23">
        <v>2466.89</v>
      </c>
      <c r="E317" s="23">
        <v>1455.47</v>
      </c>
    </row>
    <row r="318" spans="1:5" x14ac:dyDescent="0.3">
      <c r="A318" s="24">
        <v>42931</v>
      </c>
      <c r="B318" s="23">
        <v>2017</v>
      </c>
      <c r="C318" s="23" t="s">
        <v>77</v>
      </c>
      <c r="D318" s="23">
        <v>948.56</v>
      </c>
      <c r="E318" s="23">
        <v>502.74</v>
      </c>
    </row>
    <row r="319" spans="1:5" x14ac:dyDescent="0.3">
      <c r="A319" s="24">
        <v>42994</v>
      </c>
      <c r="B319" s="23">
        <v>2017</v>
      </c>
      <c r="C319" s="23" t="s">
        <v>30</v>
      </c>
      <c r="D319" s="23">
        <v>2050.66</v>
      </c>
      <c r="E319" s="23">
        <v>1209.8900000000001</v>
      </c>
    </row>
    <row r="320" spans="1:5" x14ac:dyDescent="0.3">
      <c r="A320" s="24">
        <v>43196</v>
      </c>
      <c r="B320" s="23">
        <v>2018</v>
      </c>
      <c r="C320" s="23" t="s">
        <v>77</v>
      </c>
      <c r="D320" s="23">
        <v>1074.01</v>
      </c>
      <c r="E320" s="23">
        <v>590.71</v>
      </c>
    </row>
    <row r="321" spans="1:5" x14ac:dyDescent="0.3">
      <c r="A321" s="24">
        <v>43129</v>
      </c>
      <c r="B321" s="23">
        <v>2018</v>
      </c>
      <c r="C321" s="23" t="s">
        <v>76</v>
      </c>
      <c r="D321" s="23">
        <v>1533.56</v>
      </c>
      <c r="E321" s="23">
        <v>828.12</v>
      </c>
    </row>
    <row r="322" spans="1:5" x14ac:dyDescent="0.3">
      <c r="A322" s="24">
        <v>42450</v>
      </c>
      <c r="B322" s="23">
        <v>2016</v>
      </c>
      <c r="C322" s="23" t="s">
        <v>31</v>
      </c>
      <c r="D322" s="23">
        <v>1569.66</v>
      </c>
      <c r="E322" s="23">
        <v>706.35</v>
      </c>
    </row>
    <row r="323" spans="1:5" x14ac:dyDescent="0.3">
      <c r="A323" s="24">
        <v>43234</v>
      </c>
      <c r="B323" s="23">
        <v>2018</v>
      </c>
      <c r="C323" s="23" t="s">
        <v>31</v>
      </c>
      <c r="D323" s="23">
        <v>1511.8</v>
      </c>
      <c r="E323" s="23">
        <v>604.72</v>
      </c>
    </row>
    <row r="324" spans="1:5" x14ac:dyDescent="0.3">
      <c r="A324" s="24">
        <v>43368</v>
      </c>
      <c r="B324" s="23">
        <v>2018</v>
      </c>
      <c r="C324" s="23" t="s">
        <v>30</v>
      </c>
      <c r="D324" s="23">
        <v>1291.5</v>
      </c>
      <c r="E324" s="23">
        <v>710.33</v>
      </c>
    </row>
    <row r="325" spans="1:5" x14ac:dyDescent="0.3">
      <c r="A325" s="24">
        <v>43081</v>
      </c>
      <c r="B325" s="23">
        <v>2017</v>
      </c>
      <c r="C325" s="23" t="s">
        <v>77</v>
      </c>
      <c r="D325" s="23">
        <v>186.26</v>
      </c>
      <c r="E325" s="23">
        <v>104.31</v>
      </c>
    </row>
    <row r="326" spans="1:5" x14ac:dyDescent="0.3">
      <c r="A326" s="24">
        <v>43295</v>
      </c>
      <c r="B326" s="23">
        <v>2018</v>
      </c>
      <c r="C326" s="23" t="s">
        <v>76</v>
      </c>
      <c r="D326" s="23">
        <v>1511.95</v>
      </c>
      <c r="E326" s="23">
        <v>861.81</v>
      </c>
    </row>
    <row r="327" spans="1:5" x14ac:dyDescent="0.3">
      <c r="A327" s="24">
        <v>43353</v>
      </c>
      <c r="B327" s="23">
        <v>2018</v>
      </c>
      <c r="C327" s="23" t="s">
        <v>30</v>
      </c>
      <c r="D327" s="23">
        <v>1746.94</v>
      </c>
      <c r="E327" s="23">
        <v>943.35</v>
      </c>
    </row>
    <row r="328" spans="1:5" x14ac:dyDescent="0.3">
      <c r="A328" s="24">
        <v>42447</v>
      </c>
      <c r="B328" s="23">
        <v>2016</v>
      </c>
      <c r="C328" s="23" t="s">
        <v>30</v>
      </c>
      <c r="D328" s="23">
        <v>293.45</v>
      </c>
      <c r="E328" s="23">
        <v>140.86000000000001</v>
      </c>
    </row>
    <row r="329" spans="1:5" x14ac:dyDescent="0.3">
      <c r="A329" s="24">
        <v>43314</v>
      </c>
      <c r="B329" s="23">
        <v>2018</v>
      </c>
      <c r="C329" s="23" t="s">
        <v>30</v>
      </c>
      <c r="D329" s="23">
        <v>1963.48</v>
      </c>
      <c r="E329" s="23">
        <v>883.57</v>
      </c>
    </row>
    <row r="330" spans="1:5" x14ac:dyDescent="0.3">
      <c r="A330" s="24">
        <v>43248</v>
      </c>
      <c r="B330" s="23">
        <v>2018</v>
      </c>
      <c r="C330" s="23" t="s">
        <v>76</v>
      </c>
      <c r="D330" s="23">
        <v>488.7</v>
      </c>
      <c r="E330" s="23">
        <v>219.92</v>
      </c>
    </row>
    <row r="331" spans="1:5" x14ac:dyDescent="0.3">
      <c r="A331" s="24">
        <v>43193</v>
      </c>
      <c r="B331" s="23">
        <v>2018</v>
      </c>
      <c r="C331" s="23" t="s">
        <v>31</v>
      </c>
      <c r="D331" s="23">
        <v>503.68</v>
      </c>
      <c r="E331" s="23">
        <v>231.69</v>
      </c>
    </row>
    <row r="332" spans="1:5" x14ac:dyDescent="0.3">
      <c r="A332" s="24">
        <v>42629</v>
      </c>
      <c r="B332" s="23">
        <v>2016</v>
      </c>
      <c r="C332" s="23" t="s">
        <v>30</v>
      </c>
      <c r="D332" s="23">
        <v>2181.39</v>
      </c>
      <c r="E332" s="23">
        <v>1330.65</v>
      </c>
    </row>
    <row r="333" spans="1:5" x14ac:dyDescent="0.3">
      <c r="A333" s="24">
        <v>42941</v>
      </c>
      <c r="B333" s="23">
        <v>2017</v>
      </c>
      <c r="C333" s="23" t="s">
        <v>76</v>
      </c>
      <c r="D333" s="23">
        <v>1578.57</v>
      </c>
      <c r="E333" s="23">
        <v>805.07</v>
      </c>
    </row>
    <row r="334" spans="1:5" x14ac:dyDescent="0.3">
      <c r="A334" s="24">
        <v>43160</v>
      </c>
      <c r="B334" s="23">
        <v>2018</v>
      </c>
      <c r="C334" s="23" t="s">
        <v>77</v>
      </c>
      <c r="D334" s="23">
        <v>996.86</v>
      </c>
      <c r="E334" s="23">
        <v>598.12</v>
      </c>
    </row>
    <row r="335" spans="1:5" x14ac:dyDescent="0.3">
      <c r="A335" s="24">
        <v>43318</v>
      </c>
      <c r="B335" s="23">
        <v>2018</v>
      </c>
      <c r="C335" s="23" t="s">
        <v>31</v>
      </c>
      <c r="D335" s="23">
        <v>1707.1</v>
      </c>
      <c r="E335" s="23">
        <v>665.77</v>
      </c>
    </row>
    <row r="336" spans="1:5" x14ac:dyDescent="0.3">
      <c r="A336" s="24">
        <v>43066</v>
      </c>
      <c r="B336" s="23">
        <v>2017</v>
      </c>
      <c r="C336" s="23" t="s">
        <v>77</v>
      </c>
      <c r="D336" s="23">
        <v>1613.91</v>
      </c>
      <c r="E336" s="23">
        <v>984.49</v>
      </c>
    </row>
    <row r="337" spans="1:5" x14ac:dyDescent="0.3">
      <c r="A337" s="24">
        <v>42956</v>
      </c>
      <c r="B337" s="23">
        <v>2017</v>
      </c>
      <c r="C337" s="23" t="s">
        <v>77</v>
      </c>
      <c r="D337" s="23">
        <v>864.91</v>
      </c>
      <c r="E337" s="23">
        <v>397.86</v>
      </c>
    </row>
    <row r="338" spans="1:5" x14ac:dyDescent="0.3">
      <c r="A338" s="24">
        <v>43026</v>
      </c>
      <c r="B338" s="23">
        <v>2017</v>
      </c>
      <c r="C338" s="23" t="s">
        <v>31</v>
      </c>
      <c r="D338" s="23">
        <v>1389.02</v>
      </c>
      <c r="E338" s="23">
        <v>541.72</v>
      </c>
    </row>
    <row r="339" spans="1:5" x14ac:dyDescent="0.3">
      <c r="A339" s="24">
        <v>42619</v>
      </c>
      <c r="B339" s="23">
        <v>2016</v>
      </c>
      <c r="C339" s="23" t="s">
        <v>77</v>
      </c>
      <c r="D339" s="23">
        <v>1307.08</v>
      </c>
      <c r="E339" s="23">
        <v>509.76</v>
      </c>
    </row>
    <row r="340" spans="1:5" x14ac:dyDescent="0.3">
      <c r="A340" s="24">
        <v>43465</v>
      </c>
      <c r="B340" s="23">
        <v>2018</v>
      </c>
      <c r="C340" s="23" t="s">
        <v>31</v>
      </c>
      <c r="D340" s="23">
        <v>18.68</v>
      </c>
      <c r="E340" s="23">
        <v>10.46</v>
      </c>
    </row>
    <row r="341" spans="1:5" x14ac:dyDescent="0.3">
      <c r="A341" s="24">
        <v>42854</v>
      </c>
      <c r="B341" s="23">
        <v>2017</v>
      </c>
      <c r="C341" s="23" t="s">
        <v>76</v>
      </c>
      <c r="D341" s="23">
        <v>1794.84</v>
      </c>
      <c r="E341" s="23">
        <v>915.37</v>
      </c>
    </row>
    <row r="342" spans="1:5" x14ac:dyDescent="0.3">
      <c r="A342" s="24">
        <v>43458</v>
      </c>
      <c r="B342" s="23">
        <v>2018</v>
      </c>
      <c r="C342" s="23" t="s">
        <v>77</v>
      </c>
      <c r="D342" s="23">
        <v>106.76</v>
      </c>
      <c r="E342" s="23">
        <v>62.99</v>
      </c>
    </row>
    <row r="343" spans="1:5" x14ac:dyDescent="0.3">
      <c r="A343" s="24">
        <v>43384</v>
      </c>
      <c r="B343" s="23">
        <v>2018</v>
      </c>
      <c r="C343" s="23" t="s">
        <v>76</v>
      </c>
      <c r="D343" s="23">
        <v>2361.89</v>
      </c>
      <c r="E343" s="23">
        <v>921.14</v>
      </c>
    </row>
    <row r="344" spans="1:5" x14ac:dyDescent="0.3">
      <c r="A344" s="24">
        <v>43298</v>
      </c>
      <c r="B344" s="23">
        <v>2018</v>
      </c>
      <c r="C344" s="23" t="s">
        <v>30</v>
      </c>
      <c r="D344" s="23">
        <v>2270.87</v>
      </c>
      <c r="E344" s="23">
        <v>1226.27</v>
      </c>
    </row>
    <row r="345" spans="1:5" x14ac:dyDescent="0.3">
      <c r="A345" s="24">
        <v>43047</v>
      </c>
      <c r="B345" s="23">
        <v>2017</v>
      </c>
      <c r="C345" s="23" t="s">
        <v>76</v>
      </c>
      <c r="D345" s="23">
        <v>777.74</v>
      </c>
      <c r="E345" s="23">
        <v>505.53</v>
      </c>
    </row>
    <row r="346" spans="1:5" x14ac:dyDescent="0.3">
      <c r="A346" s="24">
        <v>43131</v>
      </c>
      <c r="B346" s="23">
        <v>2018</v>
      </c>
      <c r="C346" s="23" t="s">
        <v>30</v>
      </c>
      <c r="D346" s="23">
        <v>178.39</v>
      </c>
      <c r="E346" s="23">
        <v>87.41</v>
      </c>
    </row>
    <row r="347" spans="1:5" x14ac:dyDescent="0.3">
      <c r="A347" s="24">
        <v>42972</v>
      </c>
      <c r="B347" s="23">
        <v>2017</v>
      </c>
      <c r="C347" s="23" t="s">
        <v>31</v>
      </c>
      <c r="D347" s="23">
        <v>860.12</v>
      </c>
      <c r="E347" s="23">
        <v>559.08000000000004</v>
      </c>
    </row>
    <row r="348" spans="1:5" x14ac:dyDescent="0.3">
      <c r="A348" s="24">
        <v>42747</v>
      </c>
      <c r="B348" s="23">
        <v>2017</v>
      </c>
      <c r="C348" s="23" t="s">
        <v>76</v>
      </c>
      <c r="D348" s="23">
        <v>2194.62</v>
      </c>
      <c r="E348" s="23">
        <v>921.74</v>
      </c>
    </row>
    <row r="349" spans="1:5" x14ac:dyDescent="0.3">
      <c r="A349" s="24">
        <v>42832</v>
      </c>
      <c r="B349" s="23">
        <v>2017</v>
      </c>
      <c r="C349" s="23" t="s">
        <v>76</v>
      </c>
      <c r="D349" s="23">
        <v>2184.34</v>
      </c>
      <c r="E349" s="23">
        <v>851.89</v>
      </c>
    </row>
    <row r="350" spans="1:5" x14ac:dyDescent="0.3">
      <c r="A350" s="24">
        <v>42392</v>
      </c>
      <c r="B350" s="23">
        <v>2016</v>
      </c>
      <c r="C350" s="23" t="s">
        <v>76</v>
      </c>
      <c r="D350" s="23">
        <v>1605.37</v>
      </c>
      <c r="E350" s="23">
        <v>802.69</v>
      </c>
    </row>
    <row r="351" spans="1:5" x14ac:dyDescent="0.3">
      <c r="A351" s="24">
        <v>42622</v>
      </c>
      <c r="B351" s="23">
        <v>2016</v>
      </c>
      <c r="C351" s="23" t="s">
        <v>30</v>
      </c>
      <c r="D351" s="23">
        <v>504.41</v>
      </c>
      <c r="E351" s="23">
        <v>272.38</v>
      </c>
    </row>
    <row r="352" spans="1:5" x14ac:dyDescent="0.3">
      <c r="A352" s="24">
        <v>42773</v>
      </c>
      <c r="B352" s="23">
        <v>2017</v>
      </c>
      <c r="C352" s="23" t="s">
        <v>30</v>
      </c>
      <c r="D352" s="23">
        <v>2176.23</v>
      </c>
      <c r="E352" s="23">
        <v>1218.69</v>
      </c>
    </row>
    <row r="353" spans="1:5" x14ac:dyDescent="0.3">
      <c r="A353" s="24">
        <v>43449</v>
      </c>
      <c r="B353" s="23">
        <v>2018</v>
      </c>
      <c r="C353" s="23" t="s">
        <v>30</v>
      </c>
      <c r="D353" s="23">
        <v>508.23</v>
      </c>
      <c r="E353" s="23">
        <v>289.69</v>
      </c>
    </row>
    <row r="354" spans="1:5" x14ac:dyDescent="0.3">
      <c r="A354" s="24">
        <v>43270</v>
      </c>
      <c r="B354" s="23">
        <v>2018</v>
      </c>
      <c r="C354" s="23" t="s">
        <v>77</v>
      </c>
      <c r="D354" s="23">
        <v>1132.54</v>
      </c>
      <c r="E354" s="23">
        <v>577.6</v>
      </c>
    </row>
    <row r="355" spans="1:5" x14ac:dyDescent="0.3">
      <c r="A355" s="24">
        <v>43194</v>
      </c>
      <c r="B355" s="23">
        <v>2018</v>
      </c>
      <c r="C355" s="23" t="s">
        <v>30</v>
      </c>
      <c r="D355" s="23">
        <v>1163.97</v>
      </c>
      <c r="E355" s="23">
        <v>535.42999999999995</v>
      </c>
    </row>
    <row r="356" spans="1:5" x14ac:dyDescent="0.3">
      <c r="A356" s="24">
        <v>42608</v>
      </c>
      <c r="B356" s="23">
        <v>2016</v>
      </c>
      <c r="C356" s="23" t="s">
        <v>30</v>
      </c>
      <c r="D356" s="23">
        <v>2366.56</v>
      </c>
      <c r="E356" s="23">
        <v>1277.94</v>
      </c>
    </row>
    <row r="357" spans="1:5" x14ac:dyDescent="0.3">
      <c r="A357" s="24">
        <v>42798</v>
      </c>
      <c r="B357" s="23">
        <v>2017</v>
      </c>
      <c r="C357" s="23" t="s">
        <v>77</v>
      </c>
      <c r="D357" s="23">
        <v>1543.95</v>
      </c>
      <c r="E357" s="23">
        <v>880.05</v>
      </c>
    </row>
    <row r="358" spans="1:5" x14ac:dyDescent="0.3">
      <c r="A358" s="24">
        <v>43464</v>
      </c>
      <c r="B358" s="23">
        <v>2018</v>
      </c>
      <c r="C358" s="23" t="s">
        <v>31</v>
      </c>
      <c r="D358" s="23">
        <v>2245.69</v>
      </c>
      <c r="E358" s="23">
        <v>988.1</v>
      </c>
    </row>
    <row r="359" spans="1:5" x14ac:dyDescent="0.3">
      <c r="A359" s="24">
        <v>42718</v>
      </c>
      <c r="B359" s="23">
        <v>2016</v>
      </c>
      <c r="C359" s="23" t="s">
        <v>77</v>
      </c>
      <c r="D359" s="23">
        <v>850.25</v>
      </c>
      <c r="E359" s="23">
        <v>408.12</v>
      </c>
    </row>
    <row r="360" spans="1:5" x14ac:dyDescent="0.3">
      <c r="A360" s="24">
        <v>42395</v>
      </c>
      <c r="B360" s="23">
        <v>2016</v>
      </c>
      <c r="C360" s="23" t="s">
        <v>31</v>
      </c>
      <c r="D360" s="23">
        <v>1215.71</v>
      </c>
      <c r="E360" s="23">
        <v>522.76</v>
      </c>
    </row>
    <row r="361" spans="1:5" x14ac:dyDescent="0.3">
      <c r="A361" s="24">
        <v>43126</v>
      </c>
      <c r="B361" s="23">
        <v>2018</v>
      </c>
      <c r="C361" s="23" t="s">
        <v>31</v>
      </c>
      <c r="D361" s="23">
        <v>1998.48</v>
      </c>
      <c r="E361" s="23">
        <v>959.27</v>
      </c>
    </row>
    <row r="362" spans="1:5" x14ac:dyDescent="0.3">
      <c r="A362" s="24">
        <v>42800</v>
      </c>
      <c r="B362" s="23">
        <v>2017</v>
      </c>
      <c r="C362" s="23" t="s">
        <v>76</v>
      </c>
      <c r="D362" s="23">
        <v>2020.3</v>
      </c>
      <c r="E362" s="23">
        <v>787.92</v>
      </c>
    </row>
    <row r="363" spans="1:5" x14ac:dyDescent="0.3">
      <c r="A363" s="24">
        <v>43308</v>
      </c>
      <c r="B363" s="23">
        <v>2018</v>
      </c>
      <c r="C363" s="23" t="s">
        <v>30</v>
      </c>
      <c r="D363" s="23">
        <v>777.61</v>
      </c>
      <c r="E363" s="23">
        <v>357.7</v>
      </c>
    </row>
    <row r="364" spans="1:5" x14ac:dyDescent="0.3">
      <c r="A364" s="24">
        <v>42818</v>
      </c>
      <c r="B364" s="23">
        <v>2017</v>
      </c>
      <c r="C364" s="23" t="s">
        <v>77</v>
      </c>
      <c r="D364" s="23">
        <v>2260.0700000000002</v>
      </c>
      <c r="E364" s="23">
        <v>904.03</v>
      </c>
    </row>
    <row r="365" spans="1:5" x14ac:dyDescent="0.3">
      <c r="A365" s="24">
        <v>43099</v>
      </c>
      <c r="B365" s="23">
        <v>2017</v>
      </c>
      <c r="C365" s="23" t="s">
        <v>76</v>
      </c>
      <c r="D365" s="23">
        <v>285.04000000000002</v>
      </c>
      <c r="E365" s="23">
        <v>125.42</v>
      </c>
    </row>
    <row r="366" spans="1:5" x14ac:dyDescent="0.3">
      <c r="A366" s="24">
        <v>43039</v>
      </c>
      <c r="B366" s="23">
        <v>2017</v>
      </c>
      <c r="C366" s="23" t="s">
        <v>76</v>
      </c>
      <c r="D366" s="23">
        <v>2277.1</v>
      </c>
      <c r="E366" s="23">
        <v>1229.6300000000001</v>
      </c>
    </row>
    <row r="367" spans="1:5" x14ac:dyDescent="0.3">
      <c r="A367" s="24">
        <v>42419</v>
      </c>
      <c r="B367" s="23">
        <v>2016</v>
      </c>
      <c r="C367" s="23" t="s">
        <v>31</v>
      </c>
      <c r="D367" s="23">
        <v>722.03</v>
      </c>
      <c r="E367" s="23">
        <v>440.44</v>
      </c>
    </row>
    <row r="368" spans="1:5" x14ac:dyDescent="0.3">
      <c r="A368" s="24">
        <v>43290</v>
      </c>
      <c r="B368" s="23">
        <v>2018</v>
      </c>
      <c r="C368" s="23" t="s">
        <v>77</v>
      </c>
      <c r="D368" s="23">
        <v>570.37</v>
      </c>
      <c r="E368" s="23">
        <v>256.67</v>
      </c>
    </row>
    <row r="369" spans="1:5" x14ac:dyDescent="0.3">
      <c r="A369" s="24">
        <v>42783</v>
      </c>
      <c r="B369" s="23">
        <v>2017</v>
      </c>
      <c r="C369" s="23" t="s">
        <v>30</v>
      </c>
      <c r="D369" s="23">
        <v>1358.3</v>
      </c>
      <c r="E369" s="23">
        <v>529.74</v>
      </c>
    </row>
    <row r="370" spans="1:5" x14ac:dyDescent="0.3">
      <c r="A370" s="24">
        <v>42420</v>
      </c>
      <c r="B370" s="23">
        <v>2016</v>
      </c>
      <c r="C370" s="23" t="s">
        <v>77</v>
      </c>
      <c r="D370" s="23">
        <v>1889.12</v>
      </c>
      <c r="E370" s="23">
        <v>1171.25</v>
      </c>
    </row>
    <row r="371" spans="1:5" x14ac:dyDescent="0.3">
      <c r="A371" s="24">
        <v>43418</v>
      </c>
      <c r="B371" s="23">
        <v>2018</v>
      </c>
      <c r="C371" s="23" t="s">
        <v>77</v>
      </c>
      <c r="D371" s="23">
        <v>763.65</v>
      </c>
      <c r="E371" s="23">
        <v>313.10000000000002</v>
      </c>
    </row>
    <row r="372" spans="1:5" x14ac:dyDescent="0.3">
      <c r="A372" s="24">
        <v>42708</v>
      </c>
      <c r="B372" s="23">
        <v>2016</v>
      </c>
      <c r="C372" s="23" t="s">
        <v>76</v>
      </c>
      <c r="D372" s="23">
        <v>1200.6099999999999</v>
      </c>
      <c r="E372" s="23">
        <v>612.30999999999995</v>
      </c>
    </row>
    <row r="373" spans="1:5" x14ac:dyDescent="0.3">
      <c r="A373" s="24">
        <v>42705</v>
      </c>
      <c r="B373" s="23">
        <v>2016</v>
      </c>
      <c r="C373" s="23" t="s">
        <v>77</v>
      </c>
      <c r="D373" s="23">
        <v>1869.12</v>
      </c>
      <c r="E373" s="23">
        <v>1009.32</v>
      </c>
    </row>
    <row r="374" spans="1:5" x14ac:dyDescent="0.3">
      <c r="A374" s="24">
        <v>42724</v>
      </c>
      <c r="B374" s="23">
        <v>2016</v>
      </c>
      <c r="C374" s="23" t="s">
        <v>76</v>
      </c>
      <c r="D374" s="23">
        <v>597.57000000000005</v>
      </c>
      <c r="E374" s="23">
        <v>233.05</v>
      </c>
    </row>
    <row r="375" spans="1:5" x14ac:dyDescent="0.3">
      <c r="A375" s="24">
        <v>43218</v>
      </c>
      <c r="B375" s="23">
        <v>2018</v>
      </c>
      <c r="C375" s="23" t="s">
        <v>77</v>
      </c>
      <c r="D375" s="23">
        <v>837.42</v>
      </c>
      <c r="E375" s="23">
        <v>360.09</v>
      </c>
    </row>
    <row r="376" spans="1:5" x14ac:dyDescent="0.3">
      <c r="A376" s="24">
        <v>43285</v>
      </c>
      <c r="B376" s="23">
        <v>2018</v>
      </c>
      <c r="C376" s="23" t="s">
        <v>30</v>
      </c>
      <c r="D376" s="23">
        <v>226.99</v>
      </c>
      <c r="E376" s="23">
        <v>104.42</v>
      </c>
    </row>
    <row r="377" spans="1:5" x14ac:dyDescent="0.3">
      <c r="A377" s="24">
        <v>43074</v>
      </c>
      <c r="B377" s="23">
        <v>2017</v>
      </c>
      <c r="C377" s="23" t="s">
        <v>76</v>
      </c>
      <c r="D377" s="23">
        <v>1538.27</v>
      </c>
      <c r="E377" s="23">
        <v>815.28</v>
      </c>
    </row>
    <row r="378" spans="1:5" x14ac:dyDescent="0.3">
      <c r="A378" s="24">
        <v>43262</v>
      </c>
      <c r="B378" s="23">
        <v>2018</v>
      </c>
      <c r="C378" s="23" t="s">
        <v>77</v>
      </c>
      <c r="D378" s="23">
        <v>1131.7</v>
      </c>
      <c r="E378" s="23">
        <v>464</v>
      </c>
    </row>
    <row r="379" spans="1:5" x14ac:dyDescent="0.3">
      <c r="A379" s="24">
        <v>43262</v>
      </c>
      <c r="B379" s="23">
        <v>2018</v>
      </c>
      <c r="C379" s="23" t="s">
        <v>76</v>
      </c>
      <c r="D379" s="23">
        <v>530.89</v>
      </c>
      <c r="E379" s="23">
        <v>339.77</v>
      </c>
    </row>
    <row r="380" spans="1:5" x14ac:dyDescent="0.3">
      <c r="A380" s="24">
        <v>43463</v>
      </c>
      <c r="B380" s="23">
        <v>2018</v>
      </c>
      <c r="C380" s="23" t="s">
        <v>30</v>
      </c>
      <c r="D380" s="23">
        <v>1189.8399999999999</v>
      </c>
      <c r="E380" s="23">
        <v>487.83</v>
      </c>
    </row>
    <row r="381" spans="1:5" x14ac:dyDescent="0.3">
      <c r="A381" s="24">
        <v>43005</v>
      </c>
      <c r="B381" s="23">
        <v>2017</v>
      </c>
      <c r="C381" s="23" t="s">
        <v>30</v>
      </c>
      <c r="D381" s="23">
        <v>2145.9899999999998</v>
      </c>
      <c r="E381" s="23">
        <v>1309.05</v>
      </c>
    </row>
    <row r="382" spans="1:5" x14ac:dyDescent="0.3">
      <c r="A382" s="24">
        <v>42871</v>
      </c>
      <c r="B382" s="23">
        <v>2017</v>
      </c>
      <c r="C382" s="23" t="s">
        <v>31</v>
      </c>
      <c r="D382" s="23">
        <v>1189.3800000000001</v>
      </c>
      <c r="E382" s="23">
        <v>642.27</v>
      </c>
    </row>
    <row r="383" spans="1:5" x14ac:dyDescent="0.3">
      <c r="A383" s="24">
        <v>43381</v>
      </c>
      <c r="B383" s="23">
        <v>2018</v>
      </c>
      <c r="C383" s="23" t="s">
        <v>76</v>
      </c>
      <c r="D383" s="23">
        <v>1186.21</v>
      </c>
      <c r="E383" s="23">
        <v>474.48</v>
      </c>
    </row>
    <row r="384" spans="1:5" x14ac:dyDescent="0.3">
      <c r="A384" s="24">
        <v>42711</v>
      </c>
      <c r="B384" s="23">
        <v>2016</v>
      </c>
      <c r="C384" s="23" t="s">
        <v>76</v>
      </c>
      <c r="D384" s="23">
        <v>1675.29</v>
      </c>
      <c r="E384" s="23">
        <v>1105.69</v>
      </c>
    </row>
    <row r="385" spans="1:5" x14ac:dyDescent="0.3">
      <c r="A385" s="24">
        <v>43281</v>
      </c>
      <c r="B385" s="23">
        <v>2018</v>
      </c>
      <c r="C385" s="23" t="s">
        <v>30</v>
      </c>
      <c r="D385" s="23">
        <v>2184.0700000000002</v>
      </c>
      <c r="E385" s="23">
        <v>1266.76</v>
      </c>
    </row>
    <row r="386" spans="1:5" x14ac:dyDescent="0.3">
      <c r="A386" s="24">
        <v>43024</v>
      </c>
      <c r="B386" s="23">
        <v>2017</v>
      </c>
      <c r="C386" s="23" t="s">
        <v>77</v>
      </c>
      <c r="D386" s="23">
        <v>1392.48</v>
      </c>
      <c r="E386" s="23">
        <v>905.11</v>
      </c>
    </row>
    <row r="387" spans="1:5" x14ac:dyDescent="0.3">
      <c r="A387" s="24">
        <v>43202</v>
      </c>
      <c r="B387" s="23">
        <v>2018</v>
      </c>
      <c r="C387" s="23" t="s">
        <v>30</v>
      </c>
      <c r="D387" s="23">
        <v>2158.02</v>
      </c>
      <c r="E387" s="23">
        <v>1445.87</v>
      </c>
    </row>
    <row r="388" spans="1:5" x14ac:dyDescent="0.3">
      <c r="A388" s="24">
        <v>42636</v>
      </c>
      <c r="B388" s="23">
        <v>2016</v>
      </c>
      <c r="C388" s="23" t="s">
        <v>76</v>
      </c>
      <c r="D388" s="23">
        <v>2465</v>
      </c>
      <c r="E388" s="23">
        <v>1552.95</v>
      </c>
    </row>
    <row r="389" spans="1:5" x14ac:dyDescent="0.3">
      <c r="A389" s="24">
        <v>43169</v>
      </c>
      <c r="B389" s="23">
        <v>2018</v>
      </c>
      <c r="C389" s="23" t="s">
        <v>30</v>
      </c>
      <c r="D389" s="23">
        <v>2419.64</v>
      </c>
      <c r="E389" s="23">
        <v>1234.02</v>
      </c>
    </row>
    <row r="390" spans="1:5" x14ac:dyDescent="0.3">
      <c r="A390" s="24">
        <v>43440</v>
      </c>
      <c r="B390" s="23">
        <v>2018</v>
      </c>
      <c r="C390" s="23" t="s">
        <v>77</v>
      </c>
      <c r="D390" s="23">
        <v>638.61</v>
      </c>
      <c r="E390" s="23">
        <v>402.32</v>
      </c>
    </row>
    <row r="391" spans="1:5" x14ac:dyDescent="0.3">
      <c r="A391" s="24">
        <v>42400</v>
      </c>
      <c r="B391" s="23">
        <v>2016</v>
      </c>
      <c r="C391" s="23" t="s">
        <v>77</v>
      </c>
      <c r="D391" s="23">
        <v>1968.43</v>
      </c>
      <c r="E391" s="23">
        <v>1240.1099999999999</v>
      </c>
    </row>
    <row r="392" spans="1:5" x14ac:dyDescent="0.3">
      <c r="A392" s="24">
        <v>42673</v>
      </c>
      <c r="B392" s="23">
        <v>2016</v>
      </c>
      <c r="C392" s="23" t="s">
        <v>31</v>
      </c>
      <c r="D392" s="23">
        <v>2280.9699999999998</v>
      </c>
      <c r="E392" s="23">
        <v>912.39</v>
      </c>
    </row>
    <row r="393" spans="1:5" x14ac:dyDescent="0.3">
      <c r="A393" s="24">
        <v>43089</v>
      </c>
      <c r="B393" s="23">
        <v>2017</v>
      </c>
      <c r="C393" s="23" t="s">
        <v>76</v>
      </c>
      <c r="D393" s="23">
        <v>1657.87</v>
      </c>
      <c r="E393" s="23">
        <v>862.09</v>
      </c>
    </row>
    <row r="394" spans="1:5" x14ac:dyDescent="0.3">
      <c r="A394" s="24">
        <v>42903</v>
      </c>
      <c r="B394" s="23">
        <v>2017</v>
      </c>
      <c r="C394" s="23" t="s">
        <v>77</v>
      </c>
      <c r="D394" s="23">
        <v>1793.59</v>
      </c>
      <c r="E394" s="23">
        <v>753.31</v>
      </c>
    </row>
    <row r="395" spans="1:5" x14ac:dyDescent="0.3">
      <c r="A395" s="24">
        <v>42443</v>
      </c>
      <c r="B395" s="23">
        <v>2016</v>
      </c>
      <c r="C395" s="23" t="s">
        <v>31</v>
      </c>
      <c r="D395" s="23">
        <v>37.409999999999997</v>
      </c>
      <c r="E395" s="23">
        <v>18.71</v>
      </c>
    </row>
    <row r="396" spans="1:5" x14ac:dyDescent="0.3">
      <c r="A396" s="24">
        <v>42806</v>
      </c>
      <c r="B396" s="23">
        <v>2017</v>
      </c>
      <c r="C396" s="23" t="s">
        <v>30</v>
      </c>
      <c r="D396" s="23">
        <v>561.21</v>
      </c>
      <c r="E396" s="23">
        <v>297.44</v>
      </c>
    </row>
    <row r="397" spans="1:5" x14ac:dyDescent="0.3">
      <c r="A397" s="24">
        <v>43092</v>
      </c>
      <c r="B397" s="23">
        <v>2017</v>
      </c>
      <c r="C397" s="23" t="s">
        <v>77</v>
      </c>
      <c r="D397" s="23">
        <v>1826.73</v>
      </c>
      <c r="E397" s="23">
        <v>1096.04</v>
      </c>
    </row>
    <row r="398" spans="1:5" x14ac:dyDescent="0.3">
      <c r="A398" s="24">
        <v>43252</v>
      </c>
      <c r="B398" s="23">
        <v>2018</v>
      </c>
      <c r="C398" s="23" t="s">
        <v>76</v>
      </c>
      <c r="D398" s="23">
        <v>110.19</v>
      </c>
      <c r="E398" s="23">
        <v>55.1</v>
      </c>
    </row>
    <row r="399" spans="1:5" x14ac:dyDescent="0.3">
      <c r="A399" s="24">
        <v>43371</v>
      </c>
      <c r="B399" s="23">
        <v>2018</v>
      </c>
      <c r="C399" s="23" t="s">
        <v>77</v>
      </c>
      <c r="D399" s="23">
        <v>1971.48</v>
      </c>
      <c r="E399" s="23">
        <v>906.88</v>
      </c>
    </row>
    <row r="400" spans="1:5" x14ac:dyDescent="0.3">
      <c r="A400" s="24">
        <v>43064</v>
      </c>
      <c r="B400" s="23">
        <v>2017</v>
      </c>
      <c r="C400" s="23" t="s">
        <v>77</v>
      </c>
      <c r="D400" s="23">
        <v>543.38</v>
      </c>
      <c r="E400" s="23">
        <v>266.26</v>
      </c>
    </row>
    <row r="401" spans="1:5" x14ac:dyDescent="0.3">
      <c r="A401" s="24">
        <v>43005</v>
      </c>
      <c r="B401" s="23">
        <v>2017</v>
      </c>
      <c r="C401" s="23" t="s">
        <v>30</v>
      </c>
      <c r="D401" s="23">
        <v>961.3</v>
      </c>
      <c r="E401" s="23">
        <v>384.52</v>
      </c>
    </row>
    <row r="402" spans="1:5" x14ac:dyDescent="0.3">
      <c r="A402" s="24">
        <v>42798</v>
      </c>
      <c r="B402" s="23">
        <v>2017</v>
      </c>
      <c r="C402" s="23" t="s">
        <v>77</v>
      </c>
      <c r="D402" s="23">
        <v>712.75</v>
      </c>
      <c r="E402" s="23">
        <v>349.25</v>
      </c>
    </row>
    <row r="403" spans="1:5" x14ac:dyDescent="0.3">
      <c r="A403" s="24">
        <v>42754</v>
      </c>
      <c r="B403" s="23">
        <v>2017</v>
      </c>
      <c r="C403" s="23" t="s">
        <v>30</v>
      </c>
      <c r="D403" s="23">
        <v>1086.1199999999999</v>
      </c>
      <c r="E403" s="23">
        <v>727.7</v>
      </c>
    </row>
    <row r="404" spans="1:5" x14ac:dyDescent="0.3">
      <c r="A404" s="24">
        <v>42957</v>
      </c>
      <c r="B404" s="23">
        <v>2017</v>
      </c>
      <c r="C404" s="23" t="s">
        <v>76</v>
      </c>
      <c r="D404" s="23">
        <v>2496.4299999999998</v>
      </c>
      <c r="E404" s="23">
        <v>1373.04</v>
      </c>
    </row>
    <row r="405" spans="1:5" x14ac:dyDescent="0.3">
      <c r="A405" s="24">
        <v>43004</v>
      </c>
      <c r="B405" s="23">
        <v>2017</v>
      </c>
      <c r="C405" s="23" t="s">
        <v>31</v>
      </c>
      <c r="D405" s="23">
        <v>249.02</v>
      </c>
      <c r="E405" s="23">
        <v>109.57</v>
      </c>
    </row>
    <row r="406" spans="1:5" x14ac:dyDescent="0.3">
      <c r="A406" s="24">
        <v>42466</v>
      </c>
      <c r="B406" s="23">
        <v>2016</v>
      </c>
      <c r="C406" s="23" t="s">
        <v>30</v>
      </c>
      <c r="D406" s="23">
        <v>2133.2199999999998</v>
      </c>
      <c r="E406" s="23">
        <v>1130.6099999999999</v>
      </c>
    </row>
    <row r="407" spans="1:5" x14ac:dyDescent="0.3">
      <c r="A407" s="24">
        <v>42383</v>
      </c>
      <c r="B407" s="23">
        <v>2016</v>
      </c>
      <c r="C407" s="23" t="s">
        <v>76</v>
      </c>
      <c r="D407" s="23">
        <v>903.17</v>
      </c>
      <c r="E407" s="23">
        <v>478.68</v>
      </c>
    </row>
    <row r="408" spans="1:5" x14ac:dyDescent="0.3">
      <c r="A408" s="24">
        <v>43087</v>
      </c>
      <c r="B408" s="23">
        <v>2017</v>
      </c>
      <c r="C408" s="23" t="s">
        <v>76</v>
      </c>
      <c r="D408" s="23">
        <v>1472.87</v>
      </c>
      <c r="E408" s="23">
        <v>898.45</v>
      </c>
    </row>
    <row r="409" spans="1:5" x14ac:dyDescent="0.3">
      <c r="A409" s="24">
        <v>42456</v>
      </c>
      <c r="B409" s="23">
        <v>2016</v>
      </c>
      <c r="C409" s="23" t="s">
        <v>31</v>
      </c>
      <c r="D409" s="23">
        <v>2226.17</v>
      </c>
      <c r="E409" s="23">
        <v>1424.75</v>
      </c>
    </row>
    <row r="410" spans="1:5" x14ac:dyDescent="0.3">
      <c r="A410" s="24">
        <v>42401</v>
      </c>
      <c r="B410" s="23">
        <v>2016</v>
      </c>
      <c r="C410" s="23" t="s">
        <v>77</v>
      </c>
      <c r="D410" s="23">
        <v>1859.52</v>
      </c>
      <c r="E410" s="23">
        <v>948.36</v>
      </c>
    </row>
    <row r="411" spans="1:5" x14ac:dyDescent="0.3">
      <c r="A411" s="24">
        <v>43235</v>
      </c>
      <c r="B411" s="23">
        <v>2018</v>
      </c>
      <c r="C411" s="23" t="s">
        <v>31</v>
      </c>
      <c r="D411" s="23">
        <v>2187.08</v>
      </c>
      <c r="E411" s="23">
        <v>852.96</v>
      </c>
    </row>
    <row r="412" spans="1:5" x14ac:dyDescent="0.3">
      <c r="A412" s="24">
        <v>42723</v>
      </c>
      <c r="B412" s="23">
        <v>2016</v>
      </c>
      <c r="C412" s="23" t="s">
        <v>31</v>
      </c>
      <c r="D412" s="23">
        <v>1283.51</v>
      </c>
      <c r="E412" s="23">
        <v>757.27</v>
      </c>
    </row>
    <row r="413" spans="1:5" x14ac:dyDescent="0.3">
      <c r="A413" s="24">
        <v>42517</v>
      </c>
      <c r="B413" s="23">
        <v>2016</v>
      </c>
      <c r="C413" s="23" t="s">
        <v>76</v>
      </c>
      <c r="D413" s="23">
        <v>790.88</v>
      </c>
      <c r="E413" s="23">
        <v>498.25</v>
      </c>
    </row>
    <row r="414" spans="1:5" x14ac:dyDescent="0.3">
      <c r="A414" s="24">
        <v>42441</v>
      </c>
      <c r="B414" s="23">
        <v>2016</v>
      </c>
      <c r="C414" s="23" t="s">
        <v>76</v>
      </c>
      <c r="D414" s="23">
        <v>2249.06</v>
      </c>
      <c r="E414" s="23">
        <v>1079.55</v>
      </c>
    </row>
    <row r="415" spans="1:5" x14ac:dyDescent="0.3">
      <c r="A415" s="24">
        <v>42826</v>
      </c>
      <c r="B415" s="23">
        <v>2017</v>
      </c>
      <c r="C415" s="23" t="s">
        <v>30</v>
      </c>
      <c r="D415" s="23">
        <v>233.71</v>
      </c>
      <c r="E415" s="23">
        <v>102.83</v>
      </c>
    </row>
    <row r="416" spans="1:5" x14ac:dyDescent="0.3">
      <c r="A416" s="24">
        <v>43451</v>
      </c>
      <c r="B416" s="23">
        <v>2018</v>
      </c>
      <c r="C416" s="23" t="s">
        <v>31</v>
      </c>
      <c r="D416" s="23">
        <v>2216.86</v>
      </c>
      <c r="E416" s="23">
        <v>1019.76</v>
      </c>
    </row>
    <row r="417" spans="1:5" x14ac:dyDescent="0.3">
      <c r="A417" s="24">
        <v>43058</v>
      </c>
      <c r="B417" s="23">
        <v>2017</v>
      </c>
      <c r="C417" s="23" t="s">
        <v>30</v>
      </c>
      <c r="D417" s="23">
        <v>2117.14</v>
      </c>
      <c r="E417" s="23">
        <v>1206.77</v>
      </c>
    </row>
    <row r="418" spans="1:5" x14ac:dyDescent="0.3">
      <c r="A418" s="24">
        <v>42663</v>
      </c>
      <c r="B418" s="23">
        <v>2016</v>
      </c>
      <c r="C418" s="23" t="s">
        <v>30</v>
      </c>
      <c r="D418" s="23">
        <v>98.19</v>
      </c>
      <c r="E418" s="23">
        <v>63.82</v>
      </c>
    </row>
    <row r="419" spans="1:5" x14ac:dyDescent="0.3">
      <c r="A419" s="24">
        <v>42426</v>
      </c>
      <c r="B419" s="23">
        <v>2016</v>
      </c>
      <c r="C419" s="23" t="s">
        <v>30</v>
      </c>
      <c r="D419" s="23">
        <v>539.79</v>
      </c>
      <c r="E419" s="23">
        <v>296.88</v>
      </c>
    </row>
    <row r="420" spans="1:5" x14ac:dyDescent="0.3">
      <c r="A420" s="24">
        <v>42591</v>
      </c>
      <c r="B420" s="23">
        <v>2016</v>
      </c>
      <c r="C420" s="23" t="s">
        <v>31</v>
      </c>
      <c r="D420" s="23">
        <v>1740.05</v>
      </c>
      <c r="E420" s="23">
        <v>1113.6300000000001</v>
      </c>
    </row>
    <row r="421" spans="1:5" x14ac:dyDescent="0.3">
      <c r="A421" s="24">
        <v>42853</v>
      </c>
      <c r="B421" s="23">
        <v>2017</v>
      </c>
      <c r="C421" s="23" t="s">
        <v>30</v>
      </c>
      <c r="D421" s="23">
        <v>255.53</v>
      </c>
      <c r="E421" s="23">
        <v>171.21</v>
      </c>
    </row>
    <row r="422" spans="1:5" x14ac:dyDescent="0.3">
      <c r="A422" s="24">
        <v>43302</v>
      </c>
      <c r="B422" s="23">
        <v>2018</v>
      </c>
      <c r="C422" s="23" t="s">
        <v>30</v>
      </c>
      <c r="D422" s="23">
        <v>351.43</v>
      </c>
      <c r="E422" s="23">
        <v>158.13999999999999</v>
      </c>
    </row>
    <row r="423" spans="1:5" x14ac:dyDescent="0.3">
      <c r="A423" s="24">
        <v>42532</v>
      </c>
      <c r="B423" s="23">
        <v>2016</v>
      </c>
      <c r="C423" s="23" t="s">
        <v>31</v>
      </c>
      <c r="D423" s="23">
        <v>360.48</v>
      </c>
      <c r="E423" s="23">
        <v>198.26</v>
      </c>
    </row>
    <row r="424" spans="1:5" x14ac:dyDescent="0.3">
      <c r="A424" s="24">
        <v>43090</v>
      </c>
      <c r="B424" s="23">
        <v>2017</v>
      </c>
      <c r="C424" s="23" t="s">
        <v>30</v>
      </c>
      <c r="D424" s="23">
        <v>607.66</v>
      </c>
      <c r="E424" s="23">
        <v>376.75</v>
      </c>
    </row>
    <row r="425" spans="1:5" x14ac:dyDescent="0.3">
      <c r="A425" s="24">
        <v>43296</v>
      </c>
      <c r="B425" s="23">
        <v>2018</v>
      </c>
      <c r="C425" s="23" t="s">
        <v>76</v>
      </c>
      <c r="D425" s="23">
        <v>2348.0500000000002</v>
      </c>
      <c r="E425" s="23">
        <v>1009.66</v>
      </c>
    </row>
    <row r="426" spans="1:5" x14ac:dyDescent="0.3">
      <c r="A426" s="24">
        <v>42889</v>
      </c>
      <c r="B426" s="23">
        <v>2017</v>
      </c>
      <c r="C426" s="23" t="s">
        <v>30</v>
      </c>
      <c r="D426" s="23">
        <v>2347.36</v>
      </c>
      <c r="E426" s="23">
        <v>938.94</v>
      </c>
    </row>
    <row r="427" spans="1:5" x14ac:dyDescent="0.3">
      <c r="A427" s="24">
        <v>43153</v>
      </c>
      <c r="B427" s="23">
        <v>2018</v>
      </c>
      <c r="C427" s="23" t="s">
        <v>76</v>
      </c>
      <c r="D427" s="23">
        <v>149.54</v>
      </c>
      <c r="E427" s="23">
        <v>71.78</v>
      </c>
    </row>
    <row r="428" spans="1:5" x14ac:dyDescent="0.3">
      <c r="A428" s="24">
        <v>42656</v>
      </c>
      <c r="B428" s="23">
        <v>2016</v>
      </c>
      <c r="C428" s="23" t="s">
        <v>76</v>
      </c>
      <c r="D428" s="23">
        <v>1146.83</v>
      </c>
      <c r="E428" s="23">
        <v>527.54</v>
      </c>
    </row>
    <row r="429" spans="1:5" x14ac:dyDescent="0.3">
      <c r="A429" s="24">
        <v>43436</v>
      </c>
      <c r="B429" s="23">
        <v>2018</v>
      </c>
      <c r="C429" s="23" t="s">
        <v>76</v>
      </c>
      <c r="D429" s="23">
        <v>1611.46</v>
      </c>
      <c r="E429" s="23">
        <v>837.96</v>
      </c>
    </row>
    <row r="430" spans="1:5" x14ac:dyDescent="0.3">
      <c r="A430" s="24">
        <v>42835</v>
      </c>
      <c r="B430" s="23">
        <v>2017</v>
      </c>
      <c r="C430" s="23" t="s">
        <v>31</v>
      </c>
      <c r="D430" s="23">
        <v>312.83</v>
      </c>
      <c r="E430" s="23">
        <v>178.31</v>
      </c>
    </row>
    <row r="431" spans="1:5" x14ac:dyDescent="0.3">
      <c r="A431" s="24">
        <v>42674</v>
      </c>
      <c r="B431" s="23">
        <v>2016</v>
      </c>
      <c r="C431" s="23" t="s">
        <v>30</v>
      </c>
      <c r="D431" s="23">
        <v>1769.08</v>
      </c>
      <c r="E431" s="23">
        <v>1149.9000000000001</v>
      </c>
    </row>
    <row r="432" spans="1:5" x14ac:dyDescent="0.3">
      <c r="A432" s="24">
        <v>42751</v>
      </c>
      <c r="B432" s="23">
        <v>2017</v>
      </c>
      <c r="C432" s="23" t="s">
        <v>31</v>
      </c>
      <c r="D432" s="23">
        <v>1146.08</v>
      </c>
      <c r="E432" s="23">
        <v>641.79999999999995</v>
      </c>
    </row>
    <row r="433" spans="1:5" x14ac:dyDescent="0.3">
      <c r="A433" s="24">
        <v>43071</v>
      </c>
      <c r="B433" s="23">
        <v>2017</v>
      </c>
      <c r="C433" s="23" t="s">
        <v>76</v>
      </c>
      <c r="D433" s="23">
        <v>2109.7399999999998</v>
      </c>
      <c r="E433" s="23">
        <v>822.8</v>
      </c>
    </row>
    <row r="434" spans="1:5" x14ac:dyDescent="0.3">
      <c r="A434" s="24">
        <v>42628</v>
      </c>
      <c r="B434" s="23">
        <v>2016</v>
      </c>
      <c r="C434" s="23" t="s">
        <v>76</v>
      </c>
      <c r="D434" s="23">
        <v>78.819999999999993</v>
      </c>
      <c r="E434" s="23">
        <v>40.200000000000003</v>
      </c>
    </row>
    <row r="435" spans="1:5" x14ac:dyDescent="0.3">
      <c r="A435" s="24">
        <v>42730</v>
      </c>
      <c r="B435" s="23">
        <v>2016</v>
      </c>
      <c r="C435" s="23" t="s">
        <v>31</v>
      </c>
      <c r="D435" s="23">
        <v>1965.78</v>
      </c>
      <c r="E435" s="23">
        <v>786.31</v>
      </c>
    </row>
    <row r="436" spans="1:5" x14ac:dyDescent="0.3">
      <c r="A436" s="24">
        <v>43044</v>
      </c>
      <c r="B436" s="23">
        <v>2017</v>
      </c>
      <c r="C436" s="23" t="s">
        <v>77</v>
      </c>
      <c r="D436" s="23">
        <v>88.26</v>
      </c>
      <c r="E436" s="23">
        <v>41.48</v>
      </c>
    </row>
    <row r="437" spans="1:5" x14ac:dyDescent="0.3">
      <c r="A437" s="24">
        <v>43261</v>
      </c>
      <c r="B437" s="23">
        <v>2018</v>
      </c>
      <c r="C437" s="23" t="s">
        <v>31</v>
      </c>
      <c r="D437" s="23">
        <v>2468.0100000000002</v>
      </c>
      <c r="E437" s="23">
        <v>962.52</v>
      </c>
    </row>
    <row r="438" spans="1:5" x14ac:dyDescent="0.3">
      <c r="A438" s="24">
        <v>43457</v>
      </c>
      <c r="B438" s="23">
        <v>2018</v>
      </c>
      <c r="C438" s="23" t="s">
        <v>76</v>
      </c>
      <c r="D438" s="23">
        <v>1656.82</v>
      </c>
      <c r="E438" s="23">
        <v>1060.3599999999999</v>
      </c>
    </row>
    <row r="439" spans="1:5" x14ac:dyDescent="0.3">
      <c r="A439" s="24">
        <v>42534</v>
      </c>
      <c r="B439" s="23">
        <v>2016</v>
      </c>
      <c r="C439" s="23" t="s">
        <v>30</v>
      </c>
      <c r="D439" s="23">
        <v>1005.73</v>
      </c>
      <c r="E439" s="23">
        <v>553.15</v>
      </c>
    </row>
    <row r="440" spans="1:5" x14ac:dyDescent="0.3">
      <c r="A440" s="24">
        <v>43158</v>
      </c>
      <c r="B440" s="23">
        <v>2018</v>
      </c>
      <c r="C440" s="23" t="s">
        <v>30</v>
      </c>
      <c r="D440" s="23">
        <v>78</v>
      </c>
      <c r="E440" s="23">
        <v>35.880000000000003</v>
      </c>
    </row>
    <row r="441" spans="1:5" x14ac:dyDescent="0.3">
      <c r="A441" s="24">
        <v>43408</v>
      </c>
      <c r="B441" s="23">
        <v>2018</v>
      </c>
      <c r="C441" s="23" t="s">
        <v>30</v>
      </c>
      <c r="D441" s="23">
        <v>577.51</v>
      </c>
      <c r="E441" s="23">
        <v>259.88</v>
      </c>
    </row>
    <row r="442" spans="1:5" x14ac:dyDescent="0.3">
      <c r="A442" s="24">
        <v>42792</v>
      </c>
      <c r="B442" s="23">
        <v>2017</v>
      </c>
      <c r="C442" s="23" t="s">
        <v>76</v>
      </c>
      <c r="D442" s="23">
        <v>538.86</v>
      </c>
      <c r="E442" s="23">
        <v>323.32</v>
      </c>
    </row>
    <row r="443" spans="1:5" x14ac:dyDescent="0.3">
      <c r="A443" s="24">
        <v>42620</v>
      </c>
      <c r="B443" s="23">
        <v>2016</v>
      </c>
      <c r="C443" s="23" t="s">
        <v>30</v>
      </c>
      <c r="D443" s="23">
        <v>1527.05</v>
      </c>
      <c r="E443" s="23">
        <v>748.25</v>
      </c>
    </row>
    <row r="444" spans="1:5" x14ac:dyDescent="0.3">
      <c r="A444" s="24">
        <v>42415</v>
      </c>
      <c r="B444" s="23">
        <v>2016</v>
      </c>
      <c r="C444" s="23" t="s">
        <v>31</v>
      </c>
      <c r="D444" s="23">
        <v>410.71</v>
      </c>
      <c r="E444" s="23">
        <v>221.78</v>
      </c>
    </row>
    <row r="445" spans="1:5" x14ac:dyDescent="0.3">
      <c r="A445" s="24">
        <v>43107</v>
      </c>
      <c r="B445" s="23">
        <v>2018</v>
      </c>
      <c r="C445" s="23" t="s">
        <v>76</v>
      </c>
      <c r="D445" s="23">
        <v>1709.63</v>
      </c>
      <c r="E445" s="23">
        <v>1094.1600000000001</v>
      </c>
    </row>
    <row r="446" spans="1:5" x14ac:dyDescent="0.3">
      <c r="A446" s="24">
        <v>42739</v>
      </c>
      <c r="B446" s="23">
        <v>2017</v>
      </c>
      <c r="C446" s="23" t="s">
        <v>76</v>
      </c>
      <c r="D446" s="23">
        <v>2494.98</v>
      </c>
      <c r="E446" s="23">
        <v>1172.6400000000001</v>
      </c>
    </row>
    <row r="447" spans="1:5" x14ac:dyDescent="0.3">
      <c r="A447" s="24">
        <v>42815</v>
      </c>
      <c r="B447" s="23">
        <v>2017</v>
      </c>
      <c r="C447" s="23" t="s">
        <v>30</v>
      </c>
      <c r="D447" s="23">
        <v>33.229999999999997</v>
      </c>
      <c r="E447" s="23">
        <v>16.28</v>
      </c>
    </row>
    <row r="448" spans="1:5" x14ac:dyDescent="0.3">
      <c r="A448" s="24">
        <v>43341</v>
      </c>
      <c r="B448" s="23">
        <v>2018</v>
      </c>
      <c r="C448" s="23" t="s">
        <v>31</v>
      </c>
      <c r="D448" s="23">
        <v>1123.3699999999999</v>
      </c>
      <c r="E448" s="23">
        <v>505.52</v>
      </c>
    </row>
    <row r="449" spans="1:5" x14ac:dyDescent="0.3">
      <c r="A449" s="24">
        <v>42535</v>
      </c>
      <c r="B449" s="23">
        <v>2016</v>
      </c>
      <c r="C449" s="23" t="s">
        <v>31</v>
      </c>
      <c r="D449" s="23">
        <v>2278.94</v>
      </c>
      <c r="E449" s="23">
        <v>1526.89</v>
      </c>
    </row>
    <row r="450" spans="1:5" x14ac:dyDescent="0.3">
      <c r="A450" s="24">
        <v>43376</v>
      </c>
      <c r="B450" s="23">
        <v>2018</v>
      </c>
      <c r="C450" s="23" t="s">
        <v>30</v>
      </c>
      <c r="D450" s="23">
        <v>540.51</v>
      </c>
      <c r="E450" s="23">
        <v>254.04</v>
      </c>
    </row>
    <row r="451" spans="1:5" x14ac:dyDescent="0.3">
      <c r="A451" s="24">
        <v>43204</v>
      </c>
      <c r="B451" s="23">
        <v>2018</v>
      </c>
      <c r="C451" s="23" t="s">
        <v>30</v>
      </c>
      <c r="D451" s="23">
        <v>1321.13</v>
      </c>
      <c r="E451" s="23">
        <v>594.51</v>
      </c>
    </row>
    <row r="452" spans="1:5" x14ac:dyDescent="0.3">
      <c r="A452" s="24">
        <v>42656</v>
      </c>
      <c r="B452" s="23">
        <v>2016</v>
      </c>
      <c r="C452" s="23" t="s">
        <v>77</v>
      </c>
      <c r="D452" s="23">
        <v>2376.8000000000002</v>
      </c>
      <c r="E452" s="23">
        <v>1544.92</v>
      </c>
    </row>
    <row r="453" spans="1:5" x14ac:dyDescent="0.3">
      <c r="A453" s="24">
        <v>42670</v>
      </c>
      <c r="B453" s="23">
        <v>2016</v>
      </c>
      <c r="C453" s="23" t="s">
        <v>30</v>
      </c>
      <c r="D453" s="23">
        <v>2434.29</v>
      </c>
      <c r="E453" s="23">
        <v>973.72</v>
      </c>
    </row>
    <row r="454" spans="1:5" x14ac:dyDescent="0.3">
      <c r="A454" s="24">
        <v>43263</v>
      </c>
      <c r="B454" s="23">
        <v>2018</v>
      </c>
      <c r="C454" s="23" t="s">
        <v>30</v>
      </c>
      <c r="D454" s="23">
        <v>1397.51</v>
      </c>
      <c r="E454" s="23">
        <v>559</v>
      </c>
    </row>
    <row r="455" spans="1:5" x14ac:dyDescent="0.3">
      <c r="A455" s="24">
        <v>43116</v>
      </c>
      <c r="B455" s="23">
        <v>2018</v>
      </c>
      <c r="C455" s="23" t="s">
        <v>30</v>
      </c>
      <c r="D455" s="23">
        <v>751.96</v>
      </c>
      <c r="E455" s="23">
        <v>360.94</v>
      </c>
    </row>
    <row r="456" spans="1:5" x14ac:dyDescent="0.3">
      <c r="A456" s="24">
        <v>42403</v>
      </c>
      <c r="B456" s="23">
        <v>2016</v>
      </c>
      <c r="C456" s="23" t="s">
        <v>76</v>
      </c>
      <c r="D456" s="23">
        <v>1586.27</v>
      </c>
      <c r="E456" s="23">
        <v>650.37</v>
      </c>
    </row>
    <row r="457" spans="1:5" x14ac:dyDescent="0.3">
      <c r="A457" s="24">
        <v>42650</v>
      </c>
      <c r="B457" s="23">
        <v>2016</v>
      </c>
      <c r="C457" s="23" t="s">
        <v>30</v>
      </c>
      <c r="D457" s="23">
        <v>622.54999999999995</v>
      </c>
      <c r="E457" s="23">
        <v>242.79</v>
      </c>
    </row>
    <row r="458" spans="1:5" x14ac:dyDescent="0.3">
      <c r="A458" s="24">
        <v>42685</v>
      </c>
      <c r="B458" s="23">
        <v>2016</v>
      </c>
      <c r="C458" s="23" t="s">
        <v>30</v>
      </c>
      <c r="D458" s="23">
        <v>1641.29</v>
      </c>
      <c r="E458" s="23">
        <v>804.23</v>
      </c>
    </row>
    <row r="459" spans="1:5" x14ac:dyDescent="0.3">
      <c r="A459" s="24">
        <v>42733</v>
      </c>
      <c r="B459" s="23">
        <v>2016</v>
      </c>
      <c r="C459" s="23" t="s">
        <v>77</v>
      </c>
      <c r="D459" s="23">
        <v>2372.5100000000002</v>
      </c>
      <c r="E459" s="23">
        <v>1162.53</v>
      </c>
    </row>
    <row r="460" spans="1:5" x14ac:dyDescent="0.3">
      <c r="A460" s="24">
        <v>42463</v>
      </c>
      <c r="B460" s="23">
        <v>2016</v>
      </c>
      <c r="C460" s="23" t="s">
        <v>77</v>
      </c>
      <c r="D460" s="23">
        <v>1402.83</v>
      </c>
      <c r="E460" s="23">
        <v>757.53</v>
      </c>
    </row>
    <row r="461" spans="1:5" x14ac:dyDescent="0.3">
      <c r="A461" s="24">
        <v>42730</v>
      </c>
      <c r="B461" s="23">
        <v>2016</v>
      </c>
      <c r="C461" s="23" t="s">
        <v>77</v>
      </c>
      <c r="D461" s="23">
        <v>1457.64</v>
      </c>
      <c r="E461" s="23">
        <v>641.36</v>
      </c>
    </row>
    <row r="462" spans="1:5" x14ac:dyDescent="0.3">
      <c r="A462" s="24">
        <v>42985</v>
      </c>
      <c r="B462" s="23">
        <v>2017</v>
      </c>
      <c r="C462" s="23" t="s">
        <v>31</v>
      </c>
      <c r="D462" s="23">
        <v>364.61</v>
      </c>
      <c r="E462" s="23">
        <v>222.41</v>
      </c>
    </row>
    <row r="463" spans="1:5" x14ac:dyDescent="0.3">
      <c r="A463" s="24">
        <v>42686</v>
      </c>
      <c r="B463" s="23">
        <v>2016</v>
      </c>
      <c r="C463" s="23" t="s">
        <v>31</v>
      </c>
      <c r="D463" s="23">
        <v>736.24</v>
      </c>
      <c r="E463" s="23">
        <v>427.02</v>
      </c>
    </row>
    <row r="464" spans="1:5" x14ac:dyDescent="0.3">
      <c r="A464" s="24">
        <v>43460</v>
      </c>
      <c r="B464" s="23">
        <v>2018</v>
      </c>
      <c r="C464" s="23" t="s">
        <v>76</v>
      </c>
      <c r="D464" s="23">
        <v>923.94</v>
      </c>
      <c r="E464" s="23">
        <v>471.21</v>
      </c>
    </row>
    <row r="465" spans="1:5" x14ac:dyDescent="0.3">
      <c r="A465" s="24">
        <v>42465</v>
      </c>
      <c r="B465" s="23">
        <v>2016</v>
      </c>
      <c r="C465" s="23" t="s">
        <v>77</v>
      </c>
      <c r="D465" s="23">
        <v>295.16000000000003</v>
      </c>
      <c r="E465" s="23">
        <v>168.24</v>
      </c>
    </row>
    <row r="466" spans="1:5" x14ac:dyDescent="0.3">
      <c r="A466" s="24">
        <v>43066</v>
      </c>
      <c r="B466" s="23">
        <v>2017</v>
      </c>
      <c r="C466" s="23" t="s">
        <v>76</v>
      </c>
      <c r="D466" s="23">
        <v>278.19</v>
      </c>
      <c r="E466" s="23">
        <v>136.31</v>
      </c>
    </row>
    <row r="467" spans="1:5" x14ac:dyDescent="0.3">
      <c r="A467" s="24">
        <v>43364</v>
      </c>
      <c r="B467" s="23">
        <v>2018</v>
      </c>
      <c r="C467" s="23" t="s">
        <v>76</v>
      </c>
      <c r="D467" s="23">
        <v>377.95</v>
      </c>
      <c r="E467" s="23">
        <v>226.77</v>
      </c>
    </row>
    <row r="468" spans="1:5" x14ac:dyDescent="0.3">
      <c r="A468" s="24">
        <v>43031</v>
      </c>
      <c r="B468" s="23">
        <v>2017</v>
      </c>
      <c r="C468" s="23" t="s">
        <v>77</v>
      </c>
      <c r="D468" s="23">
        <v>299.07</v>
      </c>
      <c r="E468" s="23">
        <v>134.58000000000001</v>
      </c>
    </row>
    <row r="469" spans="1:5" x14ac:dyDescent="0.3">
      <c r="A469" s="24">
        <v>42385</v>
      </c>
      <c r="B469" s="23">
        <v>2016</v>
      </c>
      <c r="C469" s="23" t="s">
        <v>77</v>
      </c>
      <c r="D469" s="23">
        <v>2462.06</v>
      </c>
      <c r="E469" s="23">
        <v>1058.69</v>
      </c>
    </row>
    <row r="470" spans="1:5" x14ac:dyDescent="0.3">
      <c r="A470" s="24">
        <v>43251</v>
      </c>
      <c r="B470" s="23">
        <v>2018</v>
      </c>
      <c r="C470" s="23" t="s">
        <v>76</v>
      </c>
      <c r="D470" s="23">
        <v>1621.96</v>
      </c>
      <c r="E470" s="23">
        <v>843.42</v>
      </c>
    </row>
    <row r="471" spans="1:5" x14ac:dyDescent="0.3">
      <c r="A471" s="24">
        <v>43313</v>
      </c>
      <c r="B471" s="23">
        <v>2018</v>
      </c>
      <c r="C471" s="23" t="s">
        <v>31</v>
      </c>
      <c r="D471" s="23">
        <v>1708.73</v>
      </c>
      <c r="E471" s="23">
        <v>905.63</v>
      </c>
    </row>
    <row r="472" spans="1:5" x14ac:dyDescent="0.3">
      <c r="A472" s="24">
        <v>43263</v>
      </c>
      <c r="B472" s="23">
        <v>2018</v>
      </c>
      <c r="C472" s="23" t="s">
        <v>30</v>
      </c>
      <c r="D472" s="23">
        <v>254.01</v>
      </c>
      <c r="E472" s="23">
        <v>149.87</v>
      </c>
    </row>
    <row r="473" spans="1:5" x14ac:dyDescent="0.3">
      <c r="A473" s="24">
        <v>42801</v>
      </c>
      <c r="B473" s="23">
        <v>2017</v>
      </c>
      <c r="C473" s="23" t="s">
        <v>77</v>
      </c>
      <c r="D473" s="23">
        <v>2435.94</v>
      </c>
      <c r="E473" s="23">
        <v>1096.17</v>
      </c>
    </row>
    <row r="474" spans="1:5" x14ac:dyDescent="0.3">
      <c r="A474" s="24">
        <v>43386</v>
      </c>
      <c r="B474" s="23">
        <v>2018</v>
      </c>
      <c r="C474" s="23" t="s">
        <v>30</v>
      </c>
      <c r="D474" s="23">
        <v>2342.37</v>
      </c>
      <c r="E474" s="23">
        <v>1218.03</v>
      </c>
    </row>
    <row r="475" spans="1:5" x14ac:dyDescent="0.3">
      <c r="A475" s="24">
        <v>43404</v>
      </c>
      <c r="B475" s="23">
        <v>2018</v>
      </c>
      <c r="C475" s="23" t="s">
        <v>77</v>
      </c>
      <c r="D475" s="23">
        <v>1626.41</v>
      </c>
      <c r="E475" s="23">
        <v>829.47</v>
      </c>
    </row>
    <row r="476" spans="1:5" x14ac:dyDescent="0.3">
      <c r="A476" s="24">
        <v>43336</v>
      </c>
      <c r="B476" s="23">
        <v>2018</v>
      </c>
      <c r="C476" s="23" t="s">
        <v>76</v>
      </c>
      <c r="D476" s="23">
        <v>2228.5500000000002</v>
      </c>
      <c r="E476" s="23">
        <v>891.42</v>
      </c>
    </row>
    <row r="477" spans="1:5" x14ac:dyDescent="0.3">
      <c r="A477" s="24">
        <v>42875</v>
      </c>
      <c r="B477" s="23">
        <v>2017</v>
      </c>
      <c r="C477" s="23" t="s">
        <v>31</v>
      </c>
      <c r="D477" s="23">
        <v>508.97</v>
      </c>
      <c r="E477" s="23">
        <v>213.77</v>
      </c>
    </row>
    <row r="478" spans="1:5" x14ac:dyDescent="0.3">
      <c r="A478" s="24">
        <v>42693</v>
      </c>
      <c r="B478" s="23">
        <v>2016</v>
      </c>
      <c r="C478" s="23" t="s">
        <v>76</v>
      </c>
      <c r="D478" s="23">
        <v>2205.67</v>
      </c>
      <c r="E478" s="23">
        <v>1235.18</v>
      </c>
    </row>
    <row r="479" spans="1:5" x14ac:dyDescent="0.3">
      <c r="A479" s="24">
        <v>42872</v>
      </c>
      <c r="B479" s="23">
        <v>2017</v>
      </c>
      <c r="C479" s="23" t="s">
        <v>31</v>
      </c>
      <c r="D479" s="23">
        <v>1057.56</v>
      </c>
      <c r="E479" s="23">
        <v>412.45</v>
      </c>
    </row>
    <row r="480" spans="1:5" x14ac:dyDescent="0.3">
      <c r="A480" s="24">
        <v>42420</v>
      </c>
      <c r="B480" s="23">
        <v>2016</v>
      </c>
      <c r="C480" s="23" t="s">
        <v>30</v>
      </c>
      <c r="D480" s="23">
        <v>1458.31</v>
      </c>
      <c r="E480" s="23">
        <v>699.99</v>
      </c>
    </row>
    <row r="481" spans="1:5" x14ac:dyDescent="0.3">
      <c r="A481" s="24">
        <v>43179</v>
      </c>
      <c r="B481" s="23">
        <v>2018</v>
      </c>
      <c r="C481" s="23" t="s">
        <v>31</v>
      </c>
      <c r="D481" s="23">
        <v>458.76</v>
      </c>
      <c r="E481" s="23">
        <v>243.14</v>
      </c>
    </row>
    <row r="482" spans="1:5" x14ac:dyDescent="0.3">
      <c r="A482" s="24">
        <v>42964</v>
      </c>
      <c r="B482" s="23">
        <v>2017</v>
      </c>
      <c r="C482" s="23" t="s">
        <v>30</v>
      </c>
      <c r="D482" s="23">
        <v>172.58</v>
      </c>
      <c r="E482" s="23">
        <v>82.84</v>
      </c>
    </row>
    <row r="483" spans="1:5" x14ac:dyDescent="0.3">
      <c r="A483" s="24">
        <v>42959</v>
      </c>
      <c r="B483" s="23">
        <v>2017</v>
      </c>
      <c r="C483" s="23" t="s">
        <v>76</v>
      </c>
      <c r="D483" s="23">
        <v>2375.3200000000002</v>
      </c>
      <c r="E483" s="23">
        <v>1567.71</v>
      </c>
    </row>
    <row r="484" spans="1:5" x14ac:dyDescent="0.3">
      <c r="A484" s="24">
        <v>43176</v>
      </c>
      <c r="B484" s="23">
        <v>2018</v>
      </c>
      <c r="C484" s="23" t="s">
        <v>30</v>
      </c>
      <c r="D484" s="23">
        <v>1542.83</v>
      </c>
      <c r="E484" s="23">
        <v>802.27</v>
      </c>
    </row>
    <row r="485" spans="1:5" x14ac:dyDescent="0.3">
      <c r="A485" s="24">
        <v>42532</v>
      </c>
      <c r="B485" s="23">
        <v>2016</v>
      </c>
      <c r="C485" s="23" t="s">
        <v>31</v>
      </c>
      <c r="D485" s="23">
        <v>660.93</v>
      </c>
      <c r="E485" s="23">
        <v>304.02999999999997</v>
      </c>
    </row>
    <row r="486" spans="1:5" x14ac:dyDescent="0.3">
      <c r="A486" s="24">
        <v>42674</v>
      </c>
      <c r="B486" s="23">
        <v>2016</v>
      </c>
      <c r="C486" s="23" t="s">
        <v>77</v>
      </c>
      <c r="D486" s="23">
        <v>544.23</v>
      </c>
      <c r="E486" s="23">
        <v>212.25</v>
      </c>
    </row>
    <row r="487" spans="1:5" x14ac:dyDescent="0.3">
      <c r="A487" s="24">
        <v>42855</v>
      </c>
      <c r="B487" s="23">
        <v>2017</v>
      </c>
      <c r="C487" s="23" t="s">
        <v>76</v>
      </c>
      <c r="D487" s="23">
        <v>150.19</v>
      </c>
      <c r="E487" s="23">
        <v>82.6</v>
      </c>
    </row>
    <row r="488" spans="1:5" x14ac:dyDescent="0.3">
      <c r="A488" s="24">
        <v>43058</v>
      </c>
      <c r="B488" s="23">
        <v>2017</v>
      </c>
      <c r="C488" s="23" t="s">
        <v>77</v>
      </c>
      <c r="D488" s="23">
        <v>451.19</v>
      </c>
      <c r="E488" s="23">
        <v>284.25</v>
      </c>
    </row>
    <row r="489" spans="1:5" x14ac:dyDescent="0.3">
      <c r="A489" s="24">
        <v>43116</v>
      </c>
      <c r="B489" s="23">
        <v>2018</v>
      </c>
      <c r="C489" s="23" t="s">
        <v>31</v>
      </c>
      <c r="D489" s="23">
        <v>1711.73</v>
      </c>
      <c r="E489" s="23">
        <v>958.57</v>
      </c>
    </row>
    <row r="490" spans="1:5" x14ac:dyDescent="0.3">
      <c r="A490" s="24">
        <v>43250</v>
      </c>
      <c r="B490" s="23">
        <v>2018</v>
      </c>
      <c r="C490" s="23" t="s">
        <v>30</v>
      </c>
      <c r="D490" s="23">
        <v>689.05</v>
      </c>
      <c r="E490" s="23">
        <v>461.66</v>
      </c>
    </row>
    <row r="491" spans="1:5" x14ac:dyDescent="0.3">
      <c r="A491" s="24">
        <v>42493</v>
      </c>
      <c r="B491" s="23">
        <v>2016</v>
      </c>
      <c r="C491" s="23" t="s">
        <v>31</v>
      </c>
      <c r="D491" s="23">
        <v>1463.2</v>
      </c>
      <c r="E491" s="23">
        <v>643.80999999999995</v>
      </c>
    </row>
    <row r="492" spans="1:5" x14ac:dyDescent="0.3">
      <c r="A492" s="24">
        <v>42700</v>
      </c>
      <c r="B492" s="23">
        <v>2016</v>
      </c>
      <c r="C492" s="23" t="s">
        <v>30</v>
      </c>
      <c r="D492" s="23">
        <v>398.06</v>
      </c>
      <c r="E492" s="23">
        <v>250.78</v>
      </c>
    </row>
    <row r="493" spans="1:5" x14ac:dyDescent="0.3">
      <c r="A493" s="24">
        <v>42612</v>
      </c>
      <c r="B493" s="23">
        <v>2016</v>
      </c>
      <c r="C493" s="23" t="s">
        <v>77</v>
      </c>
      <c r="D493" s="23">
        <v>2139.4699999999998</v>
      </c>
      <c r="E493" s="23">
        <v>855.79</v>
      </c>
    </row>
    <row r="494" spans="1:5" x14ac:dyDescent="0.3">
      <c r="A494" s="24">
        <v>42735</v>
      </c>
      <c r="B494" s="23">
        <v>2016</v>
      </c>
      <c r="C494" s="23" t="s">
        <v>77</v>
      </c>
      <c r="D494" s="23">
        <v>990.07</v>
      </c>
      <c r="E494" s="23">
        <v>386.13</v>
      </c>
    </row>
    <row r="495" spans="1:5" x14ac:dyDescent="0.3">
      <c r="A495" s="24">
        <v>43304</v>
      </c>
      <c r="B495" s="23">
        <v>2018</v>
      </c>
      <c r="C495" s="23" t="s">
        <v>30</v>
      </c>
      <c r="D495" s="23">
        <v>983.91</v>
      </c>
      <c r="E495" s="23">
        <v>600.19000000000005</v>
      </c>
    </row>
    <row r="496" spans="1:5" x14ac:dyDescent="0.3">
      <c r="A496" s="24">
        <v>42576</v>
      </c>
      <c r="B496" s="23">
        <v>2016</v>
      </c>
      <c r="C496" s="23" t="s">
        <v>31</v>
      </c>
      <c r="D496" s="23">
        <v>1697.79</v>
      </c>
      <c r="E496" s="23">
        <v>1052.6300000000001</v>
      </c>
    </row>
    <row r="497" spans="1:5" x14ac:dyDescent="0.3">
      <c r="A497" s="24">
        <v>43328</v>
      </c>
      <c r="B497" s="23">
        <v>2018</v>
      </c>
      <c r="C497" s="23" t="s">
        <v>31</v>
      </c>
      <c r="D497" s="23">
        <v>2311.1999999999998</v>
      </c>
      <c r="E497" s="23">
        <v>970.7</v>
      </c>
    </row>
    <row r="498" spans="1:5" x14ac:dyDescent="0.3">
      <c r="A498" s="24">
        <v>43343</v>
      </c>
      <c r="B498" s="23">
        <v>2018</v>
      </c>
      <c r="C498" s="23" t="s">
        <v>76</v>
      </c>
      <c r="D498" s="23">
        <v>2410.44</v>
      </c>
      <c r="E498" s="23">
        <v>1084.7</v>
      </c>
    </row>
    <row r="499" spans="1:5" x14ac:dyDescent="0.3">
      <c r="A499" s="24">
        <v>42863</v>
      </c>
      <c r="B499" s="23">
        <v>2017</v>
      </c>
      <c r="C499" s="23" t="s">
        <v>30</v>
      </c>
      <c r="D499" s="23">
        <v>779.09</v>
      </c>
      <c r="E499" s="23">
        <v>483.04</v>
      </c>
    </row>
    <row r="500" spans="1:5" x14ac:dyDescent="0.3">
      <c r="A500" s="24">
        <v>42992</v>
      </c>
      <c r="B500" s="23">
        <v>2017</v>
      </c>
      <c r="C500" s="23" t="s">
        <v>31</v>
      </c>
      <c r="D500" s="23">
        <v>1383.95</v>
      </c>
      <c r="E500" s="23">
        <v>775.01</v>
      </c>
    </row>
    <row r="501" spans="1:5" x14ac:dyDescent="0.3">
      <c r="A501" s="24">
        <v>42778</v>
      </c>
      <c r="B501" s="23">
        <v>2017</v>
      </c>
      <c r="C501" s="23" t="s">
        <v>77</v>
      </c>
      <c r="D501" s="23">
        <v>2318.2399999999998</v>
      </c>
      <c r="E501" s="23">
        <v>1506.86</v>
      </c>
    </row>
    <row r="502" spans="1:5" x14ac:dyDescent="0.3">
      <c r="A502" s="24">
        <v>42755</v>
      </c>
      <c r="B502" s="23">
        <v>2017</v>
      </c>
      <c r="C502" s="23" t="s">
        <v>30</v>
      </c>
      <c r="D502" s="23">
        <v>169.05</v>
      </c>
      <c r="E502" s="23">
        <v>106.5</v>
      </c>
    </row>
    <row r="503" spans="1:5" x14ac:dyDescent="0.3">
      <c r="A503" s="24">
        <v>43226</v>
      </c>
      <c r="B503" s="23">
        <v>2018</v>
      </c>
      <c r="C503" s="23" t="s">
        <v>30</v>
      </c>
      <c r="D503" s="23">
        <v>2383.7600000000002</v>
      </c>
      <c r="E503" s="23">
        <v>1406.42</v>
      </c>
    </row>
    <row r="504" spans="1:5" x14ac:dyDescent="0.3">
      <c r="A504" s="24">
        <v>42905</v>
      </c>
      <c r="B504" s="23">
        <v>2017</v>
      </c>
      <c r="C504" s="23" t="s">
        <v>77</v>
      </c>
      <c r="D504" s="23">
        <v>1536.25</v>
      </c>
      <c r="E504" s="23">
        <v>814.21</v>
      </c>
    </row>
    <row r="505" spans="1:5" x14ac:dyDescent="0.3">
      <c r="A505" s="24">
        <v>42926</v>
      </c>
      <c r="B505" s="23">
        <v>2017</v>
      </c>
      <c r="C505" s="23" t="s">
        <v>76</v>
      </c>
      <c r="D505" s="23">
        <v>548.89</v>
      </c>
      <c r="E505" s="23">
        <v>351.29</v>
      </c>
    </row>
    <row r="506" spans="1:5" x14ac:dyDescent="0.3">
      <c r="A506" s="24">
        <v>43374</v>
      </c>
      <c r="B506" s="23">
        <v>2018</v>
      </c>
      <c r="C506" s="23" t="s">
        <v>77</v>
      </c>
      <c r="D506" s="23">
        <v>1650.76</v>
      </c>
      <c r="E506" s="23">
        <v>775.86</v>
      </c>
    </row>
    <row r="507" spans="1:5" x14ac:dyDescent="0.3">
      <c r="A507" s="24">
        <v>43405</v>
      </c>
      <c r="B507" s="23">
        <v>2018</v>
      </c>
      <c r="C507" s="23" t="s">
        <v>30</v>
      </c>
      <c r="D507" s="23">
        <v>288.33999999999997</v>
      </c>
      <c r="E507" s="23">
        <v>170.12</v>
      </c>
    </row>
    <row r="508" spans="1:5" x14ac:dyDescent="0.3">
      <c r="A508" s="24">
        <v>43096</v>
      </c>
      <c r="B508" s="23">
        <v>2017</v>
      </c>
      <c r="C508" s="23" t="s">
        <v>30</v>
      </c>
      <c r="D508" s="23">
        <v>1625.12</v>
      </c>
      <c r="E508" s="23">
        <v>731.3</v>
      </c>
    </row>
    <row r="509" spans="1:5" x14ac:dyDescent="0.3">
      <c r="A509" s="24">
        <v>42889</v>
      </c>
      <c r="B509" s="23">
        <v>2017</v>
      </c>
      <c r="C509" s="23" t="s">
        <v>77</v>
      </c>
      <c r="D509" s="23">
        <v>1318.75</v>
      </c>
      <c r="E509" s="23">
        <v>685.75</v>
      </c>
    </row>
    <row r="510" spans="1:5" x14ac:dyDescent="0.3">
      <c r="A510" s="24">
        <v>42504</v>
      </c>
      <c r="B510" s="23">
        <v>2016</v>
      </c>
      <c r="C510" s="23" t="s">
        <v>30</v>
      </c>
      <c r="D510" s="23">
        <v>2247.4499999999998</v>
      </c>
      <c r="E510" s="23">
        <v>898.98</v>
      </c>
    </row>
    <row r="511" spans="1:5" x14ac:dyDescent="0.3">
      <c r="A511" s="24">
        <v>43236</v>
      </c>
      <c r="B511" s="23">
        <v>2018</v>
      </c>
      <c r="C511" s="23" t="s">
        <v>30</v>
      </c>
      <c r="D511" s="23">
        <v>1394.64</v>
      </c>
      <c r="E511" s="23">
        <v>669.43</v>
      </c>
    </row>
    <row r="512" spans="1:5" x14ac:dyDescent="0.3">
      <c r="A512" s="24">
        <v>43103</v>
      </c>
      <c r="B512" s="23">
        <v>2018</v>
      </c>
      <c r="C512" s="23" t="s">
        <v>31</v>
      </c>
      <c r="D512" s="23">
        <v>1567.29</v>
      </c>
      <c r="E512" s="23">
        <v>673.93</v>
      </c>
    </row>
    <row r="513" spans="1:5" x14ac:dyDescent="0.3">
      <c r="A513" s="24">
        <v>42840</v>
      </c>
      <c r="B513" s="23">
        <v>2017</v>
      </c>
      <c r="C513" s="23" t="s">
        <v>77</v>
      </c>
      <c r="D513" s="23">
        <v>993.69</v>
      </c>
      <c r="E513" s="23">
        <v>556.47</v>
      </c>
    </row>
    <row r="514" spans="1:5" x14ac:dyDescent="0.3">
      <c r="A514" s="24">
        <v>42633</v>
      </c>
      <c r="B514" s="23">
        <v>2016</v>
      </c>
      <c r="C514" s="23" t="s">
        <v>76</v>
      </c>
      <c r="D514" s="23">
        <v>1698.45</v>
      </c>
      <c r="E514" s="23">
        <v>1053.04</v>
      </c>
    </row>
    <row r="515" spans="1:5" x14ac:dyDescent="0.3">
      <c r="A515" s="24">
        <v>43248</v>
      </c>
      <c r="B515" s="23">
        <v>2018</v>
      </c>
      <c r="C515" s="23" t="s">
        <v>77</v>
      </c>
      <c r="D515" s="23">
        <v>529.82000000000005</v>
      </c>
      <c r="E515" s="23">
        <v>233.12</v>
      </c>
    </row>
    <row r="516" spans="1:5" x14ac:dyDescent="0.3">
      <c r="A516" s="24">
        <v>43032</v>
      </c>
      <c r="B516" s="23">
        <v>2017</v>
      </c>
      <c r="C516" s="23" t="s">
        <v>31</v>
      </c>
      <c r="D516" s="23">
        <v>898.34</v>
      </c>
      <c r="E516" s="23">
        <v>467.14</v>
      </c>
    </row>
    <row r="517" spans="1:5" x14ac:dyDescent="0.3">
      <c r="A517" s="24">
        <v>43340</v>
      </c>
      <c r="B517" s="23">
        <v>2018</v>
      </c>
      <c r="C517" s="23" t="s">
        <v>77</v>
      </c>
      <c r="D517" s="23">
        <v>2470.64</v>
      </c>
      <c r="E517" s="23">
        <v>1309.44</v>
      </c>
    </row>
    <row r="518" spans="1:5" x14ac:dyDescent="0.3">
      <c r="A518" s="24">
        <v>42704</v>
      </c>
      <c r="B518" s="23">
        <v>2016</v>
      </c>
      <c r="C518" s="23" t="s">
        <v>77</v>
      </c>
      <c r="D518" s="23">
        <v>421.06</v>
      </c>
      <c r="E518" s="23">
        <v>189.48</v>
      </c>
    </row>
    <row r="519" spans="1:5" x14ac:dyDescent="0.3">
      <c r="A519" s="24">
        <v>42406</v>
      </c>
      <c r="B519" s="23">
        <v>2016</v>
      </c>
      <c r="C519" s="23" t="s">
        <v>76</v>
      </c>
      <c r="D519" s="23">
        <v>1437.88</v>
      </c>
      <c r="E519" s="23">
        <v>704.56</v>
      </c>
    </row>
    <row r="520" spans="1:5" x14ac:dyDescent="0.3">
      <c r="A520" s="24">
        <v>42640</v>
      </c>
      <c r="B520" s="23">
        <v>2016</v>
      </c>
      <c r="C520" s="23" t="s">
        <v>31</v>
      </c>
      <c r="D520" s="23">
        <v>2495.48</v>
      </c>
      <c r="E520" s="23">
        <v>1297.6500000000001</v>
      </c>
    </row>
    <row r="521" spans="1:5" x14ac:dyDescent="0.3">
      <c r="A521" s="24">
        <v>42915</v>
      </c>
      <c r="B521" s="23">
        <v>2017</v>
      </c>
      <c r="C521" s="23" t="s">
        <v>76</v>
      </c>
      <c r="D521" s="23">
        <v>2123.1799999999998</v>
      </c>
      <c r="E521" s="23">
        <v>997.89</v>
      </c>
    </row>
    <row r="522" spans="1:5" x14ac:dyDescent="0.3">
      <c r="A522" s="24">
        <v>42704</v>
      </c>
      <c r="B522" s="23">
        <v>2016</v>
      </c>
      <c r="C522" s="23" t="s">
        <v>77</v>
      </c>
      <c r="D522" s="23">
        <v>1955.88</v>
      </c>
      <c r="E522" s="23">
        <v>1114.8499999999999</v>
      </c>
    </row>
    <row r="523" spans="1:5" x14ac:dyDescent="0.3">
      <c r="A523" s="24">
        <v>42780</v>
      </c>
      <c r="B523" s="23">
        <v>2017</v>
      </c>
      <c r="C523" s="23" t="s">
        <v>31</v>
      </c>
      <c r="D523" s="23">
        <v>2138.09</v>
      </c>
      <c r="E523" s="23">
        <v>1197.33</v>
      </c>
    </row>
    <row r="524" spans="1:5" x14ac:dyDescent="0.3">
      <c r="A524" s="24">
        <v>43212</v>
      </c>
      <c r="B524" s="23">
        <v>2018</v>
      </c>
      <c r="C524" s="23" t="s">
        <v>31</v>
      </c>
      <c r="D524" s="23">
        <v>2424.29</v>
      </c>
      <c r="E524" s="23">
        <v>1260.6300000000001</v>
      </c>
    </row>
    <row r="525" spans="1:5" x14ac:dyDescent="0.3">
      <c r="A525" s="24">
        <v>43028</v>
      </c>
      <c r="B525" s="23">
        <v>2017</v>
      </c>
      <c r="C525" s="23" t="s">
        <v>30</v>
      </c>
      <c r="D525" s="23">
        <v>426.29</v>
      </c>
      <c r="E525" s="23">
        <v>170.52</v>
      </c>
    </row>
    <row r="526" spans="1:5" x14ac:dyDescent="0.3">
      <c r="A526" s="24">
        <v>42895</v>
      </c>
      <c r="B526" s="23">
        <v>2017</v>
      </c>
      <c r="C526" s="23" t="s">
        <v>77</v>
      </c>
      <c r="D526" s="23">
        <v>1208.04</v>
      </c>
      <c r="E526" s="23">
        <v>761.07</v>
      </c>
    </row>
    <row r="527" spans="1:5" x14ac:dyDescent="0.3">
      <c r="A527" s="24">
        <v>43149</v>
      </c>
      <c r="B527" s="23">
        <v>2018</v>
      </c>
      <c r="C527" s="23" t="s">
        <v>77</v>
      </c>
      <c r="D527" s="23">
        <v>1623.8</v>
      </c>
      <c r="E527" s="23">
        <v>714.47</v>
      </c>
    </row>
    <row r="528" spans="1:5" x14ac:dyDescent="0.3">
      <c r="A528" s="24">
        <v>42826</v>
      </c>
      <c r="B528" s="23">
        <v>2017</v>
      </c>
      <c r="C528" s="23" t="s">
        <v>77</v>
      </c>
      <c r="D528" s="23">
        <v>1631.95</v>
      </c>
      <c r="E528" s="23">
        <v>1093.4100000000001</v>
      </c>
    </row>
    <row r="529" spans="1:5" x14ac:dyDescent="0.3">
      <c r="A529" s="24">
        <v>42422</v>
      </c>
      <c r="B529" s="23">
        <v>2016</v>
      </c>
      <c r="C529" s="23" t="s">
        <v>77</v>
      </c>
      <c r="D529" s="23">
        <v>120.99</v>
      </c>
      <c r="E529" s="23">
        <v>52.03</v>
      </c>
    </row>
    <row r="530" spans="1:5" x14ac:dyDescent="0.3">
      <c r="A530" s="24">
        <v>42460</v>
      </c>
      <c r="B530" s="23">
        <v>2016</v>
      </c>
      <c r="C530" s="23" t="s">
        <v>76</v>
      </c>
      <c r="D530" s="23">
        <v>1764.88</v>
      </c>
      <c r="E530" s="23">
        <v>882.44</v>
      </c>
    </row>
    <row r="531" spans="1:5" x14ac:dyDescent="0.3">
      <c r="A531" s="24">
        <v>42920</v>
      </c>
      <c r="B531" s="23">
        <v>2017</v>
      </c>
      <c r="C531" s="23" t="s">
        <v>30</v>
      </c>
      <c r="D531" s="23">
        <v>2084.75</v>
      </c>
      <c r="E531" s="23">
        <v>1355.09</v>
      </c>
    </row>
    <row r="532" spans="1:5" x14ac:dyDescent="0.3">
      <c r="A532" s="24">
        <v>43339</v>
      </c>
      <c r="B532" s="23">
        <v>2018</v>
      </c>
      <c r="C532" s="23" t="s">
        <v>76</v>
      </c>
      <c r="D532" s="23">
        <v>713.57</v>
      </c>
      <c r="E532" s="23">
        <v>278.29000000000002</v>
      </c>
    </row>
    <row r="533" spans="1:5" x14ac:dyDescent="0.3">
      <c r="A533" s="24">
        <v>43231</v>
      </c>
      <c r="B533" s="23">
        <v>2018</v>
      </c>
      <c r="C533" s="23" t="s">
        <v>31</v>
      </c>
      <c r="D533" s="23">
        <v>460.82</v>
      </c>
      <c r="E533" s="23">
        <v>276.49</v>
      </c>
    </row>
    <row r="534" spans="1:5" x14ac:dyDescent="0.3">
      <c r="A534" s="24">
        <v>43098</v>
      </c>
      <c r="B534" s="23">
        <v>2017</v>
      </c>
      <c r="C534" s="23" t="s">
        <v>30</v>
      </c>
      <c r="D534" s="23">
        <v>1333.21</v>
      </c>
      <c r="E534" s="23">
        <v>813.26</v>
      </c>
    </row>
    <row r="535" spans="1:5" x14ac:dyDescent="0.3">
      <c r="A535" s="24">
        <v>42393</v>
      </c>
      <c r="B535" s="23">
        <v>2016</v>
      </c>
      <c r="C535" s="23" t="s">
        <v>31</v>
      </c>
      <c r="D535" s="23">
        <v>2282.04</v>
      </c>
      <c r="E535" s="23">
        <v>958.46</v>
      </c>
    </row>
    <row r="536" spans="1:5" x14ac:dyDescent="0.3">
      <c r="A536" s="24">
        <v>43128</v>
      </c>
      <c r="B536" s="23">
        <v>2018</v>
      </c>
      <c r="C536" s="23" t="s">
        <v>77</v>
      </c>
      <c r="D536" s="23">
        <v>1910.03</v>
      </c>
      <c r="E536" s="23">
        <v>974.12</v>
      </c>
    </row>
    <row r="537" spans="1:5" x14ac:dyDescent="0.3">
      <c r="A537" s="24">
        <v>43254</v>
      </c>
      <c r="B537" s="23">
        <v>2018</v>
      </c>
      <c r="C537" s="23" t="s">
        <v>76</v>
      </c>
      <c r="D537" s="23">
        <v>1744.01</v>
      </c>
      <c r="E537" s="23">
        <v>1081.29</v>
      </c>
    </row>
    <row r="538" spans="1:5" x14ac:dyDescent="0.3">
      <c r="A538" s="24">
        <v>43195</v>
      </c>
      <c r="B538" s="23">
        <v>2018</v>
      </c>
      <c r="C538" s="23" t="s">
        <v>76</v>
      </c>
      <c r="D538" s="23">
        <v>1567.95</v>
      </c>
      <c r="E538" s="23">
        <v>627.17999999999995</v>
      </c>
    </row>
    <row r="539" spans="1:5" x14ac:dyDescent="0.3">
      <c r="A539" s="24">
        <v>42609</v>
      </c>
      <c r="B539" s="23">
        <v>2016</v>
      </c>
      <c r="C539" s="23" t="s">
        <v>77</v>
      </c>
      <c r="D539" s="23">
        <v>1490.73</v>
      </c>
      <c r="E539" s="23">
        <v>715.55</v>
      </c>
    </row>
    <row r="540" spans="1:5" x14ac:dyDescent="0.3">
      <c r="A540" s="24">
        <v>42391</v>
      </c>
      <c r="B540" s="23">
        <v>2016</v>
      </c>
      <c r="C540" s="23" t="s">
        <v>30</v>
      </c>
      <c r="D540" s="23">
        <v>549.73</v>
      </c>
      <c r="E540" s="23">
        <v>351.83</v>
      </c>
    </row>
    <row r="541" spans="1:5" x14ac:dyDescent="0.3">
      <c r="A541" s="24">
        <v>43251</v>
      </c>
      <c r="B541" s="23">
        <v>2018</v>
      </c>
      <c r="C541" s="23" t="s">
        <v>77</v>
      </c>
      <c r="D541" s="23">
        <v>2297.85</v>
      </c>
      <c r="E541" s="23">
        <v>1125.95</v>
      </c>
    </row>
    <row r="542" spans="1:5" x14ac:dyDescent="0.3">
      <c r="A542" s="24">
        <v>42775</v>
      </c>
      <c r="B542" s="23">
        <v>2017</v>
      </c>
      <c r="C542" s="23" t="s">
        <v>76</v>
      </c>
      <c r="D542" s="23">
        <v>1573.07</v>
      </c>
      <c r="E542" s="23">
        <v>1022.5</v>
      </c>
    </row>
    <row r="543" spans="1:5" x14ac:dyDescent="0.3">
      <c r="A543" s="24">
        <v>43074</v>
      </c>
      <c r="B543" s="23">
        <v>2017</v>
      </c>
      <c r="C543" s="23" t="s">
        <v>31</v>
      </c>
      <c r="D543" s="23">
        <v>1405.91</v>
      </c>
      <c r="E543" s="23">
        <v>801.37</v>
      </c>
    </row>
    <row r="544" spans="1:5" x14ac:dyDescent="0.3">
      <c r="A544" s="24">
        <v>42805</v>
      </c>
      <c r="B544" s="23">
        <v>2017</v>
      </c>
      <c r="C544" s="23" t="s">
        <v>77</v>
      </c>
      <c r="D544" s="23">
        <v>510.87</v>
      </c>
      <c r="E544" s="23">
        <v>332.07</v>
      </c>
    </row>
    <row r="545" spans="1:5" x14ac:dyDescent="0.3">
      <c r="A545" s="24">
        <v>43244</v>
      </c>
      <c r="B545" s="23">
        <v>2018</v>
      </c>
      <c r="C545" s="23" t="s">
        <v>77</v>
      </c>
      <c r="D545" s="23">
        <v>2431.9</v>
      </c>
      <c r="E545" s="23">
        <v>1386.18</v>
      </c>
    </row>
    <row r="546" spans="1:5" x14ac:dyDescent="0.3">
      <c r="A546" s="24">
        <v>43232</v>
      </c>
      <c r="B546" s="23">
        <v>2018</v>
      </c>
      <c r="C546" s="23" t="s">
        <v>76</v>
      </c>
      <c r="D546" s="23">
        <v>468.49</v>
      </c>
      <c r="E546" s="23">
        <v>267.04000000000002</v>
      </c>
    </row>
    <row r="547" spans="1:5" x14ac:dyDescent="0.3">
      <c r="A547" s="24">
        <v>43160</v>
      </c>
      <c r="B547" s="23">
        <v>2018</v>
      </c>
      <c r="C547" s="23" t="s">
        <v>30</v>
      </c>
      <c r="D547" s="23">
        <v>305.97000000000003</v>
      </c>
      <c r="E547" s="23">
        <v>174.4</v>
      </c>
    </row>
    <row r="548" spans="1:5" x14ac:dyDescent="0.3">
      <c r="A548" s="24">
        <v>43246</v>
      </c>
      <c r="B548" s="23">
        <v>2018</v>
      </c>
      <c r="C548" s="23" t="s">
        <v>31</v>
      </c>
      <c r="D548" s="23">
        <v>1248.3599999999999</v>
      </c>
      <c r="E548" s="23">
        <v>486.86</v>
      </c>
    </row>
    <row r="549" spans="1:5" x14ac:dyDescent="0.3">
      <c r="A549" s="24">
        <v>43068</v>
      </c>
      <c r="B549" s="23">
        <v>2017</v>
      </c>
      <c r="C549" s="23" t="s">
        <v>77</v>
      </c>
      <c r="D549" s="23">
        <v>2419.5100000000002</v>
      </c>
      <c r="E549" s="23">
        <v>1621.07</v>
      </c>
    </row>
    <row r="550" spans="1:5" x14ac:dyDescent="0.3">
      <c r="A550" s="24">
        <v>43250</v>
      </c>
      <c r="B550" s="23">
        <v>2018</v>
      </c>
      <c r="C550" s="23" t="s">
        <v>76</v>
      </c>
      <c r="D550" s="23">
        <v>650.66</v>
      </c>
      <c r="E550" s="23">
        <v>422.93</v>
      </c>
    </row>
    <row r="551" spans="1:5" x14ac:dyDescent="0.3">
      <c r="A551" s="24">
        <v>42570</v>
      </c>
      <c r="B551" s="23">
        <v>2016</v>
      </c>
      <c r="C551" s="23" t="s">
        <v>76</v>
      </c>
      <c r="D551" s="23">
        <v>2143.37</v>
      </c>
      <c r="E551" s="23">
        <v>835.91</v>
      </c>
    </row>
    <row r="552" spans="1:5" x14ac:dyDescent="0.3">
      <c r="A552" s="24">
        <v>42507</v>
      </c>
      <c r="B552" s="23">
        <v>2016</v>
      </c>
      <c r="C552" s="23" t="s">
        <v>77</v>
      </c>
      <c r="D552" s="23">
        <v>1933.21</v>
      </c>
      <c r="E552" s="23">
        <v>1179.26</v>
      </c>
    </row>
    <row r="553" spans="1:5" x14ac:dyDescent="0.3">
      <c r="A553" s="24">
        <v>43205</v>
      </c>
      <c r="B553" s="23">
        <v>2018</v>
      </c>
      <c r="C553" s="23" t="s">
        <v>76</v>
      </c>
      <c r="D553" s="23">
        <v>640.23</v>
      </c>
      <c r="E553" s="23">
        <v>300.91000000000003</v>
      </c>
    </row>
    <row r="554" spans="1:5" x14ac:dyDescent="0.3">
      <c r="A554" s="24">
        <v>42668</v>
      </c>
      <c r="B554" s="23">
        <v>2016</v>
      </c>
      <c r="C554" s="23" t="s">
        <v>30</v>
      </c>
      <c r="D554" s="23">
        <v>212.44</v>
      </c>
      <c r="E554" s="23">
        <v>142.33000000000001</v>
      </c>
    </row>
    <row r="555" spans="1:5" x14ac:dyDescent="0.3">
      <c r="A555" s="24">
        <v>42701</v>
      </c>
      <c r="B555" s="23">
        <v>2016</v>
      </c>
      <c r="C555" s="23" t="s">
        <v>76</v>
      </c>
      <c r="D555" s="23">
        <v>775.76</v>
      </c>
      <c r="E555" s="23">
        <v>403.4</v>
      </c>
    </row>
    <row r="556" spans="1:5" x14ac:dyDescent="0.3">
      <c r="A556" s="24">
        <v>42479</v>
      </c>
      <c r="B556" s="23">
        <v>2016</v>
      </c>
      <c r="C556" s="23" t="s">
        <v>76</v>
      </c>
      <c r="D556" s="23">
        <v>2402.7600000000002</v>
      </c>
      <c r="E556" s="23">
        <v>1489.71</v>
      </c>
    </row>
    <row r="557" spans="1:5" x14ac:dyDescent="0.3">
      <c r="A557" s="24">
        <v>42494</v>
      </c>
      <c r="B557" s="23">
        <v>2016</v>
      </c>
      <c r="C557" s="23" t="s">
        <v>76</v>
      </c>
      <c r="D557" s="23">
        <v>1207.67</v>
      </c>
      <c r="E557" s="23">
        <v>712.53</v>
      </c>
    </row>
    <row r="558" spans="1:5" x14ac:dyDescent="0.3">
      <c r="A558" s="24">
        <v>42558</v>
      </c>
      <c r="B558" s="23">
        <v>2016</v>
      </c>
      <c r="C558" s="23" t="s">
        <v>31</v>
      </c>
      <c r="D558" s="23">
        <v>2420.86</v>
      </c>
      <c r="E558" s="23">
        <v>1525.14</v>
      </c>
    </row>
    <row r="559" spans="1:5" x14ac:dyDescent="0.3">
      <c r="A559" s="24">
        <v>42510</v>
      </c>
      <c r="B559" s="23">
        <v>2016</v>
      </c>
      <c r="C559" s="23" t="s">
        <v>30</v>
      </c>
      <c r="D559" s="23">
        <v>600.99</v>
      </c>
      <c r="E559" s="23">
        <v>354.58</v>
      </c>
    </row>
    <row r="560" spans="1:5" x14ac:dyDescent="0.3">
      <c r="A560" s="24">
        <v>43177</v>
      </c>
      <c r="B560" s="23">
        <v>2018</v>
      </c>
      <c r="C560" s="23" t="s">
        <v>30</v>
      </c>
      <c r="D560" s="23">
        <v>1382.05</v>
      </c>
      <c r="E560" s="23">
        <v>539</v>
      </c>
    </row>
    <row r="561" spans="1:5" x14ac:dyDescent="0.3">
      <c r="A561" s="24">
        <v>43010</v>
      </c>
      <c r="B561" s="23">
        <v>2017</v>
      </c>
      <c r="C561" s="23" t="s">
        <v>30</v>
      </c>
      <c r="D561" s="23">
        <v>1733.11</v>
      </c>
      <c r="E561" s="23">
        <v>1126.52</v>
      </c>
    </row>
    <row r="562" spans="1:5" x14ac:dyDescent="0.3">
      <c r="A562" s="24">
        <v>42539</v>
      </c>
      <c r="B562" s="23">
        <v>2016</v>
      </c>
      <c r="C562" s="23" t="s">
        <v>30</v>
      </c>
      <c r="D562" s="23">
        <v>158.13999999999999</v>
      </c>
      <c r="E562" s="23">
        <v>85.4</v>
      </c>
    </row>
    <row r="563" spans="1:5" x14ac:dyDescent="0.3">
      <c r="A563" s="24">
        <v>42668</v>
      </c>
      <c r="B563" s="23">
        <v>2016</v>
      </c>
      <c r="C563" s="23" t="s">
        <v>30</v>
      </c>
      <c r="D563" s="23">
        <v>902.42</v>
      </c>
      <c r="E563" s="23">
        <v>424.14</v>
      </c>
    </row>
    <row r="564" spans="1:5" x14ac:dyDescent="0.3">
      <c r="A564" s="24">
        <v>42495</v>
      </c>
      <c r="B564" s="23">
        <v>2016</v>
      </c>
      <c r="C564" s="23" t="s">
        <v>31</v>
      </c>
      <c r="D564" s="23">
        <v>1200.49</v>
      </c>
      <c r="E564" s="23">
        <v>684.28</v>
      </c>
    </row>
    <row r="565" spans="1:5" x14ac:dyDescent="0.3">
      <c r="A565" s="24">
        <v>43132</v>
      </c>
      <c r="B565" s="23">
        <v>2018</v>
      </c>
      <c r="C565" s="23" t="s">
        <v>30</v>
      </c>
      <c r="D565" s="23">
        <v>1899.36</v>
      </c>
      <c r="E565" s="23">
        <v>835.72</v>
      </c>
    </row>
    <row r="566" spans="1:5" x14ac:dyDescent="0.3">
      <c r="A566" s="24">
        <v>42737</v>
      </c>
      <c r="B566" s="23">
        <v>2017</v>
      </c>
      <c r="C566" s="23" t="s">
        <v>76</v>
      </c>
      <c r="D566" s="23">
        <v>790.56</v>
      </c>
      <c r="E566" s="23">
        <v>482.24</v>
      </c>
    </row>
    <row r="567" spans="1:5" x14ac:dyDescent="0.3">
      <c r="A567" s="24">
        <v>42943</v>
      </c>
      <c r="B567" s="23">
        <v>2017</v>
      </c>
      <c r="C567" s="23" t="s">
        <v>77</v>
      </c>
      <c r="D567" s="23">
        <v>599.09</v>
      </c>
      <c r="E567" s="23">
        <v>233.65</v>
      </c>
    </row>
    <row r="568" spans="1:5" x14ac:dyDescent="0.3">
      <c r="A568" s="24">
        <v>42979</v>
      </c>
      <c r="B568" s="23">
        <v>2017</v>
      </c>
      <c r="C568" s="23" t="s">
        <v>30</v>
      </c>
      <c r="D568" s="23">
        <v>1698.72</v>
      </c>
      <c r="E568" s="23">
        <v>1002.24</v>
      </c>
    </row>
    <row r="569" spans="1:5" x14ac:dyDescent="0.3">
      <c r="A569" s="24">
        <v>42630</v>
      </c>
      <c r="B569" s="23">
        <v>2016</v>
      </c>
      <c r="C569" s="23" t="s">
        <v>30</v>
      </c>
      <c r="D569" s="23">
        <v>2220.2399999999998</v>
      </c>
      <c r="E569" s="23">
        <v>888.1</v>
      </c>
    </row>
    <row r="570" spans="1:5" x14ac:dyDescent="0.3">
      <c r="A570" s="24">
        <v>43152</v>
      </c>
      <c r="B570" s="23">
        <v>2018</v>
      </c>
      <c r="C570" s="23" t="s">
        <v>76</v>
      </c>
      <c r="D570" s="23">
        <v>574.17999999999995</v>
      </c>
      <c r="E570" s="23">
        <v>292.83</v>
      </c>
    </row>
    <row r="571" spans="1:5" x14ac:dyDescent="0.3">
      <c r="A571" s="24">
        <v>42845</v>
      </c>
      <c r="B571" s="23">
        <v>2017</v>
      </c>
      <c r="C571" s="23" t="s">
        <v>76</v>
      </c>
      <c r="D571" s="23">
        <v>803.78</v>
      </c>
      <c r="E571" s="23">
        <v>377.78</v>
      </c>
    </row>
    <row r="572" spans="1:5" x14ac:dyDescent="0.3">
      <c r="A572" s="24">
        <v>42473</v>
      </c>
      <c r="B572" s="23">
        <v>2016</v>
      </c>
      <c r="C572" s="23" t="s">
        <v>76</v>
      </c>
      <c r="D572" s="23">
        <v>1006.45</v>
      </c>
      <c r="E572" s="23">
        <v>432.77</v>
      </c>
    </row>
    <row r="573" spans="1:5" x14ac:dyDescent="0.3">
      <c r="A573" s="24">
        <v>43008</v>
      </c>
      <c r="B573" s="23">
        <v>2017</v>
      </c>
      <c r="C573" s="23" t="s">
        <v>31</v>
      </c>
      <c r="D573" s="23">
        <v>1624.14</v>
      </c>
      <c r="E573" s="23">
        <v>779.59</v>
      </c>
    </row>
    <row r="574" spans="1:5" x14ac:dyDescent="0.3">
      <c r="A574" s="24">
        <v>42758</v>
      </c>
      <c r="B574" s="23">
        <v>2017</v>
      </c>
      <c r="C574" s="23" t="s">
        <v>30</v>
      </c>
      <c r="D574" s="23">
        <v>566.62</v>
      </c>
      <c r="E574" s="23">
        <v>317.31</v>
      </c>
    </row>
    <row r="575" spans="1:5" x14ac:dyDescent="0.3">
      <c r="A575" s="24">
        <v>42599</v>
      </c>
      <c r="B575" s="23">
        <v>2016</v>
      </c>
      <c r="C575" s="23" t="s">
        <v>77</v>
      </c>
      <c r="D575" s="23">
        <v>249.4</v>
      </c>
      <c r="E575" s="23">
        <v>154.63</v>
      </c>
    </row>
    <row r="576" spans="1:5" x14ac:dyDescent="0.3">
      <c r="A576" s="24">
        <v>43065</v>
      </c>
      <c r="B576" s="23">
        <v>2017</v>
      </c>
      <c r="C576" s="23" t="s">
        <v>31</v>
      </c>
      <c r="D576" s="23">
        <v>45.11</v>
      </c>
      <c r="E576" s="23">
        <v>18.95</v>
      </c>
    </row>
    <row r="577" spans="1:5" x14ac:dyDescent="0.3">
      <c r="A577" s="24">
        <v>43352</v>
      </c>
      <c r="B577" s="23">
        <v>2018</v>
      </c>
      <c r="C577" s="23" t="s">
        <v>30</v>
      </c>
      <c r="D577" s="23">
        <v>787.64</v>
      </c>
      <c r="E577" s="23">
        <v>393.82</v>
      </c>
    </row>
    <row r="578" spans="1:5" x14ac:dyDescent="0.3">
      <c r="A578" s="24">
        <v>42945</v>
      </c>
      <c r="B578" s="23">
        <v>2017</v>
      </c>
      <c r="C578" s="23" t="s">
        <v>30</v>
      </c>
      <c r="D578" s="23">
        <v>1248.92</v>
      </c>
      <c r="E578" s="23">
        <v>487.08</v>
      </c>
    </row>
    <row r="579" spans="1:5" x14ac:dyDescent="0.3">
      <c r="A579" s="24">
        <v>43397</v>
      </c>
      <c r="B579" s="23">
        <v>2018</v>
      </c>
      <c r="C579" s="23" t="s">
        <v>30</v>
      </c>
      <c r="D579" s="23">
        <v>719.72</v>
      </c>
      <c r="E579" s="23">
        <v>388.65</v>
      </c>
    </row>
    <row r="580" spans="1:5" x14ac:dyDescent="0.3">
      <c r="A580" s="24">
        <v>42624</v>
      </c>
      <c r="B580" s="23">
        <v>2016</v>
      </c>
      <c r="C580" s="23" t="s">
        <v>30</v>
      </c>
      <c r="D580" s="23">
        <v>1631.44</v>
      </c>
      <c r="E580" s="23">
        <v>1027.81</v>
      </c>
    </row>
    <row r="581" spans="1:5" x14ac:dyDescent="0.3">
      <c r="A581" s="24">
        <v>43100</v>
      </c>
      <c r="B581" s="23">
        <v>2017</v>
      </c>
      <c r="C581" s="23" t="s">
        <v>31</v>
      </c>
      <c r="D581" s="23">
        <v>1959.78</v>
      </c>
      <c r="E581" s="23">
        <v>1195.47</v>
      </c>
    </row>
    <row r="582" spans="1:5" x14ac:dyDescent="0.3">
      <c r="A582" s="24">
        <v>42646</v>
      </c>
      <c r="B582" s="23">
        <v>2016</v>
      </c>
      <c r="C582" s="23" t="s">
        <v>30</v>
      </c>
      <c r="D582" s="23">
        <v>513.19000000000005</v>
      </c>
      <c r="E582" s="23">
        <v>318.18</v>
      </c>
    </row>
    <row r="583" spans="1:5" x14ac:dyDescent="0.3">
      <c r="A583" s="24">
        <v>43421</v>
      </c>
      <c r="B583" s="23">
        <v>2018</v>
      </c>
      <c r="C583" s="23" t="s">
        <v>31</v>
      </c>
      <c r="D583" s="23">
        <v>2164.25</v>
      </c>
      <c r="E583" s="23">
        <v>1406.76</v>
      </c>
    </row>
    <row r="584" spans="1:5" x14ac:dyDescent="0.3">
      <c r="A584" s="24">
        <v>42372</v>
      </c>
      <c r="B584" s="23">
        <v>2016</v>
      </c>
      <c r="C584" s="23" t="s">
        <v>30</v>
      </c>
      <c r="D584" s="23">
        <v>440.32</v>
      </c>
      <c r="E584" s="23">
        <v>171.72</v>
      </c>
    </row>
    <row r="585" spans="1:5" x14ac:dyDescent="0.3">
      <c r="A585" s="24">
        <v>43417</v>
      </c>
      <c r="B585" s="23">
        <v>2018</v>
      </c>
      <c r="C585" s="23" t="s">
        <v>30</v>
      </c>
      <c r="D585" s="23">
        <v>292.45</v>
      </c>
      <c r="E585" s="23">
        <v>116.98</v>
      </c>
    </row>
    <row r="586" spans="1:5" x14ac:dyDescent="0.3">
      <c r="A586" s="24">
        <v>43458</v>
      </c>
      <c r="B586" s="23">
        <v>2018</v>
      </c>
      <c r="C586" s="23" t="s">
        <v>76</v>
      </c>
      <c r="D586" s="23">
        <v>2295.48</v>
      </c>
      <c r="E586" s="23">
        <v>1377.29</v>
      </c>
    </row>
    <row r="587" spans="1:5" x14ac:dyDescent="0.3">
      <c r="A587" s="24">
        <v>43370</v>
      </c>
      <c r="B587" s="23">
        <v>2018</v>
      </c>
      <c r="C587" s="23" t="s">
        <v>77</v>
      </c>
      <c r="D587" s="23">
        <v>1429.82</v>
      </c>
      <c r="E587" s="23">
        <v>743.51</v>
      </c>
    </row>
    <row r="588" spans="1:5" x14ac:dyDescent="0.3">
      <c r="A588" s="24">
        <v>42788</v>
      </c>
      <c r="B588" s="23">
        <v>2017</v>
      </c>
      <c r="C588" s="23" t="s">
        <v>77</v>
      </c>
      <c r="D588" s="23">
        <v>1468.2</v>
      </c>
      <c r="E588" s="23">
        <v>572.6</v>
      </c>
    </row>
    <row r="589" spans="1:5" x14ac:dyDescent="0.3">
      <c r="A589" s="24">
        <v>43362</v>
      </c>
      <c r="B589" s="23">
        <v>2018</v>
      </c>
      <c r="C589" s="23" t="s">
        <v>76</v>
      </c>
      <c r="D589" s="23">
        <v>2373.85</v>
      </c>
      <c r="E589" s="23">
        <v>1091.97</v>
      </c>
    </row>
    <row r="590" spans="1:5" x14ac:dyDescent="0.3">
      <c r="A590" s="24">
        <v>42384</v>
      </c>
      <c r="B590" s="23">
        <v>2016</v>
      </c>
      <c r="C590" s="23" t="s">
        <v>76</v>
      </c>
      <c r="D590" s="23">
        <v>2263.96</v>
      </c>
      <c r="E590" s="23">
        <v>1041.42</v>
      </c>
    </row>
    <row r="591" spans="1:5" x14ac:dyDescent="0.3">
      <c r="A591" s="24">
        <v>42835</v>
      </c>
      <c r="B591" s="23">
        <v>2017</v>
      </c>
      <c r="C591" s="23" t="s">
        <v>77</v>
      </c>
      <c r="D591" s="23">
        <v>96.28</v>
      </c>
      <c r="E591" s="23">
        <v>44.29</v>
      </c>
    </row>
    <row r="592" spans="1:5" x14ac:dyDescent="0.3">
      <c r="A592" s="24">
        <v>43150</v>
      </c>
      <c r="B592" s="23">
        <v>2018</v>
      </c>
      <c r="C592" s="23" t="s">
        <v>77</v>
      </c>
      <c r="D592" s="23">
        <v>2059.19</v>
      </c>
      <c r="E592" s="23">
        <v>1009</v>
      </c>
    </row>
    <row r="593" spans="1:5" x14ac:dyDescent="0.3">
      <c r="A593" s="24">
        <v>43078</v>
      </c>
      <c r="B593" s="23">
        <v>2017</v>
      </c>
      <c r="C593" s="23" t="s">
        <v>76</v>
      </c>
      <c r="D593" s="23">
        <v>1750.49</v>
      </c>
      <c r="E593" s="23">
        <v>717.7</v>
      </c>
    </row>
    <row r="594" spans="1:5" x14ac:dyDescent="0.3">
      <c r="A594" s="24">
        <v>42811</v>
      </c>
      <c r="B594" s="23">
        <v>2017</v>
      </c>
      <c r="C594" s="23" t="s">
        <v>31</v>
      </c>
      <c r="D594" s="23">
        <v>2485.4899999999998</v>
      </c>
      <c r="E594" s="23">
        <v>1019.05</v>
      </c>
    </row>
    <row r="595" spans="1:5" x14ac:dyDescent="0.3">
      <c r="A595" s="24">
        <v>42845</v>
      </c>
      <c r="B595" s="23">
        <v>2017</v>
      </c>
      <c r="C595" s="23" t="s">
        <v>31</v>
      </c>
      <c r="D595" s="23">
        <v>1274</v>
      </c>
      <c r="E595" s="23">
        <v>560.55999999999995</v>
      </c>
    </row>
    <row r="596" spans="1:5" x14ac:dyDescent="0.3">
      <c r="A596" s="24">
        <v>42639</v>
      </c>
      <c r="B596" s="23">
        <v>2016</v>
      </c>
      <c r="C596" s="23" t="s">
        <v>30</v>
      </c>
      <c r="D596" s="23">
        <v>820.24</v>
      </c>
      <c r="E596" s="23">
        <v>541.36</v>
      </c>
    </row>
    <row r="597" spans="1:5" x14ac:dyDescent="0.3">
      <c r="A597" s="24">
        <v>42661</v>
      </c>
      <c r="B597" s="23">
        <v>2016</v>
      </c>
      <c r="C597" s="23" t="s">
        <v>77</v>
      </c>
      <c r="D597" s="23">
        <v>1430.73</v>
      </c>
      <c r="E597" s="23">
        <v>844.13</v>
      </c>
    </row>
    <row r="598" spans="1:5" x14ac:dyDescent="0.3">
      <c r="A598" s="24">
        <v>42794</v>
      </c>
      <c r="B598" s="23">
        <v>2017</v>
      </c>
      <c r="C598" s="23" t="s">
        <v>30</v>
      </c>
      <c r="D598" s="23">
        <v>349.09</v>
      </c>
      <c r="E598" s="23">
        <v>212.94</v>
      </c>
    </row>
    <row r="599" spans="1:5" x14ac:dyDescent="0.3">
      <c r="A599" s="24">
        <v>42374</v>
      </c>
      <c r="B599" s="23">
        <v>2016</v>
      </c>
      <c r="C599" s="23" t="s">
        <v>77</v>
      </c>
      <c r="D599" s="23">
        <v>1771.18</v>
      </c>
      <c r="E599" s="23">
        <v>885.59</v>
      </c>
    </row>
    <row r="600" spans="1:5" x14ac:dyDescent="0.3">
      <c r="A600" s="24">
        <v>42707</v>
      </c>
      <c r="B600" s="23">
        <v>2016</v>
      </c>
      <c r="C600" s="23" t="s">
        <v>76</v>
      </c>
      <c r="D600" s="23">
        <v>2478.27</v>
      </c>
      <c r="E600" s="23">
        <v>1164.79</v>
      </c>
    </row>
    <row r="601" spans="1:5" x14ac:dyDescent="0.3">
      <c r="A601" s="24">
        <v>43274</v>
      </c>
      <c r="B601" s="23">
        <v>2018</v>
      </c>
      <c r="C601" s="23" t="s">
        <v>31</v>
      </c>
      <c r="D601" s="23">
        <v>1236.55</v>
      </c>
      <c r="E601" s="23">
        <v>581.17999999999995</v>
      </c>
    </row>
    <row r="602" spans="1:5" x14ac:dyDescent="0.3">
      <c r="A602" s="24">
        <v>43375</v>
      </c>
      <c r="B602" s="23">
        <v>2018</v>
      </c>
      <c r="C602" s="23" t="s">
        <v>77</v>
      </c>
      <c r="D602" s="23">
        <v>1816.07</v>
      </c>
      <c r="E602" s="23">
        <v>1017</v>
      </c>
    </row>
    <row r="603" spans="1:5" x14ac:dyDescent="0.3">
      <c r="A603" s="24">
        <v>42484</v>
      </c>
      <c r="B603" s="23">
        <v>2016</v>
      </c>
      <c r="C603" s="23" t="s">
        <v>31</v>
      </c>
      <c r="D603" s="23">
        <v>180.14</v>
      </c>
      <c r="E603" s="23">
        <v>82.86</v>
      </c>
    </row>
    <row r="604" spans="1:5" x14ac:dyDescent="0.3">
      <c r="A604" s="24">
        <v>42803</v>
      </c>
      <c r="B604" s="23">
        <v>2017</v>
      </c>
      <c r="C604" s="23" t="s">
        <v>77</v>
      </c>
      <c r="D604" s="23">
        <v>2433.5100000000002</v>
      </c>
      <c r="E604" s="23">
        <v>1314.1</v>
      </c>
    </row>
    <row r="605" spans="1:5" x14ac:dyDescent="0.3">
      <c r="A605" s="24">
        <v>42819</v>
      </c>
      <c r="B605" s="23">
        <v>2017</v>
      </c>
      <c r="C605" s="23" t="s">
        <v>77</v>
      </c>
      <c r="D605" s="23">
        <v>2145.1</v>
      </c>
      <c r="E605" s="23">
        <v>1158.3499999999999</v>
      </c>
    </row>
    <row r="606" spans="1:5" x14ac:dyDescent="0.3">
      <c r="A606" s="24">
        <v>42570</v>
      </c>
      <c r="B606" s="23">
        <v>2016</v>
      </c>
      <c r="C606" s="23" t="s">
        <v>30</v>
      </c>
      <c r="D606" s="23">
        <v>1331.71</v>
      </c>
      <c r="E606" s="23">
        <v>639.22</v>
      </c>
    </row>
    <row r="607" spans="1:5" x14ac:dyDescent="0.3">
      <c r="A607" s="24">
        <v>42523</v>
      </c>
      <c r="B607" s="23">
        <v>2016</v>
      </c>
      <c r="C607" s="23" t="s">
        <v>77</v>
      </c>
      <c r="D607" s="23">
        <v>2026.51</v>
      </c>
      <c r="E607" s="23">
        <v>1033.52</v>
      </c>
    </row>
    <row r="608" spans="1:5" x14ac:dyDescent="0.3">
      <c r="A608" s="24">
        <v>42413</v>
      </c>
      <c r="B608" s="23">
        <v>2016</v>
      </c>
      <c r="C608" s="23" t="s">
        <v>77</v>
      </c>
      <c r="D608" s="23">
        <v>2157.7600000000002</v>
      </c>
      <c r="E608" s="23">
        <v>1273.08</v>
      </c>
    </row>
    <row r="609" spans="1:5" x14ac:dyDescent="0.3">
      <c r="A609" s="24">
        <v>42858</v>
      </c>
      <c r="B609" s="23">
        <v>2017</v>
      </c>
      <c r="C609" s="23" t="s">
        <v>31</v>
      </c>
      <c r="D609" s="23">
        <v>2231.34</v>
      </c>
      <c r="E609" s="23">
        <v>1271.8599999999999</v>
      </c>
    </row>
    <row r="610" spans="1:5" x14ac:dyDescent="0.3">
      <c r="A610" s="24">
        <v>42449</v>
      </c>
      <c r="B610" s="23">
        <v>2016</v>
      </c>
      <c r="C610" s="23" t="s">
        <v>31</v>
      </c>
      <c r="D610" s="23">
        <v>734.63</v>
      </c>
      <c r="E610" s="23">
        <v>359.97</v>
      </c>
    </row>
    <row r="611" spans="1:5" x14ac:dyDescent="0.3">
      <c r="A611" s="24">
        <v>42649</v>
      </c>
      <c r="B611" s="23">
        <v>2016</v>
      </c>
      <c r="C611" s="23" t="s">
        <v>30</v>
      </c>
      <c r="D611" s="23">
        <v>1839.47</v>
      </c>
      <c r="E611" s="23">
        <v>956.52</v>
      </c>
    </row>
    <row r="612" spans="1:5" x14ac:dyDescent="0.3">
      <c r="A612" s="24">
        <v>43065</v>
      </c>
      <c r="B612" s="23">
        <v>2017</v>
      </c>
      <c r="C612" s="23" t="s">
        <v>76</v>
      </c>
      <c r="D612" s="23">
        <v>422.71</v>
      </c>
      <c r="E612" s="23">
        <v>169.08</v>
      </c>
    </row>
    <row r="613" spans="1:5" x14ac:dyDescent="0.3">
      <c r="A613" s="24">
        <v>42901</v>
      </c>
      <c r="B613" s="23">
        <v>2017</v>
      </c>
      <c r="C613" s="23" t="s">
        <v>77</v>
      </c>
      <c r="D613" s="23">
        <v>2438.39</v>
      </c>
      <c r="E613" s="23">
        <v>1341.11</v>
      </c>
    </row>
    <row r="614" spans="1:5" x14ac:dyDescent="0.3">
      <c r="A614" s="24">
        <v>43426</v>
      </c>
      <c r="B614" s="23">
        <v>2018</v>
      </c>
      <c r="C614" s="23" t="s">
        <v>77</v>
      </c>
      <c r="D614" s="23">
        <v>120.54</v>
      </c>
      <c r="E614" s="23">
        <v>55.45</v>
      </c>
    </row>
    <row r="615" spans="1:5" x14ac:dyDescent="0.3">
      <c r="A615" s="24">
        <v>43084</v>
      </c>
      <c r="B615" s="23">
        <v>2017</v>
      </c>
      <c r="C615" s="23" t="s">
        <v>77</v>
      </c>
      <c r="D615" s="23">
        <v>410.47</v>
      </c>
      <c r="E615" s="23">
        <v>238.07</v>
      </c>
    </row>
    <row r="616" spans="1:5" x14ac:dyDescent="0.3">
      <c r="A616" s="24">
        <v>43242</v>
      </c>
      <c r="B616" s="23">
        <v>2018</v>
      </c>
      <c r="C616" s="23" t="s">
        <v>76</v>
      </c>
      <c r="D616" s="23">
        <v>1300.3599999999999</v>
      </c>
      <c r="E616" s="23">
        <v>728.2</v>
      </c>
    </row>
    <row r="617" spans="1:5" x14ac:dyDescent="0.3">
      <c r="A617" s="24">
        <v>42930</v>
      </c>
      <c r="B617" s="23">
        <v>2017</v>
      </c>
      <c r="C617" s="23" t="s">
        <v>31</v>
      </c>
      <c r="D617" s="23">
        <v>2256.06</v>
      </c>
      <c r="E617" s="23">
        <v>1308.51</v>
      </c>
    </row>
    <row r="618" spans="1:5" x14ac:dyDescent="0.3">
      <c r="A618" s="24">
        <v>43448</v>
      </c>
      <c r="B618" s="23">
        <v>2018</v>
      </c>
      <c r="C618" s="23" t="s">
        <v>31</v>
      </c>
      <c r="D618" s="23">
        <v>553.39</v>
      </c>
      <c r="E618" s="23">
        <v>309.89999999999998</v>
      </c>
    </row>
    <row r="619" spans="1:5" x14ac:dyDescent="0.3">
      <c r="A619" s="24">
        <v>42697</v>
      </c>
      <c r="B619" s="23">
        <v>2016</v>
      </c>
      <c r="C619" s="23" t="s">
        <v>77</v>
      </c>
      <c r="D619" s="23">
        <v>2390.21</v>
      </c>
      <c r="E619" s="23">
        <v>1505.83</v>
      </c>
    </row>
    <row r="620" spans="1:5" x14ac:dyDescent="0.3">
      <c r="A620" s="24">
        <v>43402</v>
      </c>
      <c r="B620" s="23">
        <v>2018</v>
      </c>
      <c r="C620" s="23" t="s">
        <v>76</v>
      </c>
      <c r="D620" s="23">
        <v>1127.4100000000001</v>
      </c>
      <c r="E620" s="23">
        <v>642.62</v>
      </c>
    </row>
    <row r="621" spans="1:5" x14ac:dyDescent="0.3">
      <c r="A621" s="24">
        <v>43366</v>
      </c>
      <c r="B621" s="23">
        <v>2018</v>
      </c>
      <c r="C621" s="23" t="s">
        <v>77</v>
      </c>
      <c r="D621" s="23">
        <v>1275.43</v>
      </c>
      <c r="E621" s="23">
        <v>624.96</v>
      </c>
    </row>
    <row r="622" spans="1:5" x14ac:dyDescent="0.3">
      <c r="A622" s="24">
        <v>42580</v>
      </c>
      <c r="B622" s="23">
        <v>2016</v>
      </c>
      <c r="C622" s="23" t="s">
        <v>31</v>
      </c>
      <c r="D622" s="23">
        <v>1355.51</v>
      </c>
      <c r="E622" s="23">
        <v>691.31</v>
      </c>
    </row>
    <row r="623" spans="1:5" x14ac:dyDescent="0.3">
      <c r="A623" s="24">
        <v>42653</v>
      </c>
      <c r="B623" s="23">
        <v>2016</v>
      </c>
      <c r="C623" s="23" t="s">
        <v>77</v>
      </c>
      <c r="D623" s="23">
        <v>510.72</v>
      </c>
      <c r="E623" s="23">
        <v>209.4</v>
      </c>
    </row>
    <row r="624" spans="1:5" x14ac:dyDescent="0.3">
      <c r="A624" s="24">
        <v>43065</v>
      </c>
      <c r="B624" s="23">
        <v>2017</v>
      </c>
      <c r="C624" s="23" t="s">
        <v>76</v>
      </c>
      <c r="D624" s="23">
        <v>166</v>
      </c>
      <c r="E624" s="23">
        <v>94.62</v>
      </c>
    </row>
    <row r="625" spans="1:5" x14ac:dyDescent="0.3">
      <c r="A625" s="24">
        <v>43448</v>
      </c>
      <c r="B625" s="23">
        <v>2018</v>
      </c>
      <c r="C625" s="23" t="s">
        <v>31</v>
      </c>
      <c r="D625" s="23">
        <v>915.38</v>
      </c>
      <c r="E625" s="23">
        <v>485.15</v>
      </c>
    </row>
    <row r="626" spans="1:5" x14ac:dyDescent="0.3">
      <c r="A626" s="24">
        <v>42676</v>
      </c>
      <c r="B626" s="23">
        <v>2016</v>
      </c>
      <c r="C626" s="23" t="s">
        <v>31</v>
      </c>
      <c r="D626" s="23">
        <v>617.54</v>
      </c>
      <c r="E626" s="23">
        <v>240.84</v>
      </c>
    </row>
    <row r="627" spans="1:5" x14ac:dyDescent="0.3">
      <c r="A627" s="24">
        <v>42982</v>
      </c>
      <c r="B627" s="23">
        <v>2017</v>
      </c>
      <c r="C627" s="23" t="s">
        <v>77</v>
      </c>
      <c r="D627" s="23">
        <v>2497.58</v>
      </c>
      <c r="E627" s="23">
        <v>1523.52</v>
      </c>
    </row>
    <row r="628" spans="1:5" x14ac:dyDescent="0.3">
      <c r="A628" s="24">
        <v>43060</v>
      </c>
      <c r="B628" s="23">
        <v>2017</v>
      </c>
      <c r="C628" s="23" t="s">
        <v>31</v>
      </c>
      <c r="D628" s="23">
        <v>2154.19</v>
      </c>
      <c r="E628" s="23">
        <v>1034.01</v>
      </c>
    </row>
    <row r="629" spans="1:5" x14ac:dyDescent="0.3">
      <c r="A629" s="24">
        <v>42985</v>
      </c>
      <c r="B629" s="23">
        <v>2017</v>
      </c>
      <c r="C629" s="23" t="s">
        <v>30</v>
      </c>
      <c r="D629" s="23">
        <v>1062.3699999999999</v>
      </c>
      <c r="E629" s="23">
        <v>446.2</v>
      </c>
    </row>
    <row r="630" spans="1:5" x14ac:dyDescent="0.3">
      <c r="A630" s="24">
        <v>43315</v>
      </c>
      <c r="B630" s="23">
        <v>2018</v>
      </c>
      <c r="C630" s="23" t="s">
        <v>30</v>
      </c>
      <c r="D630" s="23">
        <v>726.73</v>
      </c>
      <c r="E630" s="23">
        <v>334.3</v>
      </c>
    </row>
    <row r="631" spans="1:5" x14ac:dyDescent="0.3">
      <c r="A631" s="24">
        <v>42552</v>
      </c>
      <c r="B631" s="23">
        <v>2016</v>
      </c>
      <c r="C631" s="23" t="s">
        <v>77</v>
      </c>
      <c r="D631" s="23">
        <v>1883.29</v>
      </c>
      <c r="E631" s="23">
        <v>1148.81</v>
      </c>
    </row>
    <row r="632" spans="1:5" x14ac:dyDescent="0.3">
      <c r="A632" s="24">
        <v>43072</v>
      </c>
      <c r="B632" s="23">
        <v>2017</v>
      </c>
      <c r="C632" s="23" t="s">
        <v>31</v>
      </c>
      <c r="D632" s="23">
        <v>850.93</v>
      </c>
      <c r="E632" s="23">
        <v>442.48</v>
      </c>
    </row>
    <row r="633" spans="1:5" x14ac:dyDescent="0.3">
      <c r="A633" s="24">
        <v>42709</v>
      </c>
      <c r="B633" s="23">
        <v>2016</v>
      </c>
      <c r="C633" s="23" t="s">
        <v>31</v>
      </c>
      <c r="D633" s="23">
        <v>2376.0100000000002</v>
      </c>
      <c r="E633" s="23">
        <v>1188.01</v>
      </c>
    </row>
    <row r="634" spans="1:5" x14ac:dyDescent="0.3">
      <c r="A634" s="24">
        <v>42860</v>
      </c>
      <c r="B634" s="23">
        <v>2017</v>
      </c>
      <c r="C634" s="23" t="s">
        <v>31</v>
      </c>
      <c r="D634" s="23">
        <v>183.9</v>
      </c>
      <c r="E634" s="23">
        <v>75.400000000000006</v>
      </c>
    </row>
    <row r="635" spans="1:5" x14ac:dyDescent="0.3">
      <c r="A635" s="24">
        <v>43135</v>
      </c>
      <c r="B635" s="23">
        <v>2018</v>
      </c>
      <c r="C635" s="23" t="s">
        <v>30</v>
      </c>
      <c r="D635" s="23">
        <v>2031.22</v>
      </c>
      <c r="E635" s="23">
        <v>1259.3599999999999</v>
      </c>
    </row>
    <row r="636" spans="1:5" x14ac:dyDescent="0.3">
      <c r="A636" s="24">
        <v>43317</v>
      </c>
      <c r="B636" s="23">
        <v>2018</v>
      </c>
      <c r="C636" s="23" t="s">
        <v>76</v>
      </c>
      <c r="D636" s="23">
        <v>1876.79</v>
      </c>
      <c r="E636" s="23">
        <v>1032.23</v>
      </c>
    </row>
    <row r="637" spans="1:5" x14ac:dyDescent="0.3">
      <c r="A637" s="24">
        <v>42879</v>
      </c>
      <c r="B637" s="23">
        <v>2017</v>
      </c>
      <c r="C637" s="23" t="s">
        <v>77</v>
      </c>
      <c r="D637" s="23">
        <v>89.32</v>
      </c>
      <c r="E637" s="23">
        <v>47.34</v>
      </c>
    </row>
    <row r="638" spans="1:5" x14ac:dyDescent="0.3">
      <c r="A638" s="24">
        <v>42870</v>
      </c>
      <c r="B638" s="23">
        <v>2017</v>
      </c>
      <c r="C638" s="23" t="s">
        <v>76</v>
      </c>
      <c r="D638" s="23">
        <v>56.93</v>
      </c>
      <c r="E638" s="23">
        <v>35.299999999999997</v>
      </c>
    </row>
    <row r="639" spans="1:5" x14ac:dyDescent="0.3">
      <c r="A639" s="24">
        <v>43186</v>
      </c>
      <c r="B639" s="23">
        <v>2018</v>
      </c>
      <c r="C639" s="23" t="s">
        <v>30</v>
      </c>
      <c r="D639" s="23">
        <v>312.88</v>
      </c>
      <c r="E639" s="23">
        <v>206.5</v>
      </c>
    </row>
    <row r="640" spans="1:5" x14ac:dyDescent="0.3">
      <c r="A640" s="24">
        <v>42876</v>
      </c>
      <c r="B640" s="23">
        <v>2017</v>
      </c>
      <c r="C640" s="23" t="s">
        <v>76</v>
      </c>
      <c r="D640" s="23">
        <v>215.25</v>
      </c>
      <c r="E640" s="23">
        <v>116.24</v>
      </c>
    </row>
    <row r="641" spans="1:5" x14ac:dyDescent="0.3">
      <c r="A641" s="24">
        <v>42725</v>
      </c>
      <c r="B641" s="23">
        <v>2016</v>
      </c>
      <c r="C641" s="23" t="s">
        <v>77</v>
      </c>
      <c r="D641" s="23">
        <v>1828.73</v>
      </c>
      <c r="E641" s="23">
        <v>987.51</v>
      </c>
    </row>
    <row r="642" spans="1:5" x14ac:dyDescent="0.3">
      <c r="A642" s="24">
        <v>42539</v>
      </c>
      <c r="B642" s="23">
        <v>2016</v>
      </c>
      <c r="C642" s="23" t="s">
        <v>31</v>
      </c>
      <c r="D642" s="23">
        <v>2246.1999999999998</v>
      </c>
      <c r="E642" s="23">
        <v>920.94</v>
      </c>
    </row>
    <row r="643" spans="1:5" x14ac:dyDescent="0.3">
      <c r="A643" s="24">
        <v>43425</v>
      </c>
      <c r="B643" s="23">
        <v>2018</v>
      </c>
      <c r="C643" s="23" t="s">
        <v>76</v>
      </c>
      <c r="D643" s="23">
        <v>1920.01</v>
      </c>
      <c r="E643" s="23">
        <v>864</v>
      </c>
    </row>
    <row r="644" spans="1:5" x14ac:dyDescent="0.3">
      <c r="A644" s="24">
        <v>42494</v>
      </c>
      <c r="B644" s="23">
        <v>2016</v>
      </c>
      <c r="C644" s="23" t="s">
        <v>30</v>
      </c>
      <c r="D644" s="23">
        <v>45.31</v>
      </c>
      <c r="E644" s="23">
        <v>29</v>
      </c>
    </row>
    <row r="645" spans="1:5" x14ac:dyDescent="0.3">
      <c r="A645" s="24">
        <v>42683</v>
      </c>
      <c r="B645" s="23">
        <v>2016</v>
      </c>
      <c r="C645" s="23" t="s">
        <v>31</v>
      </c>
      <c r="D645" s="23">
        <v>1753.84</v>
      </c>
      <c r="E645" s="23">
        <v>1175.07</v>
      </c>
    </row>
    <row r="646" spans="1:5" x14ac:dyDescent="0.3">
      <c r="A646" s="24">
        <v>43160</v>
      </c>
      <c r="B646" s="23">
        <v>2018</v>
      </c>
      <c r="C646" s="23" t="s">
        <v>77</v>
      </c>
      <c r="D646" s="23">
        <v>958.21</v>
      </c>
      <c r="E646" s="23">
        <v>622.84</v>
      </c>
    </row>
    <row r="647" spans="1:5" x14ac:dyDescent="0.3">
      <c r="A647" s="24">
        <v>43281</v>
      </c>
      <c r="B647" s="23">
        <v>2018</v>
      </c>
      <c r="C647" s="23" t="s">
        <v>77</v>
      </c>
      <c r="D647" s="23">
        <v>1866.89</v>
      </c>
      <c r="E647" s="23">
        <v>1232.1500000000001</v>
      </c>
    </row>
    <row r="648" spans="1:5" x14ac:dyDescent="0.3">
      <c r="A648" s="24">
        <v>42396</v>
      </c>
      <c r="B648" s="23">
        <v>2016</v>
      </c>
      <c r="C648" s="23" t="s">
        <v>76</v>
      </c>
      <c r="D648" s="23">
        <v>102.45</v>
      </c>
      <c r="E648" s="23">
        <v>52.25</v>
      </c>
    </row>
    <row r="649" spans="1:5" x14ac:dyDescent="0.3">
      <c r="A649" s="24">
        <v>42490</v>
      </c>
      <c r="B649" s="23">
        <v>2016</v>
      </c>
      <c r="C649" s="23" t="s">
        <v>31</v>
      </c>
      <c r="D649" s="23">
        <v>269.88</v>
      </c>
      <c r="E649" s="23">
        <v>107.95</v>
      </c>
    </row>
    <row r="650" spans="1:5" x14ac:dyDescent="0.3">
      <c r="A650" s="24">
        <v>43331</v>
      </c>
      <c r="B650" s="23">
        <v>2018</v>
      </c>
      <c r="C650" s="23" t="s">
        <v>77</v>
      </c>
      <c r="D650" s="23">
        <v>1622.11</v>
      </c>
      <c r="E650" s="23">
        <v>778.61</v>
      </c>
    </row>
    <row r="651" spans="1:5" x14ac:dyDescent="0.3">
      <c r="A651" s="24">
        <v>42937</v>
      </c>
      <c r="B651" s="23">
        <v>2017</v>
      </c>
      <c r="C651" s="23" t="s">
        <v>31</v>
      </c>
      <c r="D651" s="23">
        <v>98.09</v>
      </c>
      <c r="E651" s="23">
        <v>38.26</v>
      </c>
    </row>
    <row r="652" spans="1:5" x14ac:dyDescent="0.3">
      <c r="A652" s="24">
        <v>42989</v>
      </c>
      <c r="B652" s="23">
        <v>2017</v>
      </c>
      <c r="C652" s="23" t="s">
        <v>30</v>
      </c>
      <c r="D652" s="23">
        <v>2121.16</v>
      </c>
      <c r="E652" s="23">
        <v>1103</v>
      </c>
    </row>
    <row r="653" spans="1:5" x14ac:dyDescent="0.3">
      <c r="A653" s="24">
        <v>42809</v>
      </c>
      <c r="B653" s="23">
        <v>2017</v>
      </c>
      <c r="C653" s="23" t="s">
        <v>77</v>
      </c>
      <c r="D653" s="23">
        <v>1324.71</v>
      </c>
      <c r="E653" s="23">
        <v>794.83</v>
      </c>
    </row>
    <row r="654" spans="1:5" x14ac:dyDescent="0.3">
      <c r="A654" s="24">
        <v>43283</v>
      </c>
      <c r="B654" s="23">
        <v>2018</v>
      </c>
      <c r="C654" s="23" t="s">
        <v>31</v>
      </c>
      <c r="D654" s="23">
        <v>2115.63</v>
      </c>
      <c r="E654" s="23">
        <v>1015.5</v>
      </c>
    </row>
    <row r="655" spans="1:5" x14ac:dyDescent="0.3">
      <c r="A655" s="24">
        <v>42567</v>
      </c>
      <c r="B655" s="23">
        <v>2016</v>
      </c>
      <c r="C655" s="23" t="s">
        <v>76</v>
      </c>
      <c r="D655" s="23">
        <v>2350.71</v>
      </c>
      <c r="E655" s="23">
        <v>1551.47</v>
      </c>
    </row>
    <row r="656" spans="1:5" x14ac:dyDescent="0.3">
      <c r="A656" s="24">
        <v>42435</v>
      </c>
      <c r="B656" s="23">
        <v>2016</v>
      </c>
      <c r="C656" s="23" t="s">
        <v>31</v>
      </c>
      <c r="D656" s="23">
        <v>357.19</v>
      </c>
      <c r="E656" s="23">
        <v>157.16</v>
      </c>
    </row>
    <row r="657" spans="1:5" x14ac:dyDescent="0.3">
      <c r="A657" s="24">
        <v>43068</v>
      </c>
      <c r="B657" s="23">
        <v>2017</v>
      </c>
      <c r="C657" s="23" t="s">
        <v>31</v>
      </c>
      <c r="D657" s="23">
        <v>2313.92</v>
      </c>
      <c r="E657" s="23">
        <v>1226.3800000000001</v>
      </c>
    </row>
    <row r="658" spans="1:5" x14ac:dyDescent="0.3">
      <c r="A658" s="24">
        <v>43307</v>
      </c>
      <c r="B658" s="23">
        <v>2018</v>
      </c>
      <c r="C658" s="23" t="s">
        <v>77</v>
      </c>
      <c r="D658" s="23">
        <v>1059.7</v>
      </c>
      <c r="E658" s="23">
        <v>710</v>
      </c>
    </row>
    <row r="659" spans="1:5" x14ac:dyDescent="0.3">
      <c r="A659" s="24">
        <v>43043</v>
      </c>
      <c r="B659" s="23">
        <v>2017</v>
      </c>
      <c r="C659" s="23" t="s">
        <v>76</v>
      </c>
      <c r="D659" s="23">
        <v>353.06</v>
      </c>
      <c r="E659" s="23">
        <v>222.43</v>
      </c>
    </row>
    <row r="660" spans="1:5" x14ac:dyDescent="0.3">
      <c r="A660" s="24">
        <v>42749</v>
      </c>
      <c r="B660" s="23">
        <v>2017</v>
      </c>
      <c r="C660" s="23" t="s">
        <v>30</v>
      </c>
      <c r="D660" s="23">
        <v>1504.56</v>
      </c>
      <c r="E660" s="23">
        <v>857.6</v>
      </c>
    </row>
    <row r="661" spans="1:5" x14ac:dyDescent="0.3">
      <c r="A661" s="24">
        <v>42864</v>
      </c>
      <c r="B661" s="23">
        <v>2017</v>
      </c>
      <c r="C661" s="23" t="s">
        <v>30</v>
      </c>
      <c r="D661" s="23">
        <v>593.80999999999995</v>
      </c>
      <c r="E661" s="23">
        <v>385.98</v>
      </c>
    </row>
    <row r="662" spans="1:5" x14ac:dyDescent="0.3">
      <c r="A662" s="24">
        <v>43087</v>
      </c>
      <c r="B662" s="23">
        <v>2017</v>
      </c>
      <c r="C662" s="23" t="s">
        <v>30</v>
      </c>
      <c r="D662" s="23">
        <v>1254.81</v>
      </c>
      <c r="E662" s="23">
        <v>639.95000000000005</v>
      </c>
    </row>
    <row r="663" spans="1:5" x14ac:dyDescent="0.3">
      <c r="A663" s="24">
        <v>42489</v>
      </c>
      <c r="B663" s="23">
        <v>2016</v>
      </c>
      <c r="C663" s="23" t="s">
        <v>30</v>
      </c>
      <c r="D663" s="23">
        <v>1753.17</v>
      </c>
      <c r="E663" s="23">
        <v>876.59</v>
      </c>
    </row>
    <row r="664" spans="1:5" x14ac:dyDescent="0.3">
      <c r="A664" s="24">
        <v>43133</v>
      </c>
      <c r="B664" s="23">
        <v>2018</v>
      </c>
      <c r="C664" s="23" t="s">
        <v>30</v>
      </c>
      <c r="D664" s="23">
        <v>1441.19</v>
      </c>
      <c r="E664" s="23">
        <v>864.71</v>
      </c>
    </row>
    <row r="665" spans="1:5" x14ac:dyDescent="0.3">
      <c r="A665" s="24">
        <v>42380</v>
      </c>
      <c r="B665" s="23">
        <v>2016</v>
      </c>
      <c r="C665" s="23" t="s">
        <v>77</v>
      </c>
      <c r="D665" s="23">
        <v>691.6</v>
      </c>
      <c r="E665" s="23">
        <v>290.47000000000003</v>
      </c>
    </row>
  </sheetData>
  <conditionalFormatting sqref="A2:E665">
    <cfRule type="expression" dxfId="17" priority="1">
      <formula>AND($C2=#REF!,$B2=#REF!)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13F53-5736-4BEC-B4CE-1917CD905BE0}">
  <sheetPr>
    <tabColor rgb="FFFF0000"/>
  </sheetPr>
  <dimension ref="A1:O665"/>
  <sheetViews>
    <sheetView zoomScale="160" zoomScaleNormal="160" workbookViewId="0">
      <selection activeCell="H12" sqref="H12"/>
    </sheetView>
  </sheetViews>
  <sheetFormatPr defaultRowHeight="14.4" x14ac:dyDescent="0.3"/>
  <cols>
    <col min="1" max="1" width="12.33203125" customWidth="1"/>
    <col min="2" max="2" width="7.5546875" customWidth="1"/>
    <col min="3" max="3" width="10.44140625" customWidth="1"/>
    <col min="4" max="5" width="12.44140625" customWidth="1"/>
    <col min="9" max="9" width="19.33203125" customWidth="1"/>
  </cols>
  <sheetData>
    <row r="1" spans="1:15" x14ac:dyDescent="0.3">
      <c r="A1" s="56" t="s">
        <v>1</v>
      </c>
      <c r="B1" s="56" t="s">
        <v>52</v>
      </c>
      <c r="C1" s="56" t="s">
        <v>29</v>
      </c>
      <c r="D1" s="56" t="s">
        <v>2</v>
      </c>
      <c r="E1" s="56" t="s">
        <v>75</v>
      </c>
      <c r="G1" t="s">
        <v>129</v>
      </c>
    </row>
    <row r="2" spans="1:15" x14ac:dyDescent="0.3">
      <c r="A2" s="24">
        <v>43296</v>
      </c>
      <c r="B2" s="23">
        <v>2018</v>
      </c>
      <c r="C2" s="23" t="s">
        <v>30</v>
      </c>
      <c r="D2" s="23">
        <v>2453.52</v>
      </c>
      <c r="E2" s="23">
        <v>1128.6199999999999</v>
      </c>
    </row>
    <row r="3" spans="1:15" x14ac:dyDescent="0.3">
      <c r="A3" s="24">
        <v>42415</v>
      </c>
      <c r="B3" s="23">
        <v>2016</v>
      </c>
      <c r="C3" s="23" t="s">
        <v>31</v>
      </c>
      <c r="D3" s="23">
        <v>2391.92</v>
      </c>
      <c r="E3" s="23">
        <v>980.69</v>
      </c>
      <c r="G3" s="93" t="s">
        <v>130</v>
      </c>
      <c r="H3" s="34"/>
      <c r="I3" s="34"/>
      <c r="J3" s="34"/>
      <c r="K3" s="34"/>
      <c r="L3" s="34"/>
      <c r="M3" s="34"/>
      <c r="N3" s="34"/>
      <c r="O3" s="35"/>
    </row>
    <row r="4" spans="1:15" x14ac:dyDescent="0.3">
      <c r="A4" s="24">
        <v>43054</v>
      </c>
      <c r="B4" s="23">
        <v>2017</v>
      </c>
      <c r="C4" s="23" t="s">
        <v>77</v>
      </c>
      <c r="D4" s="23">
        <v>53.23</v>
      </c>
      <c r="E4" s="23">
        <v>22.89</v>
      </c>
      <c r="G4" s="98" t="s">
        <v>134</v>
      </c>
      <c r="H4" s="36"/>
      <c r="I4" s="36"/>
      <c r="J4" s="36"/>
      <c r="K4" s="36"/>
      <c r="L4" s="36"/>
      <c r="M4" s="36"/>
      <c r="N4" s="36"/>
      <c r="O4" s="37"/>
    </row>
    <row r="5" spans="1:15" x14ac:dyDescent="0.3">
      <c r="A5" s="24">
        <v>43343</v>
      </c>
      <c r="B5" s="23">
        <v>2018</v>
      </c>
      <c r="C5" s="23" t="s">
        <v>77</v>
      </c>
      <c r="D5" s="23">
        <v>1558.76</v>
      </c>
      <c r="E5" s="23">
        <v>888.49</v>
      </c>
      <c r="G5" s="98" t="s">
        <v>135</v>
      </c>
      <c r="H5" s="36"/>
      <c r="I5" s="36"/>
      <c r="J5" s="36"/>
      <c r="K5" s="36"/>
      <c r="L5" s="36"/>
      <c r="M5" s="36"/>
      <c r="N5" s="36"/>
      <c r="O5" s="37"/>
    </row>
    <row r="6" spans="1:15" x14ac:dyDescent="0.3">
      <c r="A6" s="24">
        <v>43450</v>
      </c>
      <c r="B6" s="23">
        <v>2018</v>
      </c>
      <c r="C6" s="23" t="s">
        <v>31</v>
      </c>
      <c r="D6" s="23">
        <v>917.72</v>
      </c>
      <c r="E6" s="23">
        <v>568.99</v>
      </c>
      <c r="G6" s="99"/>
      <c r="H6" s="38"/>
      <c r="I6" s="38"/>
      <c r="J6" s="38"/>
      <c r="K6" s="38"/>
      <c r="L6" s="38"/>
      <c r="M6" s="38"/>
      <c r="N6" s="38"/>
      <c r="O6" s="39"/>
    </row>
    <row r="7" spans="1:15" x14ac:dyDescent="0.3">
      <c r="A7" s="24">
        <v>43236</v>
      </c>
      <c r="B7" s="23">
        <v>2018</v>
      </c>
      <c r="C7" s="23" t="s">
        <v>31</v>
      </c>
      <c r="D7" s="23">
        <v>1876.27</v>
      </c>
      <c r="E7" s="23">
        <v>731.75</v>
      </c>
    </row>
    <row r="8" spans="1:15" x14ac:dyDescent="0.3">
      <c r="A8" s="24">
        <v>42731</v>
      </c>
      <c r="B8" s="23">
        <v>2016</v>
      </c>
      <c r="C8" s="23" t="s">
        <v>76</v>
      </c>
      <c r="D8" s="23">
        <v>1487.82</v>
      </c>
      <c r="E8" s="23">
        <v>684.4</v>
      </c>
      <c r="G8" s="55" t="s">
        <v>49</v>
      </c>
      <c r="H8" s="55" t="s">
        <v>29</v>
      </c>
      <c r="I8" s="55" t="s">
        <v>132</v>
      </c>
    </row>
    <row r="9" spans="1:15" x14ac:dyDescent="0.3">
      <c r="A9" s="24">
        <v>42996</v>
      </c>
      <c r="B9" s="23">
        <v>2017</v>
      </c>
      <c r="C9" s="23" t="s">
        <v>30</v>
      </c>
      <c r="D9" s="23">
        <v>2017.73</v>
      </c>
      <c r="E9" s="23">
        <v>807.09</v>
      </c>
      <c r="H9" s="23" t="s">
        <v>30</v>
      </c>
      <c r="I9" s="23" t="s">
        <v>133</v>
      </c>
    </row>
    <row r="10" spans="1:15" x14ac:dyDescent="0.3">
      <c r="A10" s="24">
        <v>43255</v>
      </c>
      <c r="B10" s="23">
        <v>2018</v>
      </c>
      <c r="C10" s="23" t="s">
        <v>76</v>
      </c>
      <c r="D10" s="23">
        <v>1459.48</v>
      </c>
      <c r="E10" s="23">
        <v>569.20000000000005</v>
      </c>
    </row>
    <row r="11" spans="1:15" x14ac:dyDescent="0.3">
      <c r="A11" s="24">
        <v>43229</v>
      </c>
      <c r="B11" s="23">
        <v>2018</v>
      </c>
      <c r="C11" s="23" t="s">
        <v>77</v>
      </c>
      <c r="D11" s="23">
        <v>1020.18</v>
      </c>
      <c r="E11" s="23">
        <v>591.70000000000005</v>
      </c>
      <c r="G11" s="56" t="s">
        <v>6</v>
      </c>
      <c r="H11" s="26">
        <f>COUNTIFS(C2:C665,H9,D2:D665,I9)</f>
        <v>16</v>
      </c>
    </row>
    <row r="12" spans="1:15" x14ac:dyDescent="0.3">
      <c r="A12" s="24">
        <v>42557</v>
      </c>
      <c r="B12" s="23">
        <v>2016</v>
      </c>
      <c r="C12" s="23" t="s">
        <v>77</v>
      </c>
      <c r="D12" s="23">
        <v>653.87</v>
      </c>
      <c r="E12" s="23">
        <v>274.63</v>
      </c>
    </row>
    <row r="13" spans="1:15" x14ac:dyDescent="0.3">
      <c r="A13" s="24">
        <v>43048</v>
      </c>
      <c r="B13" s="23">
        <v>2017</v>
      </c>
      <c r="C13" s="23" t="s">
        <v>76</v>
      </c>
      <c r="D13" s="23">
        <v>1044.3699999999999</v>
      </c>
      <c r="E13" s="23">
        <v>616.17999999999995</v>
      </c>
    </row>
    <row r="14" spans="1:15" x14ac:dyDescent="0.3">
      <c r="A14" s="24">
        <v>42985</v>
      </c>
      <c r="B14" s="23">
        <v>2017</v>
      </c>
      <c r="C14" s="23" t="s">
        <v>77</v>
      </c>
      <c r="D14" s="23">
        <v>1900.47</v>
      </c>
      <c r="E14" s="23">
        <v>988.24</v>
      </c>
    </row>
    <row r="15" spans="1:15" x14ac:dyDescent="0.3">
      <c r="A15" s="24">
        <v>42838</v>
      </c>
      <c r="B15" s="23">
        <v>2017</v>
      </c>
      <c r="C15" s="23" t="s">
        <v>77</v>
      </c>
      <c r="D15" s="23">
        <v>1129.45</v>
      </c>
      <c r="E15" s="23">
        <v>463.07</v>
      </c>
    </row>
    <row r="16" spans="1:15" x14ac:dyDescent="0.3">
      <c r="A16" s="24">
        <v>42906</v>
      </c>
      <c r="B16" s="23">
        <v>2017</v>
      </c>
      <c r="C16" s="23" t="s">
        <v>77</v>
      </c>
      <c r="D16" s="23">
        <v>328.7</v>
      </c>
      <c r="E16" s="23">
        <v>128.19</v>
      </c>
    </row>
    <row r="17" spans="1:5" x14ac:dyDescent="0.3">
      <c r="A17" s="24">
        <v>42881</v>
      </c>
      <c r="B17" s="23">
        <v>2017</v>
      </c>
      <c r="C17" s="23" t="s">
        <v>31</v>
      </c>
      <c r="D17" s="23">
        <v>58</v>
      </c>
      <c r="E17" s="23">
        <v>36.54</v>
      </c>
    </row>
    <row r="18" spans="1:5" x14ac:dyDescent="0.3">
      <c r="A18" s="24">
        <v>43162</v>
      </c>
      <c r="B18" s="23">
        <v>2018</v>
      </c>
      <c r="C18" s="23" t="s">
        <v>31</v>
      </c>
      <c r="D18" s="23">
        <v>1646.76</v>
      </c>
      <c r="E18" s="23">
        <v>1037.46</v>
      </c>
    </row>
    <row r="19" spans="1:5" x14ac:dyDescent="0.3">
      <c r="A19" s="24">
        <v>43049</v>
      </c>
      <c r="B19" s="23">
        <v>2017</v>
      </c>
      <c r="C19" s="23" t="s">
        <v>77</v>
      </c>
      <c r="D19" s="23">
        <v>1865.2</v>
      </c>
      <c r="E19" s="23">
        <v>895.3</v>
      </c>
    </row>
    <row r="20" spans="1:5" x14ac:dyDescent="0.3">
      <c r="A20" s="24">
        <v>42753</v>
      </c>
      <c r="B20" s="23">
        <v>2017</v>
      </c>
      <c r="C20" s="23" t="s">
        <v>30</v>
      </c>
      <c r="D20" s="23">
        <v>884.17</v>
      </c>
      <c r="E20" s="23">
        <v>512.82000000000005</v>
      </c>
    </row>
    <row r="21" spans="1:5" x14ac:dyDescent="0.3">
      <c r="A21" s="24">
        <v>42898</v>
      </c>
      <c r="B21" s="23">
        <v>2017</v>
      </c>
      <c r="C21" s="23" t="s">
        <v>30</v>
      </c>
      <c r="D21" s="23">
        <v>1891.74</v>
      </c>
      <c r="E21" s="23">
        <v>908.04</v>
      </c>
    </row>
    <row r="22" spans="1:5" x14ac:dyDescent="0.3">
      <c r="A22" s="24">
        <v>43016</v>
      </c>
      <c r="B22" s="23">
        <v>2017</v>
      </c>
      <c r="C22" s="23" t="s">
        <v>31</v>
      </c>
      <c r="D22" s="23">
        <v>561.61</v>
      </c>
      <c r="E22" s="23">
        <v>219.03</v>
      </c>
    </row>
    <row r="23" spans="1:5" x14ac:dyDescent="0.3">
      <c r="A23" s="24">
        <v>42974</v>
      </c>
      <c r="B23" s="23">
        <v>2017</v>
      </c>
      <c r="C23" s="23" t="s">
        <v>30</v>
      </c>
      <c r="D23" s="23">
        <v>713.19</v>
      </c>
      <c r="E23" s="23">
        <v>392.25</v>
      </c>
    </row>
    <row r="24" spans="1:5" x14ac:dyDescent="0.3">
      <c r="A24" s="24">
        <v>42445</v>
      </c>
      <c r="B24" s="23">
        <v>2016</v>
      </c>
      <c r="C24" s="23" t="s">
        <v>31</v>
      </c>
      <c r="D24" s="23">
        <v>148.6</v>
      </c>
      <c r="E24" s="23">
        <v>69.84</v>
      </c>
    </row>
    <row r="25" spans="1:5" x14ac:dyDescent="0.3">
      <c r="A25" s="24">
        <v>42963</v>
      </c>
      <c r="B25" s="23">
        <v>2017</v>
      </c>
      <c r="C25" s="23" t="s">
        <v>76</v>
      </c>
      <c r="D25" s="23">
        <v>2436.08</v>
      </c>
      <c r="E25" s="23">
        <v>1315.48</v>
      </c>
    </row>
    <row r="26" spans="1:5" x14ac:dyDescent="0.3">
      <c r="A26" s="24">
        <v>43129</v>
      </c>
      <c r="B26" s="23">
        <v>2018</v>
      </c>
      <c r="C26" s="23" t="s">
        <v>31</v>
      </c>
      <c r="D26" s="23">
        <v>353.67</v>
      </c>
      <c r="E26" s="23">
        <v>169.76</v>
      </c>
    </row>
    <row r="27" spans="1:5" x14ac:dyDescent="0.3">
      <c r="A27" s="24">
        <v>43046</v>
      </c>
      <c r="B27" s="23">
        <v>2017</v>
      </c>
      <c r="C27" s="23" t="s">
        <v>31</v>
      </c>
      <c r="D27" s="23">
        <v>1993.91</v>
      </c>
      <c r="E27" s="23">
        <v>996.96</v>
      </c>
    </row>
    <row r="28" spans="1:5" x14ac:dyDescent="0.3">
      <c r="A28" s="24">
        <v>43217</v>
      </c>
      <c r="B28" s="23">
        <v>2018</v>
      </c>
      <c r="C28" s="23" t="s">
        <v>76</v>
      </c>
      <c r="D28" s="23">
        <v>1535.67</v>
      </c>
      <c r="E28" s="23">
        <v>982.83</v>
      </c>
    </row>
    <row r="29" spans="1:5" x14ac:dyDescent="0.3">
      <c r="A29" s="24">
        <v>42858</v>
      </c>
      <c r="B29" s="23">
        <v>2017</v>
      </c>
      <c r="C29" s="23" t="s">
        <v>76</v>
      </c>
      <c r="D29" s="23">
        <v>1058.98</v>
      </c>
      <c r="E29" s="23">
        <v>645.98</v>
      </c>
    </row>
    <row r="30" spans="1:5" x14ac:dyDescent="0.3">
      <c r="A30" s="24">
        <v>43026</v>
      </c>
      <c r="B30" s="23">
        <v>2017</v>
      </c>
      <c r="C30" s="23" t="s">
        <v>77</v>
      </c>
      <c r="D30" s="23">
        <v>725.21</v>
      </c>
      <c r="E30" s="23">
        <v>362.61</v>
      </c>
    </row>
    <row r="31" spans="1:5" x14ac:dyDescent="0.3">
      <c r="A31" s="24">
        <v>43043</v>
      </c>
      <c r="B31" s="23">
        <v>2017</v>
      </c>
      <c r="C31" s="23" t="s">
        <v>77</v>
      </c>
      <c r="D31" s="23">
        <v>1332.83</v>
      </c>
      <c r="E31" s="23">
        <v>879.67</v>
      </c>
    </row>
    <row r="32" spans="1:5" x14ac:dyDescent="0.3">
      <c r="A32" s="24">
        <v>42556</v>
      </c>
      <c r="B32" s="23">
        <v>2016</v>
      </c>
      <c r="C32" s="23" t="s">
        <v>30</v>
      </c>
      <c r="D32" s="23">
        <v>1955.26</v>
      </c>
      <c r="E32" s="23">
        <v>860.31</v>
      </c>
    </row>
    <row r="33" spans="1:5" x14ac:dyDescent="0.3">
      <c r="A33" s="24">
        <v>42646</v>
      </c>
      <c r="B33" s="23">
        <v>2016</v>
      </c>
      <c r="C33" s="23" t="s">
        <v>77</v>
      </c>
      <c r="D33" s="23">
        <v>1003.54</v>
      </c>
      <c r="E33" s="23">
        <v>662.34</v>
      </c>
    </row>
    <row r="34" spans="1:5" x14ac:dyDescent="0.3">
      <c r="A34" s="24">
        <v>42806</v>
      </c>
      <c r="B34" s="23">
        <v>2017</v>
      </c>
      <c r="C34" s="23" t="s">
        <v>31</v>
      </c>
      <c r="D34" s="23">
        <v>368.46</v>
      </c>
      <c r="E34" s="23">
        <v>184.23</v>
      </c>
    </row>
    <row r="35" spans="1:5" x14ac:dyDescent="0.3">
      <c r="A35" s="24">
        <v>43019</v>
      </c>
      <c r="B35" s="23">
        <v>2017</v>
      </c>
      <c r="C35" s="23" t="s">
        <v>30</v>
      </c>
      <c r="D35" s="23">
        <v>1473.86</v>
      </c>
      <c r="E35" s="23">
        <v>795.88</v>
      </c>
    </row>
    <row r="36" spans="1:5" x14ac:dyDescent="0.3">
      <c r="A36" s="24">
        <v>43032</v>
      </c>
      <c r="B36" s="23">
        <v>2017</v>
      </c>
      <c r="C36" s="23" t="s">
        <v>76</v>
      </c>
      <c r="D36" s="23">
        <v>539.23</v>
      </c>
      <c r="E36" s="23">
        <v>285.79000000000002</v>
      </c>
    </row>
    <row r="37" spans="1:5" x14ac:dyDescent="0.3">
      <c r="A37" s="24">
        <v>42377</v>
      </c>
      <c r="B37" s="23">
        <v>2016</v>
      </c>
      <c r="C37" s="23" t="s">
        <v>76</v>
      </c>
      <c r="D37" s="23">
        <v>1974.49</v>
      </c>
      <c r="E37" s="23">
        <v>908.27</v>
      </c>
    </row>
    <row r="38" spans="1:5" x14ac:dyDescent="0.3">
      <c r="A38" s="24">
        <v>42964</v>
      </c>
      <c r="B38" s="23">
        <v>2017</v>
      </c>
      <c r="C38" s="23" t="s">
        <v>76</v>
      </c>
      <c r="D38" s="23">
        <v>1931.47</v>
      </c>
      <c r="E38" s="23">
        <v>1081.6199999999999</v>
      </c>
    </row>
    <row r="39" spans="1:5" x14ac:dyDescent="0.3">
      <c r="A39" s="24">
        <v>42688</v>
      </c>
      <c r="B39" s="23">
        <v>2016</v>
      </c>
      <c r="C39" s="23" t="s">
        <v>76</v>
      </c>
      <c r="D39" s="23">
        <v>1449.29</v>
      </c>
      <c r="E39" s="23">
        <v>884.07</v>
      </c>
    </row>
    <row r="40" spans="1:5" x14ac:dyDescent="0.3">
      <c r="A40" s="24">
        <v>42904</v>
      </c>
      <c r="B40" s="23">
        <v>2017</v>
      </c>
      <c r="C40" s="23" t="s">
        <v>77</v>
      </c>
      <c r="D40" s="23">
        <v>2307.69</v>
      </c>
      <c r="E40" s="23">
        <v>1038.46</v>
      </c>
    </row>
    <row r="41" spans="1:5" x14ac:dyDescent="0.3">
      <c r="A41" s="24">
        <v>43193</v>
      </c>
      <c r="B41" s="23">
        <v>2018</v>
      </c>
      <c r="C41" s="23" t="s">
        <v>30</v>
      </c>
      <c r="D41" s="23">
        <v>1115.1300000000001</v>
      </c>
      <c r="E41" s="23">
        <v>490.66</v>
      </c>
    </row>
    <row r="42" spans="1:5" x14ac:dyDescent="0.3">
      <c r="A42" s="24">
        <v>42384</v>
      </c>
      <c r="B42" s="23">
        <v>2016</v>
      </c>
      <c r="C42" s="23" t="s">
        <v>31</v>
      </c>
      <c r="D42" s="23">
        <v>29.88</v>
      </c>
      <c r="E42" s="23">
        <v>16.14</v>
      </c>
    </row>
    <row r="43" spans="1:5" x14ac:dyDescent="0.3">
      <c r="A43" s="24">
        <v>42794</v>
      </c>
      <c r="B43" s="23">
        <v>2017</v>
      </c>
      <c r="C43" s="23" t="s">
        <v>77</v>
      </c>
      <c r="D43" s="23">
        <v>2154.9499999999998</v>
      </c>
      <c r="E43" s="23">
        <v>1077.48</v>
      </c>
    </row>
    <row r="44" spans="1:5" x14ac:dyDescent="0.3">
      <c r="A44" s="24">
        <v>42433</v>
      </c>
      <c r="B44" s="23">
        <v>2016</v>
      </c>
      <c r="C44" s="23" t="s">
        <v>30</v>
      </c>
      <c r="D44" s="23">
        <v>1234.8599999999999</v>
      </c>
      <c r="E44" s="23">
        <v>815.01</v>
      </c>
    </row>
    <row r="45" spans="1:5" x14ac:dyDescent="0.3">
      <c r="A45" s="24">
        <v>43000</v>
      </c>
      <c r="B45" s="23">
        <v>2017</v>
      </c>
      <c r="C45" s="23" t="s">
        <v>76</v>
      </c>
      <c r="D45" s="23">
        <v>2154.1799999999998</v>
      </c>
      <c r="E45" s="23">
        <v>1206.3399999999999</v>
      </c>
    </row>
    <row r="46" spans="1:5" x14ac:dyDescent="0.3">
      <c r="A46" s="24">
        <v>42939</v>
      </c>
      <c r="B46" s="23">
        <v>2017</v>
      </c>
      <c r="C46" s="23" t="s">
        <v>30</v>
      </c>
      <c r="D46" s="23">
        <v>1744.62</v>
      </c>
      <c r="E46" s="23">
        <v>872.31</v>
      </c>
    </row>
    <row r="47" spans="1:5" x14ac:dyDescent="0.3">
      <c r="A47" s="24">
        <v>43269</v>
      </c>
      <c r="B47" s="23">
        <v>2018</v>
      </c>
      <c r="C47" s="23" t="s">
        <v>76</v>
      </c>
      <c r="D47" s="23">
        <v>2298.4499999999998</v>
      </c>
      <c r="E47" s="23">
        <v>1126.24</v>
      </c>
    </row>
    <row r="48" spans="1:5" x14ac:dyDescent="0.3">
      <c r="A48" s="24">
        <v>42596</v>
      </c>
      <c r="B48" s="23">
        <v>2016</v>
      </c>
      <c r="C48" s="23" t="s">
        <v>30</v>
      </c>
      <c r="D48" s="23">
        <v>494.28</v>
      </c>
      <c r="E48" s="23">
        <v>271.85000000000002</v>
      </c>
    </row>
    <row r="49" spans="1:5" x14ac:dyDescent="0.3">
      <c r="A49" s="24">
        <v>42438</v>
      </c>
      <c r="B49" s="23">
        <v>2016</v>
      </c>
      <c r="C49" s="23" t="s">
        <v>31</v>
      </c>
      <c r="D49" s="23">
        <v>2253.0300000000002</v>
      </c>
      <c r="E49" s="23">
        <v>1149.05</v>
      </c>
    </row>
    <row r="50" spans="1:5" x14ac:dyDescent="0.3">
      <c r="A50" s="24">
        <v>42795</v>
      </c>
      <c r="B50" s="23">
        <v>2017</v>
      </c>
      <c r="C50" s="23" t="s">
        <v>31</v>
      </c>
      <c r="D50" s="23">
        <v>1478.09</v>
      </c>
      <c r="E50" s="23">
        <v>768.61</v>
      </c>
    </row>
    <row r="51" spans="1:5" x14ac:dyDescent="0.3">
      <c r="A51" s="24">
        <v>43406</v>
      </c>
      <c r="B51" s="23">
        <v>2018</v>
      </c>
      <c r="C51" s="23" t="s">
        <v>77</v>
      </c>
      <c r="D51" s="23">
        <v>678.92</v>
      </c>
      <c r="E51" s="23">
        <v>325.88</v>
      </c>
    </row>
    <row r="52" spans="1:5" x14ac:dyDescent="0.3">
      <c r="A52" s="24">
        <v>43201</v>
      </c>
      <c r="B52" s="23">
        <v>2018</v>
      </c>
      <c r="C52" s="23" t="s">
        <v>31</v>
      </c>
      <c r="D52" s="23">
        <v>143.51</v>
      </c>
      <c r="E52" s="23">
        <v>71.760000000000005</v>
      </c>
    </row>
    <row r="53" spans="1:5" x14ac:dyDescent="0.3">
      <c r="A53" s="24">
        <v>42425</v>
      </c>
      <c r="B53" s="23">
        <v>2016</v>
      </c>
      <c r="C53" s="23" t="s">
        <v>77</v>
      </c>
      <c r="D53" s="23">
        <v>1868.96</v>
      </c>
      <c r="E53" s="23">
        <v>747.58</v>
      </c>
    </row>
    <row r="54" spans="1:5" x14ac:dyDescent="0.3">
      <c r="A54" s="24">
        <v>42899</v>
      </c>
      <c r="B54" s="23">
        <v>2017</v>
      </c>
      <c r="C54" s="23" t="s">
        <v>77</v>
      </c>
      <c r="D54" s="23">
        <v>1549.63</v>
      </c>
      <c r="E54" s="23">
        <v>604.36</v>
      </c>
    </row>
    <row r="55" spans="1:5" x14ac:dyDescent="0.3">
      <c r="A55" s="24">
        <v>42682</v>
      </c>
      <c r="B55" s="23">
        <v>2016</v>
      </c>
      <c r="C55" s="23" t="s">
        <v>31</v>
      </c>
      <c r="D55" s="23">
        <v>937.24</v>
      </c>
      <c r="E55" s="23">
        <v>459.25</v>
      </c>
    </row>
    <row r="56" spans="1:5" x14ac:dyDescent="0.3">
      <c r="A56" s="24">
        <v>43227</v>
      </c>
      <c r="B56" s="23">
        <v>2018</v>
      </c>
      <c r="C56" s="23" t="s">
        <v>31</v>
      </c>
      <c r="D56" s="23">
        <v>109.84</v>
      </c>
      <c r="E56" s="23">
        <v>54.92</v>
      </c>
    </row>
    <row r="57" spans="1:5" x14ac:dyDescent="0.3">
      <c r="A57" s="24">
        <v>42782</v>
      </c>
      <c r="B57" s="23">
        <v>2017</v>
      </c>
      <c r="C57" s="23" t="s">
        <v>77</v>
      </c>
      <c r="D57" s="23">
        <v>747.68</v>
      </c>
      <c r="E57" s="23">
        <v>500.95</v>
      </c>
    </row>
    <row r="58" spans="1:5" x14ac:dyDescent="0.3">
      <c r="A58" s="24">
        <v>42886</v>
      </c>
      <c r="B58" s="23">
        <v>2017</v>
      </c>
      <c r="C58" s="23" t="s">
        <v>77</v>
      </c>
      <c r="D58" s="23">
        <v>443.35</v>
      </c>
      <c r="E58" s="23">
        <v>252.71</v>
      </c>
    </row>
    <row r="59" spans="1:5" x14ac:dyDescent="0.3">
      <c r="A59" s="24">
        <v>42396</v>
      </c>
      <c r="B59" s="23">
        <v>2016</v>
      </c>
      <c r="C59" s="23" t="s">
        <v>77</v>
      </c>
      <c r="D59" s="23">
        <v>1129.8499999999999</v>
      </c>
      <c r="E59" s="23">
        <v>723.1</v>
      </c>
    </row>
    <row r="60" spans="1:5" x14ac:dyDescent="0.3">
      <c r="A60" s="24">
        <v>42632</v>
      </c>
      <c r="B60" s="23">
        <v>2016</v>
      </c>
      <c r="C60" s="23" t="s">
        <v>76</v>
      </c>
      <c r="D60" s="23">
        <v>2202.75</v>
      </c>
      <c r="E60" s="23">
        <v>947.18</v>
      </c>
    </row>
    <row r="61" spans="1:5" x14ac:dyDescent="0.3">
      <c r="A61" s="24">
        <v>42405</v>
      </c>
      <c r="B61" s="23">
        <v>2016</v>
      </c>
      <c r="C61" s="23" t="s">
        <v>30</v>
      </c>
      <c r="D61" s="23">
        <v>29.56</v>
      </c>
      <c r="E61" s="23">
        <v>11.82</v>
      </c>
    </row>
    <row r="62" spans="1:5" x14ac:dyDescent="0.3">
      <c r="A62" s="24">
        <v>42473</v>
      </c>
      <c r="B62" s="23">
        <v>2016</v>
      </c>
      <c r="C62" s="23" t="s">
        <v>30</v>
      </c>
      <c r="D62" s="23">
        <v>2088.42</v>
      </c>
      <c r="E62" s="23">
        <v>1294.82</v>
      </c>
    </row>
    <row r="63" spans="1:5" x14ac:dyDescent="0.3">
      <c r="A63" s="24">
        <v>42817</v>
      </c>
      <c r="B63" s="23">
        <v>2017</v>
      </c>
      <c r="C63" s="23" t="s">
        <v>31</v>
      </c>
      <c r="D63" s="23">
        <v>708.14</v>
      </c>
      <c r="E63" s="23">
        <v>446.13</v>
      </c>
    </row>
    <row r="64" spans="1:5" x14ac:dyDescent="0.3">
      <c r="A64" s="24">
        <v>43442</v>
      </c>
      <c r="B64" s="23">
        <v>2018</v>
      </c>
      <c r="C64" s="23" t="s">
        <v>77</v>
      </c>
      <c r="D64" s="23">
        <v>44.86</v>
      </c>
      <c r="E64" s="23">
        <v>26.47</v>
      </c>
    </row>
    <row r="65" spans="1:5" x14ac:dyDescent="0.3">
      <c r="A65" s="24">
        <v>42997</v>
      </c>
      <c r="B65" s="23">
        <v>2017</v>
      </c>
      <c r="C65" s="23" t="s">
        <v>76</v>
      </c>
      <c r="D65" s="23">
        <v>1665.87</v>
      </c>
      <c r="E65" s="23">
        <v>866.25</v>
      </c>
    </row>
    <row r="66" spans="1:5" x14ac:dyDescent="0.3">
      <c r="A66" s="24">
        <v>43108</v>
      </c>
      <c r="B66" s="23">
        <v>2018</v>
      </c>
      <c r="C66" s="23" t="s">
        <v>30</v>
      </c>
      <c r="D66" s="23">
        <v>1657.26</v>
      </c>
      <c r="E66" s="23">
        <v>977.78</v>
      </c>
    </row>
    <row r="67" spans="1:5" x14ac:dyDescent="0.3">
      <c r="A67" s="24">
        <v>42763</v>
      </c>
      <c r="B67" s="23">
        <v>2017</v>
      </c>
      <c r="C67" s="23" t="s">
        <v>31</v>
      </c>
      <c r="D67" s="23">
        <v>1543.94</v>
      </c>
      <c r="E67" s="23">
        <v>679.33</v>
      </c>
    </row>
    <row r="68" spans="1:5" x14ac:dyDescent="0.3">
      <c r="A68" s="24">
        <v>42571</v>
      </c>
      <c r="B68" s="23">
        <v>2016</v>
      </c>
      <c r="C68" s="23" t="s">
        <v>30</v>
      </c>
      <c r="D68" s="23">
        <v>1362.96</v>
      </c>
      <c r="E68" s="23">
        <v>708.74</v>
      </c>
    </row>
    <row r="69" spans="1:5" x14ac:dyDescent="0.3">
      <c r="A69" s="24">
        <v>42903</v>
      </c>
      <c r="B69" s="23">
        <v>2017</v>
      </c>
      <c r="C69" s="23" t="s">
        <v>30</v>
      </c>
      <c r="D69" s="23">
        <v>308.39999999999998</v>
      </c>
      <c r="E69" s="23">
        <v>141.86000000000001</v>
      </c>
    </row>
    <row r="70" spans="1:5" x14ac:dyDescent="0.3">
      <c r="A70" s="24">
        <v>42804</v>
      </c>
      <c r="B70" s="23">
        <v>2017</v>
      </c>
      <c r="C70" s="23" t="s">
        <v>77</v>
      </c>
      <c r="D70" s="23">
        <v>2495.48</v>
      </c>
      <c r="E70" s="23">
        <v>1098.01</v>
      </c>
    </row>
    <row r="71" spans="1:5" x14ac:dyDescent="0.3">
      <c r="A71" s="24">
        <v>42865</v>
      </c>
      <c r="B71" s="23">
        <v>2017</v>
      </c>
      <c r="C71" s="23" t="s">
        <v>76</v>
      </c>
      <c r="D71" s="23">
        <v>402.76</v>
      </c>
      <c r="E71" s="23">
        <v>189.3</v>
      </c>
    </row>
    <row r="72" spans="1:5" x14ac:dyDescent="0.3">
      <c r="A72" s="24">
        <v>43228</v>
      </c>
      <c r="B72" s="23">
        <v>2018</v>
      </c>
      <c r="C72" s="23" t="s">
        <v>77</v>
      </c>
      <c r="D72" s="23">
        <v>1421.93</v>
      </c>
      <c r="E72" s="23">
        <v>639.87</v>
      </c>
    </row>
    <row r="73" spans="1:5" x14ac:dyDescent="0.3">
      <c r="A73" s="24">
        <v>42374</v>
      </c>
      <c r="B73" s="23">
        <v>2016</v>
      </c>
      <c r="C73" s="23" t="s">
        <v>31</v>
      </c>
      <c r="D73" s="23">
        <v>1172.31</v>
      </c>
      <c r="E73" s="23">
        <v>644.77</v>
      </c>
    </row>
    <row r="74" spans="1:5" x14ac:dyDescent="0.3">
      <c r="A74" s="24">
        <v>42834</v>
      </c>
      <c r="B74" s="23">
        <v>2017</v>
      </c>
      <c r="C74" s="23" t="s">
        <v>31</v>
      </c>
      <c r="D74" s="23">
        <v>2070.4899999999998</v>
      </c>
      <c r="E74" s="23">
        <v>1345.82</v>
      </c>
    </row>
    <row r="75" spans="1:5" x14ac:dyDescent="0.3">
      <c r="A75" s="24">
        <v>43463</v>
      </c>
      <c r="B75" s="23">
        <v>2018</v>
      </c>
      <c r="C75" s="23" t="s">
        <v>30</v>
      </c>
      <c r="D75" s="23">
        <v>1965.34</v>
      </c>
      <c r="E75" s="23">
        <v>786.14</v>
      </c>
    </row>
    <row r="76" spans="1:5" x14ac:dyDescent="0.3">
      <c r="A76" s="24">
        <v>42542</v>
      </c>
      <c r="B76" s="23">
        <v>2016</v>
      </c>
      <c r="C76" s="23" t="s">
        <v>76</v>
      </c>
      <c r="D76" s="23">
        <v>1833</v>
      </c>
      <c r="E76" s="23">
        <v>879.84</v>
      </c>
    </row>
    <row r="77" spans="1:5" x14ac:dyDescent="0.3">
      <c r="A77" s="24">
        <v>43197</v>
      </c>
      <c r="B77" s="23">
        <v>2018</v>
      </c>
      <c r="C77" s="23" t="s">
        <v>76</v>
      </c>
      <c r="D77" s="23">
        <v>2151.4499999999998</v>
      </c>
      <c r="E77" s="23">
        <v>1312.38</v>
      </c>
    </row>
    <row r="78" spans="1:5" x14ac:dyDescent="0.3">
      <c r="A78" s="24">
        <v>42860</v>
      </c>
      <c r="B78" s="23">
        <v>2017</v>
      </c>
      <c r="C78" s="23" t="s">
        <v>76</v>
      </c>
      <c r="D78" s="23">
        <v>673.95</v>
      </c>
      <c r="E78" s="23">
        <v>384.15</v>
      </c>
    </row>
    <row r="79" spans="1:5" x14ac:dyDescent="0.3">
      <c r="A79" s="24">
        <v>43117</v>
      </c>
      <c r="B79" s="23">
        <v>2018</v>
      </c>
      <c r="C79" s="23" t="s">
        <v>30</v>
      </c>
      <c r="D79" s="23">
        <v>561.58000000000004</v>
      </c>
      <c r="E79" s="23">
        <v>247.1</v>
      </c>
    </row>
    <row r="80" spans="1:5" x14ac:dyDescent="0.3">
      <c r="A80" s="24">
        <v>42957</v>
      </c>
      <c r="B80" s="23">
        <v>2017</v>
      </c>
      <c r="C80" s="23" t="s">
        <v>77</v>
      </c>
      <c r="D80" s="23">
        <v>1342.24</v>
      </c>
      <c r="E80" s="23">
        <v>711.39</v>
      </c>
    </row>
    <row r="81" spans="1:5" x14ac:dyDescent="0.3">
      <c r="A81" s="24">
        <v>43286</v>
      </c>
      <c r="B81" s="23">
        <v>2018</v>
      </c>
      <c r="C81" s="23" t="s">
        <v>31</v>
      </c>
      <c r="D81" s="23">
        <v>1754.6</v>
      </c>
      <c r="E81" s="23">
        <v>789.57</v>
      </c>
    </row>
    <row r="82" spans="1:5" x14ac:dyDescent="0.3">
      <c r="A82" s="24">
        <v>43129</v>
      </c>
      <c r="B82" s="23">
        <v>2018</v>
      </c>
      <c r="C82" s="23" t="s">
        <v>31</v>
      </c>
      <c r="D82" s="23">
        <v>214.29</v>
      </c>
      <c r="E82" s="23">
        <v>109.29</v>
      </c>
    </row>
    <row r="83" spans="1:5" x14ac:dyDescent="0.3">
      <c r="A83" s="24">
        <v>42793</v>
      </c>
      <c r="B83" s="23">
        <v>2017</v>
      </c>
      <c r="C83" s="23" t="s">
        <v>77</v>
      </c>
      <c r="D83" s="23">
        <v>1561.54</v>
      </c>
      <c r="E83" s="23">
        <v>952.54</v>
      </c>
    </row>
    <row r="84" spans="1:5" x14ac:dyDescent="0.3">
      <c r="A84" s="24">
        <v>43165</v>
      </c>
      <c r="B84" s="23">
        <v>2018</v>
      </c>
      <c r="C84" s="23" t="s">
        <v>30</v>
      </c>
      <c r="D84" s="23">
        <v>1673.37</v>
      </c>
      <c r="E84" s="23">
        <v>870.15</v>
      </c>
    </row>
    <row r="85" spans="1:5" x14ac:dyDescent="0.3">
      <c r="A85" s="24">
        <v>43414</v>
      </c>
      <c r="B85" s="23">
        <v>2018</v>
      </c>
      <c r="C85" s="23" t="s">
        <v>30</v>
      </c>
      <c r="D85" s="23">
        <v>773.05</v>
      </c>
      <c r="E85" s="23">
        <v>440.64</v>
      </c>
    </row>
    <row r="86" spans="1:5" x14ac:dyDescent="0.3">
      <c r="A86" s="24">
        <v>43385</v>
      </c>
      <c r="B86" s="23">
        <v>2018</v>
      </c>
      <c r="C86" s="23" t="s">
        <v>30</v>
      </c>
      <c r="D86" s="23">
        <v>418.72</v>
      </c>
      <c r="E86" s="23">
        <v>230.3</v>
      </c>
    </row>
    <row r="87" spans="1:5" x14ac:dyDescent="0.3">
      <c r="A87" s="24">
        <v>43033</v>
      </c>
      <c r="B87" s="23">
        <v>2017</v>
      </c>
      <c r="C87" s="23" t="s">
        <v>76</v>
      </c>
      <c r="D87" s="23">
        <v>1946.44</v>
      </c>
      <c r="E87" s="23">
        <v>1051.08</v>
      </c>
    </row>
    <row r="88" spans="1:5" x14ac:dyDescent="0.3">
      <c r="A88" s="24">
        <v>42791</v>
      </c>
      <c r="B88" s="23">
        <v>2017</v>
      </c>
      <c r="C88" s="23" t="s">
        <v>77</v>
      </c>
      <c r="D88" s="23">
        <v>770.94</v>
      </c>
      <c r="E88" s="23">
        <v>339.21</v>
      </c>
    </row>
    <row r="89" spans="1:5" x14ac:dyDescent="0.3">
      <c r="A89" s="24">
        <v>43332</v>
      </c>
      <c r="B89" s="23">
        <v>2018</v>
      </c>
      <c r="C89" s="23" t="s">
        <v>31</v>
      </c>
      <c r="D89" s="23">
        <v>1222.49</v>
      </c>
      <c r="E89" s="23">
        <v>770.17</v>
      </c>
    </row>
    <row r="90" spans="1:5" x14ac:dyDescent="0.3">
      <c r="A90" s="24">
        <v>43184</v>
      </c>
      <c r="B90" s="23">
        <v>2018</v>
      </c>
      <c r="C90" s="23" t="s">
        <v>30</v>
      </c>
      <c r="D90" s="23">
        <v>1395.46</v>
      </c>
      <c r="E90" s="23">
        <v>851.23</v>
      </c>
    </row>
    <row r="91" spans="1:5" x14ac:dyDescent="0.3">
      <c r="A91" s="24">
        <v>42896</v>
      </c>
      <c r="B91" s="23">
        <v>2017</v>
      </c>
      <c r="C91" s="23" t="s">
        <v>30</v>
      </c>
      <c r="D91" s="23">
        <v>1520.63</v>
      </c>
      <c r="E91" s="23">
        <v>851.55</v>
      </c>
    </row>
    <row r="92" spans="1:5" x14ac:dyDescent="0.3">
      <c r="A92" s="24">
        <v>42635</v>
      </c>
      <c r="B92" s="23">
        <v>2016</v>
      </c>
      <c r="C92" s="23" t="s">
        <v>77</v>
      </c>
      <c r="D92" s="23">
        <v>1094.5</v>
      </c>
      <c r="E92" s="23">
        <v>689.54</v>
      </c>
    </row>
    <row r="93" spans="1:5" x14ac:dyDescent="0.3">
      <c r="A93" s="24">
        <v>42808</v>
      </c>
      <c r="B93" s="23">
        <v>2017</v>
      </c>
      <c r="C93" s="23" t="s">
        <v>31</v>
      </c>
      <c r="D93" s="23">
        <v>76.959999999999994</v>
      </c>
      <c r="E93" s="23">
        <v>33.86</v>
      </c>
    </row>
    <row r="94" spans="1:5" x14ac:dyDescent="0.3">
      <c r="A94" s="24">
        <v>43016</v>
      </c>
      <c r="B94" s="23">
        <v>2017</v>
      </c>
      <c r="C94" s="23" t="s">
        <v>31</v>
      </c>
      <c r="D94" s="23">
        <v>234.72</v>
      </c>
      <c r="E94" s="23">
        <v>152.57</v>
      </c>
    </row>
    <row r="95" spans="1:5" x14ac:dyDescent="0.3">
      <c r="A95" s="24">
        <v>42793</v>
      </c>
      <c r="B95" s="23">
        <v>2017</v>
      </c>
      <c r="C95" s="23" t="s">
        <v>30</v>
      </c>
      <c r="D95" s="23">
        <v>2003.25</v>
      </c>
      <c r="E95" s="23">
        <v>1041.69</v>
      </c>
    </row>
    <row r="96" spans="1:5" x14ac:dyDescent="0.3">
      <c r="A96" s="24">
        <v>42879</v>
      </c>
      <c r="B96" s="23">
        <v>2017</v>
      </c>
      <c r="C96" s="23" t="s">
        <v>31</v>
      </c>
      <c r="D96" s="23">
        <v>1688.01</v>
      </c>
      <c r="E96" s="23">
        <v>1063.45</v>
      </c>
    </row>
    <row r="97" spans="1:5" x14ac:dyDescent="0.3">
      <c r="A97" s="24">
        <v>42733</v>
      </c>
      <c r="B97" s="23">
        <v>2016</v>
      </c>
      <c r="C97" s="23" t="s">
        <v>77</v>
      </c>
      <c r="D97" s="23">
        <v>1538.35</v>
      </c>
      <c r="E97" s="23">
        <v>815.33</v>
      </c>
    </row>
    <row r="98" spans="1:5" x14ac:dyDescent="0.3">
      <c r="A98" s="24">
        <v>42856</v>
      </c>
      <c r="B98" s="23">
        <v>2017</v>
      </c>
      <c r="C98" s="23" t="s">
        <v>76</v>
      </c>
      <c r="D98" s="23">
        <v>147.04</v>
      </c>
      <c r="E98" s="23">
        <v>97.05</v>
      </c>
    </row>
    <row r="99" spans="1:5" x14ac:dyDescent="0.3">
      <c r="A99" s="24">
        <v>42937</v>
      </c>
      <c r="B99" s="23">
        <v>2017</v>
      </c>
      <c r="C99" s="23" t="s">
        <v>76</v>
      </c>
      <c r="D99" s="23">
        <v>1908.31</v>
      </c>
      <c r="E99" s="23">
        <v>954.16</v>
      </c>
    </row>
    <row r="100" spans="1:5" x14ac:dyDescent="0.3">
      <c r="A100" s="24">
        <v>42745</v>
      </c>
      <c r="B100" s="23">
        <v>2017</v>
      </c>
      <c r="C100" s="23" t="s">
        <v>31</v>
      </c>
      <c r="D100" s="23">
        <v>490.77</v>
      </c>
      <c r="E100" s="23">
        <v>319</v>
      </c>
    </row>
    <row r="101" spans="1:5" x14ac:dyDescent="0.3">
      <c r="A101" s="24">
        <v>42920</v>
      </c>
      <c r="B101" s="23">
        <v>2017</v>
      </c>
      <c r="C101" s="23" t="s">
        <v>30</v>
      </c>
      <c r="D101" s="23">
        <v>671.76</v>
      </c>
      <c r="E101" s="23">
        <v>409.77</v>
      </c>
    </row>
    <row r="102" spans="1:5" x14ac:dyDescent="0.3">
      <c r="A102" s="24">
        <v>42556</v>
      </c>
      <c r="B102" s="23">
        <v>2016</v>
      </c>
      <c r="C102" s="23" t="s">
        <v>30</v>
      </c>
      <c r="D102" s="23">
        <v>2301.62</v>
      </c>
      <c r="E102" s="23">
        <v>920.65</v>
      </c>
    </row>
    <row r="103" spans="1:5" x14ac:dyDescent="0.3">
      <c r="A103" s="24">
        <v>42746</v>
      </c>
      <c r="B103" s="23">
        <v>2017</v>
      </c>
      <c r="C103" s="23" t="s">
        <v>77</v>
      </c>
      <c r="D103" s="23">
        <v>502.61</v>
      </c>
      <c r="E103" s="23">
        <v>206.07</v>
      </c>
    </row>
    <row r="104" spans="1:5" x14ac:dyDescent="0.3">
      <c r="A104" s="24">
        <v>43381</v>
      </c>
      <c r="B104" s="23">
        <v>2018</v>
      </c>
      <c r="C104" s="23" t="s">
        <v>30</v>
      </c>
      <c r="D104" s="23">
        <v>1047.6300000000001</v>
      </c>
      <c r="E104" s="23">
        <v>408.58</v>
      </c>
    </row>
    <row r="105" spans="1:5" x14ac:dyDescent="0.3">
      <c r="A105" s="24">
        <v>43227</v>
      </c>
      <c r="B105" s="23">
        <v>2018</v>
      </c>
      <c r="C105" s="23" t="s">
        <v>76</v>
      </c>
      <c r="D105" s="23">
        <v>1647.46</v>
      </c>
      <c r="E105" s="23">
        <v>741.36</v>
      </c>
    </row>
    <row r="106" spans="1:5" x14ac:dyDescent="0.3">
      <c r="A106" s="24">
        <v>43137</v>
      </c>
      <c r="B106" s="23">
        <v>2018</v>
      </c>
      <c r="C106" s="23" t="s">
        <v>31</v>
      </c>
      <c r="D106" s="23">
        <v>609.32000000000005</v>
      </c>
      <c r="E106" s="23">
        <v>280.29000000000002</v>
      </c>
    </row>
    <row r="107" spans="1:5" x14ac:dyDescent="0.3">
      <c r="A107" s="24">
        <v>43141</v>
      </c>
      <c r="B107" s="23">
        <v>2018</v>
      </c>
      <c r="C107" s="23" t="s">
        <v>76</v>
      </c>
      <c r="D107" s="23">
        <v>489.95</v>
      </c>
      <c r="E107" s="23">
        <v>279.27</v>
      </c>
    </row>
    <row r="108" spans="1:5" x14ac:dyDescent="0.3">
      <c r="A108" s="24">
        <v>43200</v>
      </c>
      <c r="B108" s="23">
        <v>2018</v>
      </c>
      <c r="C108" s="23" t="s">
        <v>77</v>
      </c>
      <c r="D108" s="23">
        <v>234.43</v>
      </c>
      <c r="E108" s="23">
        <v>126.59</v>
      </c>
    </row>
    <row r="109" spans="1:5" x14ac:dyDescent="0.3">
      <c r="A109" s="24">
        <v>43119</v>
      </c>
      <c r="B109" s="23">
        <v>2018</v>
      </c>
      <c r="C109" s="23" t="s">
        <v>77</v>
      </c>
      <c r="D109" s="23">
        <v>1988.25</v>
      </c>
      <c r="E109" s="23">
        <v>1113.42</v>
      </c>
    </row>
    <row r="110" spans="1:5" x14ac:dyDescent="0.3">
      <c r="A110" s="24">
        <v>43116</v>
      </c>
      <c r="B110" s="23">
        <v>2018</v>
      </c>
      <c r="C110" s="23" t="s">
        <v>31</v>
      </c>
      <c r="D110" s="23">
        <v>62.18</v>
      </c>
      <c r="E110" s="23">
        <v>24.25</v>
      </c>
    </row>
    <row r="111" spans="1:5" x14ac:dyDescent="0.3">
      <c r="A111" s="24">
        <v>42406</v>
      </c>
      <c r="B111" s="23">
        <v>2016</v>
      </c>
      <c r="C111" s="23" t="s">
        <v>76</v>
      </c>
      <c r="D111" s="23">
        <v>598.85</v>
      </c>
      <c r="E111" s="23">
        <v>269.48</v>
      </c>
    </row>
    <row r="112" spans="1:5" x14ac:dyDescent="0.3">
      <c r="A112" s="24">
        <v>42567</v>
      </c>
      <c r="B112" s="23">
        <v>2016</v>
      </c>
      <c r="C112" s="23" t="s">
        <v>77</v>
      </c>
      <c r="D112" s="23">
        <v>2177.11</v>
      </c>
      <c r="E112" s="23">
        <v>936.16</v>
      </c>
    </row>
    <row r="113" spans="1:5" x14ac:dyDescent="0.3">
      <c r="A113" s="24">
        <v>42801</v>
      </c>
      <c r="B113" s="23">
        <v>2017</v>
      </c>
      <c r="C113" s="23" t="s">
        <v>30</v>
      </c>
      <c r="D113" s="23">
        <v>2417.35</v>
      </c>
      <c r="E113" s="23">
        <v>1281.2</v>
      </c>
    </row>
    <row r="114" spans="1:5" x14ac:dyDescent="0.3">
      <c r="A114" s="24">
        <v>42797</v>
      </c>
      <c r="B114" s="23">
        <v>2017</v>
      </c>
      <c r="C114" s="23" t="s">
        <v>77</v>
      </c>
      <c r="D114" s="23">
        <v>498.52</v>
      </c>
      <c r="E114" s="23">
        <v>259.23</v>
      </c>
    </row>
    <row r="115" spans="1:5" x14ac:dyDescent="0.3">
      <c r="A115" s="24">
        <v>43091</v>
      </c>
      <c r="B115" s="23">
        <v>2017</v>
      </c>
      <c r="C115" s="23" t="s">
        <v>31</v>
      </c>
      <c r="D115" s="23">
        <v>22.8</v>
      </c>
      <c r="E115" s="23">
        <v>13.91</v>
      </c>
    </row>
    <row r="116" spans="1:5" x14ac:dyDescent="0.3">
      <c r="A116" s="24">
        <v>43274</v>
      </c>
      <c r="B116" s="23">
        <v>2018</v>
      </c>
      <c r="C116" s="23" t="s">
        <v>30</v>
      </c>
      <c r="D116" s="23">
        <v>536.25</v>
      </c>
      <c r="E116" s="23">
        <v>294.94</v>
      </c>
    </row>
    <row r="117" spans="1:5" x14ac:dyDescent="0.3">
      <c r="A117" s="24">
        <v>42413</v>
      </c>
      <c r="B117" s="23">
        <v>2016</v>
      </c>
      <c r="C117" s="23" t="s">
        <v>30</v>
      </c>
      <c r="D117" s="23">
        <v>1871.36</v>
      </c>
      <c r="E117" s="23">
        <v>1160.24</v>
      </c>
    </row>
    <row r="118" spans="1:5" x14ac:dyDescent="0.3">
      <c r="A118" s="24">
        <v>42622</v>
      </c>
      <c r="B118" s="23">
        <v>2016</v>
      </c>
      <c r="C118" s="23" t="s">
        <v>31</v>
      </c>
      <c r="D118" s="23">
        <v>880.15</v>
      </c>
      <c r="E118" s="23">
        <v>536.89</v>
      </c>
    </row>
    <row r="119" spans="1:5" x14ac:dyDescent="0.3">
      <c r="A119" s="24">
        <v>42503</v>
      </c>
      <c r="B119" s="23">
        <v>2016</v>
      </c>
      <c r="C119" s="23" t="s">
        <v>77</v>
      </c>
      <c r="D119" s="23">
        <v>2115.44</v>
      </c>
      <c r="E119" s="23">
        <v>1184.6500000000001</v>
      </c>
    </row>
    <row r="120" spans="1:5" x14ac:dyDescent="0.3">
      <c r="A120" s="24">
        <v>42612</v>
      </c>
      <c r="B120" s="23">
        <v>2016</v>
      </c>
      <c r="C120" s="23" t="s">
        <v>31</v>
      </c>
      <c r="D120" s="23">
        <v>2268.16</v>
      </c>
      <c r="E120" s="23">
        <v>975.31</v>
      </c>
    </row>
    <row r="121" spans="1:5" x14ac:dyDescent="0.3">
      <c r="A121" s="24">
        <v>43424</v>
      </c>
      <c r="B121" s="23">
        <v>2018</v>
      </c>
      <c r="C121" s="23" t="s">
        <v>77</v>
      </c>
      <c r="D121" s="23">
        <v>1800.62</v>
      </c>
      <c r="E121" s="23">
        <v>954.33</v>
      </c>
    </row>
    <row r="122" spans="1:5" x14ac:dyDescent="0.3">
      <c r="A122" s="24">
        <v>43410</v>
      </c>
      <c r="B122" s="23">
        <v>2018</v>
      </c>
      <c r="C122" s="23" t="s">
        <v>30</v>
      </c>
      <c r="D122" s="23">
        <v>1860.09</v>
      </c>
      <c r="E122" s="23">
        <v>781.24</v>
      </c>
    </row>
    <row r="123" spans="1:5" x14ac:dyDescent="0.3">
      <c r="A123" s="24">
        <v>43154</v>
      </c>
      <c r="B123" s="23">
        <v>2018</v>
      </c>
      <c r="C123" s="23" t="s">
        <v>76</v>
      </c>
      <c r="D123" s="23">
        <v>667.55</v>
      </c>
      <c r="E123" s="23">
        <v>267.02</v>
      </c>
    </row>
    <row r="124" spans="1:5" x14ac:dyDescent="0.3">
      <c r="A124" s="24">
        <v>42678</v>
      </c>
      <c r="B124" s="23">
        <v>2016</v>
      </c>
      <c r="C124" s="23" t="s">
        <v>30</v>
      </c>
      <c r="D124" s="23">
        <v>989.63</v>
      </c>
      <c r="E124" s="23">
        <v>653.16</v>
      </c>
    </row>
    <row r="125" spans="1:5" x14ac:dyDescent="0.3">
      <c r="A125" s="24">
        <v>42528</v>
      </c>
      <c r="B125" s="23">
        <v>2016</v>
      </c>
      <c r="C125" s="23" t="s">
        <v>76</v>
      </c>
      <c r="D125" s="23">
        <v>1907.49</v>
      </c>
      <c r="E125" s="23">
        <v>820.22</v>
      </c>
    </row>
    <row r="126" spans="1:5" x14ac:dyDescent="0.3">
      <c r="A126" s="24">
        <v>42468</v>
      </c>
      <c r="B126" s="23">
        <v>2016</v>
      </c>
      <c r="C126" s="23" t="s">
        <v>30</v>
      </c>
      <c r="D126" s="23">
        <v>693.75</v>
      </c>
      <c r="E126" s="23">
        <v>291.38</v>
      </c>
    </row>
    <row r="127" spans="1:5" x14ac:dyDescent="0.3">
      <c r="A127" s="24">
        <v>43044</v>
      </c>
      <c r="B127" s="23">
        <v>2017</v>
      </c>
      <c r="C127" s="23" t="s">
        <v>77</v>
      </c>
      <c r="D127" s="23">
        <v>699.22</v>
      </c>
      <c r="E127" s="23">
        <v>391.56</v>
      </c>
    </row>
    <row r="128" spans="1:5" x14ac:dyDescent="0.3">
      <c r="A128" s="24">
        <v>42938</v>
      </c>
      <c r="B128" s="23">
        <v>2017</v>
      </c>
      <c r="C128" s="23" t="s">
        <v>77</v>
      </c>
      <c r="D128" s="23">
        <v>1489.21</v>
      </c>
      <c r="E128" s="23">
        <v>982.88</v>
      </c>
    </row>
    <row r="129" spans="1:5" x14ac:dyDescent="0.3">
      <c r="A129" s="24">
        <v>42760</v>
      </c>
      <c r="B129" s="23">
        <v>2017</v>
      </c>
      <c r="C129" s="23" t="s">
        <v>76</v>
      </c>
      <c r="D129" s="23">
        <v>987.63</v>
      </c>
      <c r="E129" s="23">
        <v>414.8</v>
      </c>
    </row>
    <row r="130" spans="1:5" x14ac:dyDescent="0.3">
      <c r="A130" s="24">
        <v>43272</v>
      </c>
      <c r="B130" s="23">
        <v>2018</v>
      </c>
      <c r="C130" s="23" t="s">
        <v>30</v>
      </c>
      <c r="D130" s="23">
        <v>2037.45</v>
      </c>
      <c r="E130" s="23">
        <v>1161.3499999999999</v>
      </c>
    </row>
    <row r="131" spans="1:5" x14ac:dyDescent="0.3">
      <c r="A131" s="24">
        <v>42411</v>
      </c>
      <c r="B131" s="23">
        <v>2016</v>
      </c>
      <c r="C131" s="23" t="s">
        <v>30</v>
      </c>
      <c r="D131" s="23">
        <v>2345</v>
      </c>
      <c r="E131" s="23">
        <v>1430.45</v>
      </c>
    </row>
    <row r="132" spans="1:5" x14ac:dyDescent="0.3">
      <c r="A132" s="24">
        <v>43119</v>
      </c>
      <c r="B132" s="23">
        <v>2018</v>
      </c>
      <c r="C132" s="23" t="s">
        <v>30</v>
      </c>
      <c r="D132" s="23">
        <v>1496.14</v>
      </c>
      <c r="E132" s="23">
        <v>703.19</v>
      </c>
    </row>
    <row r="133" spans="1:5" x14ac:dyDescent="0.3">
      <c r="A133" s="24">
        <v>43121</v>
      </c>
      <c r="B133" s="23">
        <v>2018</v>
      </c>
      <c r="C133" s="23" t="s">
        <v>77</v>
      </c>
      <c r="D133" s="23">
        <v>836.37</v>
      </c>
      <c r="E133" s="23">
        <v>368</v>
      </c>
    </row>
    <row r="134" spans="1:5" x14ac:dyDescent="0.3">
      <c r="A134" s="24">
        <v>43264</v>
      </c>
      <c r="B134" s="23">
        <v>2018</v>
      </c>
      <c r="C134" s="23" t="s">
        <v>77</v>
      </c>
      <c r="D134" s="23">
        <v>1023.91</v>
      </c>
      <c r="E134" s="23">
        <v>573.39</v>
      </c>
    </row>
    <row r="135" spans="1:5" x14ac:dyDescent="0.3">
      <c r="A135" s="24">
        <v>42760</v>
      </c>
      <c r="B135" s="23">
        <v>2017</v>
      </c>
      <c r="C135" s="23" t="s">
        <v>31</v>
      </c>
      <c r="D135" s="23">
        <v>1553.78</v>
      </c>
      <c r="E135" s="23">
        <v>776.89</v>
      </c>
    </row>
    <row r="136" spans="1:5" x14ac:dyDescent="0.3">
      <c r="A136" s="24">
        <v>43088</v>
      </c>
      <c r="B136" s="23">
        <v>2017</v>
      </c>
      <c r="C136" s="23" t="s">
        <v>76</v>
      </c>
      <c r="D136" s="23">
        <v>946.52</v>
      </c>
      <c r="E136" s="23">
        <v>388.07</v>
      </c>
    </row>
    <row r="137" spans="1:5" x14ac:dyDescent="0.3">
      <c r="A137" s="24">
        <v>42539</v>
      </c>
      <c r="B137" s="23">
        <v>2016</v>
      </c>
      <c r="C137" s="23" t="s">
        <v>76</v>
      </c>
      <c r="D137" s="23">
        <v>891.64</v>
      </c>
      <c r="E137" s="23">
        <v>552.82000000000005</v>
      </c>
    </row>
    <row r="138" spans="1:5" x14ac:dyDescent="0.3">
      <c r="A138" s="24">
        <v>42431</v>
      </c>
      <c r="B138" s="23">
        <v>2016</v>
      </c>
      <c r="C138" s="23" t="s">
        <v>31</v>
      </c>
      <c r="D138" s="23">
        <v>1042.6099999999999</v>
      </c>
      <c r="E138" s="23">
        <v>552.58000000000004</v>
      </c>
    </row>
    <row r="139" spans="1:5" x14ac:dyDescent="0.3">
      <c r="A139" s="24">
        <v>43189</v>
      </c>
      <c r="B139" s="23">
        <v>2018</v>
      </c>
      <c r="C139" s="23" t="s">
        <v>76</v>
      </c>
      <c r="D139" s="23">
        <v>692.89</v>
      </c>
      <c r="E139" s="23">
        <v>291.01</v>
      </c>
    </row>
    <row r="140" spans="1:5" x14ac:dyDescent="0.3">
      <c r="A140" s="24">
        <v>42497</v>
      </c>
      <c r="B140" s="23">
        <v>2016</v>
      </c>
      <c r="C140" s="23" t="s">
        <v>30</v>
      </c>
      <c r="D140" s="23">
        <v>2421.14</v>
      </c>
      <c r="E140" s="23">
        <v>1234.78</v>
      </c>
    </row>
    <row r="141" spans="1:5" x14ac:dyDescent="0.3">
      <c r="A141" s="24">
        <v>43016</v>
      </c>
      <c r="B141" s="23">
        <v>2017</v>
      </c>
      <c r="C141" s="23" t="s">
        <v>77</v>
      </c>
      <c r="D141" s="23">
        <v>2459.69</v>
      </c>
      <c r="E141" s="23">
        <v>1008.47</v>
      </c>
    </row>
    <row r="142" spans="1:5" x14ac:dyDescent="0.3">
      <c r="A142" s="24">
        <v>42527</v>
      </c>
      <c r="B142" s="23">
        <v>2016</v>
      </c>
      <c r="C142" s="23" t="s">
        <v>76</v>
      </c>
      <c r="D142" s="23">
        <v>505.37</v>
      </c>
      <c r="E142" s="23">
        <v>293.11</v>
      </c>
    </row>
    <row r="143" spans="1:5" x14ac:dyDescent="0.3">
      <c r="A143" s="24">
        <v>43163</v>
      </c>
      <c r="B143" s="23">
        <v>2018</v>
      </c>
      <c r="C143" s="23" t="s">
        <v>31</v>
      </c>
      <c r="D143" s="23">
        <v>1349.89</v>
      </c>
      <c r="E143" s="23">
        <v>566.95000000000005</v>
      </c>
    </row>
    <row r="144" spans="1:5" x14ac:dyDescent="0.3">
      <c r="A144" s="24">
        <v>43207</v>
      </c>
      <c r="B144" s="23">
        <v>2018</v>
      </c>
      <c r="C144" s="23" t="s">
        <v>76</v>
      </c>
      <c r="D144" s="23">
        <v>2256.65</v>
      </c>
      <c r="E144" s="23">
        <v>1196.02</v>
      </c>
    </row>
    <row r="145" spans="1:5" x14ac:dyDescent="0.3">
      <c r="A145" s="24">
        <v>43071</v>
      </c>
      <c r="B145" s="23">
        <v>2017</v>
      </c>
      <c r="C145" s="23" t="s">
        <v>30</v>
      </c>
      <c r="D145" s="23">
        <v>1068.1500000000001</v>
      </c>
      <c r="E145" s="23">
        <v>480.67</v>
      </c>
    </row>
    <row r="146" spans="1:5" x14ac:dyDescent="0.3">
      <c r="A146" s="24">
        <v>42832</v>
      </c>
      <c r="B146" s="23">
        <v>2017</v>
      </c>
      <c r="C146" s="23" t="s">
        <v>31</v>
      </c>
      <c r="D146" s="23">
        <v>488.82</v>
      </c>
      <c r="E146" s="23">
        <v>303.07</v>
      </c>
    </row>
    <row r="147" spans="1:5" x14ac:dyDescent="0.3">
      <c r="A147" s="24">
        <v>42589</v>
      </c>
      <c r="B147" s="23">
        <v>2016</v>
      </c>
      <c r="C147" s="23" t="s">
        <v>30</v>
      </c>
      <c r="D147" s="23">
        <v>1549.1</v>
      </c>
      <c r="E147" s="23">
        <v>805.53</v>
      </c>
    </row>
    <row r="148" spans="1:5" x14ac:dyDescent="0.3">
      <c r="A148" s="24">
        <v>43093</v>
      </c>
      <c r="B148" s="23">
        <v>2017</v>
      </c>
      <c r="C148" s="23" t="s">
        <v>77</v>
      </c>
      <c r="D148" s="23">
        <v>984.61</v>
      </c>
      <c r="E148" s="23">
        <v>384</v>
      </c>
    </row>
    <row r="149" spans="1:5" x14ac:dyDescent="0.3">
      <c r="A149" s="24">
        <v>42963</v>
      </c>
      <c r="B149" s="23">
        <v>2017</v>
      </c>
      <c r="C149" s="23" t="s">
        <v>31</v>
      </c>
      <c r="D149" s="23">
        <v>2445.1799999999998</v>
      </c>
      <c r="E149" s="23">
        <v>1295.95</v>
      </c>
    </row>
    <row r="150" spans="1:5" x14ac:dyDescent="0.3">
      <c r="A150" s="24">
        <v>43013</v>
      </c>
      <c r="B150" s="23">
        <v>2017</v>
      </c>
      <c r="C150" s="23" t="s">
        <v>30</v>
      </c>
      <c r="D150" s="23">
        <v>45.18</v>
      </c>
      <c r="E150" s="23">
        <v>21.69</v>
      </c>
    </row>
    <row r="151" spans="1:5" x14ac:dyDescent="0.3">
      <c r="A151" s="24">
        <v>42768</v>
      </c>
      <c r="B151" s="23">
        <v>2017</v>
      </c>
      <c r="C151" s="23" t="s">
        <v>76</v>
      </c>
      <c r="D151" s="23">
        <v>2162.3200000000002</v>
      </c>
      <c r="E151" s="23">
        <v>1037.9100000000001</v>
      </c>
    </row>
    <row r="152" spans="1:5" x14ac:dyDescent="0.3">
      <c r="A152" s="24">
        <v>42631</v>
      </c>
      <c r="B152" s="23">
        <v>2016</v>
      </c>
      <c r="C152" s="23" t="s">
        <v>31</v>
      </c>
      <c r="D152" s="23">
        <v>2345.4299999999998</v>
      </c>
      <c r="E152" s="23">
        <v>1336.9</v>
      </c>
    </row>
    <row r="153" spans="1:5" x14ac:dyDescent="0.3">
      <c r="A153" s="24">
        <v>42392</v>
      </c>
      <c r="B153" s="23">
        <v>2016</v>
      </c>
      <c r="C153" s="23" t="s">
        <v>30</v>
      </c>
      <c r="D153" s="23">
        <v>968.43</v>
      </c>
      <c r="E153" s="23">
        <v>571.37</v>
      </c>
    </row>
    <row r="154" spans="1:5" x14ac:dyDescent="0.3">
      <c r="A154" s="24">
        <v>43354</v>
      </c>
      <c r="B154" s="23">
        <v>2018</v>
      </c>
      <c r="C154" s="23" t="s">
        <v>76</v>
      </c>
      <c r="D154" s="23">
        <v>573.76</v>
      </c>
      <c r="E154" s="23">
        <v>355.73</v>
      </c>
    </row>
    <row r="155" spans="1:5" x14ac:dyDescent="0.3">
      <c r="A155" s="24">
        <v>42839</v>
      </c>
      <c r="B155" s="23">
        <v>2017</v>
      </c>
      <c r="C155" s="23" t="s">
        <v>31</v>
      </c>
      <c r="D155" s="23">
        <v>2222.89</v>
      </c>
      <c r="E155" s="23">
        <v>911.38</v>
      </c>
    </row>
    <row r="156" spans="1:5" x14ac:dyDescent="0.3">
      <c r="A156" s="24">
        <v>42560</v>
      </c>
      <c r="B156" s="23">
        <v>2016</v>
      </c>
      <c r="C156" s="23" t="s">
        <v>76</v>
      </c>
      <c r="D156" s="23">
        <v>1452.43</v>
      </c>
      <c r="E156" s="23">
        <v>813.36</v>
      </c>
    </row>
    <row r="157" spans="1:5" x14ac:dyDescent="0.3">
      <c r="A157" s="24">
        <v>43153</v>
      </c>
      <c r="B157" s="23">
        <v>2018</v>
      </c>
      <c r="C157" s="23" t="s">
        <v>77</v>
      </c>
      <c r="D157" s="23">
        <v>454.62</v>
      </c>
      <c r="E157" s="23">
        <v>222.76</v>
      </c>
    </row>
    <row r="158" spans="1:5" x14ac:dyDescent="0.3">
      <c r="A158" s="24">
        <v>43105</v>
      </c>
      <c r="B158" s="23">
        <v>2018</v>
      </c>
      <c r="C158" s="23" t="s">
        <v>77</v>
      </c>
      <c r="D158" s="23">
        <v>1753.68</v>
      </c>
      <c r="E158" s="23">
        <v>789.16</v>
      </c>
    </row>
    <row r="159" spans="1:5" x14ac:dyDescent="0.3">
      <c r="A159" s="24">
        <v>43312</v>
      </c>
      <c r="B159" s="23">
        <v>2018</v>
      </c>
      <c r="C159" s="23" t="s">
        <v>31</v>
      </c>
      <c r="D159" s="23">
        <v>1623.32</v>
      </c>
      <c r="E159" s="23">
        <v>795.43</v>
      </c>
    </row>
    <row r="160" spans="1:5" x14ac:dyDescent="0.3">
      <c r="A160" s="24">
        <v>43430</v>
      </c>
      <c r="B160" s="23">
        <v>2018</v>
      </c>
      <c r="C160" s="23" t="s">
        <v>30</v>
      </c>
      <c r="D160" s="23">
        <v>531.32000000000005</v>
      </c>
      <c r="E160" s="23">
        <v>355.98</v>
      </c>
    </row>
    <row r="161" spans="1:5" x14ac:dyDescent="0.3">
      <c r="A161" s="24">
        <v>43123</v>
      </c>
      <c r="B161" s="23">
        <v>2018</v>
      </c>
      <c r="C161" s="23" t="s">
        <v>76</v>
      </c>
      <c r="D161" s="23">
        <v>2144.9499999999998</v>
      </c>
      <c r="E161" s="23">
        <v>1394.22</v>
      </c>
    </row>
    <row r="162" spans="1:5" x14ac:dyDescent="0.3">
      <c r="A162" s="24">
        <v>42883</v>
      </c>
      <c r="B162" s="23">
        <v>2017</v>
      </c>
      <c r="C162" s="23" t="s">
        <v>31</v>
      </c>
      <c r="D162" s="23">
        <v>517.14</v>
      </c>
      <c r="E162" s="23">
        <v>336.14</v>
      </c>
    </row>
    <row r="163" spans="1:5" x14ac:dyDescent="0.3">
      <c r="A163" s="24">
        <v>43129</v>
      </c>
      <c r="B163" s="23">
        <v>2018</v>
      </c>
      <c r="C163" s="23" t="s">
        <v>30</v>
      </c>
      <c r="D163" s="23">
        <v>852.54</v>
      </c>
      <c r="E163" s="23">
        <v>562.67999999999995</v>
      </c>
    </row>
    <row r="164" spans="1:5" x14ac:dyDescent="0.3">
      <c r="A164" s="24">
        <v>42928</v>
      </c>
      <c r="B164" s="23">
        <v>2017</v>
      </c>
      <c r="C164" s="23" t="s">
        <v>31</v>
      </c>
      <c r="D164" s="23">
        <v>438.5</v>
      </c>
      <c r="E164" s="23">
        <v>223.64</v>
      </c>
    </row>
    <row r="165" spans="1:5" x14ac:dyDescent="0.3">
      <c r="A165" s="24">
        <v>42807</v>
      </c>
      <c r="B165" s="23">
        <v>2017</v>
      </c>
      <c r="C165" s="23" t="s">
        <v>77</v>
      </c>
      <c r="D165" s="23">
        <v>1958.55</v>
      </c>
      <c r="E165" s="23">
        <v>998.86</v>
      </c>
    </row>
    <row r="166" spans="1:5" x14ac:dyDescent="0.3">
      <c r="A166" s="24">
        <v>42747</v>
      </c>
      <c r="B166" s="23">
        <v>2017</v>
      </c>
      <c r="C166" s="23" t="s">
        <v>30</v>
      </c>
      <c r="D166" s="23">
        <v>245.23</v>
      </c>
      <c r="E166" s="23">
        <v>122.62</v>
      </c>
    </row>
    <row r="167" spans="1:5" x14ac:dyDescent="0.3">
      <c r="A167" s="24">
        <v>42628</v>
      </c>
      <c r="B167" s="23">
        <v>2016</v>
      </c>
      <c r="C167" s="23" t="s">
        <v>31</v>
      </c>
      <c r="D167" s="23">
        <v>315.60000000000002</v>
      </c>
      <c r="E167" s="23">
        <v>201.98</v>
      </c>
    </row>
    <row r="168" spans="1:5" x14ac:dyDescent="0.3">
      <c r="A168" s="24">
        <v>42448</v>
      </c>
      <c r="B168" s="23">
        <v>2016</v>
      </c>
      <c r="C168" s="23" t="s">
        <v>76</v>
      </c>
      <c r="D168" s="23">
        <v>269.58</v>
      </c>
      <c r="E168" s="23">
        <v>126.7</v>
      </c>
    </row>
    <row r="169" spans="1:5" x14ac:dyDescent="0.3">
      <c r="A169" s="24">
        <v>43380</v>
      </c>
      <c r="B169" s="23">
        <v>2018</v>
      </c>
      <c r="C169" s="23" t="s">
        <v>31</v>
      </c>
      <c r="D169" s="23">
        <v>2106.0700000000002</v>
      </c>
      <c r="E169" s="23">
        <v>1263.6400000000001</v>
      </c>
    </row>
    <row r="170" spans="1:5" x14ac:dyDescent="0.3">
      <c r="A170" s="24">
        <v>42853</v>
      </c>
      <c r="B170" s="23">
        <v>2017</v>
      </c>
      <c r="C170" s="23" t="s">
        <v>31</v>
      </c>
      <c r="D170" s="23">
        <v>562.73</v>
      </c>
      <c r="E170" s="23">
        <v>236.35</v>
      </c>
    </row>
    <row r="171" spans="1:5" x14ac:dyDescent="0.3">
      <c r="A171" s="24">
        <v>43249</v>
      </c>
      <c r="B171" s="23">
        <v>2018</v>
      </c>
      <c r="C171" s="23" t="s">
        <v>76</v>
      </c>
      <c r="D171" s="23">
        <v>2347.6</v>
      </c>
      <c r="E171" s="23">
        <v>962.52</v>
      </c>
    </row>
    <row r="172" spans="1:5" x14ac:dyDescent="0.3">
      <c r="A172" s="24">
        <v>43261</v>
      </c>
      <c r="B172" s="23">
        <v>2018</v>
      </c>
      <c r="C172" s="23" t="s">
        <v>30</v>
      </c>
      <c r="D172" s="23">
        <v>1197.77</v>
      </c>
      <c r="E172" s="23">
        <v>598.89</v>
      </c>
    </row>
    <row r="173" spans="1:5" x14ac:dyDescent="0.3">
      <c r="A173" s="24">
        <v>42612</v>
      </c>
      <c r="B173" s="23">
        <v>2016</v>
      </c>
      <c r="C173" s="23" t="s">
        <v>76</v>
      </c>
      <c r="D173" s="23">
        <v>1411.59</v>
      </c>
      <c r="E173" s="23">
        <v>762.26</v>
      </c>
    </row>
    <row r="174" spans="1:5" x14ac:dyDescent="0.3">
      <c r="A174" s="24">
        <v>42943</v>
      </c>
      <c r="B174" s="23">
        <v>2017</v>
      </c>
      <c r="C174" s="23" t="s">
        <v>30</v>
      </c>
      <c r="D174" s="23">
        <v>2030.49</v>
      </c>
      <c r="E174" s="23">
        <v>1258.9000000000001</v>
      </c>
    </row>
    <row r="175" spans="1:5" x14ac:dyDescent="0.3">
      <c r="A175" s="24">
        <v>43370</v>
      </c>
      <c r="B175" s="23">
        <v>2018</v>
      </c>
      <c r="C175" s="23" t="s">
        <v>76</v>
      </c>
      <c r="D175" s="23">
        <v>1665.95</v>
      </c>
      <c r="E175" s="23">
        <v>766.34</v>
      </c>
    </row>
    <row r="176" spans="1:5" x14ac:dyDescent="0.3">
      <c r="A176" s="24">
        <v>43450</v>
      </c>
      <c r="B176" s="23">
        <v>2018</v>
      </c>
      <c r="C176" s="23" t="s">
        <v>31</v>
      </c>
      <c r="D176" s="23">
        <v>305.45999999999998</v>
      </c>
      <c r="E176" s="23">
        <v>192.44</v>
      </c>
    </row>
    <row r="177" spans="1:5" x14ac:dyDescent="0.3">
      <c r="A177" s="24">
        <v>43464</v>
      </c>
      <c r="B177" s="23">
        <v>2018</v>
      </c>
      <c r="C177" s="23" t="s">
        <v>77</v>
      </c>
      <c r="D177" s="23">
        <v>1913.15</v>
      </c>
      <c r="E177" s="23">
        <v>1033.0999999999999</v>
      </c>
    </row>
    <row r="178" spans="1:5" x14ac:dyDescent="0.3">
      <c r="A178" s="24">
        <v>42836</v>
      </c>
      <c r="B178" s="23">
        <v>2017</v>
      </c>
      <c r="C178" s="23" t="s">
        <v>76</v>
      </c>
      <c r="D178" s="23">
        <v>1838.42</v>
      </c>
      <c r="E178" s="23">
        <v>772.14</v>
      </c>
    </row>
    <row r="179" spans="1:5" x14ac:dyDescent="0.3">
      <c r="A179" s="24">
        <v>42400</v>
      </c>
      <c r="B179" s="23">
        <v>2016</v>
      </c>
      <c r="C179" s="23" t="s">
        <v>30</v>
      </c>
      <c r="D179" s="23">
        <v>2043.55</v>
      </c>
      <c r="E179" s="23">
        <v>1226.1300000000001</v>
      </c>
    </row>
    <row r="180" spans="1:5" x14ac:dyDescent="0.3">
      <c r="A180" s="24">
        <v>42674</v>
      </c>
      <c r="B180" s="23">
        <v>2016</v>
      </c>
      <c r="C180" s="23" t="s">
        <v>31</v>
      </c>
      <c r="D180" s="23">
        <v>1426.9</v>
      </c>
      <c r="E180" s="23">
        <v>684.91</v>
      </c>
    </row>
    <row r="181" spans="1:5" x14ac:dyDescent="0.3">
      <c r="A181" s="24">
        <v>42442</v>
      </c>
      <c r="B181" s="23">
        <v>2016</v>
      </c>
      <c r="C181" s="23" t="s">
        <v>31</v>
      </c>
      <c r="D181" s="23">
        <v>1997.29</v>
      </c>
      <c r="E181" s="23">
        <v>778.94</v>
      </c>
    </row>
    <row r="182" spans="1:5" x14ac:dyDescent="0.3">
      <c r="A182" s="24">
        <v>43046</v>
      </c>
      <c r="B182" s="23">
        <v>2017</v>
      </c>
      <c r="C182" s="23" t="s">
        <v>30</v>
      </c>
      <c r="D182" s="23">
        <v>823.75</v>
      </c>
      <c r="E182" s="23">
        <v>420.11</v>
      </c>
    </row>
    <row r="183" spans="1:5" x14ac:dyDescent="0.3">
      <c r="A183" s="24">
        <v>43265</v>
      </c>
      <c r="B183" s="23">
        <v>2018</v>
      </c>
      <c r="C183" s="23" t="s">
        <v>76</v>
      </c>
      <c r="D183" s="23">
        <v>1927.75</v>
      </c>
      <c r="E183" s="23">
        <v>1079.54</v>
      </c>
    </row>
    <row r="184" spans="1:5" x14ac:dyDescent="0.3">
      <c r="A184" s="24">
        <v>42535</v>
      </c>
      <c r="B184" s="23">
        <v>2016</v>
      </c>
      <c r="C184" s="23" t="s">
        <v>77</v>
      </c>
      <c r="D184" s="23">
        <v>52.38</v>
      </c>
      <c r="E184" s="23">
        <v>25.14</v>
      </c>
    </row>
    <row r="185" spans="1:5" x14ac:dyDescent="0.3">
      <c r="A185" s="24">
        <v>43398</v>
      </c>
      <c r="B185" s="23">
        <v>2018</v>
      </c>
      <c r="C185" s="23" t="s">
        <v>30</v>
      </c>
      <c r="D185" s="23">
        <v>865.26</v>
      </c>
      <c r="E185" s="23">
        <v>449.94</v>
      </c>
    </row>
    <row r="186" spans="1:5" x14ac:dyDescent="0.3">
      <c r="A186" s="24">
        <v>43410</v>
      </c>
      <c r="B186" s="23">
        <v>2018</v>
      </c>
      <c r="C186" s="23" t="s">
        <v>31</v>
      </c>
      <c r="D186" s="23">
        <v>1539.72</v>
      </c>
      <c r="E186" s="23">
        <v>1016.22</v>
      </c>
    </row>
    <row r="187" spans="1:5" x14ac:dyDescent="0.3">
      <c r="A187" s="24">
        <v>42713</v>
      </c>
      <c r="B187" s="23">
        <v>2016</v>
      </c>
      <c r="C187" s="23" t="s">
        <v>76</v>
      </c>
      <c r="D187" s="23">
        <v>698.67</v>
      </c>
      <c r="E187" s="23">
        <v>461.12</v>
      </c>
    </row>
    <row r="188" spans="1:5" x14ac:dyDescent="0.3">
      <c r="A188" s="24">
        <v>42443</v>
      </c>
      <c r="B188" s="23">
        <v>2016</v>
      </c>
      <c r="C188" s="23" t="s">
        <v>76</v>
      </c>
      <c r="D188" s="23">
        <v>33.119999999999997</v>
      </c>
      <c r="E188" s="23">
        <v>18.88</v>
      </c>
    </row>
    <row r="189" spans="1:5" x14ac:dyDescent="0.3">
      <c r="A189" s="24">
        <v>43419</v>
      </c>
      <c r="B189" s="23">
        <v>2018</v>
      </c>
      <c r="C189" s="23" t="s">
        <v>76</v>
      </c>
      <c r="D189" s="23">
        <v>1017.6</v>
      </c>
      <c r="E189" s="23">
        <v>590.21</v>
      </c>
    </row>
    <row r="190" spans="1:5" x14ac:dyDescent="0.3">
      <c r="A190" s="24">
        <v>43086</v>
      </c>
      <c r="B190" s="23">
        <v>2017</v>
      </c>
      <c r="C190" s="23" t="s">
        <v>31</v>
      </c>
      <c r="D190" s="23">
        <v>1042</v>
      </c>
      <c r="E190" s="23">
        <v>666.88</v>
      </c>
    </row>
    <row r="191" spans="1:5" x14ac:dyDescent="0.3">
      <c r="A191" s="24">
        <v>42774</v>
      </c>
      <c r="B191" s="23">
        <v>2017</v>
      </c>
      <c r="C191" s="23" t="s">
        <v>31</v>
      </c>
      <c r="D191" s="23">
        <v>1520.64</v>
      </c>
      <c r="E191" s="23">
        <v>669.08</v>
      </c>
    </row>
    <row r="192" spans="1:5" x14ac:dyDescent="0.3">
      <c r="A192" s="24">
        <v>43351</v>
      </c>
      <c r="B192" s="23">
        <v>2018</v>
      </c>
      <c r="C192" s="23" t="s">
        <v>76</v>
      </c>
      <c r="D192" s="23">
        <v>1780.84</v>
      </c>
      <c r="E192" s="23">
        <v>979.46</v>
      </c>
    </row>
    <row r="193" spans="1:5" x14ac:dyDescent="0.3">
      <c r="A193" s="24">
        <v>43102</v>
      </c>
      <c r="B193" s="23">
        <v>2018</v>
      </c>
      <c r="C193" s="23" t="s">
        <v>76</v>
      </c>
      <c r="D193" s="23">
        <v>1474.72</v>
      </c>
      <c r="E193" s="23">
        <v>722.61</v>
      </c>
    </row>
    <row r="194" spans="1:5" x14ac:dyDescent="0.3">
      <c r="A194" s="24">
        <v>42882</v>
      </c>
      <c r="B194" s="23">
        <v>2017</v>
      </c>
      <c r="C194" s="23" t="s">
        <v>30</v>
      </c>
      <c r="D194" s="23">
        <v>953.44</v>
      </c>
      <c r="E194" s="23">
        <v>457.65</v>
      </c>
    </row>
    <row r="195" spans="1:5" x14ac:dyDescent="0.3">
      <c r="A195" s="24">
        <v>42628</v>
      </c>
      <c r="B195" s="23">
        <v>2016</v>
      </c>
      <c r="C195" s="23" t="s">
        <v>30</v>
      </c>
      <c r="D195" s="23">
        <v>1769.66</v>
      </c>
      <c r="E195" s="23">
        <v>867.13</v>
      </c>
    </row>
    <row r="196" spans="1:5" x14ac:dyDescent="0.3">
      <c r="A196" s="24">
        <v>42800</v>
      </c>
      <c r="B196" s="23">
        <v>2017</v>
      </c>
      <c r="C196" s="23" t="s">
        <v>77</v>
      </c>
      <c r="D196" s="23">
        <v>1275.3499999999999</v>
      </c>
      <c r="E196" s="23">
        <v>790.72</v>
      </c>
    </row>
    <row r="197" spans="1:5" x14ac:dyDescent="0.3">
      <c r="A197" s="24">
        <v>42640</v>
      </c>
      <c r="B197" s="23">
        <v>2016</v>
      </c>
      <c r="C197" s="23" t="s">
        <v>31</v>
      </c>
      <c r="D197" s="23">
        <v>46.74</v>
      </c>
      <c r="E197" s="23">
        <v>20.57</v>
      </c>
    </row>
    <row r="198" spans="1:5" x14ac:dyDescent="0.3">
      <c r="A198" s="24">
        <v>43088</v>
      </c>
      <c r="B198" s="23">
        <v>2017</v>
      </c>
      <c r="C198" s="23" t="s">
        <v>77</v>
      </c>
      <c r="D198" s="23">
        <v>1351.89</v>
      </c>
      <c r="E198" s="23">
        <v>851.69</v>
      </c>
    </row>
    <row r="199" spans="1:5" x14ac:dyDescent="0.3">
      <c r="A199" s="24">
        <v>42459</v>
      </c>
      <c r="B199" s="23">
        <v>2016</v>
      </c>
      <c r="C199" s="23" t="s">
        <v>76</v>
      </c>
      <c r="D199" s="23">
        <v>674.89</v>
      </c>
      <c r="E199" s="23">
        <v>364.44</v>
      </c>
    </row>
    <row r="200" spans="1:5" x14ac:dyDescent="0.3">
      <c r="A200" s="24">
        <v>43096</v>
      </c>
      <c r="B200" s="23">
        <v>2017</v>
      </c>
      <c r="C200" s="23" t="s">
        <v>31</v>
      </c>
      <c r="D200" s="23">
        <v>2362.0500000000002</v>
      </c>
      <c r="E200" s="23">
        <v>1251.8900000000001</v>
      </c>
    </row>
    <row r="201" spans="1:5" x14ac:dyDescent="0.3">
      <c r="A201" s="24">
        <v>42648</v>
      </c>
      <c r="B201" s="23">
        <v>2016</v>
      </c>
      <c r="C201" s="23" t="s">
        <v>31</v>
      </c>
      <c r="D201" s="23">
        <v>405.09</v>
      </c>
      <c r="E201" s="23">
        <v>182.29</v>
      </c>
    </row>
    <row r="202" spans="1:5" x14ac:dyDescent="0.3">
      <c r="A202" s="24">
        <v>42583</v>
      </c>
      <c r="B202" s="23">
        <v>2016</v>
      </c>
      <c r="C202" s="23" t="s">
        <v>31</v>
      </c>
      <c r="D202" s="23">
        <v>699.56</v>
      </c>
      <c r="E202" s="23">
        <v>391.75</v>
      </c>
    </row>
    <row r="203" spans="1:5" x14ac:dyDescent="0.3">
      <c r="A203" s="24">
        <v>43138</v>
      </c>
      <c r="B203" s="23">
        <v>2018</v>
      </c>
      <c r="C203" s="23" t="s">
        <v>30</v>
      </c>
      <c r="D203" s="23">
        <v>1447.24</v>
      </c>
      <c r="E203" s="23">
        <v>781.51</v>
      </c>
    </row>
    <row r="204" spans="1:5" x14ac:dyDescent="0.3">
      <c r="A204" s="24">
        <v>43103</v>
      </c>
      <c r="B204" s="23">
        <v>2018</v>
      </c>
      <c r="C204" s="23" t="s">
        <v>77</v>
      </c>
      <c r="D204" s="23">
        <v>1811.1</v>
      </c>
      <c r="E204" s="23">
        <v>1213.44</v>
      </c>
    </row>
    <row r="205" spans="1:5" x14ac:dyDescent="0.3">
      <c r="A205" s="24">
        <v>43028</v>
      </c>
      <c r="B205" s="23">
        <v>2017</v>
      </c>
      <c r="C205" s="23" t="s">
        <v>77</v>
      </c>
      <c r="D205" s="23">
        <v>1826.26</v>
      </c>
      <c r="E205" s="23">
        <v>949.66</v>
      </c>
    </row>
    <row r="206" spans="1:5" x14ac:dyDescent="0.3">
      <c r="A206" s="24">
        <v>42579</v>
      </c>
      <c r="B206" s="23">
        <v>2016</v>
      </c>
      <c r="C206" s="23" t="s">
        <v>77</v>
      </c>
      <c r="D206" s="23">
        <v>62.06</v>
      </c>
      <c r="E206" s="23">
        <v>25.44</v>
      </c>
    </row>
    <row r="207" spans="1:5" x14ac:dyDescent="0.3">
      <c r="A207" s="24">
        <v>42487</v>
      </c>
      <c r="B207" s="23">
        <v>2016</v>
      </c>
      <c r="C207" s="23" t="s">
        <v>77</v>
      </c>
      <c r="D207" s="23">
        <v>177.72</v>
      </c>
      <c r="E207" s="23">
        <v>81.75</v>
      </c>
    </row>
    <row r="208" spans="1:5" x14ac:dyDescent="0.3">
      <c r="A208" s="24">
        <v>43353</v>
      </c>
      <c r="B208" s="23">
        <v>2018</v>
      </c>
      <c r="C208" s="23" t="s">
        <v>31</v>
      </c>
      <c r="D208" s="23">
        <v>299.68</v>
      </c>
      <c r="E208" s="23">
        <v>128.86000000000001</v>
      </c>
    </row>
    <row r="209" spans="1:5" x14ac:dyDescent="0.3">
      <c r="A209" s="24">
        <v>42436</v>
      </c>
      <c r="B209" s="23">
        <v>2016</v>
      </c>
      <c r="C209" s="23" t="s">
        <v>77</v>
      </c>
      <c r="D209" s="23">
        <v>653.23</v>
      </c>
      <c r="E209" s="23">
        <v>313.55</v>
      </c>
    </row>
    <row r="210" spans="1:5" x14ac:dyDescent="0.3">
      <c r="A210" s="24">
        <v>42868</v>
      </c>
      <c r="B210" s="23">
        <v>2017</v>
      </c>
      <c r="C210" s="23" t="s">
        <v>77</v>
      </c>
      <c r="D210" s="23">
        <v>1056.07</v>
      </c>
      <c r="E210" s="23">
        <v>538.6</v>
      </c>
    </row>
    <row r="211" spans="1:5" x14ac:dyDescent="0.3">
      <c r="A211" s="24">
        <v>42806</v>
      </c>
      <c r="B211" s="23">
        <v>2017</v>
      </c>
      <c r="C211" s="23" t="s">
        <v>30</v>
      </c>
      <c r="D211" s="23">
        <v>1794.17</v>
      </c>
      <c r="E211" s="23">
        <v>1202.0899999999999</v>
      </c>
    </row>
    <row r="212" spans="1:5" x14ac:dyDescent="0.3">
      <c r="A212" s="24">
        <v>43158</v>
      </c>
      <c r="B212" s="23">
        <v>2018</v>
      </c>
      <c r="C212" s="23" t="s">
        <v>31</v>
      </c>
      <c r="D212" s="23">
        <v>345.44</v>
      </c>
      <c r="E212" s="23">
        <v>179.63</v>
      </c>
    </row>
    <row r="213" spans="1:5" x14ac:dyDescent="0.3">
      <c r="A213" s="24">
        <v>43296</v>
      </c>
      <c r="B213" s="23">
        <v>2018</v>
      </c>
      <c r="C213" s="23" t="s">
        <v>77</v>
      </c>
      <c r="D213" s="23">
        <v>1988.63</v>
      </c>
      <c r="E213" s="23">
        <v>1272.72</v>
      </c>
    </row>
    <row r="214" spans="1:5" x14ac:dyDescent="0.3">
      <c r="A214" s="24">
        <v>43090</v>
      </c>
      <c r="B214" s="23">
        <v>2017</v>
      </c>
      <c r="C214" s="23" t="s">
        <v>77</v>
      </c>
      <c r="D214" s="23">
        <v>233.24</v>
      </c>
      <c r="E214" s="23">
        <v>104.96</v>
      </c>
    </row>
    <row r="215" spans="1:5" x14ac:dyDescent="0.3">
      <c r="A215" s="24">
        <v>43217</v>
      </c>
      <c r="B215" s="23">
        <v>2018</v>
      </c>
      <c r="C215" s="23" t="s">
        <v>77</v>
      </c>
      <c r="D215" s="23">
        <v>1991.82</v>
      </c>
      <c r="E215" s="23">
        <v>896.32</v>
      </c>
    </row>
    <row r="216" spans="1:5" x14ac:dyDescent="0.3">
      <c r="A216" s="24">
        <v>43412</v>
      </c>
      <c r="B216" s="23">
        <v>2018</v>
      </c>
      <c r="C216" s="23" t="s">
        <v>31</v>
      </c>
      <c r="D216" s="23">
        <v>2045.57</v>
      </c>
      <c r="E216" s="23">
        <v>797.77</v>
      </c>
    </row>
    <row r="217" spans="1:5" x14ac:dyDescent="0.3">
      <c r="A217" s="24">
        <v>43310</v>
      </c>
      <c r="B217" s="23">
        <v>2018</v>
      </c>
      <c r="C217" s="23" t="s">
        <v>30</v>
      </c>
      <c r="D217" s="23">
        <v>2094.96</v>
      </c>
      <c r="E217" s="23">
        <v>817.03</v>
      </c>
    </row>
    <row r="218" spans="1:5" x14ac:dyDescent="0.3">
      <c r="A218" s="24">
        <v>42873</v>
      </c>
      <c r="B218" s="23">
        <v>2017</v>
      </c>
      <c r="C218" s="23" t="s">
        <v>77</v>
      </c>
      <c r="D218" s="23">
        <v>1978.7</v>
      </c>
      <c r="E218" s="23">
        <v>811.27</v>
      </c>
    </row>
    <row r="219" spans="1:5" x14ac:dyDescent="0.3">
      <c r="A219" s="24">
        <v>42652</v>
      </c>
      <c r="B219" s="23">
        <v>2016</v>
      </c>
      <c r="C219" s="23" t="s">
        <v>30</v>
      </c>
      <c r="D219" s="23">
        <v>30.38</v>
      </c>
      <c r="E219" s="23">
        <v>17.62</v>
      </c>
    </row>
    <row r="220" spans="1:5" x14ac:dyDescent="0.3">
      <c r="A220" s="24">
        <v>43421</v>
      </c>
      <c r="B220" s="23">
        <v>2018</v>
      </c>
      <c r="C220" s="23" t="s">
        <v>76</v>
      </c>
      <c r="D220" s="23">
        <v>1313.35</v>
      </c>
      <c r="E220" s="23">
        <v>669.81</v>
      </c>
    </row>
    <row r="221" spans="1:5" x14ac:dyDescent="0.3">
      <c r="A221" s="24">
        <v>42628</v>
      </c>
      <c r="B221" s="23">
        <v>2016</v>
      </c>
      <c r="C221" s="23" t="s">
        <v>76</v>
      </c>
      <c r="D221" s="23">
        <v>1532.81</v>
      </c>
      <c r="E221" s="23">
        <v>812.39</v>
      </c>
    </row>
    <row r="222" spans="1:5" x14ac:dyDescent="0.3">
      <c r="A222" s="24">
        <v>43335</v>
      </c>
      <c r="B222" s="23">
        <v>2018</v>
      </c>
      <c r="C222" s="23" t="s">
        <v>76</v>
      </c>
      <c r="D222" s="23">
        <v>2195.7800000000002</v>
      </c>
      <c r="E222" s="23">
        <v>1097.8900000000001</v>
      </c>
    </row>
    <row r="223" spans="1:5" x14ac:dyDescent="0.3">
      <c r="A223" s="24">
        <v>42817</v>
      </c>
      <c r="B223" s="23">
        <v>2017</v>
      </c>
      <c r="C223" s="23" t="s">
        <v>76</v>
      </c>
      <c r="D223" s="23">
        <v>80.08</v>
      </c>
      <c r="E223" s="23">
        <v>31.23</v>
      </c>
    </row>
    <row r="224" spans="1:5" x14ac:dyDescent="0.3">
      <c r="A224" s="24">
        <v>42560</v>
      </c>
      <c r="B224" s="23">
        <v>2016</v>
      </c>
      <c r="C224" s="23" t="s">
        <v>31</v>
      </c>
      <c r="D224" s="23">
        <v>45.19</v>
      </c>
      <c r="E224" s="23">
        <v>24.85</v>
      </c>
    </row>
    <row r="225" spans="1:5" x14ac:dyDescent="0.3">
      <c r="A225" s="24">
        <v>42791</v>
      </c>
      <c r="B225" s="23">
        <v>2017</v>
      </c>
      <c r="C225" s="23" t="s">
        <v>30</v>
      </c>
      <c r="D225" s="23">
        <v>732.64</v>
      </c>
      <c r="E225" s="23">
        <v>388.3</v>
      </c>
    </row>
    <row r="226" spans="1:5" x14ac:dyDescent="0.3">
      <c r="A226" s="24">
        <v>42446</v>
      </c>
      <c r="B226" s="23">
        <v>2016</v>
      </c>
      <c r="C226" s="23" t="s">
        <v>77</v>
      </c>
      <c r="D226" s="23">
        <v>1049.3599999999999</v>
      </c>
      <c r="E226" s="23">
        <v>671.59</v>
      </c>
    </row>
    <row r="227" spans="1:5" x14ac:dyDescent="0.3">
      <c r="A227" s="24">
        <v>42897</v>
      </c>
      <c r="B227" s="23">
        <v>2017</v>
      </c>
      <c r="C227" s="23" t="s">
        <v>30</v>
      </c>
      <c r="D227" s="23">
        <v>222.93</v>
      </c>
      <c r="E227" s="23">
        <v>86.94</v>
      </c>
    </row>
    <row r="228" spans="1:5" x14ac:dyDescent="0.3">
      <c r="A228" s="24">
        <v>43281</v>
      </c>
      <c r="B228" s="23">
        <v>2018</v>
      </c>
      <c r="C228" s="23" t="s">
        <v>31</v>
      </c>
      <c r="D228" s="23">
        <v>682.26</v>
      </c>
      <c r="E228" s="23">
        <v>416.18</v>
      </c>
    </row>
    <row r="229" spans="1:5" x14ac:dyDescent="0.3">
      <c r="A229" s="24">
        <v>42785</v>
      </c>
      <c r="B229" s="23">
        <v>2017</v>
      </c>
      <c r="C229" s="23" t="s">
        <v>76</v>
      </c>
      <c r="D229" s="23">
        <v>1248.8599999999999</v>
      </c>
      <c r="E229" s="23">
        <v>487.06</v>
      </c>
    </row>
    <row r="230" spans="1:5" x14ac:dyDescent="0.3">
      <c r="A230" s="24">
        <v>42950</v>
      </c>
      <c r="B230" s="23">
        <v>2017</v>
      </c>
      <c r="C230" s="23" t="s">
        <v>30</v>
      </c>
      <c r="D230" s="23">
        <v>1678.55</v>
      </c>
      <c r="E230" s="23">
        <v>772.13</v>
      </c>
    </row>
    <row r="231" spans="1:5" x14ac:dyDescent="0.3">
      <c r="A231" s="24">
        <v>43401</v>
      </c>
      <c r="B231" s="23">
        <v>2018</v>
      </c>
      <c r="C231" s="23" t="s">
        <v>76</v>
      </c>
      <c r="D231" s="23">
        <v>2184.1999999999998</v>
      </c>
      <c r="E231" s="23">
        <v>1092.0999999999999</v>
      </c>
    </row>
    <row r="232" spans="1:5" x14ac:dyDescent="0.3">
      <c r="A232" s="24">
        <v>43310</v>
      </c>
      <c r="B232" s="23">
        <v>2018</v>
      </c>
      <c r="C232" s="23" t="s">
        <v>31</v>
      </c>
      <c r="D232" s="23">
        <v>460.34</v>
      </c>
      <c r="E232" s="23">
        <v>188.74</v>
      </c>
    </row>
    <row r="233" spans="1:5" x14ac:dyDescent="0.3">
      <c r="A233" s="24">
        <v>42916</v>
      </c>
      <c r="B233" s="23">
        <v>2017</v>
      </c>
      <c r="C233" s="23" t="s">
        <v>30</v>
      </c>
      <c r="D233" s="23">
        <v>371.62</v>
      </c>
      <c r="E233" s="23">
        <v>156.08000000000001</v>
      </c>
    </row>
    <row r="234" spans="1:5" x14ac:dyDescent="0.3">
      <c r="A234" s="24">
        <v>42563</v>
      </c>
      <c r="B234" s="23">
        <v>2016</v>
      </c>
      <c r="C234" s="23" t="s">
        <v>30</v>
      </c>
      <c r="D234" s="23">
        <v>584.32000000000005</v>
      </c>
      <c r="E234" s="23">
        <v>286.32</v>
      </c>
    </row>
    <row r="235" spans="1:5" x14ac:dyDescent="0.3">
      <c r="A235" s="24">
        <v>43172</v>
      </c>
      <c r="B235" s="23">
        <v>2018</v>
      </c>
      <c r="C235" s="23" t="s">
        <v>30</v>
      </c>
      <c r="D235" s="23">
        <v>2365.67</v>
      </c>
      <c r="E235" s="23">
        <v>1490.37</v>
      </c>
    </row>
    <row r="236" spans="1:5" x14ac:dyDescent="0.3">
      <c r="A236" s="24">
        <v>43369</v>
      </c>
      <c r="B236" s="23">
        <v>2018</v>
      </c>
      <c r="C236" s="23" t="s">
        <v>31</v>
      </c>
      <c r="D236" s="23">
        <v>1545.48</v>
      </c>
      <c r="E236" s="23">
        <v>649.1</v>
      </c>
    </row>
    <row r="237" spans="1:5" x14ac:dyDescent="0.3">
      <c r="A237" s="24">
        <v>43279</v>
      </c>
      <c r="B237" s="23">
        <v>2018</v>
      </c>
      <c r="C237" s="23" t="s">
        <v>77</v>
      </c>
      <c r="D237" s="23">
        <v>514.36</v>
      </c>
      <c r="E237" s="23">
        <v>334.33</v>
      </c>
    </row>
    <row r="238" spans="1:5" x14ac:dyDescent="0.3">
      <c r="A238" s="24">
        <v>43419</v>
      </c>
      <c r="B238" s="23">
        <v>2018</v>
      </c>
      <c r="C238" s="23" t="s">
        <v>30</v>
      </c>
      <c r="D238" s="23">
        <v>1569.02</v>
      </c>
      <c r="E238" s="23">
        <v>894.34</v>
      </c>
    </row>
    <row r="239" spans="1:5" x14ac:dyDescent="0.3">
      <c r="A239" s="24">
        <v>43059</v>
      </c>
      <c r="B239" s="23">
        <v>2017</v>
      </c>
      <c r="C239" s="23" t="s">
        <v>31</v>
      </c>
      <c r="D239" s="23">
        <v>722.85</v>
      </c>
      <c r="E239" s="23">
        <v>404.8</v>
      </c>
    </row>
    <row r="240" spans="1:5" x14ac:dyDescent="0.3">
      <c r="A240" s="24">
        <v>43396</v>
      </c>
      <c r="B240" s="23">
        <v>2018</v>
      </c>
      <c r="C240" s="23" t="s">
        <v>30</v>
      </c>
      <c r="D240" s="23">
        <v>318.07</v>
      </c>
      <c r="E240" s="23">
        <v>152.66999999999999</v>
      </c>
    </row>
    <row r="241" spans="1:5" x14ac:dyDescent="0.3">
      <c r="A241" s="24">
        <v>43194</v>
      </c>
      <c r="B241" s="23">
        <v>2018</v>
      </c>
      <c r="C241" s="23" t="s">
        <v>76</v>
      </c>
      <c r="D241" s="23">
        <v>857.2</v>
      </c>
      <c r="E241" s="23">
        <v>548.61</v>
      </c>
    </row>
    <row r="242" spans="1:5" x14ac:dyDescent="0.3">
      <c r="A242" s="24">
        <v>43010</v>
      </c>
      <c r="B242" s="23">
        <v>2017</v>
      </c>
      <c r="C242" s="23" t="s">
        <v>77</v>
      </c>
      <c r="D242" s="23">
        <v>1931.66</v>
      </c>
      <c r="E242" s="23">
        <v>1062.4100000000001</v>
      </c>
    </row>
    <row r="243" spans="1:5" x14ac:dyDescent="0.3">
      <c r="A243" s="24">
        <v>42382</v>
      </c>
      <c r="B243" s="23">
        <v>2016</v>
      </c>
      <c r="C243" s="23" t="s">
        <v>31</v>
      </c>
      <c r="D243" s="23">
        <v>1826.83</v>
      </c>
      <c r="E243" s="23">
        <v>822.07</v>
      </c>
    </row>
    <row r="244" spans="1:5" x14ac:dyDescent="0.3">
      <c r="A244" s="24">
        <v>43164</v>
      </c>
      <c r="B244" s="23">
        <v>2018</v>
      </c>
      <c r="C244" s="23" t="s">
        <v>76</v>
      </c>
      <c r="D244" s="23">
        <v>1809.23</v>
      </c>
      <c r="E244" s="23">
        <v>958.89</v>
      </c>
    </row>
    <row r="245" spans="1:5" x14ac:dyDescent="0.3">
      <c r="A245" s="24">
        <v>43458</v>
      </c>
      <c r="B245" s="23">
        <v>2018</v>
      </c>
      <c r="C245" s="23" t="s">
        <v>76</v>
      </c>
      <c r="D245" s="23">
        <v>763.13</v>
      </c>
      <c r="E245" s="23">
        <v>503.67</v>
      </c>
    </row>
    <row r="246" spans="1:5" x14ac:dyDescent="0.3">
      <c r="A246" s="24">
        <v>43012</v>
      </c>
      <c r="B246" s="23">
        <v>2017</v>
      </c>
      <c r="C246" s="23" t="s">
        <v>77</v>
      </c>
      <c r="D246" s="23">
        <v>668.28</v>
      </c>
      <c r="E246" s="23">
        <v>300.73</v>
      </c>
    </row>
    <row r="247" spans="1:5" x14ac:dyDescent="0.3">
      <c r="A247" s="24">
        <v>43369</v>
      </c>
      <c r="B247" s="23">
        <v>2018</v>
      </c>
      <c r="C247" s="23" t="s">
        <v>31</v>
      </c>
      <c r="D247" s="23">
        <v>1712.38</v>
      </c>
      <c r="E247" s="23">
        <v>1095.92</v>
      </c>
    </row>
    <row r="248" spans="1:5" x14ac:dyDescent="0.3">
      <c r="A248" s="24">
        <v>42838</v>
      </c>
      <c r="B248" s="23">
        <v>2017</v>
      </c>
      <c r="C248" s="23" t="s">
        <v>77</v>
      </c>
      <c r="D248" s="23">
        <v>2066.17</v>
      </c>
      <c r="E248" s="23">
        <v>1136.3900000000001</v>
      </c>
    </row>
    <row r="249" spans="1:5" x14ac:dyDescent="0.3">
      <c r="A249" s="24">
        <v>42942</v>
      </c>
      <c r="B249" s="23">
        <v>2017</v>
      </c>
      <c r="C249" s="23" t="s">
        <v>30</v>
      </c>
      <c r="D249" s="23">
        <v>1469.55</v>
      </c>
      <c r="E249" s="23">
        <v>720.08</v>
      </c>
    </row>
    <row r="250" spans="1:5" x14ac:dyDescent="0.3">
      <c r="A250" s="24">
        <v>42420</v>
      </c>
      <c r="B250" s="23">
        <v>2016</v>
      </c>
      <c r="C250" s="23" t="s">
        <v>30</v>
      </c>
      <c r="D250" s="23">
        <v>2040.88</v>
      </c>
      <c r="E250" s="23">
        <v>795.94</v>
      </c>
    </row>
    <row r="251" spans="1:5" x14ac:dyDescent="0.3">
      <c r="A251" s="24">
        <v>43047</v>
      </c>
      <c r="B251" s="23">
        <v>2017</v>
      </c>
      <c r="C251" s="23" t="s">
        <v>31</v>
      </c>
      <c r="D251" s="23">
        <v>2035.16</v>
      </c>
      <c r="E251" s="23">
        <v>875.12</v>
      </c>
    </row>
    <row r="252" spans="1:5" x14ac:dyDescent="0.3">
      <c r="A252" s="24">
        <v>42991</v>
      </c>
      <c r="B252" s="23">
        <v>2017</v>
      </c>
      <c r="C252" s="23" t="s">
        <v>31</v>
      </c>
      <c r="D252" s="23">
        <v>2181.6</v>
      </c>
      <c r="E252" s="23">
        <v>981.72</v>
      </c>
    </row>
    <row r="253" spans="1:5" x14ac:dyDescent="0.3">
      <c r="A253" s="24">
        <v>42983</v>
      </c>
      <c r="B253" s="23">
        <v>2017</v>
      </c>
      <c r="C253" s="23" t="s">
        <v>76</v>
      </c>
      <c r="D253" s="23">
        <v>1032.75</v>
      </c>
      <c r="E253" s="23">
        <v>640.30999999999995</v>
      </c>
    </row>
    <row r="254" spans="1:5" x14ac:dyDescent="0.3">
      <c r="A254" s="24">
        <v>43369</v>
      </c>
      <c r="B254" s="23">
        <v>2018</v>
      </c>
      <c r="C254" s="23" t="s">
        <v>76</v>
      </c>
      <c r="D254" s="23">
        <v>532.4</v>
      </c>
      <c r="E254" s="23">
        <v>340.74</v>
      </c>
    </row>
    <row r="255" spans="1:5" x14ac:dyDescent="0.3">
      <c r="A255" s="24">
        <v>43281</v>
      </c>
      <c r="B255" s="23">
        <v>2018</v>
      </c>
      <c r="C255" s="23" t="s">
        <v>31</v>
      </c>
      <c r="D255" s="23">
        <v>2343.34</v>
      </c>
      <c r="E255" s="23">
        <v>1288.8399999999999</v>
      </c>
    </row>
    <row r="256" spans="1:5" x14ac:dyDescent="0.3">
      <c r="A256" s="24">
        <v>43358</v>
      </c>
      <c r="B256" s="23">
        <v>2018</v>
      </c>
      <c r="C256" s="23" t="s">
        <v>31</v>
      </c>
      <c r="D256" s="23">
        <v>1320.41</v>
      </c>
      <c r="E256" s="23">
        <v>818.65</v>
      </c>
    </row>
    <row r="257" spans="1:5" x14ac:dyDescent="0.3">
      <c r="A257" s="24">
        <v>42806</v>
      </c>
      <c r="B257" s="23">
        <v>2017</v>
      </c>
      <c r="C257" s="23" t="s">
        <v>76</v>
      </c>
      <c r="D257" s="23">
        <v>1595.86</v>
      </c>
      <c r="E257" s="23">
        <v>654.29999999999995</v>
      </c>
    </row>
    <row r="258" spans="1:5" x14ac:dyDescent="0.3">
      <c r="A258" s="24">
        <v>43327</v>
      </c>
      <c r="B258" s="23">
        <v>2018</v>
      </c>
      <c r="C258" s="23" t="s">
        <v>31</v>
      </c>
      <c r="D258" s="23">
        <v>755.86</v>
      </c>
      <c r="E258" s="23">
        <v>423.28</v>
      </c>
    </row>
    <row r="259" spans="1:5" x14ac:dyDescent="0.3">
      <c r="A259" s="24">
        <v>42719</v>
      </c>
      <c r="B259" s="23">
        <v>2016</v>
      </c>
      <c r="C259" s="23" t="s">
        <v>31</v>
      </c>
      <c r="D259" s="23">
        <v>821.07</v>
      </c>
      <c r="E259" s="23">
        <v>541.91</v>
      </c>
    </row>
    <row r="260" spans="1:5" x14ac:dyDescent="0.3">
      <c r="A260" s="24">
        <v>42620</v>
      </c>
      <c r="B260" s="23">
        <v>2016</v>
      </c>
      <c r="C260" s="23" t="s">
        <v>31</v>
      </c>
      <c r="D260" s="23">
        <v>1038.6300000000001</v>
      </c>
      <c r="E260" s="23">
        <v>612.79</v>
      </c>
    </row>
    <row r="261" spans="1:5" x14ac:dyDescent="0.3">
      <c r="A261" s="24">
        <v>43415</v>
      </c>
      <c r="B261" s="23">
        <v>2018</v>
      </c>
      <c r="C261" s="23" t="s">
        <v>31</v>
      </c>
      <c r="D261" s="23">
        <v>374.65</v>
      </c>
      <c r="E261" s="23">
        <v>243.52</v>
      </c>
    </row>
    <row r="262" spans="1:5" x14ac:dyDescent="0.3">
      <c r="A262" s="24">
        <v>43131</v>
      </c>
      <c r="B262" s="23">
        <v>2018</v>
      </c>
      <c r="C262" s="23" t="s">
        <v>76</v>
      </c>
      <c r="D262" s="23">
        <v>617.79</v>
      </c>
      <c r="E262" s="23">
        <v>240.94</v>
      </c>
    </row>
    <row r="263" spans="1:5" x14ac:dyDescent="0.3">
      <c r="A263" s="24">
        <v>42403</v>
      </c>
      <c r="B263" s="23">
        <v>2016</v>
      </c>
      <c r="C263" s="23" t="s">
        <v>30</v>
      </c>
      <c r="D263" s="23">
        <v>2432.56</v>
      </c>
      <c r="E263" s="23">
        <v>1070.33</v>
      </c>
    </row>
    <row r="264" spans="1:5" x14ac:dyDescent="0.3">
      <c r="A264" s="24">
        <v>43194</v>
      </c>
      <c r="B264" s="23">
        <v>2018</v>
      </c>
      <c r="C264" s="23" t="s">
        <v>76</v>
      </c>
      <c r="D264" s="23">
        <v>1525.92</v>
      </c>
      <c r="E264" s="23">
        <v>793.48</v>
      </c>
    </row>
    <row r="265" spans="1:5" x14ac:dyDescent="0.3">
      <c r="A265" s="24">
        <v>42606</v>
      </c>
      <c r="B265" s="23">
        <v>2016</v>
      </c>
      <c r="C265" s="23" t="s">
        <v>31</v>
      </c>
      <c r="D265" s="23">
        <v>2183.81</v>
      </c>
      <c r="E265" s="23">
        <v>1135.58</v>
      </c>
    </row>
    <row r="266" spans="1:5" x14ac:dyDescent="0.3">
      <c r="A266" s="24">
        <v>42795</v>
      </c>
      <c r="B266" s="23">
        <v>2017</v>
      </c>
      <c r="C266" s="23" t="s">
        <v>76</v>
      </c>
      <c r="D266" s="23">
        <v>1269.81</v>
      </c>
      <c r="E266" s="23">
        <v>647.6</v>
      </c>
    </row>
    <row r="267" spans="1:5" x14ac:dyDescent="0.3">
      <c r="A267" s="24">
        <v>43045</v>
      </c>
      <c r="B267" s="23">
        <v>2017</v>
      </c>
      <c r="C267" s="23" t="s">
        <v>30</v>
      </c>
      <c r="D267" s="23">
        <v>1687.91</v>
      </c>
      <c r="E267" s="23">
        <v>1046.5</v>
      </c>
    </row>
    <row r="268" spans="1:5" x14ac:dyDescent="0.3">
      <c r="A268" s="24">
        <v>42812</v>
      </c>
      <c r="B268" s="23">
        <v>2017</v>
      </c>
      <c r="C268" s="23" t="s">
        <v>76</v>
      </c>
      <c r="D268" s="23">
        <v>1768.43</v>
      </c>
      <c r="E268" s="23">
        <v>813.48</v>
      </c>
    </row>
    <row r="269" spans="1:5" x14ac:dyDescent="0.3">
      <c r="A269" s="24">
        <v>42690</v>
      </c>
      <c r="B269" s="23">
        <v>2016</v>
      </c>
      <c r="C269" s="23" t="s">
        <v>31</v>
      </c>
      <c r="D269" s="23">
        <v>2318.52</v>
      </c>
      <c r="E269" s="23">
        <v>904.22</v>
      </c>
    </row>
    <row r="270" spans="1:5" x14ac:dyDescent="0.3">
      <c r="A270" s="24">
        <v>43438</v>
      </c>
      <c r="B270" s="23">
        <v>2018</v>
      </c>
      <c r="C270" s="23" t="s">
        <v>77</v>
      </c>
      <c r="D270" s="23">
        <v>1196.2</v>
      </c>
      <c r="E270" s="23">
        <v>514.37</v>
      </c>
    </row>
    <row r="271" spans="1:5" x14ac:dyDescent="0.3">
      <c r="A271" s="24">
        <v>42717</v>
      </c>
      <c r="B271" s="23">
        <v>2016</v>
      </c>
      <c r="C271" s="23" t="s">
        <v>76</v>
      </c>
      <c r="D271" s="23">
        <v>960.34</v>
      </c>
      <c r="E271" s="23">
        <v>374.53</v>
      </c>
    </row>
    <row r="272" spans="1:5" x14ac:dyDescent="0.3">
      <c r="A272" s="24">
        <v>42702</v>
      </c>
      <c r="B272" s="23">
        <v>2016</v>
      </c>
      <c r="C272" s="23" t="s">
        <v>76</v>
      </c>
      <c r="D272" s="23">
        <v>530.88</v>
      </c>
      <c r="E272" s="23">
        <v>323.83999999999997</v>
      </c>
    </row>
    <row r="273" spans="1:5" x14ac:dyDescent="0.3">
      <c r="A273" s="24">
        <v>42462</v>
      </c>
      <c r="B273" s="23">
        <v>2016</v>
      </c>
      <c r="C273" s="23" t="s">
        <v>30</v>
      </c>
      <c r="D273" s="23">
        <v>984.47</v>
      </c>
      <c r="E273" s="23">
        <v>433.17</v>
      </c>
    </row>
    <row r="274" spans="1:5" x14ac:dyDescent="0.3">
      <c r="A274" s="24">
        <v>42412</v>
      </c>
      <c r="B274" s="23">
        <v>2016</v>
      </c>
      <c r="C274" s="23" t="s">
        <v>76</v>
      </c>
      <c r="D274" s="23">
        <v>1748.51</v>
      </c>
      <c r="E274" s="23">
        <v>891.74</v>
      </c>
    </row>
    <row r="275" spans="1:5" x14ac:dyDescent="0.3">
      <c r="A275" s="24">
        <v>42619</v>
      </c>
      <c r="B275" s="23">
        <v>2016</v>
      </c>
      <c r="C275" s="23" t="s">
        <v>76</v>
      </c>
      <c r="D275" s="23">
        <v>1349.5</v>
      </c>
      <c r="E275" s="23">
        <v>647.76</v>
      </c>
    </row>
    <row r="276" spans="1:5" x14ac:dyDescent="0.3">
      <c r="A276" s="24">
        <v>43454</v>
      </c>
      <c r="B276" s="23">
        <v>2018</v>
      </c>
      <c r="C276" s="23" t="s">
        <v>31</v>
      </c>
      <c r="D276" s="23">
        <v>202.11</v>
      </c>
      <c r="E276" s="23">
        <v>131.37</v>
      </c>
    </row>
    <row r="277" spans="1:5" x14ac:dyDescent="0.3">
      <c r="A277" s="24">
        <v>42589</v>
      </c>
      <c r="B277" s="23">
        <v>2016</v>
      </c>
      <c r="C277" s="23" t="s">
        <v>31</v>
      </c>
      <c r="D277" s="23">
        <v>1315.22</v>
      </c>
      <c r="E277" s="23">
        <v>670.76</v>
      </c>
    </row>
    <row r="278" spans="1:5" x14ac:dyDescent="0.3">
      <c r="A278" s="24">
        <v>42838</v>
      </c>
      <c r="B278" s="23">
        <v>2017</v>
      </c>
      <c r="C278" s="23" t="s">
        <v>76</v>
      </c>
      <c r="D278" s="23">
        <v>1443.33</v>
      </c>
      <c r="E278" s="23">
        <v>837.13</v>
      </c>
    </row>
    <row r="279" spans="1:5" x14ac:dyDescent="0.3">
      <c r="A279" s="24">
        <v>42613</v>
      </c>
      <c r="B279" s="23">
        <v>2016</v>
      </c>
      <c r="C279" s="23" t="s">
        <v>30</v>
      </c>
      <c r="D279" s="23">
        <v>405.95</v>
      </c>
      <c r="E279" s="23">
        <v>215.15</v>
      </c>
    </row>
    <row r="280" spans="1:5" x14ac:dyDescent="0.3">
      <c r="A280" s="24">
        <v>42956</v>
      </c>
      <c r="B280" s="23">
        <v>2017</v>
      </c>
      <c r="C280" s="23" t="s">
        <v>76</v>
      </c>
      <c r="D280" s="23">
        <v>454.09</v>
      </c>
      <c r="E280" s="23">
        <v>249.75</v>
      </c>
    </row>
    <row r="281" spans="1:5" x14ac:dyDescent="0.3">
      <c r="A281" s="24">
        <v>42885</v>
      </c>
      <c r="B281" s="23">
        <v>2017</v>
      </c>
      <c r="C281" s="23" t="s">
        <v>76</v>
      </c>
      <c r="D281" s="23">
        <v>846.97</v>
      </c>
      <c r="E281" s="23">
        <v>559</v>
      </c>
    </row>
    <row r="282" spans="1:5" x14ac:dyDescent="0.3">
      <c r="A282" s="24">
        <v>42405</v>
      </c>
      <c r="B282" s="23">
        <v>2016</v>
      </c>
      <c r="C282" s="23" t="s">
        <v>77</v>
      </c>
      <c r="D282" s="23">
        <v>849.02</v>
      </c>
      <c r="E282" s="23">
        <v>416.02</v>
      </c>
    </row>
    <row r="283" spans="1:5" x14ac:dyDescent="0.3">
      <c r="A283" s="24">
        <v>42629</v>
      </c>
      <c r="B283" s="23">
        <v>2016</v>
      </c>
      <c r="C283" s="23" t="s">
        <v>77</v>
      </c>
      <c r="D283" s="23">
        <v>641.51</v>
      </c>
      <c r="E283" s="23">
        <v>307.92</v>
      </c>
    </row>
    <row r="284" spans="1:5" x14ac:dyDescent="0.3">
      <c r="A284" s="24">
        <v>42642</v>
      </c>
      <c r="B284" s="23">
        <v>2016</v>
      </c>
      <c r="C284" s="23" t="s">
        <v>31</v>
      </c>
      <c r="D284" s="23">
        <v>2403.98</v>
      </c>
      <c r="E284" s="23">
        <v>1466.43</v>
      </c>
    </row>
    <row r="285" spans="1:5" x14ac:dyDescent="0.3">
      <c r="A285" s="24">
        <v>43281</v>
      </c>
      <c r="B285" s="23">
        <v>2018</v>
      </c>
      <c r="C285" s="23" t="s">
        <v>31</v>
      </c>
      <c r="D285" s="23">
        <v>404.17</v>
      </c>
      <c r="E285" s="23">
        <v>242.5</v>
      </c>
    </row>
    <row r="286" spans="1:5" x14ac:dyDescent="0.3">
      <c r="A286" s="24">
        <v>43092</v>
      </c>
      <c r="B286" s="23">
        <v>2017</v>
      </c>
      <c r="C286" s="23" t="s">
        <v>77</v>
      </c>
      <c r="D286" s="23">
        <v>767.42</v>
      </c>
      <c r="E286" s="23">
        <v>429.76</v>
      </c>
    </row>
    <row r="287" spans="1:5" x14ac:dyDescent="0.3">
      <c r="A287" s="24">
        <v>42556</v>
      </c>
      <c r="B287" s="23">
        <v>2016</v>
      </c>
      <c r="C287" s="23" t="s">
        <v>31</v>
      </c>
      <c r="D287" s="23">
        <v>1417.56</v>
      </c>
      <c r="E287" s="23">
        <v>765.48</v>
      </c>
    </row>
    <row r="288" spans="1:5" x14ac:dyDescent="0.3">
      <c r="A288" s="24">
        <v>43222</v>
      </c>
      <c r="B288" s="23">
        <v>2018</v>
      </c>
      <c r="C288" s="23" t="s">
        <v>77</v>
      </c>
      <c r="D288" s="23">
        <v>2460.3000000000002</v>
      </c>
      <c r="E288" s="23">
        <v>1008.72</v>
      </c>
    </row>
    <row r="289" spans="1:5" x14ac:dyDescent="0.3">
      <c r="A289" s="24">
        <v>42738</v>
      </c>
      <c r="B289" s="23">
        <v>2017</v>
      </c>
      <c r="C289" s="23" t="s">
        <v>77</v>
      </c>
      <c r="D289" s="23">
        <v>2372.9899999999998</v>
      </c>
      <c r="E289" s="23">
        <v>1210.22</v>
      </c>
    </row>
    <row r="290" spans="1:5" x14ac:dyDescent="0.3">
      <c r="A290" s="24">
        <v>42581</v>
      </c>
      <c r="B290" s="23">
        <v>2016</v>
      </c>
      <c r="C290" s="23" t="s">
        <v>77</v>
      </c>
      <c r="D290" s="23">
        <v>881.25</v>
      </c>
      <c r="E290" s="23">
        <v>387.75</v>
      </c>
    </row>
    <row r="291" spans="1:5" x14ac:dyDescent="0.3">
      <c r="A291" s="24">
        <v>42625</v>
      </c>
      <c r="B291" s="23">
        <v>2016</v>
      </c>
      <c r="C291" s="23" t="s">
        <v>31</v>
      </c>
      <c r="D291" s="23">
        <v>608.55999999999995</v>
      </c>
      <c r="E291" s="23">
        <v>292.11</v>
      </c>
    </row>
    <row r="292" spans="1:5" x14ac:dyDescent="0.3">
      <c r="A292" s="24">
        <v>43220</v>
      </c>
      <c r="B292" s="23">
        <v>2018</v>
      </c>
      <c r="C292" s="23" t="s">
        <v>30</v>
      </c>
      <c r="D292" s="23">
        <v>1183.79</v>
      </c>
      <c r="E292" s="23">
        <v>710.27</v>
      </c>
    </row>
    <row r="293" spans="1:5" x14ac:dyDescent="0.3">
      <c r="A293" s="24">
        <v>42843</v>
      </c>
      <c r="B293" s="23">
        <v>2017</v>
      </c>
      <c r="C293" s="23" t="s">
        <v>77</v>
      </c>
      <c r="D293" s="23">
        <v>147.9</v>
      </c>
      <c r="E293" s="23">
        <v>73.95</v>
      </c>
    </row>
    <row r="294" spans="1:5" x14ac:dyDescent="0.3">
      <c r="A294" s="24">
        <v>42955</v>
      </c>
      <c r="B294" s="23">
        <v>2017</v>
      </c>
      <c r="C294" s="23" t="s">
        <v>31</v>
      </c>
      <c r="D294" s="23">
        <v>95.34</v>
      </c>
      <c r="E294" s="23">
        <v>52.44</v>
      </c>
    </row>
    <row r="295" spans="1:5" x14ac:dyDescent="0.3">
      <c r="A295" s="24">
        <v>42584</v>
      </c>
      <c r="B295" s="23">
        <v>2016</v>
      </c>
      <c r="C295" s="23" t="s">
        <v>76</v>
      </c>
      <c r="D295" s="23">
        <v>435.6</v>
      </c>
      <c r="E295" s="23">
        <v>257</v>
      </c>
    </row>
    <row r="296" spans="1:5" x14ac:dyDescent="0.3">
      <c r="A296" s="24">
        <v>42628</v>
      </c>
      <c r="B296" s="23">
        <v>2016</v>
      </c>
      <c r="C296" s="23" t="s">
        <v>76</v>
      </c>
      <c r="D296" s="23">
        <v>1021.67</v>
      </c>
      <c r="E296" s="23">
        <v>429.1</v>
      </c>
    </row>
    <row r="297" spans="1:5" x14ac:dyDescent="0.3">
      <c r="A297" s="24">
        <v>42670</v>
      </c>
      <c r="B297" s="23">
        <v>2016</v>
      </c>
      <c r="C297" s="23" t="s">
        <v>30</v>
      </c>
      <c r="D297" s="23">
        <v>1195.02</v>
      </c>
      <c r="E297" s="23">
        <v>657.26</v>
      </c>
    </row>
    <row r="298" spans="1:5" x14ac:dyDescent="0.3">
      <c r="A298" s="24">
        <v>43116</v>
      </c>
      <c r="B298" s="23">
        <v>2018</v>
      </c>
      <c r="C298" s="23" t="s">
        <v>30</v>
      </c>
      <c r="D298" s="23">
        <v>2167.89</v>
      </c>
      <c r="E298" s="23">
        <v>975.55</v>
      </c>
    </row>
    <row r="299" spans="1:5" x14ac:dyDescent="0.3">
      <c r="A299" s="24">
        <v>43387</v>
      </c>
      <c r="B299" s="23">
        <v>2018</v>
      </c>
      <c r="C299" s="23" t="s">
        <v>77</v>
      </c>
      <c r="D299" s="23">
        <v>2498.69</v>
      </c>
      <c r="E299" s="23">
        <v>1224.3599999999999</v>
      </c>
    </row>
    <row r="300" spans="1:5" x14ac:dyDescent="0.3">
      <c r="A300" s="24">
        <v>42972</v>
      </c>
      <c r="B300" s="23">
        <v>2017</v>
      </c>
      <c r="C300" s="23" t="s">
        <v>30</v>
      </c>
      <c r="D300" s="23">
        <v>849.45</v>
      </c>
      <c r="E300" s="23">
        <v>526.66</v>
      </c>
    </row>
    <row r="301" spans="1:5" x14ac:dyDescent="0.3">
      <c r="A301" s="24">
        <v>42439</v>
      </c>
      <c r="B301" s="23">
        <v>2016</v>
      </c>
      <c r="C301" s="23" t="s">
        <v>31</v>
      </c>
      <c r="D301" s="23">
        <v>1138.8499999999999</v>
      </c>
      <c r="E301" s="23">
        <v>671.92</v>
      </c>
    </row>
    <row r="302" spans="1:5" x14ac:dyDescent="0.3">
      <c r="A302" s="24">
        <v>42572</v>
      </c>
      <c r="B302" s="23">
        <v>2016</v>
      </c>
      <c r="C302" s="23" t="s">
        <v>31</v>
      </c>
      <c r="D302" s="23">
        <v>1363.56</v>
      </c>
      <c r="E302" s="23">
        <v>749.96</v>
      </c>
    </row>
    <row r="303" spans="1:5" x14ac:dyDescent="0.3">
      <c r="A303" s="24">
        <v>42370</v>
      </c>
      <c r="B303" s="23">
        <v>2016</v>
      </c>
      <c r="C303" s="23" t="s">
        <v>30</v>
      </c>
      <c r="D303" s="23">
        <v>548.85</v>
      </c>
      <c r="E303" s="23">
        <v>236.01</v>
      </c>
    </row>
    <row r="304" spans="1:5" x14ac:dyDescent="0.3">
      <c r="A304" s="24">
        <v>43334</v>
      </c>
      <c r="B304" s="23">
        <v>2018</v>
      </c>
      <c r="C304" s="23" t="s">
        <v>76</v>
      </c>
      <c r="D304" s="23">
        <v>1581.57</v>
      </c>
      <c r="E304" s="23">
        <v>711.71</v>
      </c>
    </row>
    <row r="305" spans="1:5" x14ac:dyDescent="0.3">
      <c r="A305" s="24">
        <v>42478</v>
      </c>
      <c r="B305" s="23">
        <v>2016</v>
      </c>
      <c r="C305" s="23" t="s">
        <v>30</v>
      </c>
      <c r="D305" s="23">
        <v>1287.98</v>
      </c>
      <c r="E305" s="23">
        <v>643.99</v>
      </c>
    </row>
    <row r="306" spans="1:5" x14ac:dyDescent="0.3">
      <c r="A306" s="24">
        <v>42943</v>
      </c>
      <c r="B306" s="23">
        <v>2017</v>
      </c>
      <c r="C306" s="23" t="s">
        <v>31</v>
      </c>
      <c r="D306" s="23">
        <v>388.07</v>
      </c>
      <c r="E306" s="23">
        <v>194.04</v>
      </c>
    </row>
    <row r="307" spans="1:5" x14ac:dyDescent="0.3">
      <c r="A307" s="24">
        <v>42861</v>
      </c>
      <c r="B307" s="23">
        <v>2017</v>
      </c>
      <c r="C307" s="23" t="s">
        <v>77</v>
      </c>
      <c r="D307" s="23">
        <v>198.57</v>
      </c>
      <c r="E307" s="23">
        <v>133.04</v>
      </c>
    </row>
    <row r="308" spans="1:5" x14ac:dyDescent="0.3">
      <c r="A308" s="24">
        <v>43038</v>
      </c>
      <c r="B308" s="23">
        <v>2017</v>
      </c>
      <c r="C308" s="23" t="s">
        <v>76</v>
      </c>
      <c r="D308" s="23">
        <v>2054.5300000000002</v>
      </c>
      <c r="E308" s="23">
        <v>1129.99</v>
      </c>
    </row>
    <row r="309" spans="1:5" x14ac:dyDescent="0.3">
      <c r="A309" s="24">
        <v>43273</v>
      </c>
      <c r="B309" s="23">
        <v>2018</v>
      </c>
      <c r="C309" s="23" t="s">
        <v>76</v>
      </c>
      <c r="D309" s="23">
        <v>1996.95</v>
      </c>
      <c r="E309" s="23">
        <v>1158.23</v>
      </c>
    </row>
    <row r="310" spans="1:5" x14ac:dyDescent="0.3">
      <c r="A310" s="24">
        <v>42403</v>
      </c>
      <c r="B310" s="23">
        <v>2016</v>
      </c>
      <c r="C310" s="23" t="s">
        <v>31</v>
      </c>
      <c r="D310" s="23">
        <v>1581.49</v>
      </c>
      <c r="E310" s="23">
        <v>948.89</v>
      </c>
    </row>
    <row r="311" spans="1:5" x14ac:dyDescent="0.3">
      <c r="A311" s="24">
        <v>42415</v>
      </c>
      <c r="B311" s="23">
        <v>2016</v>
      </c>
      <c r="C311" s="23" t="s">
        <v>77</v>
      </c>
      <c r="D311" s="23">
        <v>1406.37</v>
      </c>
      <c r="E311" s="23">
        <v>548.48</v>
      </c>
    </row>
    <row r="312" spans="1:5" x14ac:dyDescent="0.3">
      <c r="A312" s="24">
        <v>43440</v>
      </c>
      <c r="B312" s="23">
        <v>2018</v>
      </c>
      <c r="C312" s="23" t="s">
        <v>77</v>
      </c>
      <c r="D312" s="23">
        <v>973.62</v>
      </c>
      <c r="E312" s="23">
        <v>652.33000000000004</v>
      </c>
    </row>
    <row r="313" spans="1:5" x14ac:dyDescent="0.3">
      <c r="A313" s="24">
        <v>42385</v>
      </c>
      <c r="B313" s="23">
        <v>2016</v>
      </c>
      <c r="C313" s="23" t="s">
        <v>77</v>
      </c>
      <c r="D313" s="23">
        <v>1435.97</v>
      </c>
      <c r="E313" s="23">
        <v>761.06</v>
      </c>
    </row>
    <row r="314" spans="1:5" x14ac:dyDescent="0.3">
      <c r="A314" s="24">
        <v>42557</v>
      </c>
      <c r="B314" s="23">
        <v>2016</v>
      </c>
      <c r="C314" s="23" t="s">
        <v>30</v>
      </c>
      <c r="D314" s="23">
        <v>1135.44</v>
      </c>
      <c r="E314" s="23">
        <v>567.72</v>
      </c>
    </row>
    <row r="315" spans="1:5" x14ac:dyDescent="0.3">
      <c r="A315" s="24">
        <v>42848</v>
      </c>
      <c r="B315" s="23">
        <v>2017</v>
      </c>
      <c r="C315" s="23" t="s">
        <v>30</v>
      </c>
      <c r="D315" s="23">
        <v>1649.82</v>
      </c>
      <c r="E315" s="23">
        <v>824.91</v>
      </c>
    </row>
    <row r="316" spans="1:5" x14ac:dyDescent="0.3">
      <c r="A316" s="24">
        <v>42495</v>
      </c>
      <c r="B316" s="23">
        <v>2016</v>
      </c>
      <c r="C316" s="23" t="s">
        <v>76</v>
      </c>
      <c r="D316" s="23">
        <v>871.99</v>
      </c>
      <c r="E316" s="23">
        <v>566.79</v>
      </c>
    </row>
    <row r="317" spans="1:5" x14ac:dyDescent="0.3">
      <c r="A317" s="24">
        <v>42894</v>
      </c>
      <c r="B317" s="23">
        <v>2017</v>
      </c>
      <c r="C317" s="23" t="s">
        <v>76</v>
      </c>
      <c r="D317" s="23">
        <v>2466.89</v>
      </c>
      <c r="E317" s="23">
        <v>1455.47</v>
      </c>
    </row>
    <row r="318" spans="1:5" x14ac:dyDescent="0.3">
      <c r="A318" s="24">
        <v>42931</v>
      </c>
      <c r="B318" s="23">
        <v>2017</v>
      </c>
      <c r="C318" s="23" t="s">
        <v>77</v>
      </c>
      <c r="D318" s="23">
        <v>948.56</v>
      </c>
      <c r="E318" s="23">
        <v>502.74</v>
      </c>
    </row>
    <row r="319" spans="1:5" x14ac:dyDescent="0.3">
      <c r="A319" s="24">
        <v>42994</v>
      </c>
      <c r="B319" s="23">
        <v>2017</v>
      </c>
      <c r="C319" s="23" t="s">
        <v>30</v>
      </c>
      <c r="D319" s="23">
        <v>2050.66</v>
      </c>
      <c r="E319" s="23">
        <v>1209.8900000000001</v>
      </c>
    </row>
    <row r="320" spans="1:5" x14ac:dyDescent="0.3">
      <c r="A320" s="24">
        <v>43196</v>
      </c>
      <c r="B320" s="23">
        <v>2018</v>
      </c>
      <c r="C320" s="23" t="s">
        <v>77</v>
      </c>
      <c r="D320" s="23">
        <v>1074.01</v>
      </c>
      <c r="E320" s="23">
        <v>590.71</v>
      </c>
    </row>
    <row r="321" spans="1:5" x14ac:dyDescent="0.3">
      <c r="A321" s="24">
        <v>43129</v>
      </c>
      <c r="B321" s="23">
        <v>2018</v>
      </c>
      <c r="C321" s="23" t="s">
        <v>76</v>
      </c>
      <c r="D321" s="23">
        <v>1533.56</v>
      </c>
      <c r="E321" s="23">
        <v>828.12</v>
      </c>
    </row>
    <row r="322" spans="1:5" x14ac:dyDescent="0.3">
      <c r="A322" s="24">
        <v>42450</v>
      </c>
      <c r="B322" s="23">
        <v>2016</v>
      </c>
      <c r="C322" s="23" t="s">
        <v>31</v>
      </c>
      <c r="D322" s="23">
        <v>1569.66</v>
      </c>
      <c r="E322" s="23">
        <v>706.35</v>
      </c>
    </row>
    <row r="323" spans="1:5" x14ac:dyDescent="0.3">
      <c r="A323" s="24">
        <v>43234</v>
      </c>
      <c r="B323" s="23">
        <v>2018</v>
      </c>
      <c r="C323" s="23" t="s">
        <v>31</v>
      </c>
      <c r="D323" s="23">
        <v>1511.8</v>
      </c>
      <c r="E323" s="23">
        <v>604.72</v>
      </c>
    </row>
    <row r="324" spans="1:5" x14ac:dyDescent="0.3">
      <c r="A324" s="24">
        <v>43368</v>
      </c>
      <c r="B324" s="23">
        <v>2018</v>
      </c>
      <c r="C324" s="23" t="s">
        <v>30</v>
      </c>
      <c r="D324" s="23">
        <v>1291.5</v>
      </c>
      <c r="E324" s="23">
        <v>710.33</v>
      </c>
    </row>
    <row r="325" spans="1:5" x14ac:dyDescent="0.3">
      <c r="A325" s="24">
        <v>43081</v>
      </c>
      <c r="B325" s="23">
        <v>2017</v>
      </c>
      <c r="C325" s="23" t="s">
        <v>77</v>
      </c>
      <c r="D325" s="23">
        <v>186.26</v>
      </c>
      <c r="E325" s="23">
        <v>104.31</v>
      </c>
    </row>
    <row r="326" spans="1:5" x14ac:dyDescent="0.3">
      <c r="A326" s="24">
        <v>43295</v>
      </c>
      <c r="B326" s="23">
        <v>2018</v>
      </c>
      <c r="C326" s="23" t="s">
        <v>76</v>
      </c>
      <c r="D326" s="23">
        <v>1511.95</v>
      </c>
      <c r="E326" s="23">
        <v>861.81</v>
      </c>
    </row>
    <row r="327" spans="1:5" x14ac:dyDescent="0.3">
      <c r="A327" s="24">
        <v>43353</v>
      </c>
      <c r="B327" s="23">
        <v>2018</v>
      </c>
      <c r="C327" s="23" t="s">
        <v>30</v>
      </c>
      <c r="D327" s="23">
        <v>1746.94</v>
      </c>
      <c r="E327" s="23">
        <v>943.35</v>
      </c>
    </row>
    <row r="328" spans="1:5" x14ac:dyDescent="0.3">
      <c r="A328" s="24">
        <v>42447</v>
      </c>
      <c r="B328" s="23">
        <v>2016</v>
      </c>
      <c r="C328" s="23" t="s">
        <v>30</v>
      </c>
      <c r="D328" s="23">
        <v>293.45</v>
      </c>
      <c r="E328" s="23">
        <v>140.86000000000001</v>
      </c>
    </row>
    <row r="329" spans="1:5" x14ac:dyDescent="0.3">
      <c r="A329" s="24">
        <v>43314</v>
      </c>
      <c r="B329" s="23">
        <v>2018</v>
      </c>
      <c r="C329" s="23" t="s">
        <v>30</v>
      </c>
      <c r="D329" s="23">
        <v>1963.48</v>
      </c>
      <c r="E329" s="23">
        <v>883.57</v>
      </c>
    </row>
    <row r="330" spans="1:5" x14ac:dyDescent="0.3">
      <c r="A330" s="24">
        <v>43248</v>
      </c>
      <c r="B330" s="23">
        <v>2018</v>
      </c>
      <c r="C330" s="23" t="s">
        <v>76</v>
      </c>
      <c r="D330" s="23">
        <v>488.7</v>
      </c>
      <c r="E330" s="23">
        <v>219.92</v>
      </c>
    </row>
    <row r="331" spans="1:5" x14ac:dyDescent="0.3">
      <c r="A331" s="24">
        <v>43193</v>
      </c>
      <c r="B331" s="23">
        <v>2018</v>
      </c>
      <c r="C331" s="23" t="s">
        <v>31</v>
      </c>
      <c r="D331" s="23">
        <v>503.68</v>
      </c>
      <c r="E331" s="23">
        <v>231.69</v>
      </c>
    </row>
    <row r="332" spans="1:5" x14ac:dyDescent="0.3">
      <c r="A332" s="24">
        <v>42629</v>
      </c>
      <c r="B332" s="23">
        <v>2016</v>
      </c>
      <c r="C332" s="23" t="s">
        <v>30</v>
      </c>
      <c r="D332" s="23">
        <v>2181.39</v>
      </c>
      <c r="E332" s="23">
        <v>1330.65</v>
      </c>
    </row>
    <row r="333" spans="1:5" x14ac:dyDescent="0.3">
      <c r="A333" s="24">
        <v>42941</v>
      </c>
      <c r="B333" s="23">
        <v>2017</v>
      </c>
      <c r="C333" s="23" t="s">
        <v>76</v>
      </c>
      <c r="D333" s="23">
        <v>1578.57</v>
      </c>
      <c r="E333" s="23">
        <v>805.07</v>
      </c>
    </row>
    <row r="334" spans="1:5" x14ac:dyDescent="0.3">
      <c r="A334" s="24">
        <v>43160</v>
      </c>
      <c r="B334" s="23">
        <v>2018</v>
      </c>
      <c r="C334" s="23" t="s">
        <v>77</v>
      </c>
      <c r="D334" s="23">
        <v>996.86</v>
      </c>
      <c r="E334" s="23">
        <v>598.12</v>
      </c>
    </row>
    <row r="335" spans="1:5" x14ac:dyDescent="0.3">
      <c r="A335" s="24">
        <v>43318</v>
      </c>
      <c r="B335" s="23">
        <v>2018</v>
      </c>
      <c r="C335" s="23" t="s">
        <v>31</v>
      </c>
      <c r="D335" s="23">
        <v>1707.1</v>
      </c>
      <c r="E335" s="23">
        <v>665.77</v>
      </c>
    </row>
    <row r="336" spans="1:5" x14ac:dyDescent="0.3">
      <c r="A336" s="24">
        <v>43066</v>
      </c>
      <c r="B336" s="23">
        <v>2017</v>
      </c>
      <c r="C336" s="23" t="s">
        <v>77</v>
      </c>
      <c r="D336" s="23">
        <v>1613.91</v>
      </c>
      <c r="E336" s="23">
        <v>984.49</v>
      </c>
    </row>
    <row r="337" spans="1:5" x14ac:dyDescent="0.3">
      <c r="A337" s="24">
        <v>42956</v>
      </c>
      <c r="B337" s="23">
        <v>2017</v>
      </c>
      <c r="C337" s="23" t="s">
        <v>77</v>
      </c>
      <c r="D337" s="23">
        <v>864.91</v>
      </c>
      <c r="E337" s="23">
        <v>397.86</v>
      </c>
    </row>
    <row r="338" spans="1:5" x14ac:dyDescent="0.3">
      <c r="A338" s="24">
        <v>43026</v>
      </c>
      <c r="B338" s="23">
        <v>2017</v>
      </c>
      <c r="C338" s="23" t="s">
        <v>31</v>
      </c>
      <c r="D338" s="23">
        <v>1389.02</v>
      </c>
      <c r="E338" s="23">
        <v>541.72</v>
      </c>
    </row>
    <row r="339" spans="1:5" x14ac:dyDescent="0.3">
      <c r="A339" s="24">
        <v>42619</v>
      </c>
      <c r="B339" s="23">
        <v>2016</v>
      </c>
      <c r="C339" s="23" t="s">
        <v>77</v>
      </c>
      <c r="D339" s="23">
        <v>1307.08</v>
      </c>
      <c r="E339" s="23">
        <v>509.76</v>
      </c>
    </row>
    <row r="340" spans="1:5" x14ac:dyDescent="0.3">
      <c r="A340" s="24">
        <v>43465</v>
      </c>
      <c r="B340" s="23">
        <v>2018</v>
      </c>
      <c r="C340" s="23" t="s">
        <v>31</v>
      </c>
      <c r="D340" s="23">
        <v>18.68</v>
      </c>
      <c r="E340" s="23">
        <v>10.46</v>
      </c>
    </row>
    <row r="341" spans="1:5" x14ac:dyDescent="0.3">
      <c r="A341" s="24">
        <v>42854</v>
      </c>
      <c r="B341" s="23">
        <v>2017</v>
      </c>
      <c r="C341" s="23" t="s">
        <v>76</v>
      </c>
      <c r="D341" s="23">
        <v>1794.84</v>
      </c>
      <c r="E341" s="23">
        <v>915.37</v>
      </c>
    </row>
    <row r="342" spans="1:5" x14ac:dyDescent="0.3">
      <c r="A342" s="24">
        <v>43458</v>
      </c>
      <c r="B342" s="23">
        <v>2018</v>
      </c>
      <c r="C342" s="23" t="s">
        <v>77</v>
      </c>
      <c r="D342" s="23">
        <v>106.76</v>
      </c>
      <c r="E342" s="23">
        <v>62.99</v>
      </c>
    </row>
    <row r="343" spans="1:5" x14ac:dyDescent="0.3">
      <c r="A343" s="24">
        <v>43384</v>
      </c>
      <c r="B343" s="23">
        <v>2018</v>
      </c>
      <c r="C343" s="23" t="s">
        <v>76</v>
      </c>
      <c r="D343" s="23">
        <v>2361.89</v>
      </c>
      <c r="E343" s="23">
        <v>921.14</v>
      </c>
    </row>
    <row r="344" spans="1:5" x14ac:dyDescent="0.3">
      <c r="A344" s="24">
        <v>43298</v>
      </c>
      <c r="B344" s="23">
        <v>2018</v>
      </c>
      <c r="C344" s="23" t="s">
        <v>30</v>
      </c>
      <c r="D344" s="23">
        <v>2270.87</v>
      </c>
      <c r="E344" s="23">
        <v>1226.27</v>
      </c>
    </row>
    <row r="345" spans="1:5" x14ac:dyDescent="0.3">
      <c r="A345" s="24">
        <v>43047</v>
      </c>
      <c r="B345" s="23">
        <v>2017</v>
      </c>
      <c r="C345" s="23" t="s">
        <v>76</v>
      </c>
      <c r="D345" s="23">
        <v>777.74</v>
      </c>
      <c r="E345" s="23">
        <v>505.53</v>
      </c>
    </row>
    <row r="346" spans="1:5" x14ac:dyDescent="0.3">
      <c r="A346" s="24">
        <v>43131</v>
      </c>
      <c r="B346" s="23">
        <v>2018</v>
      </c>
      <c r="C346" s="23" t="s">
        <v>30</v>
      </c>
      <c r="D346" s="23">
        <v>178.39</v>
      </c>
      <c r="E346" s="23">
        <v>87.41</v>
      </c>
    </row>
    <row r="347" spans="1:5" x14ac:dyDescent="0.3">
      <c r="A347" s="24">
        <v>42972</v>
      </c>
      <c r="B347" s="23">
        <v>2017</v>
      </c>
      <c r="C347" s="23" t="s">
        <v>31</v>
      </c>
      <c r="D347" s="23">
        <v>860.12</v>
      </c>
      <c r="E347" s="23">
        <v>559.08000000000004</v>
      </c>
    </row>
    <row r="348" spans="1:5" x14ac:dyDescent="0.3">
      <c r="A348" s="24">
        <v>42747</v>
      </c>
      <c r="B348" s="23">
        <v>2017</v>
      </c>
      <c r="C348" s="23" t="s">
        <v>76</v>
      </c>
      <c r="D348" s="23">
        <v>2194.62</v>
      </c>
      <c r="E348" s="23">
        <v>921.74</v>
      </c>
    </row>
    <row r="349" spans="1:5" x14ac:dyDescent="0.3">
      <c r="A349" s="24">
        <v>42832</v>
      </c>
      <c r="B349" s="23">
        <v>2017</v>
      </c>
      <c r="C349" s="23" t="s">
        <v>76</v>
      </c>
      <c r="D349" s="23">
        <v>2184.34</v>
      </c>
      <c r="E349" s="23">
        <v>851.89</v>
      </c>
    </row>
    <row r="350" spans="1:5" x14ac:dyDescent="0.3">
      <c r="A350" s="24">
        <v>42392</v>
      </c>
      <c r="B350" s="23">
        <v>2016</v>
      </c>
      <c r="C350" s="23" t="s">
        <v>76</v>
      </c>
      <c r="D350" s="23">
        <v>1605.37</v>
      </c>
      <c r="E350" s="23">
        <v>802.69</v>
      </c>
    </row>
    <row r="351" spans="1:5" x14ac:dyDescent="0.3">
      <c r="A351" s="24">
        <v>42622</v>
      </c>
      <c r="B351" s="23">
        <v>2016</v>
      </c>
      <c r="C351" s="23" t="s">
        <v>30</v>
      </c>
      <c r="D351" s="23">
        <v>504.41</v>
      </c>
      <c r="E351" s="23">
        <v>272.38</v>
      </c>
    </row>
    <row r="352" spans="1:5" x14ac:dyDescent="0.3">
      <c r="A352" s="24">
        <v>42773</v>
      </c>
      <c r="B352" s="23">
        <v>2017</v>
      </c>
      <c r="C352" s="23" t="s">
        <v>30</v>
      </c>
      <c r="D352" s="23">
        <v>2176.23</v>
      </c>
      <c r="E352" s="23">
        <v>1218.69</v>
      </c>
    </row>
    <row r="353" spans="1:5" x14ac:dyDescent="0.3">
      <c r="A353" s="24">
        <v>43449</v>
      </c>
      <c r="B353" s="23">
        <v>2018</v>
      </c>
      <c r="C353" s="23" t="s">
        <v>30</v>
      </c>
      <c r="D353" s="23">
        <v>508.23</v>
      </c>
      <c r="E353" s="23">
        <v>289.69</v>
      </c>
    </row>
    <row r="354" spans="1:5" x14ac:dyDescent="0.3">
      <c r="A354" s="24">
        <v>43270</v>
      </c>
      <c r="B354" s="23">
        <v>2018</v>
      </c>
      <c r="C354" s="23" t="s">
        <v>77</v>
      </c>
      <c r="D354" s="23">
        <v>1132.54</v>
      </c>
      <c r="E354" s="23">
        <v>577.6</v>
      </c>
    </row>
    <row r="355" spans="1:5" x14ac:dyDescent="0.3">
      <c r="A355" s="24">
        <v>43194</v>
      </c>
      <c r="B355" s="23">
        <v>2018</v>
      </c>
      <c r="C355" s="23" t="s">
        <v>30</v>
      </c>
      <c r="D355" s="23">
        <v>1163.97</v>
      </c>
      <c r="E355" s="23">
        <v>535.42999999999995</v>
      </c>
    </row>
    <row r="356" spans="1:5" x14ac:dyDescent="0.3">
      <c r="A356" s="24">
        <v>42608</v>
      </c>
      <c r="B356" s="23">
        <v>2016</v>
      </c>
      <c r="C356" s="23" t="s">
        <v>30</v>
      </c>
      <c r="D356" s="23">
        <v>2366.56</v>
      </c>
      <c r="E356" s="23">
        <v>1277.94</v>
      </c>
    </row>
    <row r="357" spans="1:5" x14ac:dyDescent="0.3">
      <c r="A357" s="24">
        <v>42798</v>
      </c>
      <c r="B357" s="23">
        <v>2017</v>
      </c>
      <c r="C357" s="23" t="s">
        <v>77</v>
      </c>
      <c r="D357" s="23">
        <v>1543.95</v>
      </c>
      <c r="E357" s="23">
        <v>880.05</v>
      </c>
    </row>
    <row r="358" spans="1:5" x14ac:dyDescent="0.3">
      <c r="A358" s="24">
        <v>43464</v>
      </c>
      <c r="B358" s="23">
        <v>2018</v>
      </c>
      <c r="C358" s="23" t="s">
        <v>31</v>
      </c>
      <c r="D358" s="23">
        <v>2245.69</v>
      </c>
      <c r="E358" s="23">
        <v>988.1</v>
      </c>
    </row>
    <row r="359" spans="1:5" x14ac:dyDescent="0.3">
      <c r="A359" s="24">
        <v>42718</v>
      </c>
      <c r="B359" s="23">
        <v>2016</v>
      </c>
      <c r="C359" s="23" t="s">
        <v>77</v>
      </c>
      <c r="D359" s="23">
        <v>850.25</v>
      </c>
      <c r="E359" s="23">
        <v>408.12</v>
      </c>
    </row>
    <row r="360" spans="1:5" x14ac:dyDescent="0.3">
      <c r="A360" s="24">
        <v>42395</v>
      </c>
      <c r="B360" s="23">
        <v>2016</v>
      </c>
      <c r="C360" s="23" t="s">
        <v>31</v>
      </c>
      <c r="D360" s="23">
        <v>1215.71</v>
      </c>
      <c r="E360" s="23">
        <v>522.76</v>
      </c>
    </row>
    <row r="361" spans="1:5" x14ac:dyDescent="0.3">
      <c r="A361" s="24">
        <v>43126</v>
      </c>
      <c r="B361" s="23">
        <v>2018</v>
      </c>
      <c r="C361" s="23" t="s">
        <v>31</v>
      </c>
      <c r="D361" s="23">
        <v>1998.48</v>
      </c>
      <c r="E361" s="23">
        <v>959.27</v>
      </c>
    </row>
    <row r="362" spans="1:5" x14ac:dyDescent="0.3">
      <c r="A362" s="24">
        <v>42800</v>
      </c>
      <c r="B362" s="23">
        <v>2017</v>
      </c>
      <c r="C362" s="23" t="s">
        <v>76</v>
      </c>
      <c r="D362" s="23">
        <v>2020.3</v>
      </c>
      <c r="E362" s="23">
        <v>787.92</v>
      </c>
    </row>
    <row r="363" spans="1:5" x14ac:dyDescent="0.3">
      <c r="A363" s="24">
        <v>43308</v>
      </c>
      <c r="B363" s="23">
        <v>2018</v>
      </c>
      <c r="C363" s="23" t="s">
        <v>30</v>
      </c>
      <c r="D363" s="23">
        <v>777.61</v>
      </c>
      <c r="E363" s="23">
        <v>357.7</v>
      </c>
    </row>
    <row r="364" spans="1:5" x14ac:dyDescent="0.3">
      <c r="A364" s="24">
        <v>42818</v>
      </c>
      <c r="B364" s="23">
        <v>2017</v>
      </c>
      <c r="C364" s="23" t="s">
        <v>77</v>
      </c>
      <c r="D364" s="23">
        <v>2260.0700000000002</v>
      </c>
      <c r="E364" s="23">
        <v>904.03</v>
      </c>
    </row>
    <row r="365" spans="1:5" x14ac:dyDescent="0.3">
      <c r="A365" s="24">
        <v>43099</v>
      </c>
      <c r="B365" s="23">
        <v>2017</v>
      </c>
      <c r="C365" s="23" t="s">
        <v>76</v>
      </c>
      <c r="D365" s="23">
        <v>285.04000000000002</v>
      </c>
      <c r="E365" s="23">
        <v>125.42</v>
      </c>
    </row>
    <row r="366" spans="1:5" x14ac:dyDescent="0.3">
      <c r="A366" s="24">
        <v>43039</v>
      </c>
      <c r="B366" s="23">
        <v>2017</v>
      </c>
      <c r="C366" s="23" t="s">
        <v>76</v>
      </c>
      <c r="D366" s="23">
        <v>2277.1</v>
      </c>
      <c r="E366" s="23">
        <v>1229.6300000000001</v>
      </c>
    </row>
    <row r="367" spans="1:5" x14ac:dyDescent="0.3">
      <c r="A367" s="24">
        <v>42419</v>
      </c>
      <c r="B367" s="23">
        <v>2016</v>
      </c>
      <c r="C367" s="23" t="s">
        <v>31</v>
      </c>
      <c r="D367" s="23">
        <v>722.03</v>
      </c>
      <c r="E367" s="23">
        <v>440.44</v>
      </c>
    </row>
    <row r="368" spans="1:5" x14ac:dyDescent="0.3">
      <c r="A368" s="24">
        <v>43290</v>
      </c>
      <c r="B368" s="23">
        <v>2018</v>
      </c>
      <c r="C368" s="23" t="s">
        <v>77</v>
      </c>
      <c r="D368" s="23">
        <v>570.37</v>
      </c>
      <c r="E368" s="23">
        <v>256.67</v>
      </c>
    </row>
    <row r="369" spans="1:5" x14ac:dyDescent="0.3">
      <c r="A369" s="24">
        <v>42783</v>
      </c>
      <c r="B369" s="23">
        <v>2017</v>
      </c>
      <c r="C369" s="23" t="s">
        <v>30</v>
      </c>
      <c r="D369" s="23">
        <v>1358.3</v>
      </c>
      <c r="E369" s="23">
        <v>529.74</v>
      </c>
    </row>
    <row r="370" spans="1:5" x14ac:dyDescent="0.3">
      <c r="A370" s="24">
        <v>42420</v>
      </c>
      <c r="B370" s="23">
        <v>2016</v>
      </c>
      <c r="C370" s="23" t="s">
        <v>77</v>
      </c>
      <c r="D370" s="23">
        <v>1889.12</v>
      </c>
      <c r="E370" s="23">
        <v>1171.25</v>
      </c>
    </row>
    <row r="371" spans="1:5" x14ac:dyDescent="0.3">
      <c r="A371" s="24">
        <v>43418</v>
      </c>
      <c r="B371" s="23">
        <v>2018</v>
      </c>
      <c r="C371" s="23" t="s">
        <v>77</v>
      </c>
      <c r="D371" s="23">
        <v>763.65</v>
      </c>
      <c r="E371" s="23">
        <v>313.10000000000002</v>
      </c>
    </row>
    <row r="372" spans="1:5" x14ac:dyDescent="0.3">
      <c r="A372" s="24">
        <v>42708</v>
      </c>
      <c r="B372" s="23">
        <v>2016</v>
      </c>
      <c r="C372" s="23" t="s">
        <v>76</v>
      </c>
      <c r="D372" s="23">
        <v>1200.6099999999999</v>
      </c>
      <c r="E372" s="23">
        <v>612.30999999999995</v>
      </c>
    </row>
    <row r="373" spans="1:5" x14ac:dyDescent="0.3">
      <c r="A373" s="24">
        <v>42705</v>
      </c>
      <c r="B373" s="23">
        <v>2016</v>
      </c>
      <c r="C373" s="23" t="s">
        <v>77</v>
      </c>
      <c r="D373" s="23">
        <v>1869.12</v>
      </c>
      <c r="E373" s="23">
        <v>1009.32</v>
      </c>
    </row>
    <row r="374" spans="1:5" x14ac:dyDescent="0.3">
      <c r="A374" s="24">
        <v>42724</v>
      </c>
      <c r="B374" s="23">
        <v>2016</v>
      </c>
      <c r="C374" s="23" t="s">
        <v>76</v>
      </c>
      <c r="D374" s="23">
        <v>597.57000000000005</v>
      </c>
      <c r="E374" s="23">
        <v>233.05</v>
      </c>
    </row>
    <row r="375" spans="1:5" x14ac:dyDescent="0.3">
      <c r="A375" s="24">
        <v>43218</v>
      </c>
      <c r="B375" s="23">
        <v>2018</v>
      </c>
      <c r="C375" s="23" t="s">
        <v>77</v>
      </c>
      <c r="D375" s="23">
        <v>837.42</v>
      </c>
      <c r="E375" s="23">
        <v>360.09</v>
      </c>
    </row>
    <row r="376" spans="1:5" x14ac:dyDescent="0.3">
      <c r="A376" s="24">
        <v>43285</v>
      </c>
      <c r="B376" s="23">
        <v>2018</v>
      </c>
      <c r="C376" s="23" t="s">
        <v>30</v>
      </c>
      <c r="D376" s="23">
        <v>226.99</v>
      </c>
      <c r="E376" s="23">
        <v>104.42</v>
      </c>
    </row>
    <row r="377" spans="1:5" x14ac:dyDescent="0.3">
      <c r="A377" s="24">
        <v>43074</v>
      </c>
      <c r="B377" s="23">
        <v>2017</v>
      </c>
      <c r="C377" s="23" t="s">
        <v>76</v>
      </c>
      <c r="D377" s="23">
        <v>1538.27</v>
      </c>
      <c r="E377" s="23">
        <v>815.28</v>
      </c>
    </row>
    <row r="378" spans="1:5" x14ac:dyDescent="0.3">
      <c r="A378" s="24">
        <v>43262</v>
      </c>
      <c r="B378" s="23">
        <v>2018</v>
      </c>
      <c r="C378" s="23" t="s">
        <v>77</v>
      </c>
      <c r="D378" s="23">
        <v>1131.7</v>
      </c>
      <c r="E378" s="23">
        <v>464</v>
      </c>
    </row>
    <row r="379" spans="1:5" x14ac:dyDescent="0.3">
      <c r="A379" s="24">
        <v>43262</v>
      </c>
      <c r="B379" s="23">
        <v>2018</v>
      </c>
      <c r="C379" s="23" t="s">
        <v>76</v>
      </c>
      <c r="D379" s="23">
        <v>530.89</v>
      </c>
      <c r="E379" s="23">
        <v>339.77</v>
      </c>
    </row>
    <row r="380" spans="1:5" x14ac:dyDescent="0.3">
      <c r="A380" s="24">
        <v>43463</v>
      </c>
      <c r="B380" s="23">
        <v>2018</v>
      </c>
      <c r="C380" s="23" t="s">
        <v>30</v>
      </c>
      <c r="D380" s="23">
        <v>1189.8399999999999</v>
      </c>
      <c r="E380" s="23">
        <v>487.83</v>
      </c>
    </row>
    <row r="381" spans="1:5" x14ac:dyDescent="0.3">
      <c r="A381" s="24">
        <v>43005</v>
      </c>
      <c r="B381" s="23">
        <v>2017</v>
      </c>
      <c r="C381" s="23" t="s">
        <v>30</v>
      </c>
      <c r="D381" s="23">
        <v>2145.9899999999998</v>
      </c>
      <c r="E381" s="23">
        <v>1309.05</v>
      </c>
    </row>
    <row r="382" spans="1:5" x14ac:dyDescent="0.3">
      <c r="A382" s="24">
        <v>42871</v>
      </c>
      <c r="B382" s="23">
        <v>2017</v>
      </c>
      <c r="C382" s="23" t="s">
        <v>31</v>
      </c>
      <c r="D382" s="23">
        <v>1189.3800000000001</v>
      </c>
      <c r="E382" s="23">
        <v>642.27</v>
      </c>
    </row>
    <row r="383" spans="1:5" x14ac:dyDescent="0.3">
      <c r="A383" s="24">
        <v>43381</v>
      </c>
      <c r="B383" s="23">
        <v>2018</v>
      </c>
      <c r="C383" s="23" t="s">
        <v>76</v>
      </c>
      <c r="D383" s="23">
        <v>1186.21</v>
      </c>
      <c r="E383" s="23">
        <v>474.48</v>
      </c>
    </row>
    <row r="384" spans="1:5" x14ac:dyDescent="0.3">
      <c r="A384" s="24">
        <v>42711</v>
      </c>
      <c r="B384" s="23">
        <v>2016</v>
      </c>
      <c r="C384" s="23" t="s">
        <v>76</v>
      </c>
      <c r="D384" s="23">
        <v>1675.29</v>
      </c>
      <c r="E384" s="23">
        <v>1105.69</v>
      </c>
    </row>
    <row r="385" spans="1:5" x14ac:dyDescent="0.3">
      <c r="A385" s="24">
        <v>43281</v>
      </c>
      <c r="B385" s="23">
        <v>2018</v>
      </c>
      <c r="C385" s="23" t="s">
        <v>30</v>
      </c>
      <c r="D385" s="23">
        <v>2184.0700000000002</v>
      </c>
      <c r="E385" s="23">
        <v>1266.76</v>
      </c>
    </row>
    <row r="386" spans="1:5" x14ac:dyDescent="0.3">
      <c r="A386" s="24">
        <v>43024</v>
      </c>
      <c r="B386" s="23">
        <v>2017</v>
      </c>
      <c r="C386" s="23" t="s">
        <v>77</v>
      </c>
      <c r="D386" s="23">
        <v>1392.48</v>
      </c>
      <c r="E386" s="23">
        <v>905.11</v>
      </c>
    </row>
    <row r="387" spans="1:5" x14ac:dyDescent="0.3">
      <c r="A387" s="24">
        <v>43202</v>
      </c>
      <c r="B387" s="23">
        <v>2018</v>
      </c>
      <c r="C387" s="23" t="s">
        <v>30</v>
      </c>
      <c r="D387" s="23">
        <v>2158.02</v>
      </c>
      <c r="E387" s="23">
        <v>1445.87</v>
      </c>
    </row>
    <row r="388" spans="1:5" x14ac:dyDescent="0.3">
      <c r="A388" s="24">
        <v>42636</v>
      </c>
      <c r="B388" s="23">
        <v>2016</v>
      </c>
      <c r="C388" s="23" t="s">
        <v>76</v>
      </c>
      <c r="D388" s="23">
        <v>2465</v>
      </c>
      <c r="E388" s="23">
        <v>1552.95</v>
      </c>
    </row>
    <row r="389" spans="1:5" x14ac:dyDescent="0.3">
      <c r="A389" s="24">
        <v>43169</v>
      </c>
      <c r="B389" s="23">
        <v>2018</v>
      </c>
      <c r="C389" s="23" t="s">
        <v>30</v>
      </c>
      <c r="D389" s="23">
        <v>2419.64</v>
      </c>
      <c r="E389" s="23">
        <v>1234.02</v>
      </c>
    </row>
    <row r="390" spans="1:5" x14ac:dyDescent="0.3">
      <c r="A390" s="24">
        <v>43440</v>
      </c>
      <c r="B390" s="23">
        <v>2018</v>
      </c>
      <c r="C390" s="23" t="s">
        <v>77</v>
      </c>
      <c r="D390" s="23">
        <v>638.61</v>
      </c>
      <c r="E390" s="23">
        <v>402.32</v>
      </c>
    </row>
    <row r="391" spans="1:5" x14ac:dyDescent="0.3">
      <c r="A391" s="24">
        <v>42400</v>
      </c>
      <c r="B391" s="23">
        <v>2016</v>
      </c>
      <c r="C391" s="23" t="s">
        <v>77</v>
      </c>
      <c r="D391" s="23">
        <v>1968.43</v>
      </c>
      <c r="E391" s="23">
        <v>1240.1099999999999</v>
      </c>
    </row>
    <row r="392" spans="1:5" x14ac:dyDescent="0.3">
      <c r="A392" s="24">
        <v>42673</v>
      </c>
      <c r="B392" s="23">
        <v>2016</v>
      </c>
      <c r="C392" s="23" t="s">
        <v>31</v>
      </c>
      <c r="D392" s="23">
        <v>2280.9699999999998</v>
      </c>
      <c r="E392" s="23">
        <v>912.39</v>
      </c>
    </row>
    <row r="393" spans="1:5" x14ac:dyDescent="0.3">
      <c r="A393" s="24">
        <v>43089</v>
      </c>
      <c r="B393" s="23">
        <v>2017</v>
      </c>
      <c r="C393" s="23" t="s">
        <v>76</v>
      </c>
      <c r="D393" s="23">
        <v>1657.87</v>
      </c>
      <c r="E393" s="23">
        <v>862.09</v>
      </c>
    </row>
    <row r="394" spans="1:5" x14ac:dyDescent="0.3">
      <c r="A394" s="24">
        <v>42903</v>
      </c>
      <c r="B394" s="23">
        <v>2017</v>
      </c>
      <c r="C394" s="23" t="s">
        <v>77</v>
      </c>
      <c r="D394" s="23">
        <v>1793.59</v>
      </c>
      <c r="E394" s="23">
        <v>753.31</v>
      </c>
    </row>
    <row r="395" spans="1:5" x14ac:dyDescent="0.3">
      <c r="A395" s="24">
        <v>42443</v>
      </c>
      <c r="B395" s="23">
        <v>2016</v>
      </c>
      <c r="C395" s="23" t="s">
        <v>31</v>
      </c>
      <c r="D395" s="23">
        <v>37.409999999999997</v>
      </c>
      <c r="E395" s="23">
        <v>18.71</v>
      </c>
    </row>
    <row r="396" spans="1:5" x14ac:dyDescent="0.3">
      <c r="A396" s="24">
        <v>42806</v>
      </c>
      <c r="B396" s="23">
        <v>2017</v>
      </c>
      <c r="C396" s="23" t="s">
        <v>30</v>
      </c>
      <c r="D396" s="23">
        <v>561.21</v>
      </c>
      <c r="E396" s="23">
        <v>297.44</v>
      </c>
    </row>
    <row r="397" spans="1:5" x14ac:dyDescent="0.3">
      <c r="A397" s="24">
        <v>43092</v>
      </c>
      <c r="B397" s="23">
        <v>2017</v>
      </c>
      <c r="C397" s="23" t="s">
        <v>77</v>
      </c>
      <c r="D397" s="23">
        <v>1826.73</v>
      </c>
      <c r="E397" s="23">
        <v>1096.04</v>
      </c>
    </row>
    <row r="398" spans="1:5" x14ac:dyDescent="0.3">
      <c r="A398" s="24">
        <v>43252</v>
      </c>
      <c r="B398" s="23">
        <v>2018</v>
      </c>
      <c r="C398" s="23" t="s">
        <v>76</v>
      </c>
      <c r="D398" s="23">
        <v>110.19</v>
      </c>
      <c r="E398" s="23">
        <v>55.1</v>
      </c>
    </row>
    <row r="399" spans="1:5" x14ac:dyDescent="0.3">
      <c r="A399" s="24">
        <v>43371</v>
      </c>
      <c r="B399" s="23">
        <v>2018</v>
      </c>
      <c r="C399" s="23" t="s">
        <v>77</v>
      </c>
      <c r="D399" s="23">
        <v>1971.48</v>
      </c>
      <c r="E399" s="23">
        <v>906.88</v>
      </c>
    </row>
    <row r="400" spans="1:5" x14ac:dyDescent="0.3">
      <c r="A400" s="24">
        <v>43064</v>
      </c>
      <c r="B400" s="23">
        <v>2017</v>
      </c>
      <c r="C400" s="23" t="s">
        <v>77</v>
      </c>
      <c r="D400" s="23">
        <v>543.38</v>
      </c>
      <c r="E400" s="23">
        <v>266.26</v>
      </c>
    </row>
    <row r="401" spans="1:5" x14ac:dyDescent="0.3">
      <c r="A401" s="24">
        <v>43005</v>
      </c>
      <c r="B401" s="23">
        <v>2017</v>
      </c>
      <c r="C401" s="23" t="s">
        <v>30</v>
      </c>
      <c r="D401" s="23">
        <v>961.3</v>
      </c>
      <c r="E401" s="23">
        <v>384.52</v>
      </c>
    </row>
    <row r="402" spans="1:5" x14ac:dyDescent="0.3">
      <c r="A402" s="24">
        <v>42798</v>
      </c>
      <c r="B402" s="23">
        <v>2017</v>
      </c>
      <c r="C402" s="23" t="s">
        <v>77</v>
      </c>
      <c r="D402" s="23">
        <v>712.75</v>
      </c>
      <c r="E402" s="23">
        <v>349.25</v>
      </c>
    </row>
    <row r="403" spans="1:5" x14ac:dyDescent="0.3">
      <c r="A403" s="24">
        <v>42754</v>
      </c>
      <c r="B403" s="23">
        <v>2017</v>
      </c>
      <c r="C403" s="23" t="s">
        <v>30</v>
      </c>
      <c r="D403" s="23">
        <v>1086.1199999999999</v>
      </c>
      <c r="E403" s="23">
        <v>727.7</v>
      </c>
    </row>
    <row r="404" spans="1:5" x14ac:dyDescent="0.3">
      <c r="A404" s="24">
        <v>42957</v>
      </c>
      <c r="B404" s="23">
        <v>2017</v>
      </c>
      <c r="C404" s="23" t="s">
        <v>76</v>
      </c>
      <c r="D404" s="23">
        <v>2496.4299999999998</v>
      </c>
      <c r="E404" s="23">
        <v>1373.04</v>
      </c>
    </row>
    <row r="405" spans="1:5" x14ac:dyDescent="0.3">
      <c r="A405" s="24">
        <v>43004</v>
      </c>
      <c r="B405" s="23">
        <v>2017</v>
      </c>
      <c r="C405" s="23" t="s">
        <v>31</v>
      </c>
      <c r="D405" s="23">
        <v>249.02</v>
      </c>
      <c r="E405" s="23">
        <v>109.57</v>
      </c>
    </row>
    <row r="406" spans="1:5" x14ac:dyDescent="0.3">
      <c r="A406" s="24">
        <v>42466</v>
      </c>
      <c r="B406" s="23">
        <v>2016</v>
      </c>
      <c r="C406" s="23" t="s">
        <v>30</v>
      </c>
      <c r="D406" s="23">
        <v>2133.2199999999998</v>
      </c>
      <c r="E406" s="23">
        <v>1130.6099999999999</v>
      </c>
    </row>
    <row r="407" spans="1:5" x14ac:dyDescent="0.3">
      <c r="A407" s="24">
        <v>42383</v>
      </c>
      <c r="B407" s="23">
        <v>2016</v>
      </c>
      <c r="C407" s="23" t="s">
        <v>76</v>
      </c>
      <c r="D407" s="23">
        <v>903.17</v>
      </c>
      <c r="E407" s="23">
        <v>478.68</v>
      </c>
    </row>
    <row r="408" spans="1:5" x14ac:dyDescent="0.3">
      <c r="A408" s="24">
        <v>43087</v>
      </c>
      <c r="B408" s="23">
        <v>2017</v>
      </c>
      <c r="C408" s="23" t="s">
        <v>76</v>
      </c>
      <c r="D408" s="23">
        <v>1472.87</v>
      </c>
      <c r="E408" s="23">
        <v>898.45</v>
      </c>
    </row>
    <row r="409" spans="1:5" x14ac:dyDescent="0.3">
      <c r="A409" s="24">
        <v>42456</v>
      </c>
      <c r="B409" s="23">
        <v>2016</v>
      </c>
      <c r="C409" s="23" t="s">
        <v>31</v>
      </c>
      <c r="D409" s="23">
        <v>2226.17</v>
      </c>
      <c r="E409" s="23">
        <v>1424.75</v>
      </c>
    </row>
    <row r="410" spans="1:5" x14ac:dyDescent="0.3">
      <c r="A410" s="24">
        <v>42401</v>
      </c>
      <c r="B410" s="23">
        <v>2016</v>
      </c>
      <c r="C410" s="23" t="s">
        <v>77</v>
      </c>
      <c r="D410" s="23">
        <v>1859.52</v>
      </c>
      <c r="E410" s="23">
        <v>948.36</v>
      </c>
    </row>
    <row r="411" spans="1:5" x14ac:dyDescent="0.3">
      <c r="A411" s="24">
        <v>43235</v>
      </c>
      <c r="B411" s="23">
        <v>2018</v>
      </c>
      <c r="C411" s="23" t="s">
        <v>31</v>
      </c>
      <c r="D411" s="23">
        <v>2187.08</v>
      </c>
      <c r="E411" s="23">
        <v>852.96</v>
      </c>
    </row>
    <row r="412" spans="1:5" x14ac:dyDescent="0.3">
      <c r="A412" s="24">
        <v>42723</v>
      </c>
      <c r="B412" s="23">
        <v>2016</v>
      </c>
      <c r="C412" s="23" t="s">
        <v>31</v>
      </c>
      <c r="D412" s="23">
        <v>1283.51</v>
      </c>
      <c r="E412" s="23">
        <v>757.27</v>
      </c>
    </row>
    <row r="413" spans="1:5" x14ac:dyDescent="0.3">
      <c r="A413" s="24">
        <v>42517</v>
      </c>
      <c r="B413" s="23">
        <v>2016</v>
      </c>
      <c r="C413" s="23" t="s">
        <v>76</v>
      </c>
      <c r="D413" s="23">
        <v>790.88</v>
      </c>
      <c r="E413" s="23">
        <v>498.25</v>
      </c>
    </row>
    <row r="414" spans="1:5" x14ac:dyDescent="0.3">
      <c r="A414" s="24">
        <v>42441</v>
      </c>
      <c r="B414" s="23">
        <v>2016</v>
      </c>
      <c r="C414" s="23" t="s">
        <v>76</v>
      </c>
      <c r="D414" s="23">
        <v>2249.06</v>
      </c>
      <c r="E414" s="23">
        <v>1079.55</v>
      </c>
    </row>
    <row r="415" spans="1:5" x14ac:dyDescent="0.3">
      <c r="A415" s="24">
        <v>42826</v>
      </c>
      <c r="B415" s="23">
        <v>2017</v>
      </c>
      <c r="C415" s="23" t="s">
        <v>30</v>
      </c>
      <c r="D415" s="23">
        <v>233.71</v>
      </c>
      <c r="E415" s="23">
        <v>102.83</v>
      </c>
    </row>
    <row r="416" spans="1:5" x14ac:dyDescent="0.3">
      <c r="A416" s="24">
        <v>43451</v>
      </c>
      <c r="B416" s="23">
        <v>2018</v>
      </c>
      <c r="C416" s="23" t="s">
        <v>31</v>
      </c>
      <c r="D416" s="23">
        <v>2216.86</v>
      </c>
      <c r="E416" s="23">
        <v>1019.76</v>
      </c>
    </row>
    <row r="417" spans="1:5" x14ac:dyDescent="0.3">
      <c r="A417" s="24">
        <v>43058</v>
      </c>
      <c r="B417" s="23">
        <v>2017</v>
      </c>
      <c r="C417" s="23" t="s">
        <v>30</v>
      </c>
      <c r="D417" s="23">
        <v>2117.14</v>
      </c>
      <c r="E417" s="23">
        <v>1206.77</v>
      </c>
    </row>
    <row r="418" spans="1:5" x14ac:dyDescent="0.3">
      <c r="A418" s="24">
        <v>42663</v>
      </c>
      <c r="B418" s="23">
        <v>2016</v>
      </c>
      <c r="C418" s="23" t="s">
        <v>30</v>
      </c>
      <c r="D418" s="23">
        <v>98.19</v>
      </c>
      <c r="E418" s="23">
        <v>63.82</v>
      </c>
    </row>
    <row r="419" spans="1:5" x14ac:dyDescent="0.3">
      <c r="A419" s="24">
        <v>42426</v>
      </c>
      <c r="B419" s="23">
        <v>2016</v>
      </c>
      <c r="C419" s="23" t="s">
        <v>30</v>
      </c>
      <c r="D419" s="23">
        <v>539.79</v>
      </c>
      <c r="E419" s="23">
        <v>296.88</v>
      </c>
    </row>
    <row r="420" spans="1:5" x14ac:dyDescent="0.3">
      <c r="A420" s="24">
        <v>42591</v>
      </c>
      <c r="B420" s="23">
        <v>2016</v>
      </c>
      <c r="C420" s="23" t="s">
        <v>31</v>
      </c>
      <c r="D420" s="23">
        <v>1740.05</v>
      </c>
      <c r="E420" s="23">
        <v>1113.6300000000001</v>
      </c>
    </row>
    <row r="421" spans="1:5" x14ac:dyDescent="0.3">
      <c r="A421" s="24">
        <v>42853</v>
      </c>
      <c r="B421" s="23">
        <v>2017</v>
      </c>
      <c r="C421" s="23" t="s">
        <v>30</v>
      </c>
      <c r="D421" s="23">
        <v>255.53</v>
      </c>
      <c r="E421" s="23">
        <v>171.21</v>
      </c>
    </row>
    <row r="422" spans="1:5" x14ac:dyDescent="0.3">
      <c r="A422" s="24">
        <v>43302</v>
      </c>
      <c r="B422" s="23">
        <v>2018</v>
      </c>
      <c r="C422" s="23" t="s">
        <v>30</v>
      </c>
      <c r="D422" s="23">
        <v>351.43</v>
      </c>
      <c r="E422" s="23">
        <v>158.13999999999999</v>
      </c>
    </row>
    <row r="423" spans="1:5" x14ac:dyDescent="0.3">
      <c r="A423" s="24">
        <v>42532</v>
      </c>
      <c r="B423" s="23">
        <v>2016</v>
      </c>
      <c r="C423" s="23" t="s">
        <v>31</v>
      </c>
      <c r="D423" s="23">
        <v>360.48</v>
      </c>
      <c r="E423" s="23">
        <v>198.26</v>
      </c>
    </row>
    <row r="424" spans="1:5" x14ac:dyDescent="0.3">
      <c r="A424" s="24">
        <v>43090</v>
      </c>
      <c r="B424" s="23">
        <v>2017</v>
      </c>
      <c r="C424" s="23" t="s">
        <v>30</v>
      </c>
      <c r="D424" s="23">
        <v>607.66</v>
      </c>
      <c r="E424" s="23">
        <v>376.75</v>
      </c>
    </row>
    <row r="425" spans="1:5" x14ac:dyDescent="0.3">
      <c r="A425" s="24">
        <v>43296</v>
      </c>
      <c r="B425" s="23">
        <v>2018</v>
      </c>
      <c r="C425" s="23" t="s">
        <v>76</v>
      </c>
      <c r="D425" s="23">
        <v>2348.0500000000002</v>
      </c>
      <c r="E425" s="23">
        <v>1009.66</v>
      </c>
    </row>
    <row r="426" spans="1:5" x14ac:dyDescent="0.3">
      <c r="A426" s="24">
        <v>42889</v>
      </c>
      <c r="B426" s="23">
        <v>2017</v>
      </c>
      <c r="C426" s="23" t="s">
        <v>30</v>
      </c>
      <c r="D426" s="23">
        <v>2347.36</v>
      </c>
      <c r="E426" s="23">
        <v>938.94</v>
      </c>
    </row>
    <row r="427" spans="1:5" x14ac:dyDescent="0.3">
      <c r="A427" s="24">
        <v>43153</v>
      </c>
      <c r="B427" s="23">
        <v>2018</v>
      </c>
      <c r="C427" s="23" t="s">
        <v>76</v>
      </c>
      <c r="D427" s="23">
        <v>149.54</v>
      </c>
      <c r="E427" s="23">
        <v>71.78</v>
      </c>
    </row>
    <row r="428" spans="1:5" x14ac:dyDescent="0.3">
      <c r="A428" s="24">
        <v>42656</v>
      </c>
      <c r="B428" s="23">
        <v>2016</v>
      </c>
      <c r="C428" s="23" t="s">
        <v>76</v>
      </c>
      <c r="D428" s="23">
        <v>1146.83</v>
      </c>
      <c r="E428" s="23">
        <v>527.54</v>
      </c>
    </row>
    <row r="429" spans="1:5" x14ac:dyDescent="0.3">
      <c r="A429" s="24">
        <v>43436</v>
      </c>
      <c r="B429" s="23">
        <v>2018</v>
      </c>
      <c r="C429" s="23" t="s">
        <v>76</v>
      </c>
      <c r="D429" s="23">
        <v>1611.46</v>
      </c>
      <c r="E429" s="23">
        <v>837.96</v>
      </c>
    </row>
    <row r="430" spans="1:5" x14ac:dyDescent="0.3">
      <c r="A430" s="24">
        <v>42835</v>
      </c>
      <c r="B430" s="23">
        <v>2017</v>
      </c>
      <c r="C430" s="23" t="s">
        <v>31</v>
      </c>
      <c r="D430" s="23">
        <v>312.83</v>
      </c>
      <c r="E430" s="23">
        <v>178.31</v>
      </c>
    </row>
    <row r="431" spans="1:5" x14ac:dyDescent="0.3">
      <c r="A431" s="24">
        <v>42674</v>
      </c>
      <c r="B431" s="23">
        <v>2016</v>
      </c>
      <c r="C431" s="23" t="s">
        <v>30</v>
      </c>
      <c r="D431" s="23">
        <v>1769.08</v>
      </c>
      <c r="E431" s="23">
        <v>1149.9000000000001</v>
      </c>
    </row>
    <row r="432" spans="1:5" x14ac:dyDescent="0.3">
      <c r="A432" s="24">
        <v>42751</v>
      </c>
      <c r="B432" s="23">
        <v>2017</v>
      </c>
      <c r="C432" s="23" t="s">
        <v>31</v>
      </c>
      <c r="D432" s="23">
        <v>1146.08</v>
      </c>
      <c r="E432" s="23">
        <v>641.79999999999995</v>
      </c>
    </row>
    <row r="433" spans="1:5" x14ac:dyDescent="0.3">
      <c r="A433" s="24">
        <v>43071</v>
      </c>
      <c r="B433" s="23">
        <v>2017</v>
      </c>
      <c r="C433" s="23" t="s">
        <v>76</v>
      </c>
      <c r="D433" s="23">
        <v>2109.7399999999998</v>
      </c>
      <c r="E433" s="23">
        <v>822.8</v>
      </c>
    </row>
    <row r="434" spans="1:5" x14ac:dyDescent="0.3">
      <c r="A434" s="24">
        <v>42628</v>
      </c>
      <c r="B434" s="23">
        <v>2016</v>
      </c>
      <c r="C434" s="23" t="s">
        <v>76</v>
      </c>
      <c r="D434" s="23">
        <v>78.819999999999993</v>
      </c>
      <c r="E434" s="23">
        <v>40.200000000000003</v>
      </c>
    </row>
    <row r="435" spans="1:5" x14ac:dyDescent="0.3">
      <c r="A435" s="24">
        <v>42730</v>
      </c>
      <c r="B435" s="23">
        <v>2016</v>
      </c>
      <c r="C435" s="23" t="s">
        <v>31</v>
      </c>
      <c r="D435" s="23">
        <v>1965.78</v>
      </c>
      <c r="E435" s="23">
        <v>786.31</v>
      </c>
    </row>
    <row r="436" spans="1:5" x14ac:dyDescent="0.3">
      <c r="A436" s="24">
        <v>43044</v>
      </c>
      <c r="B436" s="23">
        <v>2017</v>
      </c>
      <c r="C436" s="23" t="s">
        <v>77</v>
      </c>
      <c r="D436" s="23">
        <v>88.26</v>
      </c>
      <c r="E436" s="23">
        <v>41.48</v>
      </c>
    </row>
    <row r="437" spans="1:5" x14ac:dyDescent="0.3">
      <c r="A437" s="24">
        <v>43261</v>
      </c>
      <c r="B437" s="23">
        <v>2018</v>
      </c>
      <c r="C437" s="23" t="s">
        <v>31</v>
      </c>
      <c r="D437" s="23">
        <v>2468.0100000000002</v>
      </c>
      <c r="E437" s="23">
        <v>962.52</v>
      </c>
    </row>
    <row r="438" spans="1:5" x14ac:dyDescent="0.3">
      <c r="A438" s="24">
        <v>43457</v>
      </c>
      <c r="B438" s="23">
        <v>2018</v>
      </c>
      <c r="C438" s="23" t="s">
        <v>76</v>
      </c>
      <c r="D438" s="23">
        <v>1656.82</v>
      </c>
      <c r="E438" s="23">
        <v>1060.3599999999999</v>
      </c>
    </row>
    <row r="439" spans="1:5" x14ac:dyDescent="0.3">
      <c r="A439" s="24">
        <v>42534</v>
      </c>
      <c r="B439" s="23">
        <v>2016</v>
      </c>
      <c r="C439" s="23" t="s">
        <v>30</v>
      </c>
      <c r="D439" s="23">
        <v>1005.73</v>
      </c>
      <c r="E439" s="23">
        <v>553.15</v>
      </c>
    </row>
    <row r="440" spans="1:5" x14ac:dyDescent="0.3">
      <c r="A440" s="24">
        <v>43158</v>
      </c>
      <c r="B440" s="23">
        <v>2018</v>
      </c>
      <c r="C440" s="23" t="s">
        <v>30</v>
      </c>
      <c r="D440" s="23">
        <v>78</v>
      </c>
      <c r="E440" s="23">
        <v>35.880000000000003</v>
      </c>
    </row>
    <row r="441" spans="1:5" x14ac:dyDescent="0.3">
      <c r="A441" s="24">
        <v>43408</v>
      </c>
      <c r="B441" s="23">
        <v>2018</v>
      </c>
      <c r="C441" s="23" t="s">
        <v>30</v>
      </c>
      <c r="D441" s="23">
        <v>577.51</v>
      </c>
      <c r="E441" s="23">
        <v>259.88</v>
      </c>
    </row>
    <row r="442" spans="1:5" x14ac:dyDescent="0.3">
      <c r="A442" s="24">
        <v>42792</v>
      </c>
      <c r="B442" s="23">
        <v>2017</v>
      </c>
      <c r="C442" s="23" t="s">
        <v>76</v>
      </c>
      <c r="D442" s="23">
        <v>538.86</v>
      </c>
      <c r="E442" s="23">
        <v>323.32</v>
      </c>
    </row>
    <row r="443" spans="1:5" x14ac:dyDescent="0.3">
      <c r="A443" s="24">
        <v>42620</v>
      </c>
      <c r="B443" s="23">
        <v>2016</v>
      </c>
      <c r="C443" s="23" t="s">
        <v>30</v>
      </c>
      <c r="D443" s="23">
        <v>1527.05</v>
      </c>
      <c r="E443" s="23">
        <v>748.25</v>
      </c>
    </row>
    <row r="444" spans="1:5" x14ac:dyDescent="0.3">
      <c r="A444" s="24">
        <v>42415</v>
      </c>
      <c r="B444" s="23">
        <v>2016</v>
      </c>
      <c r="C444" s="23" t="s">
        <v>31</v>
      </c>
      <c r="D444" s="23">
        <v>410.71</v>
      </c>
      <c r="E444" s="23">
        <v>221.78</v>
      </c>
    </row>
    <row r="445" spans="1:5" x14ac:dyDescent="0.3">
      <c r="A445" s="24">
        <v>43107</v>
      </c>
      <c r="B445" s="23">
        <v>2018</v>
      </c>
      <c r="C445" s="23" t="s">
        <v>76</v>
      </c>
      <c r="D445" s="23">
        <v>1709.63</v>
      </c>
      <c r="E445" s="23">
        <v>1094.1600000000001</v>
      </c>
    </row>
    <row r="446" spans="1:5" x14ac:dyDescent="0.3">
      <c r="A446" s="24">
        <v>42739</v>
      </c>
      <c r="B446" s="23">
        <v>2017</v>
      </c>
      <c r="C446" s="23" t="s">
        <v>76</v>
      </c>
      <c r="D446" s="23">
        <v>2494.98</v>
      </c>
      <c r="E446" s="23">
        <v>1172.6400000000001</v>
      </c>
    </row>
    <row r="447" spans="1:5" x14ac:dyDescent="0.3">
      <c r="A447" s="24">
        <v>42815</v>
      </c>
      <c r="B447" s="23">
        <v>2017</v>
      </c>
      <c r="C447" s="23" t="s">
        <v>30</v>
      </c>
      <c r="D447" s="23">
        <v>33.229999999999997</v>
      </c>
      <c r="E447" s="23">
        <v>16.28</v>
      </c>
    </row>
    <row r="448" spans="1:5" x14ac:dyDescent="0.3">
      <c r="A448" s="24">
        <v>43341</v>
      </c>
      <c r="B448" s="23">
        <v>2018</v>
      </c>
      <c r="C448" s="23" t="s">
        <v>31</v>
      </c>
      <c r="D448" s="23">
        <v>1123.3699999999999</v>
      </c>
      <c r="E448" s="23">
        <v>505.52</v>
      </c>
    </row>
    <row r="449" spans="1:5" x14ac:dyDescent="0.3">
      <c r="A449" s="24">
        <v>42535</v>
      </c>
      <c r="B449" s="23">
        <v>2016</v>
      </c>
      <c r="C449" s="23" t="s">
        <v>31</v>
      </c>
      <c r="D449" s="23">
        <v>2278.94</v>
      </c>
      <c r="E449" s="23">
        <v>1526.89</v>
      </c>
    </row>
    <row r="450" spans="1:5" x14ac:dyDescent="0.3">
      <c r="A450" s="24">
        <v>43376</v>
      </c>
      <c r="B450" s="23">
        <v>2018</v>
      </c>
      <c r="C450" s="23" t="s">
        <v>30</v>
      </c>
      <c r="D450" s="23">
        <v>540.51</v>
      </c>
      <c r="E450" s="23">
        <v>254.04</v>
      </c>
    </row>
    <row r="451" spans="1:5" x14ac:dyDescent="0.3">
      <c r="A451" s="24">
        <v>43204</v>
      </c>
      <c r="B451" s="23">
        <v>2018</v>
      </c>
      <c r="C451" s="23" t="s">
        <v>30</v>
      </c>
      <c r="D451" s="23">
        <v>1321.13</v>
      </c>
      <c r="E451" s="23">
        <v>594.51</v>
      </c>
    </row>
    <row r="452" spans="1:5" x14ac:dyDescent="0.3">
      <c r="A452" s="24">
        <v>42656</v>
      </c>
      <c r="B452" s="23">
        <v>2016</v>
      </c>
      <c r="C452" s="23" t="s">
        <v>77</v>
      </c>
      <c r="D452" s="23">
        <v>2376.8000000000002</v>
      </c>
      <c r="E452" s="23">
        <v>1544.92</v>
      </c>
    </row>
    <row r="453" spans="1:5" x14ac:dyDescent="0.3">
      <c r="A453" s="24">
        <v>42670</v>
      </c>
      <c r="B453" s="23">
        <v>2016</v>
      </c>
      <c r="C453" s="23" t="s">
        <v>30</v>
      </c>
      <c r="D453" s="23">
        <v>2434.29</v>
      </c>
      <c r="E453" s="23">
        <v>973.72</v>
      </c>
    </row>
    <row r="454" spans="1:5" x14ac:dyDescent="0.3">
      <c r="A454" s="24">
        <v>43263</v>
      </c>
      <c r="B454" s="23">
        <v>2018</v>
      </c>
      <c r="C454" s="23" t="s">
        <v>30</v>
      </c>
      <c r="D454" s="23">
        <v>1397.51</v>
      </c>
      <c r="E454" s="23">
        <v>559</v>
      </c>
    </row>
    <row r="455" spans="1:5" x14ac:dyDescent="0.3">
      <c r="A455" s="24">
        <v>43116</v>
      </c>
      <c r="B455" s="23">
        <v>2018</v>
      </c>
      <c r="C455" s="23" t="s">
        <v>30</v>
      </c>
      <c r="D455" s="23">
        <v>751.96</v>
      </c>
      <c r="E455" s="23">
        <v>360.94</v>
      </c>
    </row>
    <row r="456" spans="1:5" x14ac:dyDescent="0.3">
      <c r="A456" s="24">
        <v>42403</v>
      </c>
      <c r="B456" s="23">
        <v>2016</v>
      </c>
      <c r="C456" s="23" t="s">
        <v>76</v>
      </c>
      <c r="D456" s="23">
        <v>1586.27</v>
      </c>
      <c r="E456" s="23">
        <v>650.37</v>
      </c>
    </row>
    <row r="457" spans="1:5" x14ac:dyDescent="0.3">
      <c r="A457" s="24">
        <v>42650</v>
      </c>
      <c r="B457" s="23">
        <v>2016</v>
      </c>
      <c r="C457" s="23" t="s">
        <v>30</v>
      </c>
      <c r="D457" s="23">
        <v>622.54999999999995</v>
      </c>
      <c r="E457" s="23">
        <v>242.79</v>
      </c>
    </row>
    <row r="458" spans="1:5" x14ac:dyDescent="0.3">
      <c r="A458" s="24">
        <v>42685</v>
      </c>
      <c r="B458" s="23">
        <v>2016</v>
      </c>
      <c r="C458" s="23" t="s">
        <v>30</v>
      </c>
      <c r="D458" s="23">
        <v>1641.29</v>
      </c>
      <c r="E458" s="23">
        <v>804.23</v>
      </c>
    </row>
    <row r="459" spans="1:5" x14ac:dyDescent="0.3">
      <c r="A459" s="24">
        <v>42733</v>
      </c>
      <c r="B459" s="23">
        <v>2016</v>
      </c>
      <c r="C459" s="23" t="s">
        <v>77</v>
      </c>
      <c r="D459" s="23">
        <v>2372.5100000000002</v>
      </c>
      <c r="E459" s="23">
        <v>1162.53</v>
      </c>
    </row>
    <row r="460" spans="1:5" x14ac:dyDescent="0.3">
      <c r="A460" s="24">
        <v>42463</v>
      </c>
      <c r="B460" s="23">
        <v>2016</v>
      </c>
      <c r="C460" s="23" t="s">
        <v>77</v>
      </c>
      <c r="D460" s="23">
        <v>1402.83</v>
      </c>
      <c r="E460" s="23">
        <v>757.53</v>
      </c>
    </row>
    <row r="461" spans="1:5" x14ac:dyDescent="0.3">
      <c r="A461" s="24">
        <v>42730</v>
      </c>
      <c r="B461" s="23">
        <v>2016</v>
      </c>
      <c r="C461" s="23" t="s">
        <v>77</v>
      </c>
      <c r="D461" s="23">
        <v>1457.64</v>
      </c>
      <c r="E461" s="23">
        <v>641.36</v>
      </c>
    </row>
    <row r="462" spans="1:5" x14ac:dyDescent="0.3">
      <c r="A462" s="24">
        <v>42985</v>
      </c>
      <c r="B462" s="23">
        <v>2017</v>
      </c>
      <c r="C462" s="23" t="s">
        <v>31</v>
      </c>
      <c r="D462" s="23">
        <v>364.61</v>
      </c>
      <c r="E462" s="23">
        <v>222.41</v>
      </c>
    </row>
    <row r="463" spans="1:5" x14ac:dyDescent="0.3">
      <c r="A463" s="24">
        <v>42686</v>
      </c>
      <c r="B463" s="23">
        <v>2016</v>
      </c>
      <c r="C463" s="23" t="s">
        <v>31</v>
      </c>
      <c r="D463" s="23">
        <v>736.24</v>
      </c>
      <c r="E463" s="23">
        <v>427.02</v>
      </c>
    </row>
    <row r="464" spans="1:5" x14ac:dyDescent="0.3">
      <c r="A464" s="24">
        <v>43460</v>
      </c>
      <c r="B464" s="23">
        <v>2018</v>
      </c>
      <c r="C464" s="23" t="s">
        <v>76</v>
      </c>
      <c r="D464" s="23">
        <v>923.94</v>
      </c>
      <c r="E464" s="23">
        <v>471.21</v>
      </c>
    </row>
    <row r="465" spans="1:5" x14ac:dyDescent="0.3">
      <c r="A465" s="24">
        <v>42465</v>
      </c>
      <c r="B465" s="23">
        <v>2016</v>
      </c>
      <c r="C465" s="23" t="s">
        <v>77</v>
      </c>
      <c r="D465" s="23">
        <v>295.16000000000003</v>
      </c>
      <c r="E465" s="23">
        <v>168.24</v>
      </c>
    </row>
    <row r="466" spans="1:5" x14ac:dyDescent="0.3">
      <c r="A466" s="24">
        <v>43066</v>
      </c>
      <c r="B466" s="23">
        <v>2017</v>
      </c>
      <c r="C466" s="23" t="s">
        <v>76</v>
      </c>
      <c r="D466" s="23">
        <v>278.19</v>
      </c>
      <c r="E466" s="23">
        <v>136.31</v>
      </c>
    </row>
    <row r="467" spans="1:5" x14ac:dyDescent="0.3">
      <c r="A467" s="24">
        <v>43364</v>
      </c>
      <c r="B467" s="23">
        <v>2018</v>
      </c>
      <c r="C467" s="23" t="s">
        <v>76</v>
      </c>
      <c r="D467" s="23">
        <v>377.95</v>
      </c>
      <c r="E467" s="23">
        <v>226.77</v>
      </c>
    </row>
    <row r="468" spans="1:5" x14ac:dyDescent="0.3">
      <c r="A468" s="24">
        <v>43031</v>
      </c>
      <c r="B468" s="23">
        <v>2017</v>
      </c>
      <c r="C468" s="23" t="s">
        <v>77</v>
      </c>
      <c r="D468" s="23">
        <v>299.07</v>
      </c>
      <c r="E468" s="23">
        <v>134.58000000000001</v>
      </c>
    </row>
    <row r="469" spans="1:5" x14ac:dyDescent="0.3">
      <c r="A469" s="24">
        <v>42385</v>
      </c>
      <c r="B469" s="23">
        <v>2016</v>
      </c>
      <c r="C469" s="23" t="s">
        <v>77</v>
      </c>
      <c r="D469" s="23">
        <v>2462.06</v>
      </c>
      <c r="E469" s="23">
        <v>1058.69</v>
      </c>
    </row>
    <row r="470" spans="1:5" x14ac:dyDescent="0.3">
      <c r="A470" s="24">
        <v>43251</v>
      </c>
      <c r="B470" s="23">
        <v>2018</v>
      </c>
      <c r="C470" s="23" t="s">
        <v>76</v>
      </c>
      <c r="D470" s="23">
        <v>1621.96</v>
      </c>
      <c r="E470" s="23">
        <v>843.42</v>
      </c>
    </row>
    <row r="471" spans="1:5" x14ac:dyDescent="0.3">
      <c r="A471" s="24">
        <v>43313</v>
      </c>
      <c r="B471" s="23">
        <v>2018</v>
      </c>
      <c r="C471" s="23" t="s">
        <v>31</v>
      </c>
      <c r="D471" s="23">
        <v>1708.73</v>
      </c>
      <c r="E471" s="23">
        <v>905.63</v>
      </c>
    </row>
    <row r="472" spans="1:5" x14ac:dyDescent="0.3">
      <c r="A472" s="24">
        <v>43263</v>
      </c>
      <c r="B472" s="23">
        <v>2018</v>
      </c>
      <c r="C472" s="23" t="s">
        <v>30</v>
      </c>
      <c r="D472" s="23">
        <v>254.01</v>
      </c>
      <c r="E472" s="23">
        <v>149.87</v>
      </c>
    </row>
    <row r="473" spans="1:5" x14ac:dyDescent="0.3">
      <c r="A473" s="24">
        <v>42801</v>
      </c>
      <c r="B473" s="23">
        <v>2017</v>
      </c>
      <c r="C473" s="23" t="s">
        <v>77</v>
      </c>
      <c r="D473" s="23">
        <v>2435.94</v>
      </c>
      <c r="E473" s="23">
        <v>1096.17</v>
      </c>
    </row>
    <row r="474" spans="1:5" x14ac:dyDescent="0.3">
      <c r="A474" s="24">
        <v>43386</v>
      </c>
      <c r="B474" s="23">
        <v>2018</v>
      </c>
      <c r="C474" s="23" t="s">
        <v>30</v>
      </c>
      <c r="D474" s="23">
        <v>2342.37</v>
      </c>
      <c r="E474" s="23">
        <v>1218.03</v>
      </c>
    </row>
    <row r="475" spans="1:5" x14ac:dyDescent="0.3">
      <c r="A475" s="24">
        <v>43404</v>
      </c>
      <c r="B475" s="23">
        <v>2018</v>
      </c>
      <c r="C475" s="23" t="s">
        <v>77</v>
      </c>
      <c r="D475" s="23">
        <v>1626.41</v>
      </c>
      <c r="E475" s="23">
        <v>829.47</v>
      </c>
    </row>
    <row r="476" spans="1:5" x14ac:dyDescent="0.3">
      <c r="A476" s="24">
        <v>43336</v>
      </c>
      <c r="B476" s="23">
        <v>2018</v>
      </c>
      <c r="C476" s="23" t="s">
        <v>76</v>
      </c>
      <c r="D476" s="23">
        <v>2228.5500000000002</v>
      </c>
      <c r="E476" s="23">
        <v>891.42</v>
      </c>
    </row>
    <row r="477" spans="1:5" x14ac:dyDescent="0.3">
      <c r="A477" s="24">
        <v>42875</v>
      </c>
      <c r="B477" s="23">
        <v>2017</v>
      </c>
      <c r="C477" s="23" t="s">
        <v>31</v>
      </c>
      <c r="D477" s="23">
        <v>508.97</v>
      </c>
      <c r="E477" s="23">
        <v>213.77</v>
      </c>
    </row>
    <row r="478" spans="1:5" x14ac:dyDescent="0.3">
      <c r="A478" s="24">
        <v>42693</v>
      </c>
      <c r="B478" s="23">
        <v>2016</v>
      </c>
      <c r="C478" s="23" t="s">
        <v>76</v>
      </c>
      <c r="D478" s="23">
        <v>2205.67</v>
      </c>
      <c r="E478" s="23">
        <v>1235.18</v>
      </c>
    </row>
    <row r="479" spans="1:5" x14ac:dyDescent="0.3">
      <c r="A479" s="24">
        <v>42872</v>
      </c>
      <c r="B479" s="23">
        <v>2017</v>
      </c>
      <c r="C479" s="23" t="s">
        <v>31</v>
      </c>
      <c r="D479" s="23">
        <v>1057.56</v>
      </c>
      <c r="E479" s="23">
        <v>412.45</v>
      </c>
    </row>
    <row r="480" spans="1:5" x14ac:dyDescent="0.3">
      <c r="A480" s="24">
        <v>42420</v>
      </c>
      <c r="B480" s="23">
        <v>2016</v>
      </c>
      <c r="C480" s="23" t="s">
        <v>30</v>
      </c>
      <c r="D480" s="23">
        <v>1458.31</v>
      </c>
      <c r="E480" s="23">
        <v>699.99</v>
      </c>
    </row>
    <row r="481" spans="1:5" x14ac:dyDescent="0.3">
      <c r="A481" s="24">
        <v>43179</v>
      </c>
      <c r="B481" s="23">
        <v>2018</v>
      </c>
      <c r="C481" s="23" t="s">
        <v>31</v>
      </c>
      <c r="D481" s="23">
        <v>458.76</v>
      </c>
      <c r="E481" s="23">
        <v>243.14</v>
      </c>
    </row>
    <row r="482" spans="1:5" x14ac:dyDescent="0.3">
      <c r="A482" s="24">
        <v>42964</v>
      </c>
      <c r="B482" s="23">
        <v>2017</v>
      </c>
      <c r="C482" s="23" t="s">
        <v>30</v>
      </c>
      <c r="D482" s="23">
        <v>172.58</v>
      </c>
      <c r="E482" s="23">
        <v>82.84</v>
      </c>
    </row>
    <row r="483" spans="1:5" x14ac:dyDescent="0.3">
      <c r="A483" s="24">
        <v>42959</v>
      </c>
      <c r="B483" s="23">
        <v>2017</v>
      </c>
      <c r="C483" s="23" t="s">
        <v>76</v>
      </c>
      <c r="D483" s="23">
        <v>2375.3200000000002</v>
      </c>
      <c r="E483" s="23">
        <v>1567.71</v>
      </c>
    </row>
    <row r="484" spans="1:5" x14ac:dyDescent="0.3">
      <c r="A484" s="24">
        <v>43176</v>
      </c>
      <c r="B484" s="23">
        <v>2018</v>
      </c>
      <c r="C484" s="23" t="s">
        <v>30</v>
      </c>
      <c r="D484" s="23">
        <v>1542.83</v>
      </c>
      <c r="E484" s="23">
        <v>802.27</v>
      </c>
    </row>
    <row r="485" spans="1:5" x14ac:dyDescent="0.3">
      <c r="A485" s="24">
        <v>42532</v>
      </c>
      <c r="B485" s="23">
        <v>2016</v>
      </c>
      <c r="C485" s="23" t="s">
        <v>31</v>
      </c>
      <c r="D485" s="23">
        <v>660.93</v>
      </c>
      <c r="E485" s="23">
        <v>304.02999999999997</v>
      </c>
    </row>
    <row r="486" spans="1:5" x14ac:dyDescent="0.3">
      <c r="A486" s="24">
        <v>42674</v>
      </c>
      <c r="B486" s="23">
        <v>2016</v>
      </c>
      <c r="C486" s="23" t="s">
        <v>77</v>
      </c>
      <c r="D486" s="23">
        <v>544.23</v>
      </c>
      <c r="E486" s="23">
        <v>212.25</v>
      </c>
    </row>
    <row r="487" spans="1:5" x14ac:dyDescent="0.3">
      <c r="A487" s="24">
        <v>42855</v>
      </c>
      <c r="B487" s="23">
        <v>2017</v>
      </c>
      <c r="C487" s="23" t="s">
        <v>76</v>
      </c>
      <c r="D487" s="23">
        <v>150.19</v>
      </c>
      <c r="E487" s="23">
        <v>82.6</v>
      </c>
    </row>
    <row r="488" spans="1:5" x14ac:dyDescent="0.3">
      <c r="A488" s="24">
        <v>43058</v>
      </c>
      <c r="B488" s="23">
        <v>2017</v>
      </c>
      <c r="C488" s="23" t="s">
        <v>77</v>
      </c>
      <c r="D488" s="23">
        <v>451.19</v>
      </c>
      <c r="E488" s="23">
        <v>284.25</v>
      </c>
    </row>
    <row r="489" spans="1:5" x14ac:dyDescent="0.3">
      <c r="A489" s="24">
        <v>43116</v>
      </c>
      <c r="B489" s="23">
        <v>2018</v>
      </c>
      <c r="C489" s="23" t="s">
        <v>31</v>
      </c>
      <c r="D489" s="23">
        <v>1711.73</v>
      </c>
      <c r="E489" s="23">
        <v>958.57</v>
      </c>
    </row>
    <row r="490" spans="1:5" x14ac:dyDescent="0.3">
      <c r="A490" s="24">
        <v>43250</v>
      </c>
      <c r="B490" s="23">
        <v>2018</v>
      </c>
      <c r="C490" s="23" t="s">
        <v>30</v>
      </c>
      <c r="D490" s="23">
        <v>689.05</v>
      </c>
      <c r="E490" s="23">
        <v>461.66</v>
      </c>
    </row>
    <row r="491" spans="1:5" x14ac:dyDescent="0.3">
      <c r="A491" s="24">
        <v>42493</v>
      </c>
      <c r="B491" s="23">
        <v>2016</v>
      </c>
      <c r="C491" s="23" t="s">
        <v>31</v>
      </c>
      <c r="D491" s="23">
        <v>1463.2</v>
      </c>
      <c r="E491" s="23">
        <v>643.80999999999995</v>
      </c>
    </row>
    <row r="492" spans="1:5" x14ac:dyDescent="0.3">
      <c r="A492" s="24">
        <v>42700</v>
      </c>
      <c r="B492" s="23">
        <v>2016</v>
      </c>
      <c r="C492" s="23" t="s">
        <v>30</v>
      </c>
      <c r="D492" s="23">
        <v>398.06</v>
      </c>
      <c r="E492" s="23">
        <v>250.78</v>
      </c>
    </row>
    <row r="493" spans="1:5" x14ac:dyDescent="0.3">
      <c r="A493" s="24">
        <v>42612</v>
      </c>
      <c r="B493" s="23">
        <v>2016</v>
      </c>
      <c r="C493" s="23" t="s">
        <v>77</v>
      </c>
      <c r="D493" s="23">
        <v>2139.4699999999998</v>
      </c>
      <c r="E493" s="23">
        <v>855.79</v>
      </c>
    </row>
    <row r="494" spans="1:5" x14ac:dyDescent="0.3">
      <c r="A494" s="24">
        <v>42735</v>
      </c>
      <c r="B494" s="23">
        <v>2016</v>
      </c>
      <c r="C494" s="23" t="s">
        <v>77</v>
      </c>
      <c r="D494" s="23">
        <v>990.07</v>
      </c>
      <c r="E494" s="23">
        <v>386.13</v>
      </c>
    </row>
    <row r="495" spans="1:5" x14ac:dyDescent="0.3">
      <c r="A495" s="24">
        <v>43304</v>
      </c>
      <c r="B495" s="23">
        <v>2018</v>
      </c>
      <c r="C495" s="23" t="s">
        <v>30</v>
      </c>
      <c r="D495" s="23">
        <v>983.91</v>
      </c>
      <c r="E495" s="23">
        <v>600.19000000000005</v>
      </c>
    </row>
    <row r="496" spans="1:5" x14ac:dyDescent="0.3">
      <c r="A496" s="24">
        <v>42576</v>
      </c>
      <c r="B496" s="23">
        <v>2016</v>
      </c>
      <c r="C496" s="23" t="s">
        <v>31</v>
      </c>
      <c r="D496" s="23">
        <v>1697.79</v>
      </c>
      <c r="E496" s="23">
        <v>1052.6300000000001</v>
      </c>
    </row>
    <row r="497" spans="1:5" x14ac:dyDescent="0.3">
      <c r="A497" s="24">
        <v>43328</v>
      </c>
      <c r="B497" s="23">
        <v>2018</v>
      </c>
      <c r="C497" s="23" t="s">
        <v>31</v>
      </c>
      <c r="D497" s="23">
        <v>2311.1999999999998</v>
      </c>
      <c r="E497" s="23">
        <v>970.7</v>
      </c>
    </row>
    <row r="498" spans="1:5" x14ac:dyDescent="0.3">
      <c r="A498" s="24">
        <v>43343</v>
      </c>
      <c r="B498" s="23">
        <v>2018</v>
      </c>
      <c r="C498" s="23" t="s">
        <v>76</v>
      </c>
      <c r="D498" s="23">
        <v>2410.44</v>
      </c>
      <c r="E498" s="23">
        <v>1084.7</v>
      </c>
    </row>
    <row r="499" spans="1:5" x14ac:dyDescent="0.3">
      <c r="A499" s="24">
        <v>42863</v>
      </c>
      <c r="B499" s="23">
        <v>2017</v>
      </c>
      <c r="C499" s="23" t="s">
        <v>30</v>
      </c>
      <c r="D499" s="23">
        <v>779.09</v>
      </c>
      <c r="E499" s="23">
        <v>483.04</v>
      </c>
    </row>
    <row r="500" spans="1:5" x14ac:dyDescent="0.3">
      <c r="A500" s="24">
        <v>42992</v>
      </c>
      <c r="B500" s="23">
        <v>2017</v>
      </c>
      <c r="C500" s="23" t="s">
        <v>31</v>
      </c>
      <c r="D500" s="23">
        <v>1383.95</v>
      </c>
      <c r="E500" s="23">
        <v>775.01</v>
      </c>
    </row>
    <row r="501" spans="1:5" x14ac:dyDescent="0.3">
      <c r="A501" s="24">
        <v>42778</v>
      </c>
      <c r="B501" s="23">
        <v>2017</v>
      </c>
      <c r="C501" s="23" t="s">
        <v>77</v>
      </c>
      <c r="D501" s="23">
        <v>2318.2399999999998</v>
      </c>
      <c r="E501" s="23">
        <v>1506.86</v>
      </c>
    </row>
    <row r="502" spans="1:5" x14ac:dyDescent="0.3">
      <c r="A502" s="24">
        <v>42755</v>
      </c>
      <c r="B502" s="23">
        <v>2017</v>
      </c>
      <c r="C502" s="23" t="s">
        <v>30</v>
      </c>
      <c r="D502" s="23">
        <v>169.05</v>
      </c>
      <c r="E502" s="23">
        <v>106.5</v>
      </c>
    </row>
    <row r="503" spans="1:5" x14ac:dyDescent="0.3">
      <c r="A503" s="24">
        <v>43226</v>
      </c>
      <c r="B503" s="23">
        <v>2018</v>
      </c>
      <c r="C503" s="23" t="s">
        <v>30</v>
      </c>
      <c r="D503" s="23">
        <v>2383.7600000000002</v>
      </c>
      <c r="E503" s="23">
        <v>1406.42</v>
      </c>
    </row>
    <row r="504" spans="1:5" x14ac:dyDescent="0.3">
      <c r="A504" s="24">
        <v>42905</v>
      </c>
      <c r="B504" s="23">
        <v>2017</v>
      </c>
      <c r="C504" s="23" t="s">
        <v>77</v>
      </c>
      <c r="D504" s="23">
        <v>1536.25</v>
      </c>
      <c r="E504" s="23">
        <v>814.21</v>
      </c>
    </row>
    <row r="505" spans="1:5" x14ac:dyDescent="0.3">
      <c r="A505" s="24">
        <v>42926</v>
      </c>
      <c r="B505" s="23">
        <v>2017</v>
      </c>
      <c r="C505" s="23" t="s">
        <v>76</v>
      </c>
      <c r="D505" s="23">
        <v>548.89</v>
      </c>
      <c r="E505" s="23">
        <v>351.29</v>
      </c>
    </row>
    <row r="506" spans="1:5" x14ac:dyDescent="0.3">
      <c r="A506" s="24">
        <v>43374</v>
      </c>
      <c r="B506" s="23">
        <v>2018</v>
      </c>
      <c r="C506" s="23" t="s">
        <v>77</v>
      </c>
      <c r="D506" s="23">
        <v>1650.76</v>
      </c>
      <c r="E506" s="23">
        <v>775.86</v>
      </c>
    </row>
    <row r="507" spans="1:5" x14ac:dyDescent="0.3">
      <c r="A507" s="24">
        <v>43405</v>
      </c>
      <c r="B507" s="23">
        <v>2018</v>
      </c>
      <c r="C507" s="23" t="s">
        <v>30</v>
      </c>
      <c r="D507" s="23">
        <v>288.33999999999997</v>
      </c>
      <c r="E507" s="23">
        <v>170.12</v>
      </c>
    </row>
    <row r="508" spans="1:5" x14ac:dyDescent="0.3">
      <c r="A508" s="24">
        <v>43096</v>
      </c>
      <c r="B508" s="23">
        <v>2017</v>
      </c>
      <c r="C508" s="23" t="s">
        <v>30</v>
      </c>
      <c r="D508" s="23">
        <v>1625.12</v>
      </c>
      <c r="E508" s="23">
        <v>731.3</v>
      </c>
    </row>
    <row r="509" spans="1:5" x14ac:dyDescent="0.3">
      <c r="A509" s="24">
        <v>42889</v>
      </c>
      <c r="B509" s="23">
        <v>2017</v>
      </c>
      <c r="C509" s="23" t="s">
        <v>77</v>
      </c>
      <c r="D509" s="23">
        <v>1318.75</v>
      </c>
      <c r="E509" s="23">
        <v>685.75</v>
      </c>
    </row>
    <row r="510" spans="1:5" x14ac:dyDescent="0.3">
      <c r="A510" s="24">
        <v>42504</v>
      </c>
      <c r="B510" s="23">
        <v>2016</v>
      </c>
      <c r="C510" s="23" t="s">
        <v>30</v>
      </c>
      <c r="D510" s="23">
        <v>2247.4499999999998</v>
      </c>
      <c r="E510" s="23">
        <v>898.98</v>
      </c>
    </row>
    <row r="511" spans="1:5" x14ac:dyDescent="0.3">
      <c r="A511" s="24">
        <v>43236</v>
      </c>
      <c r="B511" s="23">
        <v>2018</v>
      </c>
      <c r="C511" s="23" t="s">
        <v>30</v>
      </c>
      <c r="D511" s="23">
        <v>1394.64</v>
      </c>
      <c r="E511" s="23">
        <v>669.43</v>
      </c>
    </row>
    <row r="512" spans="1:5" x14ac:dyDescent="0.3">
      <c r="A512" s="24">
        <v>43103</v>
      </c>
      <c r="B512" s="23">
        <v>2018</v>
      </c>
      <c r="C512" s="23" t="s">
        <v>31</v>
      </c>
      <c r="D512" s="23">
        <v>1567.29</v>
      </c>
      <c r="E512" s="23">
        <v>673.93</v>
      </c>
    </row>
    <row r="513" spans="1:5" x14ac:dyDescent="0.3">
      <c r="A513" s="24">
        <v>42840</v>
      </c>
      <c r="B513" s="23">
        <v>2017</v>
      </c>
      <c r="C513" s="23" t="s">
        <v>77</v>
      </c>
      <c r="D513" s="23">
        <v>993.69</v>
      </c>
      <c r="E513" s="23">
        <v>556.47</v>
      </c>
    </row>
    <row r="514" spans="1:5" x14ac:dyDescent="0.3">
      <c r="A514" s="24">
        <v>42633</v>
      </c>
      <c r="B514" s="23">
        <v>2016</v>
      </c>
      <c r="C514" s="23" t="s">
        <v>76</v>
      </c>
      <c r="D514" s="23">
        <v>1698.45</v>
      </c>
      <c r="E514" s="23">
        <v>1053.04</v>
      </c>
    </row>
    <row r="515" spans="1:5" x14ac:dyDescent="0.3">
      <c r="A515" s="24">
        <v>43248</v>
      </c>
      <c r="B515" s="23">
        <v>2018</v>
      </c>
      <c r="C515" s="23" t="s">
        <v>77</v>
      </c>
      <c r="D515" s="23">
        <v>529.82000000000005</v>
      </c>
      <c r="E515" s="23">
        <v>233.12</v>
      </c>
    </row>
    <row r="516" spans="1:5" x14ac:dyDescent="0.3">
      <c r="A516" s="24">
        <v>43032</v>
      </c>
      <c r="B516" s="23">
        <v>2017</v>
      </c>
      <c r="C516" s="23" t="s">
        <v>31</v>
      </c>
      <c r="D516" s="23">
        <v>898.34</v>
      </c>
      <c r="E516" s="23">
        <v>467.14</v>
      </c>
    </row>
    <row r="517" spans="1:5" x14ac:dyDescent="0.3">
      <c r="A517" s="24">
        <v>43340</v>
      </c>
      <c r="B517" s="23">
        <v>2018</v>
      </c>
      <c r="C517" s="23" t="s">
        <v>77</v>
      </c>
      <c r="D517" s="23">
        <v>2470.64</v>
      </c>
      <c r="E517" s="23">
        <v>1309.44</v>
      </c>
    </row>
    <row r="518" spans="1:5" x14ac:dyDescent="0.3">
      <c r="A518" s="24">
        <v>42704</v>
      </c>
      <c r="B518" s="23">
        <v>2016</v>
      </c>
      <c r="C518" s="23" t="s">
        <v>77</v>
      </c>
      <c r="D518" s="23">
        <v>421.06</v>
      </c>
      <c r="E518" s="23">
        <v>189.48</v>
      </c>
    </row>
    <row r="519" spans="1:5" x14ac:dyDescent="0.3">
      <c r="A519" s="24">
        <v>42406</v>
      </c>
      <c r="B519" s="23">
        <v>2016</v>
      </c>
      <c r="C519" s="23" t="s">
        <v>76</v>
      </c>
      <c r="D519" s="23">
        <v>1437.88</v>
      </c>
      <c r="E519" s="23">
        <v>704.56</v>
      </c>
    </row>
    <row r="520" spans="1:5" x14ac:dyDescent="0.3">
      <c r="A520" s="24">
        <v>42640</v>
      </c>
      <c r="B520" s="23">
        <v>2016</v>
      </c>
      <c r="C520" s="23" t="s">
        <v>31</v>
      </c>
      <c r="D520" s="23">
        <v>2495.48</v>
      </c>
      <c r="E520" s="23">
        <v>1297.6500000000001</v>
      </c>
    </row>
    <row r="521" spans="1:5" x14ac:dyDescent="0.3">
      <c r="A521" s="24">
        <v>42915</v>
      </c>
      <c r="B521" s="23">
        <v>2017</v>
      </c>
      <c r="C521" s="23" t="s">
        <v>76</v>
      </c>
      <c r="D521" s="23">
        <v>2123.1799999999998</v>
      </c>
      <c r="E521" s="23">
        <v>997.89</v>
      </c>
    </row>
    <row r="522" spans="1:5" x14ac:dyDescent="0.3">
      <c r="A522" s="24">
        <v>42704</v>
      </c>
      <c r="B522" s="23">
        <v>2016</v>
      </c>
      <c r="C522" s="23" t="s">
        <v>77</v>
      </c>
      <c r="D522" s="23">
        <v>1955.88</v>
      </c>
      <c r="E522" s="23">
        <v>1114.8499999999999</v>
      </c>
    </row>
    <row r="523" spans="1:5" x14ac:dyDescent="0.3">
      <c r="A523" s="24">
        <v>42780</v>
      </c>
      <c r="B523" s="23">
        <v>2017</v>
      </c>
      <c r="C523" s="23" t="s">
        <v>31</v>
      </c>
      <c r="D523" s="23">
        <v>2138.09</v>
      </c>
      <c r="E523" s="23">
        <v>1197.33</v>
      </c>
    </row>
    <row r="524" spans="1:5" x14ac:dyDescent="0.3">
      <c r="A524" s="24">
        <v>43212</v>
      </c>
      <c r="B524" s="23">
        <v>2018</v>
      </c>
      <c r="C524" s="23" t="s">
        <v>31</v>
      </c>
      <c r="D524" s="23">
        <v>2424.29</v>
      </c>
      <c r="E524" s="23">
        <v>1260.6300000000001</v>
      </c>
    </row>
    <row r="525" spans="1:5" x14ac:dyDescent="0.3">
      <c r="A525" s="24">
        <v>43028</v>
      </c>
      <c r="B525" s="23">
        <v>2017</v>
      </c>
      <c r="C525" s="23" t="s">
        <v>30</v>
      </c>
      <c r="D525" s="23">
        <v>426.29</v>
      </c>
      <c r="E525" s="23">
        <v>170.52</v>
      </c>
    </row>
    <row r="526" spans="1:5" x14ac:dyDescent="0.3">
      <c r="A526" s="24">
        <v>42895</v>
      </c>
      <c r="B526" s="23">
        <v>2017</v>
      </c>
      <c r="C526" s="23" t="s">
        <v>77</v>
      </c>
      <c r="D526" s="23">
        <v>1208.04</v>
      </c>
      <c r="E526" s="23">
        <v>761.07</v>
      </c>
    </row>
    <row r="527" spans="1:5" x14ac:dyDescent="0.3">
      <c r="A527" s="24">
        <v>43149</v>
      </c>
      <c r="B527" s="23">
        <v>2018</v>
      </c>
      <c r="C527" s="23" t="s">
        <v>77</v>
      </c>
      <c r="D527" s="23">
        <v>1623.8</v>
      </c>
      <c r="E527" s="23">
        <v>714.47</v>
      </c>
    </row>
    <row r="528" spans="1:5" x14ac:dyDescent="0.3">
      <c r="A528" s="24">
        <v>42826</v>
      </c>
      <c r="B528" s="23">
        <v>2017</v>
      </c>
      <c r="C528" s="23" t="s">
        <v>77</v>
      </c>
      <c r="D528" s="23">
        <v>1631.95</v>
      </c>
      <c r="E528" s="23">
        <v>1093.4100000000001</v>
      </c>
    </row>
    <row r="529" spans="1:5" x14ac:dyDescent="0.3">
      <c r="A529" s="24">
        <v>42422</v>
      </c>
      <c r="B529" s="23">
        <v>2016</v>
      </c>
      <c r="C529" s="23" t="s">
        <v>77</v>
      </c>
      <c r="D529" s="23">
        <v>120.99</v>
      </c>
      <c r="E529" s="23">
        <v>52.03</v>
      </c>
    </row>
    <row r="530" spans="1:5" x14ac:dyDescent="0.3">
      <c r="A530" s="24">
        <v>42460</v>
      </c>
      <c r="B530" s="23">
        <v>2016</v>
      </c>
      <c r="C530" s="23" t="s">
        <v>76</v>
      </c>
      <c r="D530" s="23">
        <v>1764.88</v>
      </c>
      <c r="E530" s="23">
        <v>882.44</v>
      </c>
    </row>
    <row r="531" spans="1:5" x14ac:dyDescent="0.3">
      <c r="A531" s="24">
        <v>42920</v>
      </c>
      <c r="B531" s="23">
        <v>2017</v>
      </c>
      <c r="C531" s="23" t="s">
        <v>30</v>
      </c>
      <c r="D531" s="23">
        <v>2084.75</v>
      </c>
      <c r="E531" s="23">
        <v>1355.09</v>
      </c>
    </row>
    <row r="532" spans="1:5" x14ac:dyDescent="0.3">
      <c r="A532" s="24">
        <v>43339</v>
      </c>
      <c r="B532" s="23">
        <v>2018</v>
      </c>
      <c r="C532" s="23" t="s">
        <v>76</v>
      </c>
      <c r="D532" s="23">
        <v>713.57</v>
      </c>
      <c r="E532" s="23">
        <v>278.29000000000002</v>
      </c>
    </row>
    <row r="533" spans="1:5" x14ac:dyDescent="0.3">
      <c r="A533" s="24">
        <v>43231</v>
      </c>
      <c r="B533" s="23">
        <v>2018</v>
      </c>
      <c r="C533" s="23" t="s">
        <v>31</v>
      </c>
      <c r="D533" s="23">
        <v>460.82</v>
      </c>
      <c r="E533" s="23">
        <v>276.49</v>
      </c>
    </row>
    <row r="534" spans="1:5" x14ac:dyDescent="0.3">
      <c r="A534" s="24">
        <v>43098</v>
      </c>
      <c r="B534" s="23">
        <v>2017</v>
      </c>
      <c r="C534" s="23" t="s">
        <v>30</v>
      </c>
      <c r="D534" s="23">
        <v>1333.21</v>
      </c>
      <c r="E534" s="23">
        <v>813.26</v>
      </c>
    </row>
    <row r="535" spans="1:5" x14ac:dyDescent="0.3">
      <c r="A535" s="24">
        <v>42393</v>
      </c>
      <c r="B535" s="23">
        <v>2016</v>
      </c>
      <c r="C535" s="23" t="s">
        <v>31</v>
      </c>
      <c r="D535" s="23">
        <v>2282.04</v>
      </c>
      <c r="E535" s="23">
        <v>958.46</v>
      </c>
    </row>
    <row r="536" spans="1:5" x14ac:dyDescent="0.3">
      <c r="A536" s="24">
        <v>43128</v>
      </c>
      <c r="B536" s="23">
        <v>2018</v>
      </c>
      <c r="C536" s="23" t="s">
        <v>77</v>
      </c>
      <c r="D536" s="23">
        <v>1910.03</v>
      </c>
      <c r="E536" s="23">
        <v>974.12</v>
      </c>
    </row>
    <row r="537" spans="1:5" x14ac:dyDescent="0.3">
      <c r="A537" s="24">
        <v>43254</v>
      </c>
      <c r="B537" s="23">
        <v>2018</v>
      </c>
      <c r="C537" s="23" t="s">
        <v>76</v>
      </c>
      <c r="D537" s="23">
        <v>1744.01</v>
      </c>
      <c r="E537" s="23">
        <v>1081.29</v>
      </c>
    </row>
    <row r="538" spans="1:5" x14ac:dyDescent="0.3">
      <c r="A538" s="24">
        <v>43195</v>
      </c>
      <c r="B538" s="23">
        <v>2018</v>
      </c>
      <c r="C538" s="23" t="s">
        <v>76</v>
      </c>
      <c r="D538" s="23">
        <v>1567.95</v>
      </c>
      <c r="E538" s="23">
        <v>627.17999999999995</v>
      </c>
    </row>
    <row r="539" spans="1:5" x14ac:dyDescent="0.3">
      <c r="A539" s="24">
        <v>42609</v>
      </c>
      <c r="B539" s="23">
        <v>2016</v>
      </c>
      <c r="C539" s="23" t="s">
        <v>77</v>
      </c>
      <c r="D539" s="23">
        <v>1490.73</v>
      </c>
      <c r="E539" s="23">
        <v>715.55</v>
      </c>
    </row>
    <row r="540" spans="1:5" x14ac:dyDescent="0.3">
      <c r="A540" s="24">
        <v>42391</v>
      </c>
      <c r="B540" s="23">
        <v>2016</v>
      </c>
      <c r="C540" s="23" t="s">
        <v>30</v>
      </c>
      <c r="D540" s="23">
        <v>549.73</v>
      </c>
      <c r="E540" s="23">
        <v>351.83</v>
      </c>
    </row>
    <row r="541" spans="1:5" x14ac:dyDescent="0.3">
      <c r="A541" s="24">
        <v>43251</v>
      </c>
      <c r="B541" s="23">
        <v>2018</v>
      </c>
      <c r="C541" s="23" t="s">
        <v>77</v>
      </c>
      <c r="D541" s="23">
        <v>2297.85</v>
      </c>
      <c r="E541" s="23">
        <v>1125.95</v>
      </c>
    </row>
    <row r="542" spans="1:5" x14ac:dyDescent="0.3">
      <c r="A542" s="24">
        <v>42775</v>
      </c>
      <c r="B542" s="23">
        <v>2017</v>
      </c>
      <c r="C542" s="23" t="s">
        <v>76</v>
      </c>
      <c r="D542" s="23">
        <v>1573.07</v>
      </c>
      <c r="E542" s="23">
        <v>1022.5</v>
      </c>
    </row>
    <row r="543" spans="1:5" x14ac:dyDescent="0.3">
      <c r="A543" s="24">
        <v>43074</v>
      </c>
      <c r="B543" s="23">
        <v>2017</v>
      </c>
      <c r="C543" s="23" t="s">
        <v>31</v>
      </c>
      <c r="D543" s="23">
        <v>1405.91</v>
      </c>
      <c r="E543" s="23">
        <v>801.37</v>
      </c>
    </row>
    <row r="544" spans="1:5" x14ac:dyDescent="0.3">
      <c r="A544" s="24">
        <v>42805</v>
      </c>
      <c r="B544" s="23">
        <v>2017</v>
      </c>
      <c r="C544" s="23" t="s">
        <v>77</v>
      </c>
      <c r="D544" s="23">
        <v>510.87</v>
      </c>
      <c r="E544" s="23">
        <v>332.07</v>
      </c>
    </row>
    <row r="545" spans="1:5" x14ac:dyDescent="0.3">
      <c r="A545" s="24">
        <v>43244</v>
      </c>
      <c r="B545" s="23">
        <v>2018</v>
      </c>
      <c r="C545" s="23" t="s">
        <v>77</v>
      </c>
      <c r="D545" s="23">
        <v>2431.9</v>
      </c>
      <c r="E545" s="23">
        <v>1386.18</v>
      </c>
    </row>
    <row r="546" spans="1:5" x14ac:dyDescent="0.3">
      <c r="A546" s="24">
        <v>43232</v>
      </c>
      <c r="B546" s="23">
        <v>2018</v>
      </c>
      <c r="C546" s="23" t="s">
        <v>76</v>
      </c>
      <c r="D546" s="23">
        <v>468.49</v>
      </c>
      <c r="E546" s="23">
        <v>267.04000000000002</v>
      </c>
    </row>
    <row r="547" spans="1:5" x14ac:dyDescent="0.3">
      <c r="A547" s="24">
        <v>43160</v>
      </c>
      <c r="B547" s="23">
        <v>2018</v>
      </c>
      <c r="C547" s="23" t="s">
        <v>30</v>
      </c>
      <c r="D547" s="23">
        <v>305.97000000000003</v>
      </c>
      <c r="E547" s="23">
        <v>174.4</v>
      </c>
    </row>
    <row r="548" spans="1:5" x14ac:dyDescent="0.3">
      <c r="A548" s="24">
        <v>43246</v>
      </c>
      <c r="B548" s="23">
        <v>2018</v>
      </c>
      <c r="C548" s="23" t="s">
        <v>31</v>
      </c>
      <c r="D548" s="23">
        <v>1248.3599999999999</v>
      </c>
      <c r="E548" s="23">
        <v>486.86</v>
      </c>
    </row>
    <row r="549" spans="1:5" x14ac:dyDescent="0.3">
      <c r="A549" s="24">
        <v>43068</v>
      </c>
      <c r="B549" s="23">
        <v>2017</v>
      </c>
      <c r="C549" s="23" t="s">
        <v>77</v>
      </c>
      <c r="D549" s="23">
        <v>2419.5100000000002</v>
      </c>
      <c r="E549" s="23">
        <v>1621.07</v>
      </c>
    </row>
    <row r="550" spans="1:5" x14ac:dyDescent="0.3">
      <c r="A550" s="24">
        <v>43250</v>
      </c>
      <c r="B550" s="23">
        <v>2018</v>
      </c>
      <c r="C550" s="23" t="s">
        <v>76</v>
      </c>
      <c r="D550" s="23">
        <v>650.66</v>
      </c>
      <c r="E550" s="23">
        <v>422.93</v>
      </c>
    </row>
    <row r="551" spans="1:5" x14ac:dyDescent="0.3">
      <c r="A551" s="24">
        <v>42570</v>
      </c>
      <c r="B551" s="23">
        <v>2016</v>
      </c>
      <c r="C551" s="23" t="s">
        <v>76</v>
      </c>
      <c r="D551" s="23">
        <v>2143.37</v>
      </c>
      <c r="E551" s="23">
        <v>835.91</v>
      </c>
    </row>
    <row r="552" spans="1:5" x14ac:dyDescent="0.3">
      <c r="A552" s="24">
        <v>42507</v>
      </c>
      <c r="B552" s="23">
        <v>2016</v>
      </c>
      <c r="C552" s="23" t="s">
        <v>77</v>
      </c>
      <c r="D552" s="23">
        <v>1933.21</v>
      </c>
      <c r="E552" s="23">
        <v>1179.26</v>
      </c>
    </row>
    <row r="553" spans="1:5" x14ac:dyDescent="0.3">
      <c r="A553" s="24">
        <v>43205</v>
      </c>
      <c r="B553" s="23">
        <v>2018</v>
      </c>
      <c r="C553" s="23" t="s">
        <v>76</v>
      </c>
      <c r="D553" s="23">
        <v>640.23</v>
      </c>
      <c r="E553" s="23">
        <v>300.91000000000003</v>
      </c>
    </row>
    <row r="554" spans="1:5" x14ac:dyDescent="0.3">
      <c r="A554" s="24">
        <v>42668</v>
      </c>
      <c r="B554" s="23">
        <v>2016</v>
      </c>
      <c r="C554" s="23" t="s">
        <v>30</v>
      </c>
      <c r="D554" s="23">
        <v>212.44</v>
      </c>
      <c r="E554" s="23">
        <v>142.33000000000001</v>
      </c>
    </row>
    <row r="555" spans="1:5" x14ac:dyDescent="0.3">
      <c r="A555" s="24">
        <v>42701</v>
      </c>
      <c r="B555" s="23">
        <v>2016</v>
      </c>
      <c r="C555" s="23" t="s">
        <v>76</v>
      </c>
      <c r="D555" s="23">
        <v>775.76</v>
      </c>
      <c r="E555" s="23">
        <v>403.4</v>
      </c>
    </row>
    <row r="556" spans="1:5" x14ac:dyDescent="0.3">
      <c r="A556" s="24">
        <v>42479</v>
      </c>
      <c r="B556" s="23">
        <v>2016</v>
      </c>
      <c r="C556" s="23" t="s">
        <v>76</v>
      </c>
      <c r="D556" s="23">
        <v>2402.7600000000002</v>
      </c>
      <c r="E556" s="23">
        <v>1489.71</v>
      </c>
    </row>
    <row r="557" spans="1:5" x14ac:dyDescent="0.3">
      <c r="A557" s="24">
        <v>42494</v>
      </c>
      <c r="B557" s="23">
        <v>2016</v>
      </c>
      <c r="C557" s="23" t="s">
        <v>76</v>
      </c>
      <c r="D557" s="23">
        <v>1207.67</v>
      </c>
      <c r="E557" s="23">
        <v>712.53</v>
      </c>
    </row>
    <row r="558" spans="1:5" x14ac:dyDescent="0.3">
      <c r="A558" s="24">
        <v>42558</v>
      </c>
      <c r="B558" s="23">
        <v>2016</v>
      </c>
      <c r="C558" s="23" t="s">
        <v>31</v>
      </c>
      <c r="D558" s="23">
        <v>2420.86</v>
      </c>
      <c r="E558" s="23">
        <v>1525.14</v>
      </c>
    </row>
    <row r="559" spans="1:5" x14ac:dyDescent="0.3">
      <c r="A559" s="24">
        <v>42510</v>
      </c>
      <c r="B559" s="23">
        <v>2016</v>
      </c>
      <c r="C559" s="23" t="s">
        <v>30</v>
      </c>
      <c r="D559" s="23">
        <v>600.99</v>
      </c>
      <c r="E559" s="23">
        <v>354.58</v>
      </c>
    </row>
    <row r="560" spans="1:5" x14ac:dyDescent="0.3">
      <c r="A560" s="24">
        <v>43177</v>
      </c>
      <c r="B560" s="23">
        <v>2018</v>
      </c>
      <c r="C560" s="23" t="s">
        <v>30</v>
      </c>
      <c r="D560" s="23">
        <v>1382.05</v>
      </c>
      <c r="E560" s="23">
        <v>539</v>
      </c>
    </row>
    <row r="561" spans="1:5" x14ac:dyDescent="0.3">
      <c r="A561" s="24">
        <v>43010</v>
      </c>
      <c r="B561" s="23">
        <v>2017</v>
      </c>
      <c r="C561" s="23" t="s">
        <v>30</v>
      </c>
      <c r="D561" s="23">
        <v>1733.11</v>
      </c>
      <c r="E561" s="23">
        <v>1126.52</v>
      </c>
    </row>
    <row r="562" spans="1:5" x14ac:dyDescent="0.3">
      <c r="A562" s="24">
        <v>42539</v>
      </c>
      <c r="B562" s="23">
        <v>2016</v>
      </c>
      <c r="C562" s="23" t="s">
        <v>30</v>
      </c>
      <c r="D562" s="23">
        <v>158.13999999999999</v>
      </c>
      <c r="E562" s="23">
        <v>85.4</v>
      </c>
    </row>
    <row r="563" spans="1:5" x14ac:dyDescent="0.3">
      <c r="A563" s="24">
        <v>42668</v>
      </c>
      <c r="B563" s="23">
        <v>2016</v>
      </c>
      <c r="C563" s="23" t="s">
        <v>30</v>
      </c>
      <c r="D563" s="23">
        <v>902.42</v>
      </c>
      <c r="E563" s="23">
        <v>424.14</v>
      </c>
    </row>
    <row r="564" spans="1:5" x14ac:dyDescent="0.3">
      <c r="A564" s="24">
        <v>42495</v>
      </c>
      <c r="B564" s="23">
        <v>2016</v>
      </c>
      <c r="C564" s="23" t="s">
        <v>31</v>
      </c>
      <c r="D564" s="23">
        <v>1200.49</v>
      </c>
      <c r="E564" s="23">
        <v>684.28</v>
      </c>
    </row>
    <row r="565" spans="1:5" x14ac:dyDescent="0.3">
      <c r="A565" s="24">
        <v>43132</v>
      </c>
      <c r="B565" s="23">
        <v>2018</v>
      </c>
      <c r="C565" s="23" t="s">
        <v>30</v>
      </c>
      <c r="D565" s="23">
        <v>1899.36</v>
      </c>
      <c r="E565" s="23">
        <v>835.72</v>
      </c>
    </row>
    <row r="566" spans="1:5" x14ac:dyDescent="0.3">
      <c r="A566" s="24">
        <v>42737</v>
      </c>
      <c r="B566" s="23">
        <v>2017</v>
      </c>
      <c r="C566" s="23" t="s">
        <v>76</v>
      </c>
      <c r="D566" s="23">
        <v>790.56</v>
      </c>
      <c r="E566" s="23">
        <v>482.24</v>
      </c>
    </row>
    <row r="567" spans="1:5" x14ac:dyDescent="0.3">
      <c r="A567" s="24">
        <v>42943</v>
      </c>
      <c r="B567" s="23">
        <v>2017</v>
      </c>
      <c r="C567" s="23" t="s">
        <v>77</v>
      </c>
      <c r="D567" s="23">
        <v>599.09</v>
      </c>
      <c r="E567" s="23">
        <v>233.65</v>
      </c>
    </row>
    <row r="568" spans="1:5" x14ac:dyDescent="0.3">
      <c r="A568" s="24">
        <v>42979</v>
      </c>
      <c r="B568" s="23">
        <v>2017</v>
      </c>
      <c r="C568" s="23" t="s">
        <v>30</v>
      </c>
      <c r="D568" s="23">
        <v>1698.72</v>
      </c>
      <c r="E568" s="23">
        <v>1002.24</v>
      </c>
    </row>
    <row r="569" spans="1:5" x14ac:dyDescent="0.3">
      <c r="A569" s="24">
        <v>42630</v>
      </c>
      <c r="B569" s="23">
        <v>2016</v>
      </c>
      <c r="C569" s="23" t="s">
        <v>30</v>
      </c>
      <c r="D569" s="23">
        <v>2220.2399999999998</v>
      </c>
      <c r="E569" s="23">
        <v>888.1</v>
      </c>
    </row>
    <row r="570" spans="1:5" x14ac:dyDescent="0.3">
      <c r="A570" s="24">
        <v>43152</v>
      </c>
      <c r="B570" s="23">
        <v>2018</v>
      </c>
      <c r="C570" s="23" t="s">
        <v>76</v>
      </c>
      <c r="D570" s="23">
        <v>574.17999999999995</v>
      </c>
      <c r="E570" s="23">
        <v>292.83</v>
      </c>
    </row>
    <row r="571" spans="1:5" x14ac:dyDescent="0.3">
      <c r="A571" s="24">
        <v>42845</v>
      </c>
      <c r="B571" s="23">
        <v>2017</v>
      </c>
      <c r="C571" s="23" t="s">
        <v>76</v>
      </c>
      <c r="D571" s="23">
        <v>803.78</v>
      </c>
      <c r="E571" s="23">
        <v>377.78</v>
      </c>
    </row>
    <row r="572" spans="1:5" x14ac:dyDescent="0.3">
      <c r="A572" s="24">
        <v>42473</v>
      </c>
      <c r="B572" s="23">
        <v>2016</v>
      </c>
      <c r="C572" s="23" t="s">
        <v>76</v>
      </c>
      <c r="D572" s="23">
        <v>1006.45</v>
      </c>
      <c r="E572" s="23">
        <v>432.77</v>
      </c>
    </row>
    <row r="573" spans="1:5" x14ac:dyDescent="0.3">
      <c r="A573" s="24">
        <v>43008</v>
      </c>
      <c r="B573" s="23">
        <v>2017</v>
      </c>
      <c r="C573" s="23" t="s">
        <v>31</v>
      </c>
      <c r="D573" s="23">
        <v>1624.14</v>
      </c>
      <c r="E573" s="23">
        <v>779.59</v>
      </c>
    </row>
    <row r="574" spans="1:5" x14ac:dyDescent="0.3">
      <c r="A574" s="24">
        <v>42758</v>
      </c>
      <c r="B574" s="23">
        <v>2017</v>
      </c>
      <c r="C574" s="23" t="s">
        <v>30</v>
      </c>
      <c r="D574" s="23">
        <v>566.62</v>
      </c>
      <c r="E574" s="23">
        <v>317.31</v>
      </c>
    </row>
    <row r="575" spans="1:5" x14ac:dyDescent="0.3">
      <c r="A575" s="24">
        <v>42599</v>
      </c>
      <c r="B575" s="23">
        <v>2016</v>
      </c>
      <c r="C575" s="23" t="s">
        <v>77</v>
      </c>
      <c r="D575" s="23">
        <v>249.4</v>
      </c>
      <c r="E575" s="23">
        <v>154.63</v>
      </c>
    </row>
    <row r="576" spans="1:5" x14ac:dyDescent="0.3">
      <c r="A576" s="24">
        <v>43065</v>
      </c>
      <c r="B576" s="23">
        <v>2017</v>
      </c>
      <c r="C576" s="23" t="s">
        <v>31</v>
      </c>
      <c r="D576" s="23">
        <v>45.11</v>
      </c>
      <c r="E576" s="23">
        <v>18.95</v>
      </c>
    </row>
    <row r="577" spans="1:5" x14ac:dyDescent="0.3">
      <c r="A577" s="24">
        <v>43352</v>
      </c>
      <c r="B577" s="23">
        <v>2018</v>
      </c>
      <c r="C577" s="23" t="s">
        <v>30</v>
      </c>
      <c r="D577" s="23">
        <v>787.64</v>
      </c>
      <c r="E577" s="23">
        <v>393.82</v>
      </c>
    </row>
    <row r="578" spans="1:5" x14ac:dyDescent="0.3">
      <c r="A578" s="24">
        <v>42945</v>
      </c>
      <c r="B578" s="23">
        <v>2017</v>
      </c>
      <c r="C578" s="23" t="s">
        <v>30</v>
      </c>
      <c r="D578" s="23">
        <v>1248.92</v>
      </c>
      <c r="E578" s="23">
        <v>487.08</v>
      </c>
    </row>
    <row r="579" spans="1:5" x14ac:dyDescent="0.3">
      <c r="A579" s="24">
        <v>43397</v>
      </c>
      <c r="B579" s="23">
        <v>2018</v>
      </c>
      <c r="C579" s="23" t="s">
        <v>30</v>
      </c>
      <c r="D579" s="23">
        <v>719.72</v>
      </c>
      <c r="E579" s="23">
        <v>388.65</v>
      </c>
    </row>
    <row r="580" spans="1:5" x14ac:dyDescent="0.3">
      <c r="A580" s="24">
        <v>42624</v>
      </c>
      <c r="B580" s="23">
        <v>2016</v>
      </c>
      <c r="C580" s="23" t="s">
        <v>30</v>
      </c>
      <c r="D580" s="23">
        <v>1631.44</v>
      </c>
      <c r="E580" s="23">
        <v>1027.81</v>
      </c>
    </row>
    <row r="581" spans="1:5" x14ac:dyDescent="0.3">
      <c r="A581" s="24">
        <v>43100</v>
      </c>
      <c r="B581" s="23">
        <v>2017</v>
      </c>
      <c r="C581" s="23" t="s">
        <v>31</v>
      </c>
      <c r="D581" s="23">
        <v>1959.78</v>
      </c>
      <c r="E581" s="23">
        <v>1195.47</v>
      </c>
    </row>
    <row r="582" spans="1:5" x14ac:dyDescent="0.3">
      <c r="A582" s="24">
        <v>42646</v>
      </c>
      <c r="B582" s="23">
        <v>2016</v>
      </c>
      <c r="C582" s="23" t="s">
        <v>30</v>
      </c>
      <c r="D582" s="23">
        <v>513.19000000000005</v>
      </c>
      <c r="E582" s="23">
        <v>318.18</v>
      </c>
    </row>
    <row r="583" spans="1:5" x14ac:dyDescent="0.3">
      <c r="A583" s="24">
        <v>43421</v>
      </c>
      <c r="B583" s="23">
        <v>2018</v>
      </c>
      <c r="C583" s="23" t="s">
        <v>31</v>
      </c>
      <c r="D583" s="23">
        <v>2164.25</v>
      </c>
      <c r="E583" s="23">
        <v>1406.76</v>
      </c>
    </row>
    <row r="584" spans="1:5" x14ac:dyDescent="0.3">
      <c r="A584" s="24">
        <v>42372</v>
      </c>
      <c r="B584" s="23">
        <v>2016</v>
      </c>
      <c r="C584" s="23" t="s">
        <v>30</v>
      </c>
      <c r="D584" s="23">
        <v>440.32</v>
      </c>
      <c r="E584" s="23">
        <v>171.72</v>
      </c>
    </row>
    <row r="585" spans="1:5" x14ac:dyDescent="0.3">
      <c r="A585" s="24">
        <v>43417</v>
      </c>
      <c r="B585" s="23">
        <v>2018</v>
      </c>
      <c r="C585" s="23" t="s">
        <v>30</v>
      </c>
      <c r="D585" s="23">
        <v>292.45</v>
      </c>
      <c r="E585" s="23">
        <v>116.98</v>
      </c>
    </row>
    <row r="586" spans="1:5" x14ac:dyDescent="0.3">
      <c r="A586" s="24">
        <v>43458</v>
      </c>
      <c r="B586" s="23">
        <v>2018</v>
      </c>
      <c r="C586" s="23" t="s">
        <v>76</v>
      </c>
      <c r="D586" s="23">
        <v>2295.48</v>
      </c>
      <c r="E586" s="23">
        <v>1377.29</v>
      </c>
    </row>
    <row r="587" spans="1:5" x14ac:dyDescent="0.3">
      <c r="A587" s="24">
        <v>43370</v>
      </c>
      <c r="B587" s="23">
        <v>2018</v>
      </c>
      <c r="C587" s="23" t="s">
        <v>77</v>
      </c>
      <c r="D587" s="23">
        <v>1429.82</v>
      </c>
      <c r="E587" s="23">
        <v>743.51</v>
      </c>
    </row>
    <row r="588" spans="1:5" x14ac:dyDescent="0.3">
      <c r="A588" s="24">
        <v>42788</v>
      </c>
      <c r="B588" s="23">
        <v>2017</v>
      </c>
      <c r="C588" s="23" t="s">
        <v>77</v>
      </c>
      <c r="D588" s="23">
        <v>1468.2</v>
      </c>
      <c r="E588" s="23">
        <v>572.6</v>
      </c>
    </row>
    <row r="589" spans="1:5" x14ac:dyDescent="0.3">
      <c r="A589" s="24">
        <v>43362</v>
      </c>
      <c r="B589" s="23">
        <v>2018</v>
      </c>
      <c r="C589" s="23" t="s">
        <v>76</v>
      </c>
      <c r="D589" s="23">
        <v>2373.85</v>
      </c>
      <c r="E589" s="23">
        <v>1091.97</v>
      </c>
    </row>
    <row r="590" spans="1:5" x14ac:dyDescent="0.3">
      <c r="A590" s="24">
        <v>42384</v>
      </c>
      <c r="B590" s="23">
        <v>2016</v>
      </c>
      <c r="C590" s="23" t="s">
        <v>76</v>
      </c>
      <c r="D590" s="23">
        <v>2263.96</v>
      </c>
      <c r="E590" s="23">
        <v>1041.42</v>
      </c>
    </row>
    <row r="591" spans="1:5" x14ac:dyDescent="0.3">
      <c r="A591" s="24">
        <v>42835</v>
      </c>
      <c r="B591" s="23">
        <v>2017</v>
      </c>
      <c r="C591" s="23" t="s">
        <v>77</v>
      </c>
      <c r="D591" s="23">
        <v>96.28</v>
      </c>
      <c r="E591" s="23">
        <v>44.29</v>
      </c>
    </row>
    <row r="592" spans="1:5" x14ac:dyDescent="0.3">
      <c r="A592" s="24">
        <v>43150</v>
      </c>
      <c r="B592" s="23">
        <v>2018</v>
      </c>
      <c r="C592" s="23" t="s">
        <v>77</v>
      </c>
      <c r="D592" s="23">
        <v>2059.19</v>
      </c>
      <c r="E592" s="23">
        <v>1009</v>
      </c>
    </row>
    <row r="593" spans="1:5" x14ac:dyDescent="0.3">
      <c r="A593" s="24">
        <v>43078</v>
      </c>
      <c r="B593" s="23">
        <v>2017</v>
      </c>
      <c r="C593" s="23" t="s">
        <v>76</v>
      </c>
      <c r="D593" s="23">
        <v>1750.49</v>
      </c>
      <c r="E593" s="23">
        <v>717.7</v>
      </c>
    </row>
    <row r="594" spans="1:5" x14ac:dyDescent="0.3">
      <c r="A594" s="24">
        <v>42811</v>
      </c>
      <c r="B594" s="23">
        <v>2017</v>
      </c>
      <c r="C594" s="23" t="s">
        <v>31</v>
      </c>
      <c r="D594" s="23">
        <v>2485.4899999999998</v>
      </c>
      <c r="E594" s="23">
        <v>1019.05</v>
      </c>
    </row>
    <row r="595" spans="1:5" x14ac:dyDescent="0.3">
      <c r="A595" s="24">
        <v>42845</v>
      </c>
      <c r="B595" s="23">
        <v>2017</v>
      </c>
      <c r="C595" s="23" t="s">
        <v>31</v>
      </c>
      <c r="D595" s="23">
        <v>1274</v>
      </c>
      <c r="E595" s="23">
        <v>560.55999999999995</v>
      </c>
    </row>
    <row r="596" spans="1:5" x14ac:dyDescent="0.3">
      <c r="A596" s="24">
        <v>42639</v>
      </c>
      <c r="B596" s="23">
        <v>2016</v>
      </c>
      <c r="C596" s="23" t="s">
        <v>30</v>
      </c>
      <c r="D596" s="23">
        <v>820.24</v>
      </c>
      <c r="E596" s="23">
        <v>541.36</v>
      </c>
    </row>
    <row r="597" spans="1:5" x14ac:dyDescent="0.3">
      <c r="A597" s="24">
        <v>42661</v>
      </c>
      <c r="B597" s="23">
        <v>2016</v>
      </c>
      <c r="C597" s="23" t="s">
        <v>77</v>
      </c>
      <c r="D597" s="23">
        <v>1430.73</v>
      </c>
      <c r="E597" s="23">
        <v>844.13</v>
      </c>
    </row>
    <row r="598" spans="1:5" x14ac:dyDescent="0.3">
      <c r="A598" s="24">
        <v>42794</v>
      </c>
      <c r="B598" s="23">
        <v>2017</v>
      </c>
      <c r="C598" s="23" t="s">
        <v>30</v>
      </c>
      <c r="D598" s="23">
        <v>349.09</v>
      </c>
      <c r="E598" s="23">
        <v>212.94</v>
      </c>
    </row>
    <row r="599" spans="1:5" x14ac:dyDescent="0.3">
      <c r="A599" s="24">
        <v>42374</v>
      </c>
      <c r="B599" s="23">
        <v>2016</v>
      </c>
      <c r="C599" s="23" t="s">
        <v>77</v>
      </c>
      <c r="D599" s="23">
        <v>1771.18</v>
      </c>
      <c r="E599" s="23">
        <v>885.59</v>
      </c>
    </row>
    <row r="600" spans="1:5" x14ac:dyDescent="0.3">
      <c r="A600" s="24">
        <v>42707</v>
      </c>
      <c r="B600" s="23">
        <v>2016</v>
      </c>
      <c r="C600" s="23" t="s">
        <v>76</v>
      </c>
      <c r="D600" s="23">
        <v>2478.27</v>
      </c>
      <c r="E600" s="23">
        <v>1164.79</v>
      </c>
    </row>
    <row r="601" spans="1:5" x14ac:dyDescent="0.3">
      <c r="A601" s="24">
        <v>43274</v>
      </c>
      <c r="B601" s="23">
        <v>2018</v>
      </c>
      <c r="C601" s="23" t="s">
        <v>31</v>
      </c>
      <c r="D601" s="23">
        <v>1236.55</v>
      </c>
      <c r="E601" s="23">
        <v>581.17999999999995</v>
      </c>
    </row>
    <row r="602" spans="1:5" x14ac:dyDescent="0.3">
      <c r="A602" s="24">
        <v>43375</v>
      </c>
      <c r="B602" s="23">
        <v>2018</v>
      </c>
      <c r="C602" s="23" t="s">
        <v>77</v>
      </c>
      <c r="D602" s="23">
        <v>1816.07</v>
      </c>
      <c r="E602" s="23">
        <v>1017</v>
      </c>
    </row>
    <row r="603" spans="1:5" x14ac:dyDescent="0.3">
      <c r="A603" s="24">
        <v>42484</v>
      </c>
      <c r="B603" s="23">
        <v>2016</v>
      </c>
      <c r="C603" s="23" t="s">
        <v>31</v>
      </c>
      <c r="D603" s="23">
        <v>180.14</v>
      </c>
      <c r="E603" s="23">
        <v>82.86</v>
      </c>
    </row>
    <row r="604" spans="1:5" x14ac:dyDescent="0.3">
      <c r="A604" s="24">
        <v>42803</v>
      </c>
      <c r="B604" s="23">
        <v>2017</v>
      </c>
      <c r="C604" s="23" t="s">
        <v>77</v>
      </c>
      <c r="D604" s="23">
        <v>2433.5100000000002</v>
      </c>
      <c r="E604" s="23">
        <v>1314.1</v>
      </c>
    </row>
    <row r="605" spans="1:5" x14ac:dyDescent="0.3">
      <c r="A605" s="24">
        <v>42819</v>
      </c>
      <c r="B605" s="23">
        <v>2017</v>
      </c>
      <c r="C605" s="23" t="s">
        <v>77</v>
      </c>
      <c r="D605" s="23">
        <v>2145.1</v>
      </c>
      <c r="E605" s="23">
        <v>1158.3499999999999</v>
      </c>
    </row>
    <row r="606" spans="1:5" x14ac:dyDescent="0.3">
      <c r="A606" s="24">
        <v>42570</v>
      </c>
      <c r="B606" s="23">
        <v>2016</v>
      </c>
      <c r="C606" s="23" t="s">
        <v>30</v>
      </c>
      <c r="D606" s="23">
        <v>1331.71</v>
      </c>
      <c r="E606" s="23">
        <v>639.22</v>
      </c>
    </row>
    <row r="607" spans="1:5" x14ac:dyDescent="0.3">
      <c r="A607" s="24">
        <v>42523</v>
      </c>
      <c r="B607" s="23">
        <v>2016</v>
      </c>
      <c r="C607" s="23" t="s">
        <v>77</v>
      </c>
      <c r="D607" s="23">
        <v>2026.51</v>
      </c>
      <c r="E607" s="23">
        <v>1033.52</v>
      </c>
    </row>
    <row r="608" spans="1:5" x14ac:dyDescent="0.3">
      <c r="A608" s="24">
        <v>42413</v>
      </c>
      <c r="B608" s="23">
        <v>2016</v>
      </c>
      <c r="C608" s="23" t="s">
        <v>77</v>
      </c>
      <c r="D608" s="23">
        <v>2157.7600000000002</v>
      </c>
      <c r="E608" s="23">
        <v>1273.08</v>
      </c>
    </row>
    <row r="609" spans="1:5" x14ac:dyDescent="0.3">
      <c r="A609" s="24">
        <v>42858</v>
      </c>
      <c r="B609" s="23">
        <v>2017</v>
      </c>
      <c r="C609" s="23" t="s">
        <v>31</v>
      </c>
      <c r="D609" s="23">
        <v>2231.34</v>
      </c>
      <c r="E609" s="23">
        <v>1271.8599999999999</v>
      </c>
    </row>
    <row r="610" spans="1:5" x14ac:dyDescent="0.3">
      <c r="A610" s="24">
        <v>42449</v>
      </c>
      <c r="B610" s="23">
        <v>2016</v>
      </c>
      <c r="C610" s="23" t="s">
        <v>31</v>
      </c>
      <c r="D610" s="23">
        <v>734.63</v>
      </c>
      <c r="E610" s="23">
        <v>359.97</v>
      </c>
    </row>
    <row r="611" spans="1:5" x14ac:dyDescent="0.3">
      <c r="A611" s="24">
        <v>42649</v>
      </c>
      <c r="B611" s="23">
        <v>2016</v>
      </c>
      <c r="C611" s="23" t="s">
        <v>30</v>
      </c>
      <c r="D611" s="23">
        <v>1839.47</v>
      </c>
      <c r="E611" s="23">
        <v>956.52</v>
      </c>
    </row>
    <row r="612" spans="1:5" x14ac:dyDescent="0.3">
      <c r="A612" s="24">
        <v>43065</v>
      </c>
      <c r="B612" s="23">
        <v>2017</v>
      </c>
      <c r="C612" s="23" t="s">
        <v>76</v>
      </c>
      <c r="D612" s="23">
        <v>422.71</v>
      </c>
      <c r="E612" s="23">
        <v>169.08</v>
      </c>
    </row>
    <row r="613" spans="1:5" x14ac:dyDescent="0.3">
      <c r="A613" s="24">
        <v>42901</v>
      </c>
      <c r="B613" s="23">
        <v>2017</v>
      </c>
      <c r="C613" s="23" t="s">
        <v>77</v>
      </c>
      <c r="D613" s="23">
        <v>2438.39</v>
      </c>
      <c r="E613" s="23">
        <v>1341.11</v>
      </c>
    </row>
    <row r="614" spans="1:5" x14ac:dyDescent="0.3">
      <c r="A614" s="24">
        <v>43426</v>
      </c>
      <c r="B614" s="23">
        <v>2018</v>
      </c>
      <c r="C614" s="23" t="s">
        <v>77</v>
      </c>
      <c r="D614" s="23">
        <v>120.54</v>
      </c>
      <c r="E614" s="23">
        <v>55.45</v>
      </c>
    </row>
    <row r="615" spans="1:5" x14ac:dyDescent="0.3">
      <c r="A615" s="24">
        <v>43084</v>
      </c>
      <c r="B615" s="23">
        <v>2017</v>
      </c>
      <c r="C615" s="23" t="s">
        <v>77</v>
      </c>
      <c r="D615" s="23">
        <v>410.47</v>
      </c>
      <c r="E615" s="23">
        <v>238.07</v>
      </c>
    </row>
    <row r="616" spans="1:5" x14ac:dyDescent="0.3">
      <c r="A616" s="24">
        <v>43242</v>
      </c>
      <c r="B616" s="23">
        <v>2018</v>
      </c>
      <c r="C616" s="23" t="s">
        <v>76</v>
      </c>
      <c r="D616" s="23">
        <v>1300.3599999999999</v>
      </c>
      <c r="E616" s="23">
        <v>728.2</v>
      </c>
    </row>
    <row r="617" spans="1:5" x14ac:dyDescent="0.3">
      <c r="A617" s="24">
        <v>42930</v>
      </c>
      <c r="B617" s="23">
        <v>2017</v>
      </c>
      <c r="C617" s="23" t="s">
        <v>31</v>
      </c>
      <c r="D617" s="23">
        <v>2256.06</v>
      </c>
      <c r="E617" s="23">
        <v>1308.51</v>
      </c>
    </row>
    <row r="618" spans="1:5" x14ac:dyDescent="0.3">
      <c r="A618" s="24">
        <v>43448</v>
      </c>
      <c r="B618" s="23">
        <v>2018</v>
      </c>
      <c r="C618" s="23" t="s">
        <v>31</v>
      </c>
      <c r="D618" s="23">
        <v>553.39</v>
      </c>
      <c r="E618" s="23">
        <v>309.89999999999998</v>
      </c>
    </row>
    <row r="619" spans="1:5" x14ac:dyDescent="0.3">
      <c r="A619" s="24">
        <v>42697</v>
      </c>
      <c r="B619" s="23">
        <v>2016</v>
      </c>
      <c r="C619" s="23" t="s">
        <v>77</v>
      </c>
      <c r="D619" s="23">
        <v>2390.21</v>
      </c>
      <c r="E619" s="23">
        <v>1505.83</v>
      </c>
    </row>
    <row r="620" spans="1:5" x14ac:dyDescent="0.3">
      <c r="A620" s="24">
        <v>43402</v>
      </c>
      <c r="B620" s="23">
        <v>2018</v>
      </c>
      <c r="C620" s="23" t="s">
        <v>76</v>
      </c>
      <c r="D620" s="23">
        <v>1127.4100000000001</v>
      </c>
      <c r="E620" s="23">
        <v>642.62</v>
      </c>
    </row>
    <row r="621" spans="1:5" x14ac:dyDescent="0.3">
      <c r="A621" s="24">
        <v>43366</v>
      </c>
      <c r="B621" s="23">
        <v>2018</v>
      </c>
      <c r="C621" s="23" t="s">
        <v>77</v>
      </c>
      <c r="D621" s="23">
        <v>1275.43</v>
      </c>
      <c r="E621" s="23">
        <v>624.96</v>
      </c>
    </row>
    <row r="622" spans="1:5" x14ac:dyDescent="0.3">
      <c r="A622" s="24">
        <v>42580</v>
      </c>
      <c r="B622" s="23">
        <v>2016</v>
      </c>
      <c r="C622" s="23" t="s">
        <v>31</v>
      </c>
      <c r="D622" s="23">
        <v>1355.51</v>
      </c>
      <c r="E622" s="23">
        <v>691.31</v>
      </c>
    </row>
    <row r="623" spans="1:5" x14ac:dyDescent="0.3">
      <c r="A623" s="24">
        <v>42653</v>
      </c>
      <c r="B623" s="23">
        <v>2016</v>
      </c>
      <c r="C623" s="23" t="s">
        <v>77</v>
      </c>
      <c r="D623" s="23">
        <v>510.72</v>
      </c>
      <c r="E623" s="23">
        <v>209.4</v>
      </c>
    </row>
    <row r="624" spans="1:5" x14ac:dyDescent="0.3">
      <c r="A624" s="24">
        <v>43065</v>
      </c>
      <c r="B624" s="23">
        <v>2017</v>
      </c>
      <c r="C624" s="23" t="s">
        <v>76</v>
      </c>
      <c r="D624" s="23">
        <v>166</v>
      </c>
      <c r="E624" s="23">
        <v>94.62</v>
      </c>
    </row>
    <row r="625" spans="1:5" x14ac:dyDescent="0.3">
      <c r="A625" s="24">
        <v>43448</v>
      </c>
      <c r="B625" s="23">
        <v>2018</v>
      </c>
      <c r="C625" s="23" t="s">
        <v>31</v>
      </c>
      <c r="D625" s="23">
        <v>915.38</v>
      </c>
      <c r="E625" s="23">
        <v>485.15</v>
      </c>
    </row>
    <row r="626" spans="1:5" x14ac:dyDescent="0.3">
      <c r="A626" s="24">
        <v>42676</v>
      </c>
      <c r="B626" s="23">
        <v>2016</v>
      </c>
      <c r="C626" s="23" t="s">
        <v>31</v>
      </c>
      <c r="D626" s="23">
        <v>617.54</v>
      </c>
      <c r="E626" s="23">
        <v>240.84</v>
      </c>
    </row>
    <row r="627" spans="1:5" x14ac:dyDescent="0.3">
      <c r="A627" s="24">
        <v>42982</v>
      </c>
      <c r="B627" s="23">
        <v>2017</v>
      </c>
      <c r="C627" s="23" t="s">
        <v>77</v>
      </c>
      <c r="D627" s="23">
        <v>2497.58</v>
      </c>
      <c r="E627" s="23">
        <v>1523.52</v>
      </c>
    </row>
    <row r="628" spans="1:5" x14ac:dyDescent="0.3">
      <c r="A628" s="24">
        <v>43060</v>
      </c>
      <c r="B628" s="23">
        <v>2017</v>
      </c>
      <c r="C628" s="23" t="s">
        <v>31</v>
      </c>
      <c r="D628" s="23">
        <v>2154.19</v>
      </c>
      <c r="E628" s="23">
        <v>1034.01</v>
      </c>
    </row>
    <row r="629" spans="1:5" x14ac:dyDescent="0.3">
      <c r="A629" s="24">
        <v>42985</v>
      </c>
      <c r="B629" s="23">
        <v>2017</v>
      </c>
      <c r="C629" s="23" t="s">
        <v>30</v>
      </c>
      <c r="D629" s="23">
        <v>1062.3699999999999</v>
      </c>
      <c r="E629" s="23">
        <v>446.2</v>
      </c>
    </row>
    <row r="630" spans="1:5" x14ac:dyDescent="0.3">
      <c r="A630" s="24">
        <v>43315</v>
      </c>
      <c r="B630" s="23">
        <v>2018</v>
      </c>
      <c r="C630" s="23" t="s">
        <v>30</v>
      </c>
      <c r="D630" s="23">
        <v>726.73</v>
      </c>
      <c r="E630" s="23">
        <v>334.3</v>
      </c>
    </row>
    <row r="631" spans="1:5" x14ac:dyDescent="0.3">
      <c r="A631" s="24">
        <v>42552</v>
      </c>
      <c r="B631" s="23">
        <v>2016</v>
      </c>
      <c r="C631" s="23" t="s">
        <v>77</v>
      </c>
      <c r="D631" s="23">
        <v>1883.29</v>
      </c>
      <c r="E631" s="23">
        <v>1148.81</v>
      </c>
    </row>
    <row r="632" spans="1:5" x14ac:dyDescent="0.3">
      <c r="A632" s="24">
        <v>43072</v>
      </c>
      <c r="B632" s="23">
        <v>2017</v>
      </c>
      <c r="C632" s="23" t="s">
        <v>31</v>
      </c>
      <c r="D632" s="23">
        <v>850.93</v>
      </c>
      <c r="E632" s="23">
        <v>442.48</v>
      </c>
    </row>
    <row r="633" spans="1:5" x14ac:dyDescent="0.3">
      <c r="A633" s="24">
        <v>42709</v>
      </c>
      <c r="B633" s="23">
        <v>2016</v>
      </c>
      <c r="C633" s="23" t="s">
        <v>31</v>
      </c>
      <c r="D633" s="23">
        <v>2376.0100000000002</v>
      </c>
      <c r="E633" s="23">
        <v>1188.01</v>
      </c>
    </row>
    <row r="634" spans="1:5" x14ac:dyDescent="0.3">
      <c r="A634" s="24">
        <v>42860</v>
      </c>
      <c r="B634" s="23">
        <v>2017</v>
      </c>
      <c r="C634" s="23" t="s">
        <v>31</v>
      </c>
      <c r="D634" s="23">
        <v>183.9</v>
      </c>
      <c r="E634" s="23">
        <v>75.400000000000006</v>
      </c>
    </row>
    <row r="635" spans="1:5" x14ac:dyDescent="0.3">
      <c r="A635" s="24">
        <v>43135</v>
      </c>
      <c r="B635" s="23">
        <v>2018</v>
      </c>
      <c r="C635" s="23" t="s">
        <v>30</v>
      </c>
      <c r="D635" s="23">
        <v>2031.22</v>
      </c>
      <c r="E635" s="23">
        <v>1259.3599999999999</v>
      </c>
    </row>
    <row r="636" spans="1:5" x14ac:dyDescent="0.3">
      <c r="A636" s="24">
        <v>43317</v>
      </c>
      <c r="B636" s="23">
        <v>2018</v>
      </c>
      <c r="C636" s="23" t="s">
        <v>76</v>
      </c>
      <c r="D636" s="23">
        <v>1876.79</v>
      </c>
      <c r="E636" s="23">
        <v>1032.23</v>
      </c>
    </row>
    <row r="637" spans="1:5" x14ac:dyDescent="0.3">
      <c r="A637" s="24">
        <v>42879</v>
      </c>
      <c r="B637" s="23">
        <v>2017</v>
      </c>
      <c r="C637" s="23" t="s">
        <v>77</v>
      </c>
      <c r="D637" s="23">
        <v>89.32</v>
      </c>
      <c r="E637" s="23">
        <v>47.34</v>
      </c>
    </row>
    <row r="638" spans="1:5" x14ac:dyDescent="0.3">
      <c r="A638" s="24">
        <v>42870</v>
      </c>
      <c r="B638" s="23">
        <v>2017</v>
      </c>
      <c r="C638" s="23" t="s">
        <v>76</v>
      </c>
      <c r="D638" s="23">
        <v>56.93</v>
      </c>
      <c r="E638" s="23">
        <v>35.299999999999997</v>
      </c>
    </row>
    <row r="639" spans="1:5" x14ac:dyDescent="0.3">
      <c r="A639" s="24">
        <v>43186</v>
      </c>
      <c r="B639" s="23">
        <v>2018</v>
      </c>
      <c r="C639" s="23" t="s">
        <v>30</v>
      </c>
      <c r="D639" s="23">
        <v>312.88</v>
      </c>
      <c r="E639" s="23">
        <v>206.5</v>
      </c>
    </row>
    <row r="640" spans="1:5" x14ac:dyDescent="0.3">
      <c r="A640" s="24">
        <v>42876</v>
      </c>
      <c r="B640" s="23">
        <v>2017</v>
      </c>
      <c r="C640" s="23" t="s">
        <v>76</v>
      </c>
      <c r="D640" s="23">
        <v>215.25</v>
      </c>
      <c r="E640" s="23">
        <v>116.24</v>
      </c>
    </row>
    <row r="641" spans="1:5" x14ac:dyDescent="0.3">
      <c r="A641" s="24">
        <v>42725</v>
      </c>
      <c r="B641" s="23">
        <v>2016</v>
      </c>
      <c r="C641" s="23" t="s">
        <v>77</v>
      </c>
      <c r="D641" s="23">
        <v>1828.73</v>
      </c>
      <c r="E641" s="23">
        <v>987.51</v>
      </c>
    </row>
    <row r="642" spans="1:5" x14ac:dyDescent="0.3">
      <c r="A642" s="24">
        <v>42539</v>
      </c>
      <c r="B642" s="23">
        <v>2016</v>
      </c>
      <c r="C642" s="23" t="s">
        <v>31</v>
      </c>
      <c r="D642" s="23">
        <v>2246.1999999999998</v>
      </c>
      <c r="E642" s="23">
        <v>920.94</v>
      </c>
    </row>
    <row r="643" spans="1:5" x14ac:dyDescent="0.3">
      <c r="A643" s="24">
        <v>43425</v>
      </c>
      <c r="B643" s="23">
        <v>2018</v>
      </c>
      <c r="C643" s="23" t="s">
        <v>76</v>
      </c>
      <c r="D643" s="23">
        <v>1920.01</v>
      </c>
      <c r="E643" s="23">
        <v>864</v>
      </c>
    </row>
    <row r="644" spans="1:5" x14ac:dyDescent="0.3">
      <c r="A644" s="24">
        <v>42494</v>
      </c>
      <c r="B644" s="23">
        <v>2016</v>
      </c>
      <c r="C644" s="23" t="s">
        <v>30</v>
      </c>
      <c r="D644" s="23">
        <v>45.31</v>
      </c>
      <c r="E644" s="23">
        <v>29</v>
      </c>
    </row>
    <row r="645" spans="1:5" x14ac:dyDescent="0.3">
      <c r="A645" s="24">
        <v>42683</v>
      </c>
      <c r="B645" s="23">
        <v>2016</v>
      </c>
      <c r="C645" s="23" t="s">
        <v>31</v>
      </c>
      <c r="D645" s="23">
        <v>1753.84</v>
      </c>
      <c r="E645" s="23">
        <v>1175.07</v>
      </c>
    </row>
    <row r="646" spans="1:5" x14ac:dyDescent="0.3">
      <c r="A646" s="24">
        <v>43160</v>
      </c>
      <c r="B646" s="23">
        <v>2018</v>
      </c>
      <c r="C646" s="23" t="s">
        <v>77</v>
      </c>
      <c r="D646" s="23">
        <v>958.21</v>
      </c>
      <c r="E646" s="23">
        <v>622.84</v>
      </c>
    </row>
    <row r="647" spans="1:5" x14ac:dyDescent="0.3">
      <c r="A647" s="24">
        <v>43281</v>
      </c>
      <c r="B647" s="23">
        <v>2018</v>
      </c>
      <c r="C647" s="23" t="s">
        <v>77</v>
      </c>
      <c r="D647" s="23">
        <v>1866.89</v>
      </c>
      <c r="E647" s="23">
        <v>1232.1500000000001</v>
      </c>
    </row>
    <row r="648" spans="1:5" x14ac:dyDescent="0.3">
      <c r="A648" s="24">
        <v>42396</v>
      </c>
      <c r="B648" s="23">
        <v>2016</v>
      </c>
      <c r="C648" s="23" t="s">
        <v>76</v>
      </c>
      <c r="D648" s="23">
        <v>102.45</v>
      </c>
      <c r="E648" s="23">
        <v>52.25</v>
      </c>
    </row>
    <row r="649" spans="1:5" x14ac:dyDescent="0.3">
      <c r="A649" s="24">
        <v>42490</v>
      </c>
      <c r="B649" s="23">
        <v>2016</v>
      </c>
      <c r="C649" s="23" t="s">
        <v>31</v>
      </c>
      <c r="D649" s="23">
        <v>269.88</v>
      </c>
      <c r="E649" s="23">
        <v>107.95</v>
      </c>
    </row>
    <row r="650" spans="1:5" x14ac:dyDescent="0.3">
      <c r="A650" s="24">
        <v>43331</v>
      </c>
      <c r="B650" s="23">
        <v>2018</v>
      </c>
      <c r="C650" s="23" t="s">
        <v>77</v>
      </c>
      <c r="D650" s="23">
        <v>1622.11</v>
      </c>
      <c r="E650" s="23">
        <v>778.61</v>
      </c>
    </row>
    <row r="651" spans="1:5" x14ac:dyDescent="0.3">
      <c r="A651" s="24">
        <v>42937</v>
      </c>
      <c r="B651" s="23">
        <v>2017</v>
      </c>
      <c r="C651" s="23" t="s">
        <v>31</v>
      </c>
      <c r="D651" s="23">
        <v>98.09</v>
      </c>
      <c r="E651" s="23">
        <v>38.26</v>
      </c>
    </row>
    <row r="652" spans="1:5" x14ac:dyDescent="0.3">
      <c r="A652" s="24">
        <v>42989</v>
      </c>
      <c r="B652" s="23">
        <v>2017</v>
      </c>
      <c r="C652" s="23" t="s">
        <v>30</v>
      </c>
      <c r="D652" s="23">
        <v>2121.16</v>
      </c>
      <c r="E652" s="23">
        <v>1103</v>
      </c>
    </row>
    <row r="653" spans="1:5" x14ac:dyDescent="0.3">
      <c r="A653" s="24">
        <v>42809</v>
      </c>
      <c r="B653" s="23">
        <v>2017</v>
      </c>
      <c r="C653" s="23" t="s">
        <v>77</v>
      </c>
      <c r="D653" s="23">
        <v>1324.71</v>
      </c>
      <c r="E653" s="23">
        <v>794.83</v>
      </c>
    </row>
    <row r="654" spans="1:5" x14ac:dyDescent="0.3">
      <c r="A654" s="24">
        <v>43283</v>
      </c>
      <c r="B654" s="23">
        <v>2018</v>
      </c>
      <c r="C654" s="23" t="s">
        <v>31</v>
      </c>
      <c r="D654" s="23">
        <v>2115.63</v>
      </c>
      <c r="E654" s="23">
        <v>1015.5</v>
      </c>
    </row>
    <row r="655" spans="1:5" x14ac:dyDescent="0.3">
      <c r="A655" s="24">
        <v>42567</v>
      </c>
      <c r="B655" s="23">
        <v>2016</v>
      </c>
      <c r="C655" s="23" t="s">
        <v>76</v>
      </c>
      <c r="D655" s="23">
        <v>2350.71</v>
      </c>
      <c r="E655" s="23">
        <v>1551.47</v>
      </c>
    </row>
    <row r="656" spans="1:5" x14ac:dyDescent="0.3">
      <c r="A656" s="24">
        <v>42435</v>
      </c>
      <c r="B656" s="23">
        <v>2016</v>
      </c>
      <c r="C656" s="23" t="s">
        <v>31</v>
      </c>
      <c r="D656" s="23">
        <v>357.19</v>
      </c>
      <c r="E656" s="23">
        <v>157.16</v>
      </c>
    </row>
    <row r="657" spans="1:5" x14ac:dyDescent="0.3">
      <c r="A657" s="24">
        <v>43068</v>
      </c>
      <c r="B657" s="23">
        <v>2017</v>
      </c>
      <c r="C657" s="23" t="s">
        <v>31</v>
      </c>
      <c r="D657" s="23">
        <v>2313.92</v>
      </c>
      <c r="E657" s="23">
        <v>1226.3800000000001</v>
      </c>
    </row>
    <row r="658" spans="1:5" x14ac:dyDescent="0.3">
      <c r="A658" s="24">
        <v>43307</v>
      </c>
      <c r="B658" s="23">
        <v>2018</v>
      </c>
      <c r="C658" s="23" t="s">
        <v>77</v>
      </c>
      <c r="D658" s="23">
        <v>1059.7</v>
      </c>
      <c r="E658" s="23">
        <v>710</v>
      </c>
    </row>
    <row r="659" spans="1:5" x14ac:dyDescent="0.3">
      <c r="A659" s="24">
        <v>43043</v>
      </c>
      <c r="B659" s="23">
        <v>2017</v>
      </c>
      <c r="C659" s="23" t="s">
        <v>76</v>
      </c>
      <c r="D659" s="23">
        <v>353.06</v>
      </c>
      <c r="E659" s="23">
        <v>222.43</v>
      </c>
    </row>
    <row r="660" spans="1:5" x14ac:dyDescent="0.3">
      <c r="A660" s="24">
        <v>42749</v>
      </c>
      <c r="B660" s="23">
        <v>2017</v>
      </c>
      <c r="C660" s="23" t="s">
        <v>30</v>
      </c>
      <c r="D660" s="23">
        <v>1504.56</v>
      </c>
      <c r="E660" s="23">
        <v>857.6</v>
      </c>
    </row>
    <row r="661" spans="1:5" x14ac:dyDescent="0.3">
      <c r="A661" s="24">
        <v>42864</v>
      </c>
      <c r="B661" s="23">
        <v>2017</v>
      </c>
      <c r="C661" s="23" t="s">
        <v>30</v>
      </c>
      <c r="D661" s="23">
        <v>593.80999999999995</v>
      </c>
      <c r="E661" s="23">
        <v>385.98</v>
      </c>
    </row>
    <row r="662" spans="1:5" x14ac:dyDescent="0.3">
      <c r="A662" s="24">
        <v>43087</v>
      </c>
      <c r="B662" s="23">
        <v>2017</v>
      </c>
      <c r="C662" s="23" t="s">
        <v>30</v>
      </c>
      <c r="D662" s="23">
        <v>1254.81</v>
      </c>
      <c r="E662" s="23">
        <v>639.95000000000005</v>
      </c>
    </row>
    <row r="663" spans="1:5" x14ac:dyDescent="0.3">
      <c r="A663" s="24">
        <v>42489</v>
      </c>
      <c r="B663" s="23">
        <v>2016</v>
      </c>
      <c r="C663" s="23" t="s">
        <v>30</v>
      </c>
      <c r="D663" s="23">
        <v>1753.17</v>
      </c>
      <c r="E663" s="23">
        <v>876.59</v>
      </c>
    </row>
    <row r="664" spans="1:5" x14ac:dyDescent="0.3">
      <c r="A664" s="24">
        <v>43133</v>
      </c>
      <c r="B664" s="23">
        <v>2018</v>
      </c>
      <c r="C664" s="23" t="s">
        <v>30</v>
      </c>
      <c r="D664" s="23">
        <v>1441.19</v>
      </c>
      <c r="E664" s="23">
        <v>864.71</v>
      </c>
    </row>
    <row r="665" spans="1:5" x14ac:dyDescent="0.3">
      <c r="A665" s="24">
        <v>42380</v>
      </c>
      <c r="B665" s="23">
        <v>2016</v>
      </c>
      <c r="C665" s="23" t="s">
        <v>77</v>
      </c>
      <c r="D665" s="23">
        <v>691.6</v>
      </c>
      <c r="E665" s="23">
        <v>290.47000000000003</v>
      </c>
    </row>
  </sheetData>
  <conditionalFormatting sqref="A2:E665">
    <cfRule type="expression" dxfId="16" priority="1">
      <formula>AND($C2=#REF!,$B2=#REF!)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35C84-BC84-412C-A021-EEA2C585C62C}">
  <sheetPr>
    <tabColor rgb="FF0000FF"/>
  </sheetPr>
  <dimension ref="A1:O665"/>
  <sheetViews>
    <sheetView zoomScale="160" zoomScaleNormal="160" workbookViewId="0">
      <selection activeCell="G11" sqref="G11"/>
    </sheetView>
  </sheetViews>
  <sheetFormatPr defaultRowHeight="14.4" x14ac:dyDescent="0.3"/>
  <cols>
    <col min="1" max="1" width="12.33203125" customWidth="1"/>
    <col min="2" max="2" width="7.5546875" customWidth="1"/>
    <col min="3" max="3" width="10.44140625" customWidth="1"/>
    <col min="4" max="5" width="12.44140625" customWidth="1"/>
    <col min="7" max="7" width="26.44140625" customWidth="1"/>
    <col min="8" max="8" width="12.6640625" customWidth="1"/>
    <col min="15" max="15" width="15.6640625" customWidth="1"/>
  </cols>
  <sheetData>
    <row r="1" spans="1:15" x14ac:dyDescent="0.3">
      <c r="A1" s="56" t="s">
        <v>1</v>
      </c>
      <c r="B1" s="56" t="s">
        <v>52</v>
      </c>
      <c r="C1" s="56" t="s">
        <v>29</v>
      </c>
      <c r="D1" s="56" t="s">
        <v>2</v>
      </c>
      <c r="E1" s="56" t="s">
        <v>75</v>
      </c>
      <c r="G1" t="s">
        <v>129</v>
      </c>
    </row>
    <row r="2" spans="1:15" x14ac:dyDescent="0.3">
      <c r="A2" s="24">
        <v>43296</v>
      </c>
      <c r="B2" s="23">
        <v>2018</v>
      </c>
      <c r="C2" s="23" t="s">
        <v>30</v>
      </c>
      <c r="D2" s="23">
        <v>2453.52</v>
      </c>
      <c r="E2" s="23">
        <v>1128.6199999999999</v>
      </c>
    </row>
    <row r="3" spans="1:15" x14ac:dyDescent="0.3">
      <c r="A3" s="24">
        <v>42415</v>
      </c>
      <c r="B3" s="23">
        <v>2016</v>
      </c>
      <c r="C3" s="23" t="s">
        <v>31</v>
      </c>
      <c r="D3" s="23">
        <v>2391.92</v>
      </c>
      <c r="E3" s="23">
        <v>980.69</v>
      </c>
      <c r="G3" s="93" t="s">
        <v>136</v>
      </c>
      <c r="H3" s="34"/>
      <c r="I3" s="34"/>
      <c r="J3" s="34"/>
      <c r="K3" s="34"/>
      <c r="L3" s="34"/>
      <c r="M3" s="34"/>
      <c r="N3" s="34"/>
      <c r="O3" s="35"/>
    </row>
    <row r="4" spans="1:15" x14ac:dyDescent="0.3">
      <c r="A4" s="24">
        <v>43054</v>
      </c>
      <c r="B4" s="23">
        <v>2017</v>
      </c>
      <c r="C4" s="23" t="s">
        <v>77</v>
      </c>
      <c r="D4" s="23">
        <v>53.23</v>
      </c>
      <c r="E4" s="23">
        <v>22.89</v>
      </c>
      <c r="G4" s="98" t="s">
        <v>137</v>
      </c>
      <c r="H4" s="36"/>
      <c r="I4" s="36"/>
      <c r="J4" s="36"/>
      <c r="K4" s="36"/>
      <c r="L4" s="36"/>
      <c r="M4" s="36"/>
      <c r="N4" s="36"/>
      <c r="O4" s="37"/>
    </row>
    <row r="5" spans="1:15" x14ac:dyDescent="0.3">
      <c r="A5" s="24">
        <v>43343</v>
      </c>
      <c r="B5" s="23">
        <v>2018</v>
      </c>
      <c r="C5" s="23" t="s">
        <v>77</v>
      </c>
      <c r="D5" s="23">
        <v>1558.76</v>
      </c>
      <c r="E5" s="23">
        <v>888.49</v>
      </c>
      <c r="G5" s="98" t="s">
        <v>131</v>
      </c>
      <c r="H5" s="36"/>
      <c r="I5" s="36"/>
      <c r="J5" s="36"/>
      <c r="K5" s="36"/>
      <c r="L5" s="36"/>
      <c r="M5" s="36"/>
      <c r="N5" s="36"/>
      <c r="O5" s="37"/>
    </row>
    <row r="6" spans="1:15" x14ac:dyDescent="0.3">
      <c r="A6" s="24">
        <v>43450</v>
      </c>
      <c r="B6" s="23">
        <v>2018</v>
      </c>
      <c r="C6" s="23" t="s">
        <v>31</v>
      </c>
      <c r="D6" s="23">
        <v>917.72</v>
      </c>
      <c r="E6" s="23">
        <v>568.99</v>
      </c>
      <c r="G6" s="99"/>
      <c r="H6" s="38"/>
      <c r="I6" s="38"/>
      <c r="J6" s="38"/>
      <c r="K6" s="38"/>
      <c r="L6" s="38"/>
      <c r="M6" s="38"/>
      <c r="N6" s="38"/>
      <c r="O6" s="39"/>
    </row>
    <row r="7" spans="1:15" x14ac:dyDescent="0.3">
      <c r="A7" s="24">
        <v>43236</v>
      </c>
      <c r="B7" s="23">
        <v>2018</v>
      </c>
      <c r="C7" s="23" t="s">
        <v>31</v>
      </c>
      <c r="D7" s="23">
        <v>1876.27</v>
      </c>
      <c r="E7" s="23">
        <v>731.75</v>
      </c>
    </row>
    <row r="8" spans="1:15" x14ac:dyDescent="0.3">
      <c r="A8" s="24">
        <v>42731</v>
      </c>
      <c r="B8" s="23">
        <v>2016</v>
      </c>
      <c r="C8" s="23" t="s">
        <v>76</v>
      </c>
      <c r="D8" s="23">
        <v>1487.82</v>
      </c>
      <c r="E8" s="23">
        <v>684.4</v>
      </c>
      <c r="G8" s="104" t="s">
        <v>49</v>
      </c>
      <c r="H8" s="105"/>
    </row>
    <row r="9" spans="1:15" x14ac:dyDescent="0.3">
      <c r="A9" s="24">
        <v>42996</v>
      </c>
      <c r="B9" s="23">
        <v>2017</v>
      </c>
      <c r="C9" s="23" t="s">
        <v>30</v>
      </c>
      <c r="D9" s="23">
        <v>2017.73</v>
      </c>
      <c r="E9" s="23">
        <v>807.09</v>
      </c>
      <c r="G9" s="55" t="s">
        <v>29</v>
      </c>
      <c r="H9" s="55" t="s">
        <v>150</v>
      </c>
    </row>
    <row r="10" spans="1:15" x14ac:dyDescent="0.3">
      <c r="A10" s="24">
        <v>43255</v>
      </c>
      <c r="B10" s="23">
        <v>2018</v>
      </c>
      <c r="C10" s="23" t="s">
        <v>76</v>
      </c>
      <c r="D10" s="23">
        <v>1459.48</v>
      </c>
      <c r="E10" s="23">
        <v>569.20000000000005</v>
      </c>
      <c r="G10" s="23" t="s">
        <v>31</v>
      </c>
      <c r="H10" s="23" t="s">
        <v>148</v>
      </c>
    </row>
    <row r="11" spans="1:15" x14ac:dyDescent="0.3">
      <c r="A11" s="24">
        <v>43229</v>
      </c>
      <c r="B11" s="23">
        <v>2018</v>
      </c>
      <c r="C11" s="23" t="s">
        <v>77</v>
      </c>
      <c r="D11" s="23">
        <v>1020.18</v>
      </c>
      <c r="E11" s="23">
        <v>591.70000000000005</v>
      </c>
    </row>
    <row r="12" spans="1:15" x14ac:dyDescent="0.3">
      <c r="A12" s="24">
        <v>42557</v>
      </c>
      <c r="B12" s="23">
        <v>2016</v>
      </c>
      <c r="C12" s="23" t="s">
        <v>77</v>
      </c>
      <c r="D12" s="23">
        <v>653.87</v>
      </c>
      <c r="E12" s="23">
        <v>274.63</v>
      </c>
    </row>
    <row r="13" spans="1:15" x14ac:dyDescent="0.3">
      <c r="A13" s="24">
        <v>43048</v>
      </c>
      <c r="B13" s="23">
        <v>2017</v>
      </c>
      <c r="C13" s="23" t="s">
        <v>76</v>
      </c>
      <c r="D13" s="23">
        <v>1044.3699999999999</v>
      </c>
      <c r="E13" s="23">
        <v>616.17999999999995</v>
      </c>
      <c r="G13" s="56" t="s">
        <v>149</v>
      </c>
    </row>
    <row r="14" spans="1:15" x14ac:dyDescent="0.3">
      <c r="A14" s="24">
        <v>42985</v>
      </c>
      <c r="B14" s="23">
        <v>2017</v>
      </c>
      <c r="C14" s="23" t="s">
        <v>77</v>
      </c>
      <c r="D14" s="23">
        <v>1900.47</v>
      </c>
      <c r="E14" s="23">
        <v>988.24</v>
      </c>
      <c r="G14" s="103">
        <f>SUMIFS(D2:D665,C2:C665,G10,E2:E665,H10)</f>
        <v>111536.21999999996</v>
      </c>
    </row>
    <row r="15" spans="1:15" x14ac:dyDescent="0.3">
      <c r="A15" s="24">
        <v>42838</v>
      </c>
      <c r="B15" s="23">
        <v>2017</v>
      </c>
      <c r="C15" s="23" t="s">
        <v>77</v>
      </c>
      <c r="D15" s="23">
        <v>1129.45</v>
      </c>
      <c r="E15" s="23">
        <v>463.07</v>
      </c>
    </row>
    <row r="16" spans="1:15" x14ac:dyDescent="0.3">
      <c r="A16" s="24">
        <v>42906</v>
      </c>
      <c r="B16" s="23">
        <v>2017</v>
      </c>
      <c r="C16" s="23" t="s">
        <v>77</v>
      </c>
      <c r="D16" s="23">
        <v>328.7</v>
      </c>
      <c r="E16" s="23">
        <v>128.19</v>
      </c>
    </row>
    <row r="17" spans="1:5" x14ac:dyDescent="0.3">
      <c r="A17" s="24">
        <v>42881</v>
      </c>
      <c r="B17" s="23">
        <v>2017</v>
      </c>
      <c r="C17" s="23" t="s">
        <v>31</v>
      </c>
      <c r="D17" s="23">
        <v>58</v>
      </c>
      <c r="E17" s="23">
        <v>36.54</v>
      </c>
    </row>
    <row r="18" spans="1:5" x14ac:dyDescent="0.3">
      <c r="A18" s="24">
        <v>43162</v>
      </c>
      <c r="B18" s="23">
        <v>2018</v>
      </c>
      <c r="C18" s="23" t="s">
        <v>31</v>
      </c>
      <c r="D18" s="23">
        <v>1646.76</v>
      </c>
      <c r="E18" s="23">
        <v>1037.46</v>
      </c>
    </row>
    <row r="19" spans="1:5" x14ac:dyDescent="0.3">
      <c r="A19" s="24">
        <v>43049</v>
      </c>
      <c r="B19" s="23">
        <v>2017</v>
      </c>
      <c r="C19" s="23" t="s">
        <v>77</v>
      </c>
      <c r="D19" s="23">
        <v>1865.2</v>
      </c>
      <c r="E19" s="23">
        <v>895.3</v>
      </c>
    </row>
    <row r="20" spans="1:5" x14ac:dyDescent="0.3">
      <c r="A20" s="24">
        <v>42753</v>
      </c>
      <c r="B20" s="23">
        <v>2017</v>
      </c>
      <c r="C20" s="23" t="s">
        <v>30</v>
      </c>
      <c r="D20" s="23">
        <v>884.17</v>
      </c>
      <c r="E20" s="23">
        <v>512.82000000000005</v>
      </c>
    </row>
    <row r="21" spans="1:5" x14ac:dyDescent="0.3">
      <c r="A21" s="24">
        <v>42898</v>
      </c>
      <c r="B21" s="23">
        <v>2017</v>
      </c>
      <c r="C21" s="23" t="s">
        <v>30</v>
      </c>
      <c r="D21" s="23">
        <v>1891.74</v>
      </c>
      <c r="E21" s="23">
        <v>908.04</v>
      </c>
    </row>
    <row r="22" spans="1:5" x14ac:dyDescent="0.3">
      <c r="A22" s="24">
        <v>43016</v>
      </c>
      <c r="B22" s="23">
        <v>2017</v>
      </c>
      <c r="C22" s="23" t="s">
        <v>31</v>
      </c>
      <c r="D22" s="23">
        <v>561.61</v>
      </c>
      <c r="E22" s="23">
        <v>219.03</v>
      </c>
    </row>
    <row r="23" spans="1:5" x14ac:dyDescent="0.3">
      <c r="A23" s="24">
        <v>42974</v>
      </c>
      <c r="B23" s="23">
        <v>2017</v>
      </c>
      <c r="C23" s="23" t="s">
        <v>30</v>
      </c>
      <c r="D23" s="23">
        <v>713.19</v>
      </c>
      <c r="E23" s="23">
        <v>392.25</v>
      </c>
    </row>
    <row r="24" spans="1:5" x14ac:dyDescent="0.3">
      <c r="A24" s="24">
        <v>42445</v>
      </c>
      <c r="B24" s="23">
        <v>2016</v>
      </c>
      <c r="C24" s="23" t="s">
        <v>31</v>
      </c>
      <c r="D24" s="23">
        <v>148.6</v>
      </c>
      <c r="E24" s="23">
        <v>69.84</v>
      </c>
    </row>
    <row r="25" spans="1:5" x14ac:dyDescent="0.3">
      <c r="A25" s="24">
        <v>42963</v>
      </c>
      <c r="B25" s="23">
        <v>2017</v>
      </c>
      <c r="C25" s="23" t="s">
        <v>76</v>
      </c>
      <c r="D25" s="23">
        <v>2436.08</v>
      </c>
      <c r="E25" s="23">
        <v>1315.48</v>
      </c>
    </row>
    <row r="26" spans="1:5" x14ac:dyDescent="0.3">
      <c r="A26" s="24">
        <v>43129</v>
      </c>
      <c r="B26" s="23">
        <v>2018</v>
      </c>
      <c r="C26" s="23" t="s">
        <v>31</v>
      </c>
      <c r="D26" s="23">
        <v>353.67</v>
      </c>
      <c r="E26" s="23">
        <v>169.76</v>
      </c>
    </row>
    <row r="27" spans="1:5" x14ac:dyDescent="0.3">
      <c r="A27" s="24">
        <v>43046</v>
      </c>
      <c r="B27" s="23">
        <v>2017</v>
      </c>
      <c r="C27" s="23" t="s">
        <v>31</v>
      </c>
      <c r="D27" s="23">
        <v>1993.91</v>
      </c>
      <c r="E27" s="23">
        <v>996.96</v>
      </c>
    </row>
    <row r="28" spans="1:5" x14ac:dyDescent="0.3">
      <c r="A28" s="24">
        <v>43217</v>
      </c>
      <c r="B28" s="23">
        <v>2018</v>
      </c>
      <c r="C28" s="23" t="s">
        <v>76</v>
      </c>
      <c r="D28" s="23">
        <v>1535.67</v>
      </c>
      <c r="E28" s="23">
        <v>982.83</v>
      </c>
    </row>
    <row r="29" spans="1:5" x14ac:dyDescent="0.3">
      <c r="A29" s="24">
        <v>42858</v>
      </c>
      <c r="B29" s="23">
        <v>2017</v>
      </c>
      <c r="C29" s="23" t="s">
        <v>76</v>
      </c>
      <c r="D29" s="23">
        <v>1058.98</v>
      </c>
      <c r="E29" s="23">
        <v>645.98</v>
      </c>
    </row>
    <row r="30" spans="1:5" x14ac:dyDescent="0.3">
      <c r="A30" s="24">
        <v>43026</v>
      </c>
      <c r="B30" s="23">
        <v>2017</v>
      </c>
      <c r="C30" s="23" t="s">
        <v>77</v>
      </c>
      <c r="D30" s="23">
        <v>725.21</v>
      </c>
      <c r="E30" s="23">
        <v>362.61</v>
      </c>
    </row>
    <row r="31" spans="1:5" x14ac:dyDescent="0.3">
      <c r="A31" s="24">
        <v>43043</v>
      </c>
      <c r="B31" s="23">
        <v>2017</v>
      </c>
      <c r="C31" s="23" t="s">
        <v>77</v>
      </c>
      <c r="D31" s="23">
        <v>1332.83</v>
      </c>
      <c r="E31" s="23">
        <v>879.67</v>
      </c>
    </row>
    <row r="32" spans="1:5" x14ac:dyDescent="0.3">
      <c r="A32" s="24">
        <v>42556</v>
      </c>
      <c r="B32" s="23">
        <v>2016</v>
      </c>
      <c r="C32" s="23" t="s">
        <v>30</v>
      </c>
      <c r="D32" s="23">
        <v>1955.26</v>
      </c>
      <c r="E32" s="23">
        <v>860.31</v>
      </c>
    </row>
    <row r="33" spans="1:5" x14ac:dyDescent="0.3">
      <c r="A33" s="24">
        <v>42646</v>
      </c>
      <c r="B33" s="23">
        <v>2016</v>
      </c>
      <c r="C33" s="23" t="s">
        <v>77</v>
      </c>
      <c r="D33" s="23">
        <v>1003.54</v>
      </c>
      <c r="E33" s="23">
        <v>662.34</v>
      </c>
    </row>
    <row r="34" spans="1:5" x14ac:dyDescent="0.3">
      <c r="A34" s="24">
        <v>42806</v>
      </c>
      <c r="B34" s="23">
        <v>2017</v>
      </c>
      <c r="C34" s="23" t="s">
        <v>31</v>
      </c>
      <c r="D34" s="23">
        <v>368.46</v>
      </c>
      <c r="E34" s="23">
        <v>184.23</v>
      </c>
    </row>
    <row r="35" spans="1:5" x14ac:dyDescent="0.3">
      <c r="A35" s="24">
        <v>43019</v>
      </c>
      <c r="B35" s="23">
        <v>2017</v>
      </c>
      <c r="C35" s="23" t="s">
        <v>30</v>
      </c>
      <c r="D35" s="23">
        <v>1473.86</v>
      </c>
      <c r="E35" s="23">
        <v>795.88</v>
      </c>
    </row>
    <row r="36" spans="1:5" x14ac:dyDescent="0.3">
      <c r="A36" s="24">
        <v>43032</v>
      </c>
      <c r="B36" s="23">
        <v>2017</v>
      </c>
      <c r="C36" s="23" t="s">
        <v>76</v>
      </c>
      <c r="D36" s="23">
        <v>539.23</v>
      </c>
      <c r="E36" s="23">
        <v>285.79000000000002</v>
      </c>
    </row>
    <row r="37" spans="1:5" x14ac:dyDescent="0.3">
      <c r="A37" s="24">
        <v>42377</v>
      </c>
      <c r="B37" s="23">
        <v>2016</v>
      </c>
      <c r="C37" s="23" t="s">
        <v>76</v>
      </c>
      <c r="D37" s="23">
        <v>1974.49</v>
      </c>
      <c r="E37" s="23">
        <v>908.27</v>
      </c>
    </row>
    <row r="38" spans="1:5" x14ac:dyDescent="0.3">
      <c r="A38" s="24">
        <v>42964</v>
      </c>
      <c r="B38" s="23">
        <v>2017</v>
      </c>
      <c r="C38" s="23" t="s">
        <v>76</v>
      </c>
      <c r="D38" s="23">
        <v>1931.47</v>
      </c>
      <c r="E38" s="23">
        <v>1081.6199999999999</v>
      </c>
    </row>
    <row r="39" spans="1:5" x14ac:dyDescent="0.3">
      <c r="A39" s="24">
        <v>42688</v>
      </c>
      <c r="B39" s="23">
        <v>2016</v>
      </c>
      <c r="C39" s="23" t="s">
        <v>76</v>
      </c>
      <c r="D39" s="23">
        <v>1449.29</v>
      </c>
      <c r="E39" s="23">
        <v>884.07</v>
      </c>
    </row>
    <row r="40" spans="1:5" x14ac:dyDescent="0.3">
      <c r="A40" s="24">
        <v>42904</v>
      </c>
      <c r="B40" s="23">
        <v>2017</v>
      </c>
      <c r="C40" s="23" t="s">
        <v>77</v>
      </c>
      <c r="D40" s="23">
        <v>2307.69</v>
      </c>
      <c r="E40" s="23">
        <v>1038.46</v>
      </c>
    </row>
    <row r="41" spans="1:5" x14ac:dyDescent="0.3">
      <c r="A41" s="24">
        <v>43193</v>
      </c>
      <c r="B41" s="23">
        <v>2018</v>
      </c>
      <c r="C41" s="23" t="s">
        <v>30</v>
      </c>
      <c r="D41" s="23">
        <v>1115.1300000000001</v>
      </c>
      <c r="E41" s="23">
        <v>490.66</v>
      </c>
    </row>
    <row r="42" spans="1:5" x14ac:dyDescent="0.3">
      <c r="A42" s="24">
        <v>42384</v>
      </c>
      <c r="B42" s="23">
        <v>2016</v>
      </c>
      <c r="C42" s="23" t="s">
        <v>31</v>
      </c>
      <c r="D42" s="23">
        <v>29.88</v>
      </c>
      <c r="E42" s="23">
        <v>16.14</v>
      </c>
    </row>
    <row r="43" spans="1:5" x14ac:dyDescent="0.3">
      <c r="A43" s="24">
        <v>42794</v>
      </c>
      <c r="B43" s="23">
        <v>2017</v>
      </c>
      <c r="C43" s="23" t="s">
        <v>77</v>
      </c>
      <c r="D43" s="23">
        <v>2154.9499999999998</v>
      </c>
      <c r="E43" s="23">
        <v>1077.48</v>
      </c>
    </row>
    <row r="44" spans="1:5" x14ac:dyDescent="0.3">
      <c r="A44" s="24">
        <v>42433</v>
      </c>
      <c r="B44" s="23">
        <v>2016</v>
      </c>
      <c r="C44" s="23" t="s">
        <v>30</v>
      </c>
      <c r="D44" s="23">
        <v>1234.8599999999999</v>
      </c>
      <c r="E44" s="23">
        <v>815.01</v>
      </c>
    </row>
    <row r="45" spans="1:5" x14ac:dyDescent="0.3">
      <c r="A45" s="24">
        <v>43000</v>
      </c>
      <c r="B45" s="23">
        <v>2017</v>
      </c>
      <c r="C45" s="23" t="s">
        <v>76</v>
      </c>
      <c r="D45" s="23">
        <v>2154.1799999999998</v>
      </c>
      <c r="E45" s="23">
        <v>1206.3399999999999</v>
      </c>
    </row>
    <row r="46" spans="1:5" x14ac:dyDescent="0.3">
      <c r="A46" s="24">
        <v>42939</v>
      </c>
      <c r="B46" s="23">
        <v>2017</v>
      </c>
      <c r="C46" s="23" t="s">
        <v>30</v>
      </c>
      <c r="D46" s="23">
        <v>1744.62</v>
      </c>
      <c r="E46" s="23">
        <v>872.31</v>
      </c>
    </row>
    <row r="47" spans="1:5" x14ac:dyDescent="0.3">
      <c r="A47" s="24">
        <v>43269</v>
      </c>
      <c r="B47" s="23">
        <v>2018</v>
      </c>
      <c r="C47" s="23" t="s">
        <v>76</v>
      </c>
      <c r="D47" s="23">
        <v>2298.4499999999998</v>
      </c>
      <c r="E47" s="23">
        <v>1126.24</v>
      </c>
    </row>
    <row r="48" spans="1:5" x14ac:dyDescent="0.3">
      <c r="A48" s="24">
        <v>42596</v>
      </c>
      <c r="B48" s="23">
        <v>2016</v>
      </c>
      <c r="C48" s="23" t="s">
        <v>30</v>
      </c>
      <c r="D48" s="23">
        <v>494.28</v>
      </c>
      <c r="E48" s="23">
        <v>271.85000000000002</v>
      </c>
    </row>
    <row r="49" spans="1:5" x14ac:dyDescent="0.3">
      <c r="A49" s="24">
        <v>42438</v>
      </c>
      <c r="B49" s="23">
        <v>2016</v>
      </c>
      <c r="C49" s="23" t="s">
        <v>31</v>
      </c>
      <c r="D49" s="23">
        <v>2253.0300000000002</v>
      </c>
      <c r="E49" s="23">
        <v>1149.05</v>
      </c>
    </row>
    <row r="50" spans="1:5" x14ac:dyDescent="0.3">
      <c r="A50" s="24">
        <v>42795</v>
      </c>
      <c r="B50" s="23">
        <v>2017</v>
      </c>
      <c r="C50" s="23" t="s">
        <v>31</v>
      </c>
      <c r="D50" s="23">
        <v>1478.09</v>
      </c>
      <c r="E50" s="23">
        <v>768.61</v>
      </c>
    </row>
    <row r="51" spans="1:5" x14ac:dyDescent="0.3">
      <c r="A51" s="24">
        <v>43406</v>
      </c>
      <c r="B51" s="23">
        <v>2018</v>
      </c>
      <c r="C51" s="23" t="s">
        <v>77</v>
      </c>
      <c r="D51" s="23">
        <v>678.92</v>
      </c>
      <c r="E51" s="23">
        <v>325.88</v>
      </c>
    </row>
    <row r="52" spans="1:5" x14ac:dyDescent="0.3">
      <c r="A52" s="24">
        <v>43201</v>
      </c>
      <c r="B52" s="23">
        <v>2018</v>
      </c>
      <c r="C52" s="23" t="s">
        <v>31</v>
      </c>
      <c r="D52" s="23">
        <v>143.51</v>
      </c>
      <c r="E52" s="23">
        <v>71.760000000000005</v>
      </c>
    </row>
    <row r="53" spans="1:5" x14ac:dyDescent="0.3">
      <c r="A53" s="24">
        <v>42425</v>
      </c>
      <c r="B53" s="23">
        <v>2016</v>
      </c>
      <c r="C53" s="23" t="s">
        <v>77</v>
      </c>
      <c r="D53" s="23">
        <v>1868.96</v>
      </c>
      <c r="E53" s="23">
        <v>747.58</v>
      </c>
    </row>
    <row r="54" spans="1:5" x14ac:dyDescent="0.3">
      <c r="A54" s="24">
        <v>42899</v>
      </c>
      <c r="B54" s="23">
        <v>2017</v>
      </c>
      <c r="C54" s="23" t="s">
        <v>77</v>
      </c>
      <c r="D54" s="23">
        <v>1549.63</v>
      </c>
      <c r="E54" s="23">
        <v>604.36</v>
      </c>
    </row>
    <row r="55" spans="1:5" x14ac:dyDescent="0.3">
      <c r="A55" s="24">
        <v>42682</v>
      </c>
      <c r="B55" s="23">
        <v>2016</v>
      </c>
      <c r="C55" s="23" t="s">
        <v>31</v>
      </c>
      <c r="D55" s="23">
        <v>937.24</v>
      </c>
      <c r="E55" s="23">
        <v>459.25</v>
      </c>
    </row>
    <row r="56" spans="1:5" x14ac:dyDescent="0.3">
      <c r="A56" s="24">
        <v>43227</v>
      </c>
      <c r="B56" s="23">
        <v>2018</v>
      </c>
      <c r="C56" s="23" t="s">
        <v>31</v>
      </c>
      <c r="D56" s="23">
        <v>109.84</v>
      </c>
      <c r="E56" s="23">
        <v>54.92</v>
      </c>
    </row>
    <row r="57" spans="1:5" x14ac:dyDescent="0.3">
      <c r="A57" s="24">
        <v>42782</v>
      </c>
      <c r="B57" s="23">
        <v>2017</v>
      </c>
      <c r="C57" s="23" t="s">
        <v>77</v>
      </c>
      <c r="D57" s="23">
        <v>747.68</v>
      </c>
      <c r="E57" s="23">
        <v>500.95</v>
      </c>
    </row>
    <row r="58" spans="1:5" x14ac:dyDescent="0.3">
      <c r="A58" s="24">
        <v>42886</v>
      </c>
      <c r="B58" s="23">
        <v>2017</v>
      </c>
      <c r="C58" s="23" t="s">
        <v>77</v>
      </c>
      <c r="D58" s="23">
        <v>443.35</v>
      </c>
      <c r="E58" s="23">
        <v>252.71</v>
      </c>
    </row>
    <row r="59" spans="1:5" x14ac:dyDescent="0.3">
      <c r="A59" s="24">
        <v>42396</v>
      </c>
      <c r="B59" s="23">
        <v>2016</v>
      </c>
      <c r="C59" s="23" t="s">
        <v>77</v>
      </c>
      <c r="D59" s="23">
        <v>1129.8499999999999</v>
      </c>
      <c r="E59" s="23">
        <v>723.1</v>
      </c>
    </row>
    <row r="60" spans="1:5" x14ac:dyDescent="0.3">
      <c r="A60" s="24">
        <v>42632</v>
      </c>
      <c r="B60" s="23">
        <v>2016</v>
      </c>
      <c r="C60" s="23" t="s">
        <v>76</v>
      </c>
      <c r="D60" s="23">
        <v>2202.75</v>
      </c>
      <c r="E60" s="23">
        <v>947.18</v>
      </c>
    </row>
    <row r="61" spans="1:5" x14ac:dyDescent="0.3">
      <c r="A61" s="24">
        <v>42405</v>
      </c>
      <c r="B61" s="23">
        <v>2016</v>
      </c>
      <c r="C61" s="23" t="s">
        <v>30</v>
      </c>
      <c r="D61" s="23">
        <v>29.56</v>
      </c>
      <c r="E61" s="23">
        <v>11.82</v>
      </c>
    </row>
    <row r="62" spans="1:5" x14ac:dyDescent="0.3">
      <c r="A62" s="24">
        <v>42473</v>
      </c>
      <c r="B62" s="23">
        <v>2016</v>
      </c>
      <c r="C62" s="23" t="s">
        <v>30</v>
      </c>
      <c r="D62" s="23">
        <v>2088.42</v>
      </c>
      <c r="E62" s="23">
        <v>1294.82</v>
      </c>
    </row>
    <row r="63" spans="1:5" x14ac:dyDescent="0.3">
      <c r="A63" s="24">
        <v>42817</v>
      </c>
      <c r="B63" s="23">
        <v>2017</v>
      </c>
      <c r="C63" s="23" t="s">
        <v>31</v>
      </c>
      <c r="D63" s="23">
        <v>708.14</v>
      </c>
      <c r="E63" s="23">
        <v>446.13</v>
      </c>
    </row>
    <row r="64" spans="1:5" x14ac:dyDescent="0.3">
      <c r="A64" s="24">
        <v>43442</v>
      </c>
      <c r="B64" s="23">
        <v>2018</v>
      </c>
      <c r="C64" s="23" t="s">
        <v>77</v>
      </c>
      <c r="D64" s="23">
        <v>44.86</v>
      </c>
      <c r="E64" s="23">
        <v>26.47</v>
      </c>
    </row>
    <row r="65" spans="1:5" x14ac:dyDescent="0.3">
      <c r="A65" s="24">
        <v>42997</v>
      </c>
      <c r="B65" s="23">
        <v>2017</v>
      </c>
      <c r="C65" s="23" t="s">
        <v>76</v>
      </c>
      <c r="D65" s="23">
        <v>1665.87</v>
      </c>
      <c r="E65" s="23">
        <v>866.25</v>
      </c>
    </row>
    <row r="66" spans="1:5" x14ac:dyDescent="0.3">
      <c r="A66" s="24">
        <v>43108</v>
      </c>
      <c r="B66" s="23">
        <v>2018</v>
      </c>
      <c r="C66" s="23" t="s">
        <v>30</v>
      </c>
      <c r="D66" s="23">
        <v>1657.26</v>
      </c>
      <c r="E66" s="23">
        <v>977.78</v>
      </c>
    </row>
    <row r="67" spans="1:5" x14ac:dyDescent="0.3">
      <c r="A67" s="24">
        <v>42763</v>
      </c>
      <c r="B67" s="23">
        <v>2017</v>
      </c>
      <c r="C67" s="23" t="s">
        <v>31</v>
      </c>
      <c r="D67" s="23">
        <v>1543.94</v>
      </c>
      <c r="E67" s="23">
        <v>679.33</v>
      </c>
    </row>
    <row r="68" spans="1:5" x14ac:dyDescent="0.3">
      <c r="A68" s="24">
        <v>42571</v>
      </c>
      <c r="B68" s="23">
        <v>2016</v>
      </c>
      <c r="C68" s="23" t="s">
        <v>30</v>
      </c>
      <c r="D68" s="23">
        <v>1362.96</v>
      </c>
      <c r="E68" s="23">
        <v>708.74</v>
      </c>
    </row>
    <row r="69" spans="1:5" x14ac:dyDescent="0.3">
      <c r="A69" s="24">
        <v>42903</v>
      </c>
      <c r="B69" s="23">
        <v>2017</v>
      </c>
      <c r="C69" s="23" t="s">
        <v>30</v>
      </c>
      <c r="D69" s="23">
        <v>308.39999999999998</v>
      </c>
      <c r="E69" s="23">
        <v>141.86000000000001</v>
      </c>
    </row>
    <row r="70" spans="1:5" x14ac:dyDescent="0.3">
      <c r="A70" s="24">
        <v>42804</v>
      </c>
      <c r="B70" s="23">
        <v>2017</v>
      </c>
      <c r="C70" s="23" t="s">
        <v>77</v>
      </c>
      <c r="D70" s="23">
        <v>2495.48</v>
      </c>
      <c r="E70" s="23">
        <v>1098.01</v>
      </c>
    </row>
    <row r="71" spans="1:5" x14ac:dyDescent="0.3">
      <c r="A71" s="24">
        <v>42865</v>
      </c>
      <c r="B71" s="23">
        <v>2017</v>
      </c>
      <c r="C71" s="23" t="s">
        <v>76</v>
      </c>
      <c r="D71" s="23">
        <v>402.76</v>
      </c>
      <c r="E71" s="23">
        <v>189.3</v>
      </c>
    </row>
    <row r="72" spans="1:5" x14ac:dyDescent="0.3">
      <c r="A72" s="24">
        <v>43228</v>
      </c>
      <c r="B72" s="23">
        <v>2018</v>
      </c>
      <c r="C72" s="23" t="s">
        <v>77</v>
      </c>
      <c r="D72" s="23">
        <v>1421.93</v>
      </c>
      <c r="E72" s="23">
        <v>639.87</v>
      </c>
    </row>
    <row r="73" spans="1:5" x14ac:dyDescent="0.3">
      <c r="A73" s="24">
        <v>42374</v>
      </c>
      <c r="B73" s="23">
        <v>2016</v>
      </c>
      <c r="C73" s="23" t="s">
        <v>31</v>
      </c>
      <c r="D73" s="23">
        <v>1172.31</v>
      </c>
      <c r="E73" s="23">
        <v>644.77</v>
      </c>
    </row>
    <row r="74" spans="1:5" x14ac:dyDescent="0.3">
      <c r="A74" s="24">
        <v>42834</v>
      </c>
      <c r="B74" s="23">
        <v>2017</v>
      </c>
      <c r="C74" s="23" t="s">
        <v>31</v>
      </c>
      <c r="D74" s="23">
        <v>2070.4899999999998</v>
      </c>
      <c r="E74" s="23">
        <v>1345.82</v>
      </c>
    </row>
    <row r="75" spans="1:5" x14ac:dyDescent="0.3">
      <c r="A75" s="24">
        <v>43463</v>
      </c>
      <c r="B75" s="23">
        <v>2018</v>
      </c>
      <c r="C75" s="23" t="s">
        <v>30</v>
      </c>
      <c r="D75" s="23">
        <v>1965.34</v>
      </c>
      <c r="E75" s="23">
        <v>786.14</v>
      </c>
    </row>
    <row r="76" spans="1:5" x14ac:dyDescent="0.3">
      <c r="A76" s="24">
        <v>42542</v>
      </c>
      <c r="B76" s="23">
        <v>2016</v>
      </c>
      <c r="C76" s="23" t="s">
        <v>76</v>
      </c>
      <c r="D76" s="23">
        <v>1833</v>
      </c>
      <c r="E76" s="23">
        <v>879.84</v>
      </c>
    </row>
    <row r="77" spans="1:5" x14ac:dyDescent="0.3">
      <c r="A77" s="24">
        <v>43197</v>
      </c>
      <c r="B77" s="23">
        <v>2018</v>
      </c>
      <c r="C77" s="23" t="s">
        <v>76</v>
      </c>
      <c r="D77" s="23">
        <v>2151.4499999999998</v>
      </c>
      <c r="E77" s="23">
        <v>1312.38</v>
      </c>
    </row>
    <row r="78" spans="1:5" x14ac:dyDescent="0.3">
      <c r="A78" s="24">
        <v>42860</v>
      </c>
      <c r="B78" s="23">
        <v>2017</v>
      </c>
      <c r="C78" s="23" t="s">
        <v>76</v>
      </c>
      <c r="D78" s="23">
        <v>673.95</v>
      </c>
      <c r="E78" s="23">
        <v>384.15</v>
      </c>
    </row>
    <row r="79" spans="1:5" x14ac:dyDescent="0.3">
      <c r="A79" s="24">
        <v>43117</v>
      </c>
      <c r="B79" s="23">
        <v>2018</v>
      </c>
      <c r="C79" s="23" t="s">
        <v>30</v>
      </c>
      <c r="D79" s="23">
        <v>561.58000000000004</v>
      </c>
      <c r="E79" s="23">
        <v>247.1</v>
      </c>
    </row>
    <row r="80" spans="1:5" x14ac:dyDescent="0.3">
      <c r="A80" s="24">
        <v>42957</v>
      </c>
      <c r="B80" s="23">
        <v>2017</v>
      </c>
      <c r="C80" s="23" t="s">
        <v>77</v>
      </c>
      <c r="D80" s="23">
        <v>1342.24</v>
      </c>
      <c r="E80" s="23">
        <v>711.39</v>
      </c>
    </row>
    <row r="81" spans="1:5" x14ac:dyDescent="0.3">
      <c r="A81" s="24">
        <v>43286</v>
      </c>
      <c r="B81" s="23">
        <v>2018</v>
      </c>
      <c r="C81" s="23" t="s">
        <v>31</v>
      </c>
      <c r="D81" s="23">
        <v>1754.6</v>
      </c>
      <c r="E81" s="23">
        <v>789.57</v>
      </c>
    </row>
    <row r="82" spans="1:5" x14ac:dyDescent="0.3">
      <c r="A82" s="24">
        <v>43129</v>
      </c>
      <c r="B82" s="23">
        <v>2018</v>
      </c>
      <c r="C82" s="23" t="s">
        <v>31</v>
      </c>
      <c r="D82" s="23">
        <v>214.29</v>
      </c>
      <c r="E82" s="23">
        <v>109.29</v>
      </c>
    </row>
    <row r="83" spans="1:5" x14ac:dyDescent="0.3">
      <c r="A83" s="24">
        <v>42793</v>
      </c>
      <c r="B83" s="23">
        <v>2017</v>
      </c>
      <c r="C83" s="23" t="s">
        <v>77</v>
      </c>
      <c r="D83" s="23">
        <v>1561.54</v>
      </c>
      <c r="E83" s="23">
        <v>952.54</v>
      </c>
    </row>
    <row r="84" spans="1:5" x14ac:dyDescent="0.3">
      <c r="A84" s="24">
        <v>43165</v>
      </c>
      <c r="B84" s="23">
        <v>2018</v>
      </c>
      <c r="C84" s="23" t="s">
        <v>30</v>
      </c>
      <c r="D84" s="23">
        <v>1673.37</v>
      </c>
      <c r="E84" s="23">
        <v>870.15</v>
      </c>
    </row>
    <row r="85" spans="1:5" x14ac:dyDescent="0.3">
      <c r="A85" s="24">
        <v>43414</v>
      </c>
      <c r="B85" s="23">
        <v>2018</v>
      </c>
      <c r="C85" s="23" t="s">
        <v>30</v>
      </c>
      <c r="D85" s="23">
        <v>773.05</v>
      </c>
      <c r="E85" s="23">
        <v>440.64</v>
      </c>
    </row>
    <row r="86" spans="1:5" x14ac:dyDescent="0.3">
      <c r="A86" s="24">
        <v>43385</v>
      </c>
      <c r="B86" s="23">
        <v>2018</v>
      </c>
      <c r="C86" s="23" t="s">
        <v>30</v>
      </c>
      <c r="D86" s="23">
        <v>418.72</v>
      </c>
      <c r="E86" s="23">
        <v>230.3</v>
      </c>
    </row>
    <row r="87" spans="1:5" x14ac:dyDescent="0.3">
      <c r="A87" s="24">
        <v>43033</v>
      </c>
      <c r="B87" s="23">
        <v>2017</v>
      </c>
      <c r="C87" s="23" t="s">
        <v>76</v>
      </c>
      <c r="D87" s="23">
        <v>1946.44</v>
      </c>
      <c r="E87" s="23">
        <v>1051.08</v>
      </c>
    </row>
    <row r="88" spans="1:5" x14ac:dyDescent="0.3">
      <c r="A88" s="24">
        <v>42791</v>
      </c>
      <c r="B88" s="23">
        <v>2017</v>
      </c>
      <c r="C88" s="23" t="s">
        <v>77</v>
      </c>
      <c r="D88" s="23">
        <v>770.94</v>
      </c>
      <c r="E88" s="23">
        <v>339.21</v>
      </c>
    </row>
    <row r="89" spans="1:5" x14ac:dyDescent="0.3">
      <c r="A89" s="24">
        <v>43332</v>
      </c>
      <c r="B89" s="23">
        <v>2018</v>
      </c>
      <c r="C89" s="23" t="s">
        <v>31</v>
      </c>
      <c r="D89" s="23">
        <v>1222.49</v>
      </c>
      <c r="E89" s="23">
        <v>770.17</v>
      </c>
    </row>
    <row r="90" spans="1:5" x14ac:dyDescent="0.3">
      <c r="A90" s="24">
        <v>43184</v>
      </c>
      <c r="B90" s="23">
        <v>2018</v>
      </c>
      <c r="C90" s="23" t="s">
        <v>30</v>
      </c>
      <c r="D90" s="23">
        <v>1395.46</v>
      </c>
      <c r="E90" s="23">
        <v>851.23</v>
      </c>
    </row>
    <row r="91" spans="1:5" x14ac:dyDescent="0.3">
      <c r="A91" s="24">
        <v>42896</v>
      </c>
      <c r="B91" s="23">
        <v>2017</v>
      </c>
      <c r="C91" s="23" t="s">
        <v>30</v>
      </c>
      <c r="D91" s="23">
        <v>1520.63</v>
      </c>
      <c r="E91" s="23">
        <v>851.55</v>
      </c>
    </row>
    <row r="92" spans="1:5" x14ac:dyDescent="0.3">
      <c r="A92" s="24">
        <v>42635</v>
      </c>
      <c r="B92" s="23">
        <v>2016</v>
      </c>
      <c r="C92" s="23" t="s">
        <v>77</v>
      </c>
      <c r="D92" s="23">
        <v>1094.5</v>
      </c>
      <c r="E92" s="23">
        <v>689.54</v>
      </c>
    </row>
    <row r="93" spans="1:5" x14ac:dyDescent="0.3">
      <c r="A93" s="24">
        <v>42808</v>
      </c>
      <c r="B93" s="23">
        <v>2017</v>
      </c>
      <c r="C93" s="23" t="s">
        <v>31</v>
      </c>
      <c r="D93" s="23">
        <v>76.959999999999994</v>
      </c>
      <c r="E93" s="23">
        <v>33.86</v>
      </c>
    </row>
    <row r="94" spans="1:5" x14ac:dyDescent="0.3">
      <c r="A94" s="24">
        <v>43016</v>
      </c>
      <c r="B94" s="23">
        <v>2017</v>
      </c>
      <c r="C94" s="23" t="s">
        <v>31</v>
      </c>
      <c r="D94" s="23">
        <v>234.72</v>
      </c>
      <c r="E94" s="23">
        <v>152.57</v>
      </c>
    </row>
    <row r="95" spans="1:5" x14ac:dyDescent="0.3">
      <c r="A95" s="24">
        <v>42793</v>
      </c>
      <c r="B95" s="23">
        <v>2017</v>
      </c>
      <c r="C95" s="23" t="s">
        <v>30</v>
      </c>
      <c r="D95" s="23">
        <v>2003.25</v>
      </c>
      <c r="E95" s="23">
        <v>1041.69</v>
      </c>
    </row>
    <row r="96" spans="1:5" x14ac:dyDescent="0.3">
      <c r="A96" s="24">
        <v>42879</v>
      </c>
      <c r="B96" s="23">
        <v>2017</v>
      </c>
      <c r="C96" s="23" t="s">
        <v>31</v>
      </c>
      <c r="D96" s="23">
        <v>1688.01</v>
      </c>
      <c r="E96" s="23">
        <v>1063.45</v>
      </c>
    </row>
    <row r="97" spans="1:5" x14ac:dyDescent="0.3">
      <c r="A97" s="24">
        <v>42733</v>
      </c>
      <c r="B97" s="23">
        <v>2016</v>
      </c>
      <c r="C97" s="23" t="s">
        <v>77</v>
      </c>
      <c r="D97" s="23">
        <v>1538.35</v>
      </c>
      <c r="E97" s="23">
        <v>815.33</v>
      </c>
    </row>
    <row r="98" spans="1:5" x14ac:dyDescent="0.3">
      <c r="A98" s="24">
        <v>42856</v>
      </c>
      <c r="B98" s="23">
        <v>2017</v>
      </c>
      <c r="C98" s="23" t="s">
        <v>76</v>
      </c>
      <c r="D98" s="23">
        <v>147.04</v>
      </c>
      <c r="E98" s="23">
        <v>97.05</v>
      </c>
    </row>
    <row r="99" spans="1:5" x14ac:dyDescent="0.3">
      <c r="A99" s="24">
        <v>42937</v>
      </c>
      <c r="B99" s="23">
        <v>2017</v>
      </c>
      <c r="C99" s="23" t="s">
        <v>76</v>
      </c>
      <c r="D99" s="23">
        <v>1908.31</v>
      </c>
      <c r="E99" s="23">
        <v>954.16</v>
      </c>
    </row>
    <row r="100" spans="1:5" x14ac:dyDescent="0.3">
      <c r="A100" s="24">
        <v>42745</v>
      </c>
      <c r="B100" s="23">
        <v>2017</v>
      </c>
      <c r="C100" s="23" t="s">
        <v>31</v>
      </c>
      <c r="D100" s="23">
        <v>490.77</v>
      </c>
      <c r="E100" s="23">
        <v>319</v>
      </c>
    </row>
    <row r="101" spans="1:5" x14ac:dyDescent="0.3">
      <c r="A101" s="24">
        <v>42920</v>
      </c>
      <c r="B101" s="23">
        <v>2017</v>
      </c>
      <c r="C101" s="23" t="s">
        <v>30</v>
      </c>
      <c r="D101" s="23">
        <v>671.76</v>
      </c>
      <c r="E101" s="23">
        <v>409.77</v>
      </c>
    </row>
    <row r="102" spans="1:5" x14ac:dyDescent="0.3">
      <c r="A102" s="24">
        <v>42556</v>
      </c>
      <c r="B102" s="23">
        <v>2016</v>
      </c>
      <c r="C102" s="23" t="s">
        <v>30</v>
      </c>
      <c r="D102" s="23">
        <v>2301.62</v>
      </c>
      <c r="E102" s="23">
        <v>920.65</v>
      </c>
    </row>
    <row r="103" spans="1:5" x14ac:dyDescent="0.3">
      <c r="A103" s="24">
        <v>42746</v>
      </c>
      <c r="B103" s="23">
        <v>2017</v>
      </c>
      <c r="C103" s="23" t="s">
        <v>77</v>
      </c>
      <c r="D103" s="23">
        <v>502.61</v>
      </c>
      <c r="E103" s="23">
        <v>206.07</v>
      </c>
    </row>
    <row r="104" spans="1:5" x14ac:dyDescent="0.3">
      <c r="A104" s="24">
        <v>43381</v>
      </c>
      <c r="B104" s="23">
        <v>2018</v>
      </c>
      <c r="C104" s="23" t="s">
        <v>30</v>
      </c>
      <c r="D104" s="23">
        <v>1047.6300000000001</v>
      </c>
      <c r="E104" s="23">
        <v>408.58</v>
      </c>
    </row>
    <row r="105" spans="1:5" x14ac:dyDescent="0.3">
      <c r="A105" s="24">
        <v>43227</v>
      </c>
      <c r="B105" s="23">
        <v>2018</v>
      </c>
      <c r="C105" s="23" t="s">
        <v>76</v>
      </c>
      <c r="D105" s="23">
        <v>1647.46</v>
      </c>
      <c r="E105" s="23">
        <v>741.36</v>
      </c>
    </row>
    <row r="106" spans="1:5" x14ac:dyDescent="0.3">
      <c r="A106" s="24">
        <v>43137</v>
      </c>
      <c r="B106" s="23">
        <v>2018</v>
      </c>
      <c r="C106" s="23" t="s">
        <v>31</v>
      </c>
      <c r="D106" s="23">
        <v>609.32000000000005</v>
      </c>
      <c r="E106" s="23">
        <v>280.29000000000002</v>
      </c>
    </row>
    <row r="107" spans="1:5" x14ac:dyDescent="0.3">
      <c r="A107" s="24">
        <v>43141</v>
      </c>
      <c r="B107" s="23">
        <v>2018</v>
      </c>
      <c r="C107" s="23" t="s">
        <v>76</v>
      </c>
      <c r="D107" s="23">
        <v>489.95</v>
      </c>
      <c r="E107" s="23">
        <v>279.27</v>
      </c>
    </row>
    <row r="108" spans="1:5" x14ac:dyDescent="0.3">
      <c r="A108" s="24">
        <v>43200</v>
      </c>
      <c r="B108" s="23">
        <v>2018</v>
      </c>
      <c r="C108" s="23" t="s">
        <v>77</v>
      </c>
      <c r="D108" s="23">
        <v>234.43</v>
      </c>
      <c r="E108" s="23">
        <v>126.59</v>
      </c>
    </row>
    <row r="109" spans="1:5" x14ac:dyDescent="0.3">
      <c r="A109" s="24">
        <v>43119</v>
      </c>
      <c r="B109" s="23">
        <v>2018</v>
      </c>
      <c r="C109" s="23" t="s">
        <v>77</v>
      </c>
      <c r="D109" s="23">
        <v>1988.25</v>
      </c>
      <c r="E109" s="23">
        <v>1113.42</v>
      </c>
    </row>
    <row r="110" spans="1:5" x14ac:dyDescent="0.3">
      <c r="A110" s="24">
        <v>43116</v>
      </c>
      <c r="B110" s="23">
        <v>2018</v>
      </c>
      <c r="C110" s="23" t="s">
        <v>31</v>
      </c>
      <c r="D110" s="23">
        <v>62.18</v>
      </c>
      <c r="E110" s="23">
        <v>24.25</v>
      </c>
    </row>
    <row r="111" spans="1:5" x14ac:dyDescent="0.3">
      <c r="A111" s="24">
        <v>42406</v>
      </c>
      <c r="B111" s="23">
        <v>2016</v>
      </c>
      <c r="C111" s="23" t="s">
        <v>76</v>
      </c>
      <c r="D111" s="23">
        <v>598.85</v>
      </c>
      <c r="E111" s="23">
        <v>269.48</v>
      </c>
    </row>
    <row r="112" spans="1:5" x14ac:dyDescent="0.3">
      <c r="A112" s="24">
        <v>42567</v>
      </c>
      <c r="B112" s="23">
        <v>2016</v>
      </c>
      <c r="C112" s="23" t="s">
        <v>77</v>
      </c>
      <c r="D112" s="23">
        <v>2177.11</v>
      </c>
      <c r="E112" s="23">
        <v>936.16</v>
      </c>
    </row>
    <row r="113" spans="1:5" x14ac:dyDescent="0.3">
      <c r="A113" s="24">
        <v>42801</v>
      </c>
      <c r="B113" s="23">
        <v>2017</v>
      </c>
      <c r="C113" s="23" t="s">
        <v>30</v>
      </c>
      <c r="D113" s="23">
        <v>2417.35</v>
      </c>
      <c r="E113" s="23">
        <v>1281.2</v>
      </c>
    </row>
    <row r="114" spans="1:5" x14ac:dyDescent="0.3">
      <c r="A114" s="24">
        <v>42797</v>
      </c>
      <c r="B114" s="23">
        <v>2017</v>
      </c>
      <c r="C114" s="23" t="s">
        <v>77</v>
      </c>
      <c r="D114" s="23">
        <v>498.52</v>
      </c>
      <c r="E114" s="23">
        <v>259.23</v>
      </c>
    </row>
    <row r="115" spans="1:5" x14ac:dyDescent="0.3">
      <c r="A115" s="24">
        <v>43091</v>
      </c>
      <c r="B115" s="23">
        <v>2017</v>
      </c>
      <c r="C115" s="23" t="s">
        <v>31</v>
      </c>
      <c r="D115" s="23">
        <v>22.8</v>
      </c>
      <c r="E115" s="23">
        <v>13.91</v>
      </c>
    </row>
    <row r="116" spans="1:5" x14ac:dyDescent="0.3">
      <c r="A116" s="24">
        <v>43274</v>
      </c>
      <c r="B116" s="23">
        <v>2018</v>
      </c>
      <c r="C116" s="23" t="s">
        <v>30</v>
      </c>
      <c r="D116" s="23">
        <v>536.25</v>
      </c>
      <c r="E116" s="23">
        <v>294.94</v>
      </c>
    </row>
    <row r="117" spans="1:5" x14ac:dyDescent="0.3">
      <c r="A117" s="24">
        <v>42413</v>
      </c>
      <c r="B117" s="23">
        <v>2016</v>
      </c>
      <c r="C117" s="23" t="s">
        <v>30</v>
      </c>
      <c r="D117" s="23">
        <v>1871.36</v>
      </c>
      <c r="E117" s="23">
        <v>1160.24</v>
      </c>
    </row>
    <row r="118" spans="1:5" x14ac:dyDescent="0.3">
      <c r="A118" s="24">
        <v>42622</v>
      </c>
      <c r="B118" s="23">
        <v>2016</v>
      </c>
      <c r="C118" s="23" t="s">
        <v>31</v>
      </c>
      <c r="D118" s="23">
        <v>880.15</v>
      </c>
      <c r="E118" s="23">
        <v>536.89</v>
      </c>
    </row>
    <row r="119" spans="1:5" x14ac:dyDescent="0.3">
      <c r="A119" s="24">
        <v>42503</v>
      </c>
      <c r="B119" s="23">
        <v>2016</v>
      </c>
      <c r="C119" s="23" t="s">
        <v>77</v>
      </c>
      <c r="D119" s="23">
        <v>2115.44</v>
      </c>
      <c r="E119" s="23">
        <v>1184.6500000000001</v>
      </c>
    </row>
    <row r="120" spans="1:5" x14ac:dyDescent="0.3">
      <c r="A120" s="24">
        <v>42612</v>
      </c>
      <c r="B120" s="23">
        <v>2016</v>
      </c>
      <c r="C120" s="23" t="s">
        <v>31</v>
      </c>
      <c r="D120" s="23">
        <v>2268.16</v>
      </c>
      <c r="E120" s="23">
        <v>975.31</v>
      </c>
    </row>
    <row r="121" spans="1:5" x14ac:dyDescent="0.3">
      <c r="A121" s="24">
        <v>43424</v>
      </c>
      <c r="B121" s="23">
        <v>2018</v>
      </c>
      <c r="C121" s="23" t="s">
        <v>77</v>
      </c>
      <c r="D121" s="23">
        <v>1800.62</v>
      </c>
      <c r="E121" s="23">
        <v>954.33</v>
      </c>
    </row>
    <row r="122" spans="1:5" x14ac:dyDescent="0.3">
      <c r="A122" s="24">
        <v>43410</v>
      </c>
      <c r="B122" s="23">
        <v>2018</v>
      </c>
      <c r="C122" s="23" t="s">
        <v>30</v>
      </c>
      <c r="D122" s="23">
        <v>1860.09</v>
      </c>
      <c r="E122" s="23">
        <v>781.24</v>
      </c>
    </row>
    <row r="123" spans="1:5" x14ac:dyDescent="0.3">
      <c r="A123" s="24">
        <v>43154</v>
      </c>
      <c r="B123" s="23">
        <v>2018</v>
      </c>
      <c r="C123" s="23" t="s">
        <v>76</v>
      </c>
      <c r="D123" s="23">
        <v>667.55</v>
      </c>
      <c r="E123" s="23">
        <v>267.02</v>
      </c>
    </row>
    <row r="124" spans="1:5" x14ac:dyDescent="0.3">
      <c r="A124" s="24">
        <v>42678</v>
      </c>
      <c r="B124" s="23">
        <v>2016</v>
      </c>
      <c r="C124" s="23" t="s">
        <v>30</v>
      </c>
      <c r="D124" s="23">
        <v>989.63</v>
      </c>
      <c r="E124" s="23">
        <v>653.16</v>
      </c>
    </row>
    <row r="125" spans="1:5" x14ac:dyDescent="0.3">
      <c r="A125" s="24">
        <v>42528</v>
      </c>
      <c r="B125" s="23">
        <v>2016</v>
      </c>
      <c r="C125" s="23" t="s">
        <v>76</v>
      </c>
      <c r="D125" s="23">
        <v>1907.49</v>
      </c>
      <c r="E125" s="23">
        <v>820.22</v>
      </c>
    </row>
    <row r="126" spans="1:5" x14ac:dyDescent="0.3">
      <c r="A126" s="24">
        <v>42468</v>
      </c>
      <c r="B126" s="23">
        <v>2016</v>
      </c>
      <c r="C126" s="23" t="s">
        <v>30</v>
      </c>
      <c r="D126" s="23">
        <v>693.75</v>
      </c>
      <c r="E126" s="23">
        <v>291.38</v>
      </c>
    </row>
    <row r="127" spans="1:5" x14ac:dyDescent="0.3">
      <c r="A127" s="24">
        <v>43044</v>
      </c>
      <c r="B127" s="23">
        <v>2017</v>
      </c>
      <c r="C127" s="23" t="s">
        <v>77</v>
      </c>
      <c r="D127" s="23">
        <v>699.22</v>
      </c>
      <c r="E127" s="23">
        <v>391.56</v>
      </c>
    </row>
    <row r="128" spans="1:5" x14ac:dyDescent="0.3">
      <c r="A128" s="24">
        <v>42938</v>
      </c>
      <c r="B128" s="23">
        <v>2017</v>
      </c>
      <c r="C128" s="23" t="s">
        <v>77</v>
      </c>
      <c r="D128" s="23">
        <v>1489.21</v>
      </c>
      <c r="E128" s="23">
        <v>982.88</v>
      </c>
    </row>
    <row r="129" spans="1:5" x14ac:dyDescent="0.3">
      <c r="A129" s="24">
        <v>42760</v>
      </c>
      <c r="B129" s="23">
        <v>2017</v>
      </c>
      <c r="C129" s="23" t="s">
        <v>76</v>
      </c>
      <c r="D129" s="23">
        <v>987.63</v>
      </c>
      <c r="E129" s="23">
        <v>414.8</v>
      </c>
    </row>
    <row r="130" spans="1:5" x14ac:dyDescent="0.3">
      <c r="A130" s="24">
        <v>43272</v>
      </c>
      <c r="B130" s="23">
        <v>2018</v>
      </c>
      <c r="C130" s="23" t="s">
        <v>30</v>
      </c>
      <c r="D130" s="23">
        <v>2037.45</v>
      </c>
      <c r="E130" s="23">
        <v>1161.3499999999999</v>
      </c>
    </row>
    <row r="131" spans="1:5" x14ac:dyDescent="0.3">
      <c r="A131" s="24">
        <v>42411</v>
      </c>
      <c r="B131" s="23">
        <v>2016</v>
      </c>
      <c r="C131" s="23" t="s">
        <v>30</v>
      </c>
      <c r="D131" s="23">
        <v>2345</v>
      </c>
      <c r="E131" s="23">
        <v>1430.45</v>
      </c>
    </row>
    <row r="132" spans="1:5" x14ac:dyDescent="0.3">
      <c r="A132" s="24">
        <v>43119</v>
      </c>
      <c r="B132" s="23">
        <v>2018</v>
      </c>
      <c r="C132" s="23" t="s">
        <v>30</v>
      </c>
      <c r="D132" s="23">
        <v>1496.14</v>
      </c>
      <c r="E132" s="23">
        <v>703.19</v>
      </c>
    </row>
    <row r="133" spans="1:5" x14ac:dyDescent="0.3">
      <c r="A133" s="24">
        <v>43121</v>
      </c>
      <c r="B133" s="23">
        <v>2018</v>
      </c>
      <c r="C133" s="23" t="s">
        <v>77</v>
      </c>
      <c r="D133" s="23">
        <v>836.37</v>
      </c>
      <c r="E133" s="23">
        <v>368</v>
      </c>
    </row>
    <row r="134" spans="1:5" x14ac:dyDescent="0.3">
      <c r="A134" s="24">
        <v>43264</v>
      </c>
      <c r="B134" s="23">
        <v>2018</v>
      </c>
      <c r="C134" s="23" t="s">
        <v>77</v>
      </c>
      <c r="D134" s="23">
        <v>1023.91</v>
      </c>
      <c r="E134" s="23">
        <v>573.39</v>
      </c>
    </row>
    <row r="135" spans="1:5" x14ac:dyDescent="0.3">
      <c r="A135" s="24">
        <v>42760</v>
      </c>
      <c r="B135" s="23">
        <v>2017</v>
      </c>
      <c r="C135" s="23" t="s">
        <v>31</v>
      </c>
      <c r="D135" s="23">
        <v>1553.78</v>
      </c>
      <c r="E135" s="23">
        <v>776.89</v>
      </c>
    </row>
    <row r="136" spans="1:5" x14ac:dyDescent="0.3">
      <c r="A136" s="24">
        <v>43088</v>
      </c>
      <c r="B136" s="23">
        <v>2017</v>
      </c>
      <c r="C136" s="23" t="s">
        <v>76</v>
      </c>
      <c r="D136" s="23">
        <v>946.52</v>
      </c>
      <c r="E136" s="23">
        <v>388.07</v>
      </c>
    </row>
    <row r="137" spans="1:5" x14ac:dyDescent="0.3">
      <c r="A137" s="24">
        <v>42539</v>
      </c>
      <c r="B137" s="23">
        <v>2016</v>
      </c>
      <c r="C137" s="23" t="s">
        <v>76</v>
      </c>
      <c r="D137" s="23">
        <v>891.64</v>
      </c>
      <c r="E137" s="23">
        <v>552.82000000000005</v>
      </c>
    </row>
    <row r="138" spans="1:5" x14ac:dyDescent="0.3">
      <c r="A138" s="24">
        <v>42431</v>
      </c>
      <c r="B138" s="23">
        <v>2016</v>
      </c>
      <c r="C138" s="23" t="s">
        <v>31</v>
      </c>
      <c r="D138" s="23">
        <v>1042.6099999999999</v>
      </c>
      <c r="E138" s="23">
        <v>552.58000000000004</v>
      </c>
    </row>
    <row r="139" spans="1:5" x14ac:dyDescent="0.3">
      <c r="A139" s="24">
        <v>43189</v>
      </c>
      <c r="B139" s="23">
        <v>2018</v>
      </c>
      <c r="C139" s="23" t="s">
        <v>76</v>
      </c>
      <c r="D139" s="23">
        <v>692.89</v>
      </c>
      <c r="E139" s="23">
        <v>291.01</v>
      </c>
    </row>
    <row r="140" spans="1:5" x14ac:dyDescent="0.3">
      <c r="A140" s="24">
        <v>42497</v>
      </c>
      <c r="B140" s="23">
        <v>2016</v>
      </c>
      <c r="C140" s="23" t="s">
        <v>30</v>
      </c>
      <c r="D140" s="23">
        <v>2421.14</v>
      </c>
      <c r="E140" s="23">
        <v>1234.78</v>
      </c>
    </row>
    <row r="141" spans="1:5" x14ac:dyDescent="0.3">
      <c r="A141" s="24">
        <v>43016</v>
      </c>
      <c r="B141" s="23">
        <v>2017</v>
      </c>
      <c r="C141" s="23" t="s">
        <v>77</v>
      </c>
      <c r="D141" s="23">
        <v>2459.69</v>
      </c>
      <c r="E141" s="23">
        <v>1008.47</v>
      </c>
    </row>
    <row r="142" spans="1:5" x14ac:dyDescent="0.3">
      <c r="A142" s="24">
        <v>42527</v>
      </c>
      <c r="B142" s="23">
        <v>2016</v>
      </c>
      <c r="C142" s="23" t="s">
        <v>76</v>
      </c>
      <c r="D142" s="23">
        <v>505.37</v>
      </c>
      <c r="E142" s="23">
        <v>293.11</v>
      </c>
    </row>
    <row r="143" spans="1:5" x14ac:dyDescent="0.3">
      <c r="A143" s="24">
        <v>43163</v>
      </c>
      <c r="B143" s="23">
        <v>2018</v>
      </c>
      <c r="C143" s="23" t="s">
        <v>31</v>
      </c>
      <c r="D143" s="23">
        <v>1349.89</v>
      </c>
      <c r="E143" s="23">
        <v>566.95000000000005</v>
      </c>
    </row>
    <row r="144" spans="1:5" x14ac:dyDescent="0.3">
      <c r="A144" s="24">
        <v>43207</v>
      </c>
      <c r="B144" s="23">
        <v>2018</v>
      </c>
      <c r="C144" s="23" t="s">
        <v>76</v>
      </c>
      <c r="D144" s="23">
        <v>2256.65</v>
      </c>
      <c r="E144" s="23">
        <v>1196.02</v>
      </c>
    </row>
    <row r="145" spans="1:5" x14ac:dyDescent="0.3">
      <c r="A145" s="24">
        <v>43071</v>
      </c>
      <c r="B145" s="23">
        <v>2017</v>
      </c>
      <c r="C145" s="23" t="s">
        <v>30</v>
      </c>
      <c r="D145" s="23">
        <v>1068.1500000000001</v>
      </c>
      <c r="E145" s="23">
        <v>480.67</v>
      </c>
    </row>
    <row r="146" spans="1:5" x14ac:dyDescent="0.3">
      <c r="A146" s="24">
        <v>42832</v>
      </c>
      <c r="B146" s="23">
        <v>2017</v>
      </c>
      <c r="C146" s="23" t="s">
        <v>31</v>
      </c>
      <c r="D146" s="23">
        <v>488.82</v>
      </c>
      <c r="E146" s="23">
        <v>303.07</v>
      </c>
    </row>
    <row r="147" spans="1:5" x14ac:dyDescent="0.3">
      <c r="A147" s="24">
        <v>42589</v>
      </c>
      <c r="B147" s="23">
        <v>2016</v>
      </c>
      <c r="C147" s="23" t="s">
        <v>30</v>
      </c>
      <c r="D147" s="23">
        <v>1549.1</v>
      </c>
      <c r="E147" s="23">
        <v>805.53</v>
      </c>
    </row>
    <row r="148" spans="1:5" x14ac:dyDescent="0.3">
      <c r="A148" s="24">
        <v>43093</v>
      </c>
      <c r="B148" s="23">
        <v>2017</v>
      </c>
      <c r="C148" s="23" t="s">
        <v>77</v>
      </c>
      <c r="D148" s="23">
        <v>984.61</v>
      </c>
      <c r="E148" s="23">
        <v>384</v>
      </c>
    </row>
    <row r="149" spans="1:5" x14ac:dyDescent="0.3">
      <c r="A149" s="24">
        <v>42963</v>
      </c>
      <c r="B149" s="23">
        <v>2017</v>
      </c>
      <c r="C149" s="23" t="s">
        <v>31</v>
      </c>
      <c r="D149" s="23">
        <v>2445.1799999999998</v>
      </c>
      <c r="E149" s="23">
        <v>1295.95</v>
      </c>
    </row>
    <row r="150" spans="1:5" x14ac:dyDescent="0.3">
      <c r="A150" s="24">
        <v>43013</v>
      </c>
      <c r="B150" s="23">
        <v>2017</v>
      </c>
      <c r="C150" s="23" t="s">
        <v>30</v>
      </c>
      <c r="D150" s="23">
        <v>45.18</v>
      </c>
      <c r="E150" s="23">
        <v>21.69</v>
      </c>
    </row>
    <row r="151" spans="1:5" x14ac:dyDescent="0.3">
      <c r="A151" s="24">
        <v>42768</v>
      </c>
      <c r="B151" s="23">
        <v>2017</v>
      </c>
      <c r="C151" s="23" t="s">
        <v>76</v>
      </c>
      <c r="D151" s="23">
        <v>2162.3200000000002</v>
      </c>
      <c r="E151" s="23">
        <v>1037.9100000000001</v>
      </c>
    </row>
    <row r="152" spans="1:5" x14ac:dyDescent="0.3">
      <c r="A152" s="24">
        <v>42631</v>
      </c>
      <c r="B152" s="23">
        <v>2016</v>
      </c>
      <c r="C152" s="23" t="s">
        <v>31</v>
      </c>
      <c r="D152" s="23">
        <v>2345.4299999999998</v>
      </c>
      <c r="E152" s="23">
        <v>1336.9</v>
      </c>
    </row>
    <row r="153" spans="1:5" x14ac:dyDescent="0.3">
      <c r="A153" s="24">
        <v>42392</v>
      </c>
      <c r="B153" s="23">
        <v>2016</v>
      </c>
      <c r="C153" s="23" t="s">
        <v>30</v>
      </c>
      <c r="D153" s="23">
        <v>968.43</v>
      </c>
      <c r="E153" s="23">
        <v>571.37</v>
      </c>
    </row>
    <row r="154" spans="1:5" x14ac:dyDescent="0.3">
      <c r="A154" s="24">
        <v>43354</v>
      </c>
      <c r="B154" s="23">
        <v>2018</v>
      </c>
      <c r="C154" s="23" t="s">
        <v>76</v>
      </c>
      <c r="D154" s="23">
        <v>573.76</v>
      </c>
      <c r="E154" s="23">
        <v>355.73</v>
      </c>
    </row>
    <row r="155" spans="1:5" x14ac:dyDescent="0.3">
      <c r="A155" s="24">
        <v>42839</v>
      </c>
      <c r="B155" s="23">
        <v>2017</v>
      </c>
      <c r="C155" s="23" t="s">
        <v>31</v>
      </c>
      <c r="D155" s="23">
        <v>2222.89</v>
      </c>
      <c r="E155" s="23">
        <v>911.38</v>
      </c>
    </row>
    <row r="156" spans="1:5" x14ac:dyDescent="0.3">
      <c r="A156" s="24">
        <v>42560</v>
      </c>
      <c r="B156" s="23">
        <v>2016</v>
      </c>
      <c r="C156" s="23" t="s">
        <v>76</v>
      </c>
      <c r="D156" s="23">
        <v>1452.43</v>
      </c>
      <c r="E156" s="23">
        <v>813.36</v>
      </c>
    </row>
    <row r="157" spans="1:5" x14ac:dyDescent="0.3">
      <c r="A157" s="24">
        <v>43153</v>
      </c>
      <c r="B157" s="23">
        <v>2018</v>
      </c>
      <c r="C157" s="23" t="s">
        <v>77</v>
      </c>
      <c r="D157" s="23">
        <v>454.62</v>
      </c>
      <c r="E157" s="23">
        <v>222.76</v>
      </c>
    </row>
    <row r="158" spans="1:5" x14ac:dyDescent="0.3">
      <c r="A158" s="24">
        <v>43105</v>
      </c>
      <c r="B158" s="23">
        <v>2018</v>
      </c>
      <c r="C158" s="23" t="s">
        <v>77</v>
      </c>
      <c r="D158" s="23">
        <v>1753.68</v>
      </c>
      <c r="E158" s="23">
        <v>789.16</v>
      </c>
    </row>
    <row r="159" spans="1:5" x14ac:dyDescent="0.3">
      <c r="A159" s="24">
        <v>43312</v>
      </c>
      <c r="B159" s="23">
        <v>2018</v>
      </c>
      <c r="C159" s="23" t="s">
        <v>31</v>
      </c>
      <c r="D159" s="23">
        <v>1623.32</v>
      </c>
      <c r="E159" s="23">
        <v>795.43</v>
      </c>
    </row>
    <row r="160" spans="1:5" x14ac:dyDescent="0.3">
      <c r="A160" s="24">
        <v>43430</v>
      </c>
      <c r="B160" s="23">
        <v>2018</v>
      </c>
      <c r="C160" s="23" t="s">
        <v>30</v>
      </c>
      <c r="D160" s="23">
        <v>531.32000000000005</v>
      </c>
      <c r="E160" s="23">
        <v>355.98</v>
      </c>
    </row>
    <row r="161" spans="1:5" x14ac:dyDescent="0.3">
      <c r="A161" s="24">
        <v>43123</v>
      </c>
      <c r="B161" s="23">
        <v>2018</v>
      </c>
      <c r="C161" s="23" t="s">
        <v>76</v>
      </c>
      <c r="D161" s="23">
        <v>2144.9499999999998</v>
      </c>
      <c r="E161" s="23">
        <v>1394.22</v>
      </c>
    </row>
    <row r="162" spans="1:5" x14ac:dyDescent="0.3">
      <c r="A162" s="24">
        <v>42883</v>
      </c>
      <c r="B162" s="23">
        <v>2017</v>
      </c>
      <c r="C162" s="23" t="s">
        <v>31</v>
      </c>
      <c r="D162" s="23">
        <v>517.14</v>
      </c>
      <c r="E162" s="23">
        <v>336.14</v>
      </c>
    </row>
    <row r="163" spans="1:5" x14ac:dyDescent="0.3">
      <c r="A163" s="24">
        <v>43129</v>
      </c>
      <c r="B163" s="23">
        <v>2018</v>
      </c>
      <c r="C163" s="23" t="s">
        <v>30</v>
      </c>
      <c r="D163" s="23">
        <v>852.54</v>
      </c>
      <c r="E163" s="23">
        <v>562.67999999999995</v>
      </c>
    </row>
    <row r="164" spans="1:5" x14ac:dyDescent="0.3">
      <c r="A164" s="24">
        <v>42928</v>
      </c>
      <c r="B164" s="23">
        <v>2017</v>
      </c>
      <c r="C164" s="23" t="s">
        <v>31</v>
      </c>
      <c r="D164" s="23">
        <v>438.5</v>
      </c>
      <c r="E164" s="23">
        <v>223.64</v>
      </c>
    </row>
    <row r="165" spans="1:5" x14ac:dyDescent="0.3">
      <c r="A165" s="24">
        <v>42807</v>
      </c>
      <c r="B165" s="23">
        <v>2017</v>
      </c>
      <c r="C165" s="23" t="s">
        <v>77</v>
      </c>
      <c r="D165" s="23">
        <v>1958.55</v>
      </c>
      <c r="E165" s="23">
        <v>998.86</v>
      </c>
    </row>
    <row r="166" spans="1:5" x14ac:dyDescent="0.3">
      <c r="A166" s="24">
        <v>42747</v>
      </c>
      <c r="B166" s="23">
        <v>2017</v>
      </c>
      <c r="C166" s="23" t="s">
        <v>30</v>
      </c>
      <c r="D166" s="23">
        <v>245.23</v>
      </c>
      <c r="E166" s="23">
        <v>122.62</v>
      </c>
    </row>
    <row r="167" spans="1:5" x14ac:dyDescent="0.3">
      <c r="A167" s="24">
        <v>42628</v>
      </c>
      <c r="B167" s="23">
        <v>2016</v>
      </c>
      <c r="C167" s="23" t="s">
        <v>31</v>
      </c>
      <c r="D167" s="23">
        <v>315.60000000000002</v>
      </c>
      <c r="E167" s="23">
        <v>201.98</v>
      </c>
    </row>
    <row r="168" spans="1:5" x14ac:dyDescent="0.3">
      <c r="A168" s="24">
        <v>42448</v>
      </c>
      <c r="B168" s="23">
        <v>2016</v>
      </c>
      <c r="C168" s="23" t="s">
        <v>76</v>
      </c>
      <c r="D168" s="23">
        <v>269.58</v>
      </c>
      <c r="E168" s="23">
        <v>126.7</v>
      </c>
    </row>
    <row r="169" spans="1:5" x14ac:dyDescent="0.3">
      <c r="A169" s="24">
        <v>43380</v>
      </c>
      <c r="B169" s="23">
        <v>2018</v>
      </c>
      <c r="C169" s="23" t="s">
        <v>31</v>
      </c>
      <c r="D169" s="23">
        <v>2106.0700000000002</v>
      </c>
      <c r="E169" s="23">
        <v>1263.6400000000001</v>
      </c>
    </row>
    <row r="170" spans="1:5" x14ac:dyDescent="0.3">
      <c r="A170" s="24">
        <v>42853</v>
      </c>
      <c r="B170" s="23">
        <v>2017</v>
      </c>
      <c r="C170" s="23" t="s">
        <v>31</v>
      </c>
      <c r="D170" s="23">
        <v>562.73</v>
      </c>
      <c r="E170" s="23">
        <v>236.35</v>
      </c>
    </row>
    <row r="171" spans="1:5" x14ac:dyDescent="0.3">
      <c r="A171" s="24">
        <v>43249</v>
      </c>
      <c r="B171" s="23">
        <v>2018</v>
      </c>
      <c r="C171" s="23" t="s">
        <v>76</v>
      </c>
      <c r="D171" s="23">
        <v>2347.6</v>
      </c>
      <c r="E171" s="23">
        <v>962.52</v>
      </c>
    </row>
    <row r="172" spans="1:5" x14ac:dyDescent="0.3">
      <c r="A172" s="24">
        <v>43261</v>
      </c>
      <c r="B172" s="23">
        <v>2018</v>
      </c>
      <c r="C172" s="23" t="s">
        <v>30</v>
      </c>
      <c r="D172" s="23">
        <v>1197.77</v>
      </c>
      <c r="E172" s="23">
        <v>598.89</v>
      </c>
    </row>
    <row r="173" spans="1:5" x14ac:dyDescent="0.3">
      <c r="A173" s="24">
        <v>42612</v>
      </c>
      <c r="B173" s="23">
        <v>2016</v>
      </c>
      <c r="C173" s="23" t="s">
        <v>76</v>
      </c>
      <c r="D173" s="23">
        <v>1411.59</v>
      </c>
      <c r="E173" s="23">
        <v>762.26</v>
      </c>
    </row>
    <row r="174" spans="1:5" x14ac:dyDescent="0.3">
      <c r="A174" s="24">
        <v>42943</v>
      </c>
      <c r="B174" s="23">
        <v>2017</v>
      </c>
      <c r="C174" s="23" t="s">
        <v>30</v>
      </c>
      <c r="D174" s="23">
        <v>2030.49</v>
      </c>
      <c r="E174" s="23">
        <v>1258.9000000000001</v>
      </c>
    </row>
    <row r="175" spans="1:5" x14ac:dyDescent="0.3">
      <c r="A175" s="24">
        <v>43370</v>
      </c>
      <c r="B175" s="23">
        <v>2018</v>
      </c>
      <c r="C175" s="23" t="s">
        <v>76</v>
      </c>
      <c r="D175" s="23">
        <v>1665.95</v>
      </c>
      <c r="E175" s="23">
        <v>766.34</v>
      </c>
    </row>
    <row r="176" spans="1:5" x14ac:dyDescent="0.3">
      <c r="A176" s="24">
        <v>43450</v>
      </c>
      <c r="B176" s="23">
        <v>2018</v>
      </c>
      <c r="C176" s="23" t="s">
        <v>31</v>
      </c>
      <c r="D176" s="23">
        <v>305.45999999999998</v>
      </c>
      <c r="E176" s="23">
        <v>192.44</v>
      </c>
    </row>
    <row r="177" spans="1:5" x14ac:dyDescent="0.3">
      <c r="A177" s="24">
        <v>43464</v>
      </c>
      <c r="B177" s="23">
        <v>2018</v>
      </c>
      <c r="C177" s="23" t="s">
        <v>77</v>
      </c>
      <c r="D177" s="23">
        <v>1913.15</v>
      </c>
      <c r="E177" s="23">
        <v>1033.0999999999999</v>
      </c>
    </row>
    <row r="178" spans="1:5" x14ac:dyDescent="0.3">
      <c r="A178" s="24">
        <v>42836</v>
      </c>
      <c r="B178" s="23">
        <v>2017</v>
      </c>
      <c r="C178" s="23" t="s">
        <v>76</v>
      </c>
      <c r="D178" s="23">
        <v>1838.42</v>
      </c>
      <c r="E178" s="23">
        <v>772.14</v>
      </c>
    </row>
    <row r="179" spans="1:5" x14ac:dyDescent="0.3">
      <c r="A179" s="24">
        <v>42400</v>
      </c>
      <c r="B179" s="23">
        <v>2016</v>
      </c>
      <c r="C179" s="23" t="s">
        <v>30</v>
      </c>
      <c r="D179" s="23">
        <v>2043.55</v>
      </c>
      <c r="E179" s="23">
        <v>1226.1300000000001</v>
      </c>
    </row>
    <row r="180" spans="1:5" x14ac:dyDescent="0.3">
      <c r="A180" s="24">
        <v>42674</v>
      </c>
      <c r="B180" s="23">
        <v>2016</v>
      </c>
      <c r="C180" s="23" t="s">
        <v>31</v>
      </c>
      <c r="D180" s="23">
        <v>1426.9</v>
      </c>
      <c r="E180" s="23">
        <v>684.91</v>
      </c>
    </row>
    <row r="181" spans="1:5" x14ac:dyDescent="0.3">
      <c r="A181" s="24">
        <v>42442</v>
      </c>
      <c r="B181" s="23">
        <v>2016</v>
      </c>
      <c r="C181" s="23" t="s">
        <v>31</v>
      </c>
      <c r="D181" s="23">
        <v>1997.29</v>
      </c>
      <c r="E181" s="23">
        <v>778.94</v>
      </c>
    </row>
    <row r="182" spans="1:5" x14ac:dyDescent="0.3">
      <c r="A182" s="24">
        <v>43046</v>
      </c>
      <c r="B182" s="23">
        <v>2017</v>
      </c>
      <c r="C182" s="23" t="s">
        <v>30</v>
      </c>
      <c r="D182" s="23">
        <v>823.75</v>
      </c>
      <c r="E182" s="23">
        <v>420.11</v>
      </c>
    </row>
    <row r="183" spans="1:5" x14ac:dyDescent="0.3">
      <c r="A183" s="24">
        <v>43265</v>
      </c>
      <c r="B183" s="23">
        <v>2018</v>
      </c>
      <c r="C183" s="23" t="s">
        <v>76</v>
      </c>
      <c r="D183" s="23">
        <v>1927.75</v>
      </c>
      <c r="E183" s="23">
        <v>1079.54</v>
      </c>
    </row>
    <row r="184" spans="1:5" x14ac:dyDescent="0.3">
      <c r="A184" s="24">
        <v>42535</v>
      </c>
      <c r="B184" s="23">
        <v>2016</v>
      </c>
      <c r="C184" s="23" t="s">
        <v>77</v>
      </c>
      <c r="D184" s="23">
        <v>52.38</v>
      </c>
      <c r="E184" s="23">
        <v>25.14</v>
      </c>
    </row>
    <row r="185" spans="1:5" x14ac:dyDescent="0.3">
      <c r="A185" s="24">
        <v>43398</v>
      </c>
      <c r="B185" s="23">
        <v>2018</v>
      </c>
      <c r="C185" s="23" t="s">
        <v>30</v>
      </c>
      <c r="D185" s="23">
        <v>865.26</v>
      </c>
      <c r="E185" s="23">
        <v>449.94</v>
      </c>
    </row>
    <row r="186" spans="1:5" x14ac:dyDescent="0.3">
      <c r="A186" s="24">
        <v>43410</v>
      </c>
      <c r="B186" s="23">
        <v>2018</v>
      </c>
      <c r="C186" s="23" t="s">
        <v>31</v>
      </c>
      <c r="D186" s="23">
        <v>1539.72</v>
      </c>
      <c r="E186" s="23">
        <v>1016.22</v>
      </c>
    </row>
    <row r="187" spans="1:5" x14ac:dyDescent="0.3">
      <c r="A187" s="24">
        <v>42713</v>
      </c>
      <c r="B187" s="23">
        <v>2016</v>
      </c>
      <c r="C187" s="23" t="s">
        <v>76</v>
      </c>
      <c r="D187" s="23">
        <v>698.67</v>
      </c>
      <c r="E187" s="23">
        <v>461.12</v>
      </c>
    </row>
    <row r="188" spans="1:5" x14ac:dyDescent="0.3">
      <c r="A188" s="24">
        <v>42443</v>
      </c>
      <c r="B188" s="23">
        <v>2016</v>
      </c>
      <c r="C188" s="23" t="s">
        <v>76</v>
      </c>
      <c r="D188" s="23">
        <v>33.119999999999997</v>
      </c>
      <c r="E188" s="23">
        <v>18.88</v>
      </c>
    </row>
    <row r="189" spans="1:5" x14ac:dyDescent="0.3">
      <c r="A189" s="24">
        <v>43419</v>
      </c>
      <c r="B189" s="23">
        <v>2018</v>
      </c>
      <c r="C189" s="23" t="s">
        <v>76</v>
      </c>
      <c r="D189" s="23">
        <v>1017.6</v>
      </c>
      <c r="E189" s="23">
        <v>590.21</v>
      </c>
    </row>
    <row r="190" spans="1:5" x14ac:dyDescent="0.3">
      <c r="A190" s="24">
        <v>43086</v>
      </c>
      <c r="B190" s="23">
        <v>2017</v>
      </c>
      <c r="C190" s="23" t="s">
        <v>31</v>
      </c>
      <c r="D190" s="23">
        <v>1042</v>
      </c>
      <c r="E190" s="23">
        <v>666.88</v>
      </c>
    </row>
    <row r="191" spans="1:5" x14ac:dyDescent="0.3">
      <c r="A191" s="24">
        <v>42774</v>
      </c>
      <c r="B191" s="23">
        <v>2017</v>
      </c>
      <c r="C191" s="23" t="s">
        <v>31</v>
      </c>
      <c r="D191" s="23">
        <v>1520.64</v>
      </c>
      <c r="E191" s="23">
        <v>669.08</v>
      </c>
    </row>
    <row r="192" spans="1:5" x14ac:dyDescent="0.3">
      <c r="A192" s="24">
        <v>43351</v>
      </c>
      <c r="B192" s="23">
        <v>2018</v>
      </c>
      <c r="C192" s="23" t="s">
        <v>76</v>
      </c>
      <c r="D192" s="23">
        <v>1780.84</v>
      </c>
      <c r="E192" s="23">
        <v>979.46</v>
      </c>
    </row>
    <row r="193" spans="1:5" x14ac:dyDescent="0.3">
      <c r="A193" s="24">
        <v>43102</v>
      </c>
      <c r="B193" s="23">
        <v>2018</v>
      </c>
      <c r="C193" s="23" t="s">
        <v>76</v>
      </c>
      <c r="D193" s="23">
        <v>1474.72</v>
      </c>
      <c r="E193" s="23">
        <v>722.61</v>
      </c>
    </row>
    <row r="194" spans="1:5" x14ac:dyDescent="0.3">
      <c r="A194" s="24">
        <v>42882</v>
      </c>
      <c r="B194" s="23">
        <v>2017</v>
      </c>
      <c r="C194" s="23" t="s">
        <v>30</v>
      </c>
      <c r="D194" s="23">
        <v>953.44</v>
      </c>
      <c r="E194" s="23">
        <v>457.65</v>
      </c>
    </row>
    <row r="195" spans="1:5" x14ac:dyDescent="0.3">
      <c r="A195" s="24">
        <v>42628</v>
      </c>
      <c r="B195" s="23">
        <v>2016</v>
      </c>
      <c r="C195" s="23" t="s">
        <v>30</v>
      </c>
      <c r="D195" s="23">
        <v>1769.66</v>
      </c>
      <c r="E195" s="23">
        <v>867.13</v>
      </c>
    </row>
    <row r="196" spans="1:5" x14ac:dyDescent="0.3">
      <c r="A196" s="24">
        <v>42800</v>
      </c>
      <c r="B196" s="23">
        <v>2017</v>
      </c>
      <c r="C196" s="23" t="s">
        <v>77</v>
      </c>
      <c r="D196" s="23">
        <v>1275.3499999999999</v>
      </c>
      <c r="E196" s="23">
        <v>790.72</v>
      </c>
    </row>
    <row r="197" spans="1:5" x14ac:dyDescent="0.3">
      <c r="A197" s="24">
        <v>42640</v>
      </c>
      <c r="B197" s="23">
        <v>2016</v>
      </c>
      <c r="C197" s="23" t="s">
        <v>31</v>
      </c>
      <c r="D197" s="23">
        <v>46.74</v>
      </c>
      <c r="E197" s="23">
        <v>20.57</v>
      </c>
    </row>
    <row r="198" spans="1:5" x14ac:dyDescent="0.3">
      <c r="A198" s="24">
        <v>43088</v>
      </c>
      <c r="B198" s="23">
        <v>2017</v>
      </c>
      <c r="C198" s="23" t="s">
        <v>77</v>
      </c>
      <c r="D198" s="23">
        <v>1351.89</v>
      </c>
      <c r="E198" s="23">
        <v>851.69</v>
      </c>
    </row>
    <row r="199" spans="1:5" x14ac:dyDescent="0.3">
      <c r="A199" s="24">
        <v>42459</v>
      </c>
      <c r="B199" s="23">
        <v>2016</v>
      </c>
      <c r="C199" s="23" t="s">
        <v>76</v>
      </c>
      <c r="D199" s="23">
        <v>674.89</v>
      </c>
      <c r="E199" s="23">
        <v>364.44</v>
      </c>
    </row>
    <row r="200" spans="1:5" x14ac:dyDescent="0.3">
      <c r="A200" s="24">
        <v>43096</v>
      </c>
      <c r="B200" s="23">
        <v>2017</v>
      </c>
      <c r="C200" s="23" t="s">
        <v>31</v>
      </c>
      <c r="D200" s="23">
        <v>2362.0500000000002</v>
      </c>
      <c r="E200" s="23">
        <v>1251.8900000000001</v>
      </c>
    </row>
    <row r="201" spans="1:5" x14ac:dyDescent="0.3">
      <c r="A201" s="24">
        <v>42648</v>
      </c>
      <c r="B201" s="23">
        <v>2016</v>
      </c>
      <c r="C201" s="23" t="s">
        <v>31</v>
      </c>
      <c r="D201" s="23">
        <v>405.09</v>
      </c>
      <c r="E201" s="23">
        <v>182.29</v>
      </c>
    </row>
    <row r="202" spans="1:5" x14ac:dyDescent="0.3">
      <c r="A202" s="24">
        <v>42583</v>
      </c>
      <c r="B202" s="23">
        <v>2016</v>
      </c>
      <c r="C202" s="23" t="s">
        <v>31</v>
      </c>
      <c r="D202" s="23">
        <v>699.56</v>
      </c>
      <c r="E202" s="23">
        <v>391.75</v>
      </c>
    </row>
    <row r="203" spans="1:5" x14ac:dyDescent="0.3">
      <c r="A203" s="24">
        <v>43138</v>
      </c>
      <c r="B203" s="23">
        <v>2018</v>
      </c>
      <c r="C203" s="23" t="s">
        <v>30</v>
      </c>
      <c r="D203" s="23">
        <v>1447.24</v>
      </c>
      <c r="E203" s="23">
        <v>781.51</v>
      </c>
    </row>
    <row r="204" spans="1:5" x14ac:dyDescent="0.3">
      <c r="A204" s="24">
        <v>43103</v>
      </c>
      <c r="B204" s="23">
        <v>2018</v>
      </c>
      <c r="C204" s="23" t="s">
        <v>77</v>
      </c>
      <c r="D204" s="23">
        <v>1811.1</v>
      </c>
      <c r="E204" s="23">
        <v>1213.44</v>
      </c>
    </row>
    <row r="205" spans="1:5" x14ac:dyDescent="0.3">
      <c r="A205" s="24">
        <v>43028</v>
      </c>
      <c r="B205" s="23">
        <v>2017</v>
      </c>
      <c r="C205" s="23" t="s">
        <v>77</v>
      </c>
      <c r="D205" s="23">
        <v>1826.26</v>
      </c>
      <c r="E205" s="23">
        <v>949.66</v>
      </c>
    </row>
    <row r="206" spans="1:5" x14ac:dyDescent="0.3">
      <c r="A206" s="24">
        <v>42579</v>
      </c>
      <c r="B206" s="23">
        <v>2016</v>
      </c>
      <c r="C206" s="23" t="s">
        <v>77</v>
      </c>
      <c r="D206" s="23">
        <v>62.06</v>
      </c>
      <c r="E206" s="23">
        <v>25.44</v>
      </c>
    </row>
    <row r="207" spans="1:5" x14ac:dyDescent="0.3">
      <c r="A207" s="24">
        <v>42487</v>
      </c>
      <c r="B207" s="23">
        <v>2016</v>
      </c>
      <c r="C207" s="23" t="s">
        <v>77</v>
      </c>
      <c r="D207" s="23">
        <v>177.72</v>
      </c>
      <c r="E207" s="23">
        <v>81.75</v>
      </c>
    </row>
    <row r="208" spans="1:5" x14ac:dyDescent="0.3">
      <c r="A208" s="24">
        <v>43353</v>
      </c>
      <c r="B208" s="23">
        <v>2018</v>
      </c>
      <c r="C208" s="23" t="s">
        <v>31</v>
      </c>
      <c r="D208" s="23">
        <v>299.68</v>
      </c>
      <c r="E208" s="23">
        <v>128.86000000000001</v>
      </c>
    </row>
    <row r="209" spans="1:5" x14ac:dyDescent="0.3">
      <c r="A209" s="24">
        <v>42436</v>
      </c>
      <c r="B209" s="23">
        <v>2016</v>
      </c>
      <c r="C209" s="23" t="s">
        <v>77</v>
      </c>
      <c r="D209" s="23">
        <v>653.23</v>
      </c>
      <c r="E209" s="23">
        <v>313.55</v>
      </c>
    </row>
    <row r="210" spans="1:5" x14ac:dyDescent="0.3">
      <c r="A210" s="24">
        <v>42868</v>
      </c>
      <c r="B210" s="23">
        <v>2017</v>
      </c>
      <c r="C210" s="23" t="s">
        <v>77</v>
      </c>
      <c r="D210" s="23">
        <v>1056.07</v>
      </c>
      <c r="E210" s="23">
        <v>538.6</v>
      </c>
    </row>
    <row r="211" spans="1:5" x14ac:dyDescent="0.3">
      <c r="A211" s="24">
        <v>42806</v>
      </c>
      <c r="B211" s="23">
        <v>2017</v>
      </c>
      <c r="C211" s="23" t="s">
        <v>30</v>
      </c>
      <c r="D211" s="23">
        <v>1794.17</v>
      </c>
      <c r="E211" s="23">
        <v>1202.0899999999999</v>
      </c>
    </row>
    <row r="212" spans="1:5" x14ac:dyDescent="0.3">
      <c r="A212" s="24">
        <v>43158</v>
      </c>
      <c r="B212" s="23">
        <v>2018</v>
      </c>
      <c r="C212" s="23" t="s">
        <v>31</v>
      </c>
      <c r="D212" s="23">
        <v>345.44</v>
      </c>
      <c r="E212" s="23">
        <v>179.63</v>
      </c>
    </row>
    <row r="213" spans="1:5" x14ac:dyDescent="0.3">
      <c r="A213" s="24">
        <v>43296</v>
      </c>
      <c r="B213" s="23">
        <v>2018</v>
      </c>
      <c r="C213" s="23" t="s">
        <v>77</v>
      </c>
      <c r="D213" s="23">
        <v>1988.63</v>
      </c>
      <c r="E213" s="23">
        <v>1272.72</v>
      </c>
    </row>
    <row r="214" spans="1:5" x14ac:dyDescent="0.3">
      <c r="A214" s="24">
        <v>43090</v>
      </c>
      <c r="B214" s="23">
        <v>2017</v>
      </c>
      <c r="C214" s="23" t="s">
        <v>77</v>
      </c>
      <c r="D214" s="23">
        <v>233.24</v>
      </c>
      <c r="E214" s="23">
        <v>104.96</v>
      </c>
    </row>
    <row r="215" spans="1:5" x14ac:dyDescent="0.3">
      <c r="A215" s="24">
        <v>43217</v>
      </c>
      <c r="B215" s="23">
        <v>2018</v>
      </c>
      <c r="C215" s="23" t="s">
        <v>77</v>
      </c>
      <c r="D215" s="23">
        <v>1991.82</v>
      </c>
      <c r="E215" s="23">
        <v>896.32</v>
      </c>
    </row>
    <row r="216" spans="1:5" x14ac:dyDescent="0.3">
      <c r="A216" s="24">
        <v>43412</v>
      </c>
      <c r="B216" s="23">
        <v>2018</v>
      </c>
      <c r="C216" s="23" t="s">
        <v>31</v>
      </c>
      <c r="D216" s="23">
        <v>2045.57</v>
      </c>
      <c r="E216" s="23">
        <v>797.77</v>
      </c>
    </row>
    <row r="217" spans="1:5" x14ac:dyDescent="0.3">
      <c r="A217" s="24">
        <v>43310</v>
      </c>
      <c r="B217" s="23">
        <v>2018</v>
      </c>
      <c r="C217" s="23" t="s">
        <v>30</v>
      </c>
      <c r="D217" s="23">
        <v>2094.96</v>
      </c>
      <c r="E217" s="23">
        <v>817.03</v>
      </c>
    </row>
    <row r="218" spans="1:5" x14ac:dyDescent="0.3">
      <c r="A218" s="24">
        <v>42873</v>
      </c>
      <c r="B218" s="23">
        <v>2017</v>
      </c>
      <c r="C218" s="23" t="s">
        <v>77</v>
      </c>
      <c r="D218" s="23">
        <v>1978.7</v>
      </c>
      <c r="E218" s="23">
        <v>811.27</v>
      </c>
    </row>
    <row r="219" spans="1:5" x14ac:dyDescent="0.3">
      <c r="A219" s="24">
        <v>42652</v>
      </c>
      <c r="B219" s="23">
        <v>2016</v>
      </c>
      <c r="C219" s="23" t="s">
        <v>30</v>
      </c>
      <c r="D219" s="23">
        <v>30.38</v>
      </c>
      <c r="E219" s="23">
        <v>17.62</v>
      </c>
    </row>
    <row r="220" spans="1:5" x14ac:dyDescent="0.3">
      <c r="A220" s="24">
        <v>43421</v>
      </c>
      <c r="B220" s="23">
        <v>2018</v>
      </c>
      <c r="C220" s="23" t="s">
        <v>76</v>
      </c>
      <c r="D220" s="23">
        <v>1313.35</v>
      </c>
      <c r="E220" s="23">
        <v>669.81</v>
      </c>
    </row>
    <row r="221" spans="1:5" x14ac:dyDescent="0.3">
      <c r="A221" s="24">
        <v>42628</v>
      </c>
      <c r="B221" s="23">
        <v>2016</v>
      </c>
      <c r="C221" s="23" t="s">
        <v>76</v>
      </c>
      <c r="D221" s="23">
        <v>1532.81</v>
      </c>
      <c r="E221" s="23">
        <v>812.39</v>
      </c>
    </row>
    <row r="222" spans="1:5" x14ac:dyDescent="0.3">
      <c r="A222" s="24">
        <v>43335</v>
      </c>
      <c r="B222" s="23">
        <v>2018</v>
      </c>
      <c r="C222" s="23" t="s">
        <v>76</v>
      </c>
      <c r="D222" s="23">
        <v>2195.7800000000002</v>
      </c>
      <c r="E222" s="23">
        <v>1097.8900000000001</v>
      </c>
    </row>
    <row r="223" spans="1:5" x14ac:dyDescent="0.3">
      <c r="A223" s="24">
        <v>42817</v>
      </c>
      <c r="B223" s="23">
        <v>2017</v>
      </c>
      <c r="C223" s="23" t="s">
        <v>76</v>
      </c>
      <c r="D223" s="23">
        <v>80.08</v>
      </c>
      <c r="E223" s="23">
        <v>31.23</v>
      </c>
    </row>
    <row r="224" spans="1:5" x14ac:dyDescent="0.3">
      <c r="A224" s="24">
        <v>42560</v>
      </c>
      <c r="B224" s="23">
        <v>2016</v>
      </c>
      <c r="C224" s="23" t="s">
        <v>31</v>
      </c>
      <c r="D224" s="23">
        <v>45.19</v>
      </c>
      <c r="E224" s="23">
        <v>24.85</v>
      </c>
    </row>
    <row r="225" spans="1:5" x14ac:dyDescent="0.3">
      <c r="A225" s="24">
        <v>42791</v>
      </c>
      <c r="B225" s="23">
        <v>2017</v>
      </c>
      <c r="C225" s="23" t="s">
        <v>30</v>
      </c>
      <c r="D225" s="23">
        <v>732.64</v>
      </c>
      <c r="E225" s="23">
        <v>388.3</v>
      </c>
    </row>
    <row r="226" spans="1:5" x14ac:dyDescent="0.3">
      <c r="A226" s="24">
        <v>42446</v>
      </c>
      <c r="B226" s="23">
        <v>2016</v>
      </c>
      <c r="C226" s="23" t="s">
        <v>77</v>
      </c>
      <c r="D226" s="23">
        <v>1049.3599999999999</v>
      </c>
      <c r="E226" s="23">
        <v>671.59</v>
      </c>
    </row>
    <row r="227" spans="1:5" x14ac:dyDescent="0.3">
      <c r="A227" s="24">
        <v>42897</v>
      </c>
      <c r="B227" s="23">
        <v>2017</v>
      </c>
      <c r="C227" s="23" t="s">
        <v>30</v>
      </c>
      <c r="D227" s="23">
        <v>222.93</v>
      </c>
      <c r="E227" s="23">
        <v>86.94</v>
      </c>
    </row>
    <row r="228" spans="1:5" x14ac:dyDescent="0.3">
      <c r="A228" s="24">
        <v>43281</v>
      </c>
      <c r="B228" s="23">
        <v>2018</v>
      </c>
      <c r="C228" s="23" t="s">
        <v>31</v>
      </c>
      <c r="D228" s="23">
        <v>682.26</v>
      </c>
      <c r="E228" s="23">
        <v>416.18</v>
      </c>
    </row>
    <row r="229" spans="1:5" x14ac:dyDescent="0.3">
      <c r="A229" s="24">
        <v>42785</v>
      </c>
      <c r="B229" s="23">
        <v>2017</v>
      </c>
      <c r="C229" s="23" t="s">
        <v>76</v>
      </c>
      <c r="D229" s="23">
        <v>1248.8599999999999</v>
      </c>
      <c r="E229" s="23">
        <v>487.06</v>
      </c>
    </row>
    <row r="230" spans="1:5" x14ac:dyDescent="0.3">
      <c r="A230" s="24">
        <v>42950</v>
      </c>
      <c r="B230" s="23">
        <v>2017</v>
      </c>
      <c r="C230" s="23" t="s">
        <v>30</v>
      </c>
      <c r="D230" s="23">
        <v>1678.55</v>
      </c>
      <c r="E230" s="23">
        <v>772.13</v>
      </c>
    </row>
    <row r="231" spans="1:5" x14ac:dyDescent="0.3">
      <c r="A231" s="24">
        <v>43401</v>
      </c>
      <c r="B231" s="23">
        <v>2018</v>
      </c>
      <c r="C231" s="23" t="s">
        <v>76</v>
      </c>
      <c r="D231" s="23">
        <v>2184.1999999999998</v>
      </c>
      <c r="E231" s="23">
        <v>1092.0999999999999</v>
      </c>
    </row>
    <row r="232" spans="1:5" x14ac:dyDescent="0.3">
      <c r="A232" s="24">
        <v>43310</v>
      </c>
      <c r="B232" s="23">
        <v>2018</v>
      </c>
      <c r="C232" s="23" t="s">
        <v>31</v>
      </c>
      <c r="D232" s="23">
        <v>460.34</v>
      </c>
      <c r="E232" s="23">
        <v>188.74</v>
      </c>
    </row>
    <row r="233" spans="1:5" x14ac:dyDescent="0.3">
      <c r="A233" s="24">
        <v>42916</v>
      </c>
      <c r="B233" s="23">
        <v>2017</v>
      </c>
      <c r="C233" s="23" t="s">
        <v>30</v>
      </c>
      <c r="D233" s="23">
        <v>371.62</v>
      </c>
      <c r="E233" s="23">
        <v>156.08000000000001</v>
      </c>
    </row>
    <row r="234" spans="1:5" x14ac:dyDescent="0.3">
      <c r="A234" s="24">
        <v>42563</v>
      </c>
      <c r="B234" s="23">
        <v>2016</v>
      </c>
      <c r="C234" s="23" t="s">
        <v>30</v>
      </c>
      <c r="D234" s="23">
        <v>584.32000000000005</v>
      </c>
      <c r="E234" s="23">
        <v>286.32</v>
      </c>
    </row>
    <row r="235" spans="1:5" x14ac:dyDescent="0.3">
      <c r="A235" s="24">
        <v>43172</v>
      </c>
      <c r="B235" s="23">
        <v>2018</v>
      </c>
      <c r="C235" s="23" t="s">
        <v>30</v>
      </c>
      <c r="D235" s="23">
        <v>2365.67</v>
      </c>
      <c r="E235" s="23">
        <v>1490.37</v>
      </c>
    </row>
    <row r="236" spans="1:5" x14ac:dyDescent="0.3">
      <c r="A236" s="24">
        <v>43369</v>
      </c>
      <c r="B236" s="23">
        <v>2018</v>
      </c>
      <c r="C236" s="23" t="s">
        <v>31</v>
      </c>
      <c r="D236" s="23">
        <v>1545.48</v>
      </c>
      <c r="E236" s="23">
        <v>649.1</v>
      </c>
    </row>
    <row r="237" spans="1:5" x14ac:dyDescent="0.3">
      <c r="A237" s="24">
        <v>43279</v>
      </c>
      <c r="B237" s="23">
        <v>2018</v>
      </c>
      <c r="C237" s="23" t="s">
        <v>77</v>
      </c>
      <c r="D237" s="23">
        <v>514.36</v>
      </c>
      <c r="E237" s="23">
        <v>334.33</v>
      </c>
    </row>
    <row r="238" spans="1:5" x14ac:dyDescent="0.3">
      <c r="A238" s="24">
        <v>43419</v>
      </c>
      <c r="B238" s="23">
        <v>2018</v>
      </c>
      <c r="C238" s="23" t="s">
        <v>30</v>
      </c>
      <c r="D238" s="23">
        <v>1569.02</v>
      </c>
      <c r="E238" s="23">
        <v>894.34</v>
      </c>
    </row>
    <row r="239" spans="1:5" x14ac:dyDescent="0.3">
      <c r="A239" s="24">
        <v>43059</v>
      </c>
      <c r="B239" s="23">
        <v>2017</v>
      </c>
      <c r="C239" s="23" t="s">
        <v>31</v>
      </c>
      <c r="D239" s="23">
        <v>722.85</v>
      </c>
      <c r="E239" s="23">
        <v>404.8</v>
      </c>
    </row>
    <row r="240" spans="1:5" x14ac:dyDescent="0.3">
      <c r="A240" s="24">
        <v>43396</v>
      </c>
      <c r="B240" s="23">
        <v>2018</v>
      </c>
      <c r="C240" s="23" t="s">
        <v>30</v>
      </c>
      <c r="D240" s="23">
        <v>318.07</v>
      </c>
      <c r="E240" s="23">
        <v>152.66999999999999</v>
      </c>
    </row>
    <row r="241" spans="1:5" x14ac:dyDescent="0.3">
      <c r="A241" s="24">
        <v>43194</v>
      </c>
      <c r="B241" s="23">
        <v>2018</v>
      </c>
      <c r="C241" s="23" t="s">
        <v>76</v>
      </c>
      <c r="D241" s="23">
        <v>857.2</v>
      </c>
      <c r="E241" s="23">
        <v>548.61</v>
      </c>
    </row>
    <row r="242" spans="1:5" x14ac:dyDescent="0.3">
      <c r="A242" s="24">
        <v>43010</v>
      </c>
      <c r="B242" s="23">
        <v>2017</v>
      </c>
      <c r="C242" s="23" t="s">
        <v>77</v>
      </c>
      <c r="D242" s="23">
        <v>1931.66</v>
      </c>
      <c r="E242" s="23">
        <v>1062.4100000000001</v>
      </c>
    </row>
    <row r="243" spans="1:5" x14ac:dyDescent="0.3">
      <c r="A243" s="24">
        <v>42382</v>
      </c>
      <c r="B243" s="23">
        <v>2016</v>
      </c>
      <c r="C243" s="23" t="s">
        <v>31</v>
      </c>
      <c r="D243" s="23">
        <v>1826.83</v>
      </c>
      <c r="E243" s="23">
        <v>822.07</v>
      </c>
    </row>
    <row r="244" spans="1:5" x14ac:dyDescent="0.3">
      <c r="A244" s="24">
        <v>43164</v>
      </c>
      <c r="B244" s="23">
        <v>2018</v>
      </c>
      <c r="C244" s="23" t="s">
        <v>76</v>
      </c>
      <c r="D244" s="23">
        <v>1809.23</v>
      </c>
      <c r="E244" s="23">
        <v>958.89</v>
      </c>
    </row>
    <row r="245" spans="1:5" x14ac:dyDescent="0.3">
      <c r="A245" s="24">
        <v>43458</v>
      </c>
      <c r="B245" s="23">
        <v>2018</v>
      </c>
      <c r="C245" s="23" t="s">
        <v>76</v>
      </c>
      <c r="D245" s="23">
        <v>763.13</v>
      </c>
      <c r="E245" s="23">
        <v>503.67</v>
      </c>
    </row>
    <row r="246" spans="1:5" x14ac:dyDescent="0.3">
      <c r="A246" s="24">
        <v>43012</v>
      </c>
      <c r="B246" s="23">
        <v>2017</v>
      </c>
      <c r="C246" s="23" t="s">
        <v>77</v>
      </c>
      <c r="D246" s="23">
        <v>668.28</v>
      </c>
      <c r="E246" s="23">
        <v>300.73</v>
      </c>
    </row>
    <row r="247" spans="1:5" x14ac:dyDescent="0.3">
      <c r="A247" s="24">
        <v>43369</v>
      </c>
      <c r="B247" s="23">
        <v>2018</v>
      </c>
      <c r="C247" s="23" t="s">
        <v>31</v>
      </c>
      <c r="D247" s="23">
        <v>1712.38</v>
      </c>
      <c r="E247" s="23">
        <v>1095.92</v>
      </c>
    </row>
    <row r="248" spans="1:5" x14ac:dyDescent="0.3">
      <c r="A248" s="24">
        <v>42838</v>
      </c>
      <c r="B248" s="23">
        <v>2017</v>
      </c>
      <c r="C248" s="23" t="s">
        <v>77</v>
      </c>
      <c r="D248" s="23">
        <v>2066.17</v>
      </c>
      <c r="E248" s="23">
        <v>1136.3900000000001</v>
      </c>
    </row>
    <row r="249" spans="1:5" x14ac:dyDescent="0.3">
      <c r="A249" s="24">
        <v>42942</v>
      </c>
      <c r="B249" s="23">
        <v>2017</v>
      </c>
      <c r="C249" s="23" t="s">
        <v>30</v>
      </c>
      <c r="D249" s="23">
        <v>1469.55</v>
      </c>
      <c r="E249" s="23">
        <v>720.08</v>
      </c>
    </row>
    <row r="250" spans="1:5" x14ac:dyDescent="0.3">
      <c r="A250" s="24">
        <v>42420</v>
      </c>
      <c r="B250" s="23">
        <v>2016</v>
      </c>
      <c r="C250" s="23" t="s">
        <v>30</v>
      </c>
      <c r="D250" s="23">
        <v>2040.88</v>
      </c>
      <c r="E250" s="23">
        <v>795.94</v>
      </c>
    </row>
    <row r="251" spans="1:5" x14ac:dyDescent="0.3">
      <c r="A251" s="24">
        <v>43047</v>
      </c>
      <c r="B251" s="23">
        <v>2017</v>
      </c>
      <c r="C251" s="23" t="s">
        <v>31</v>
      </c>
      <c r="D251" s="23">
        <v>2035.16</v>
      </c>
      <c r="E251" s="23">
        <v>875.12</v>
      </c>
    </row>
    <row r="252" spans="1:5" x14ac:dyDescent="0.3">
      <c r="A252" s="24">
        <v>42991</v>
      </c>
      <c r="B252" s="23">
        <v>2017</v>
      </c>
      <c r="C252" s="23" t="s">
        <v>31</v>
      </c>
      <c r="D252" s="23">
        <v>2181.6</v>
      </c>
      <c r="E252" s="23">
        <v>981.72</v>
      </c>
    </row>
    <row r="253" spans="1:5" x14ac:dyDescent="0.3">
      <c r="A253" s="24">
        <v>42983</v>
      </c>
      <c r="B253" s="23">
        <v>2017</v>
      </c>
      <c r="C253" s="23" t="s">
        <v>76</v>
      </c>
      <c r="D253" s="23">
        <v>1032.75</v>
      </c>
      <c r="E253" s="23">
        <v>640.30999999999995</v>
      </c>
    </row>
    <row r="254" spans="1:5" x14ac:dyDescent="0.3">
      <c r="A254" s="24">
        <v>43369</v>
      </c>
      <c r="B254" s="23">
        <v>2018</v>
      </c>
      <c r="C254" s="23" t="s">
        <v>76</v>
      </c>
      <c r="D254" s="23">
        <v>532.4</v>
      </c>
      <c r="E254" s="23">
        <v>340.74</v>
      </c>
    </row>
    <row r="255" spans="1:5" x14ac:dyDescent="0.3">
      <c r="A255" s="24">
        <v>43281</v>
      </c>
      <c r="B255" s="23">
        <v>2018</v>
      </c>
      <c r="C255" s="23" t="s">
        <v>31</v>
      </c>
      <c r="D255" s="23">
        <v>2343.34</v>
      </c>
      <c r="E255" s="23">
        <v>1288.8399999999999</v>
      </c>
    </row>
    <row r="256" spans="1:5" x14ac:dyDescent="0.3">
      <c r="A256" s="24">
        <v>43358</v>
      </c>
      <c r="B256" s="23">
        <v>2018</v>
      </c>
      <c r="C256" s="23" t="s">
        <v>31</v>
      </c>
      <c r="D256" s="23">
        <v>1320.41</v>
      </c>
      <c r="E256" s="23">
        <v>818.65</v>
      </c>
    </row>
    <row r="257" spans="1:5" x14ac:dyDescent="0.3">
      <c r="A257" s="24">
        <v>42806</v>
      </c>
      <c r="B257" s="23">
        <v>2017</v>
      </c>
      <c r="C257" s="23" t="s">
        <v>76</v>
      </c>
      <c r="D257" s="23">
        <v>1595.86</v>
      </c>
      <c r="E257" s="23">
        <v>654.29999999999995</v>
      </c>
    </row>
    <row r="258" spans="1:5" x14ac:dyDescent="0.3">
      <c r="A258" s="24">
        <v>43327</v>
      </c>
      <c r="B258" s="23">
        <v>2018</v>
      </c>
      <c r="C258" s="23" t="s">
        <v>31</v>
      </c>
      <c r="D258" s="23">
        <v>755.86</v>
      </c>
      <c r="E258" s="23">
        <v>423.28</v>
      </c>
    </row>
    <row r="259" spans="1:5" x14ac:dyDescent="0.3">
      <c r="A259" s="24">
        <v>42719</v>
      </c>
      <c r="B259" s="23">
        <v>2016</v>
      </c>
      <c r="C259" s="23" t="s">
        <v>31</v>
      </c>
      <c r="D259" s="23">
        <v>821.07</v>
      </c>
      <c r="E259" s="23">
        <v>541.91</v>
      </c>
    </row>
    <row r="260" spans="1:5" x14ac:dyDescent="0.3">
      <c r="A260" s="24">
        <v>42620</v>
      </c>
      <c r="B260" s="23">
        <v>2016</v>
      </c>
      <c r="C260" s="23" t="s">
        <v>31</v>
      </c>
      <c r="D260" s="23">
        <v>1038.6300000000001</v>
      </c>
      <c r="E260" s="23">
        <v>612.79</v>
      </c>
    </row>
    <row r="261" spans="1:5" x14ac:dyDescent="0.3">
      <c r="A261" s="24">
        <v>43415</v>
      </c>
      <c r="B261" s="23">
        <v>2018</v>
      </c>
      <c r="C261" s="23" t="s">
        <v>31</v>
      </c>
      <c r="D261" s="23">
        <v>374.65</v>
      </c>
      <c r="E261" s="23">
        <v>243.52</v>
      </c>
    </row>
    <row r="262" spans="1:5" x14ac:dyDescent="0.3">
      <c r="A262" s="24">
        <v>43131</v>
      </c>
      <c r="B262" s="23">
        <v>2018</v>
      </c>
      <c r="C262" s="23" t="s">
        <v>76</v>
      </c>
      <c r="D262" s="23">
        <v>617.79</v>
      </c>
      <c r="E262" s="23">
        <v>240.94</v>
      </c>
    </row>
    <row r="263" spans="1:5" x14ac:dyDescent="0.3">
      <c r="A263" s="24">
        <v>42403</v>
      </c>
      <c r="B263" s="23">
        <v>2016</v>
      </c>
      <c r="C263" s="23" t="s">
        <v>30</v>
      </c>
      <c r="D263" s="23">
        <v>2432.56</v>
      </c>
      <c r="E263" s="23">
        <v>1070.33</v>
      </c>
    </row>
    <row r="264" spans="1:5" x14ac:dyDescent="0.3">
      <c r="A264" s="24">
        <v>43194</v>
      </c>
      <c r="B264" s="23">
        <v>2018</v>
      </c>
      <c r="C264" s="23" t="s">
        <v>76</v>
      </c>
      <c r="D264" s="23">
        <v>1525.92</v>
      </c>
      <c r="E264" s="23">
        <v>793.48</v>
      </c>
    </row>
    <row r="265" spans="1:5" x14ac:dyDescent="0.3">
      <c r="A265" s="24">
        <v>42606</v>
      </c>
      <c r="B265" s="23">
        <v>2016</v>
      </c>
      <c r="C265" s="23" t="s">
        <v>31</v>
      </c>
      <c r="D265" s="23">
        <v>2183.81</v>
      </c>
      <c r="E265" s="23">
        <v>1135.58</v>
      </c>
    </row>
    <row r="266" spans="1:5" x14ac:dyDescent="0.3">
      <c r="A266" s="24">
        <v>42795</v>
      </c>
      <c r="B266" s="23">
        <v>2017</v>
      </c>
      <c r="C266" s="23" t="s">
        <v>76</v>
      </c>
      <c r="D266" s="23">
        <v>1269.81</v>
      </c>
      <c r="E266" s="23">
        <v>647.6</v>
      </c>
    </row>
    <row r="267" spans="1:5" x14ac:dyDescent="0.3">
      <c r="A267" s="24">
        <v>43045</v>
      </c>
      <c r="B267" s="23">
        <v>2017</v>
      </c>
      <c r="C267" s="23" t="s">
        <v>30</v>
      </c>
      <c r="D267" s="23">
        <v>1687.91</v>
      </c>
      <c r="E267" s="23">
        <v>1046.5</v>
      </c>
    </row>
    <row r="268" spans="1:5" x14ac:dyDescent="0.3">
      <c r="A268" s="24">
        <v>42812</v>
      </c>
      <c r="B268" s="23">
        <v>2017</v>
      </c>
      <c r="C268" s="23" t="s">
        <v>76</v>
      </c>
      <c r="D268" s="23">
        <v>1768.43</v>
      </c>
      <c r="E268" s="23">
        <v>813.48</v>
      </c>
    </row>
    <row r="269" spans="1:5" x14ac:dyDescent="0.3">
      <c r="A269" s="24">
        <v>42690</v>
      </c>
      <c r="B269" s="23">
        <v>2016</v>
      </c>
      <c r="C269" s="23" t="s">
        <v>31</v>
      </c>
      <c r="D269" s="23">
        <v>2318.52</v>
      </c>
      <c r="E269" s="23">
        <v>904.22</v>
      </c>
    </row>
    <row r="270" spans="1:5" x14ac:dyDescent="0.3">
      <c r="A270" s="24">
        <v>43438</v>
      </c>
      <c r="B270" s="23">
        <v>2018</v>
      </c>
      <c r="C270" s="23" t="s">
        <v>77</v>
      </c>
      <c r="D270" s="23">
        <v>1196.2</v>
      </c>
      <c r="E270" s="23">
        <v>514.37</v>
      </c>
    </row>
    <row r="271" spans="1:5" x14ac:dyDescent="0.3">
      <c r="A271" s="24">
        <v>42717</v>
      </c>
      <c r="B271" s="23">
        <v>2016</v>
      </c>
      <c r="C271" s="23" t="s">
        <v>76</v>
      </c>
      <c r="D271" s="23">
        <v>960.34</v>
      </c>
      <c r="E271" s="23">
        <v>374.53</v>
      </c>
    </row>
    <row r="272" spans="1:5" x14ac:dyDescent="0.3">
      <c r="A272" s="24">
        <v>42702</v>
      </c>
      <c r="B272" s="23">
        <v>2016</v>
      </c>
      <c r="C272" s="23" t="s">
        <v>76</v>
      </c>
      <c r="D272" s="23">
        <v>530.88</v>
      </c>
      <c r="E272" s="23">
        <v>323.83999999999997</v>
      </c>
    </row>
    <row r="273" spans="1:5" x14ac:dyDescent="0.3">
      <c r="A273" s="24">
        <v>42462</v>
      </c>
      <c r="B273" s="23">
        <v>2016</v>
      </c>
      <c r="C273" s="23" t="s">
        <v>30</v>
      </c>
      <c r="D273" s="23">
        <v>984.47</v>
      </c>
      <c r="E273" s="23">
        <v>433.17</v>
      </c>
    </row>
    <row r="274" spans="1:5" x14ac:dyDescent="0.3">
      <c r="A274" s="24">
        <v>42412</v>
      </c>
      <c r="B274" s="23">
        <v>2016</v>
      </c>
      <c r="C274" s="23" t="s">
        <v>76</v>
      </c>
      <c r="D274" s="23">
        <v>1748.51</v>
      </c>
      <c r="E274" s="23">
        <v>891.74</v>
      </c>
    </row>
    <row r="275" spans="1:5" x14ac:dyDescent="0.3">
      <c r="A275" s="24">
        <v>42619</v>
      </c>
      <c r="B275" s="23">
        <v>2016</v>
      </c>
      <c r="C275" s="23" t="s">
        <v>76</v>
      </c>
      <c r="D275" s="23">
        <v>1349.5</v>
      </c>
      <c r="E275" s="23">
        <v>647.76</v>
      </c>
    </row>
    <row r="276" spans="1:5" x14ac:dyDescent="0.3">
      <c r="A276" s="24">
        <v>43454</v>
      </c>
      <c r="B276" s="23">
        <v>2018</v>
      </c>
      <c r="C276" s="23" t="s">
        <v>31</v>
      </c>
      <c r="D276" s="23">
        <v>202.11</v>
      </c>
      <c r="E276" s="23">
        <v>131.37</v>
      </c>
    </row>
    <row r="277" spans="1:5" x14ac:dyDescent="0.3">
      <c r="A277" s="24">
        <v>42589</v>
      </c>
      <c r="B277" s="23">
        <v>2016</v>
      </c>
      <c r="C277" s="23" t="s">
        <v>31</v>
      </c>
      <c r="D277" s="23">
        <v>1315.22</v>
      </c>
      <c r="E277" s="23">
        <v>670.76</v>
      </c>
    </row>
    <row r="278" spans="1:5" x14ac:dyDescent="0.3">
      <c r="A278" s="24">
        <v>42838</v>
      </c>
      <c r="B278" s="23">
        <v>2017</v>
      </c>
      <c r="C278" s="23" t="s">
        <v>76</v>
      </c>
      <c r="D278" s="23">
        <v>1443.33</v>
      </c>
      <c r="E278" s="23">
        <v>837.13</v>
      </c>
    </row>
    <row r="279" spans="1:5" x14ac:dyDescent="0.3">
      <c r="A279" s="24">
        <v>42613</v>
      </c>
      <c r="B279" s="23">
        <v>2016</v>
      </c>
      <c r="C279" s="23" t="s">
        <v>30</v>
      </c>
      <c r="D279" s="23">
        <v>405.95</v>
      </c>
      <c r="E279" s="23">
        <v>215.15</v>
      </c>
    </row>
    <row r="280" spans="1:5" x14ac:dyDescent="0.3">
      <c r="A280" s="24">
        <v>42956</v>
      </c>
      <c r="B280" s="23">
        <v>2017</v>
      </c>
      <c r="C280" s="23" t="s">
        <v>76</v>
      </c>
      <c r="D280" s="23">
        <v>454.09</v>
      </c>
      <c r="E280" s="23">
        <v>249.75</v>
      </c>
    </row>
    <row r="281" spans="1:5" x14ac:dyDescent="0.3">
      <c r="A281" s="24">
        <v>42885</v>
      </c>
      <c r="B281" s="23">
        <v>2017</v>
      </c>
      <c r="C281" s="23" t="s">
        <v>76</v>
      </c>
      <c r="D281" s="23">
        <v>846.97</v>
      </c>
      <c r="E281" s="23">
        <v>559</v>
      </c>
    </row>
    <row r="282" spans="1:5" x14ac:dyDescent="0.3">
      <c r="A282" s="24">
        <v>42405</v>
      </c>
      <c r="B282" s="23">
        <v>2016</v>
      </c>
      <c r="C282" s="23" t="s">
        <v>77</v>
      </c>
      <c r="D282" s="23">
        <v>849.02</v>
      </c>
      <c r="E282" s="23">
        <v>416.02</v>
      </c>
    </row>
    <row r="283" spans="1:5" x14ac:dyDescent="0.3">
      <c r="A283" s="24">
        <v>42629</v>
      </c>
      <c r="B283" s="23">
        <v>2016</v>
      </c>
      <c r="C283" s="23" t="s">
        <v>77</v>
      </c>
      <c r="D283" s="23">
        <v>641.51</v>
      </c>
      <c r="E283" s="23">
        <v>307.92</v>
      </c>
    </row>
    <row r="284" spans="1:5" x14ac:dyDescent="0.3">
      <c r="A284" s="24">
        <v>42642</v>
      </c>
      <c r="B284" s="23">
        <v>2016</v>
      </c>
      <c r="C284" s="23" t="s">
        <v>31</v>
      </c>
      <c r="D284" s="23">
        <v>2403.98</v>
      </c>
      <c r="E284" s="23">
        <v>1466.43</v>
      </c>
    </row>
    <row r="285" spans="1:5" x14ac:dyDescent="0.3">
      <c r="A285" s="24">
        <v>43281</v>
      </c>
      <c r="B285" s="23">
        <v>2018</v>
      </c>
      <c r="C285" s="23" t="s">
        <v>31</v>
      </c>
      <c r="D285" s="23">
        <v>404.17</v>
      </c>
      <c r="E285" s="23">
        <v>242.5</v>
      </c>
    </row>
    <row r="286" spans="1:5" x14ac:dyDescent="0.3">
      <c r="A286" s="24">
        <v>43092</v>
      </c>
      <c r="B286" s="23">
        <v>2017</v>
      </c>
      <c r="C286" s="23" t="s">
        <v>77</v>
      </c>
      <c r="D286" s="23">
        <v>767.42</v>
      </c>
      <c r="E286" s="23">
        <v>429.76</v>
      </c>
    </row>
    <row r="287" spans="1:5" x14ac:dyDescent="0.3">
      <c r="A287" s="24">
        <v>42556</v>
      </c>
      <c r="B287" s="23">
        <v>2016</v>
      </c>
      <c r="C287" s="23" t="s">
        <v>31</v>
      </c>
      <c r="D287" s="23">
        <v>1417.56</v>
      </c>
      <c r="E287" s="23">
        <v>765.48</v>
      </c>
    </row>
    <row r="288" spans="1:5" x14ac:dyDescent="0.3">
      <c r="A288" s="24">
        <v>43222</v>
      </c>
      <c r="B288" s="23">
        <v>2018</v>
      </c>
      <c r="C288" s="23" t="s">
        <v>77</v>
      </c>
      <c r="D288" s="23">
        <v>2460.3000000000002</v>
      </c>
      <c r="E288" s="23">
        <v>1008.72</v>
      </c>
    </row>
    <row r="289" spans="1:5" x14ac:dyDescent="0.3">
      <c r="A289" s="24">
        <v>42738</v>
      </c>
      <c r="B289" s="23">
        <v>2017</v>
      </c>
      <c r="C289" s="23" t="s">
        <v>77</v>
      </c>
      <c r="D289" s="23">
        <v>2372.9899999999998</v>
      </c>
      <c r="E289" s="23">
        <v>1210.22</v>
      </c>
    </row>
    <row r="290" spans="1:5" x14ac:dyDescent="0.3">
      <c r="A290" s="24">
        <v>42581</v>
      </c>
      <c r="B290" s="23">
        <v>2016</v>
      </c>
      <c r="C290" s="23" t="s">
        <v>77</v>
      </c>
      <c r="D290" s="23">
        <v>881.25</v>
      </c>
      <c r="E290" s="23">
        <v>387.75</v>
      </c>
    </row>
    <row r="291" spans="1:5" x14ac:dyDescent="0.3">
      <c r="A291" s="24">
        <v>42625</v>
      </c>
      <c r="B291" s="23">
        <v>2016</v>
      </c>
      <c r="C291" s="23" t="s">
        <v>31</v>
      </c>
      <c r="D291" s="23">
        <v>608.55999999999995</v>
      </c>
      <c r="E291" s="23">
        <v>292.11</v>
      </c>
    </row>
    <row r="292" spans="1:5" x14ac:dyDescent="0.3">
      <c r="A292" s="24">
        <v>43220</v>
      </c>
      <c r="B292" s="23">
        <v>2018</v>
      </c>
      <c r="C292" s="23" t="s">
        <v>30</v>
      </c>
      <c r="D292" s="23">
        <v>1183.79</v>
      </c>
      <c r="E292" s="23">
        <v>710.27</v>
      </c>
    </row>
    <row r="293" spans="1:5" x14ac:dyDescent="0.3">
      <c r="A293" s="24">
        <v>42843</v>
      </c>
      <c r="B293" s="23">
        <v>2017</v>
      </c>
      <c r="C293" s="23" t="s">
        <v>77</v>
      </c>
      <c r="D293" s="23">
        <v>147.9</v>
      </c>
      <c r="E293" s="23">
        <v>73.95</v>
      </c>
    </row>
    <row r="294" spans="1:5" x14ac:dyDescent="0.3">
      <c r="A294" s="24">
        <v>42955</v>
      </c>
      <c r="B294" s="23">
        <v>2017</v>
      </c>
      <c r="C294" s="23" t="s">
        <v>31</v>
      </c>
      <c r="D294" s="23">
        <v>95.34</v>
      </c>
      <c r="E294" s="23">
        <v>52.44</v>
      </c>
    </row>
    <row r="295" spans="1:5" x14ac:dyDescent="0.3">
      <c r="A295" s="24">
        <v>42584</v>
      </c>
      <c r="B295" s="23">
        <v>2016</v>
      </c>
      <c r="C295" s="23" t="s">
        <v>76</v>
      </c>
      <c r="D295" s="23">
        <v>435.6</v>
      </c>
      <c r="E295" s="23">
        <v>257</v>
      </c>
    </row>
    <row r="296" spans="1:5" x14ac:dyDescent="0.3">
      <c r="A296" s="24">
        <v>42628</v>
      </c>
      <c r="B296" s="23">
        <v>2016</v>
      </c>
      <c r="C296" s="23" t="s">
        <v>76</v>
      </c>
      <c r="D296" s="23">
        <v>1021.67</v>
      </c>
      <c r="E296" s="23">
        <v>429.1</v>
      </c>
    </row>
    <row r="297" spans="1:5" x14ac:dyDescent="0.3">
      <c r="A297" s="24">
        <v>42670</v>
      </c>
      <c r="B297" s="23">
        <v>2016</v>
      </c>
      <c r="C297" s="23" t="s">
        <v>30</v>
      </c>
      <c r="D297" s="23">
        <v>1195.02</v>
      </c>
      <c r="E297" s="23">
        <v>657.26</v>
      </c>
    </row>
    <row r="298" spans="1:5" x14ac:dyDescent="0.3">
      <c r="A298" s="24">
        <v>43116</v>
      </c>
      <c r="B298" s="23">
        <v>2018</v>
      </c>
      <c r="C298" s="23" t="s">
        <v>30</v>
      </c>
      <c r="D298" s="23">
        <v>2167.89</v>
      </c>
      <c r="E298" s="23">
        <v>975.55</v>
      </c>
    </row>
    <row r="299" spans="1:5" x14ac:dyDescent="0.3">
      <c r="A299" s="24">
        <v>43387</v>
      </c>
      <c r="B299" s="23">
        <v>2018</v>
      </c>
      <c r="C299" s="23" t="s">
        <v>77</v>
      </c>
      <c r="D299" s="23">
        <v>2498.69</v>
      </c>
      <c r="E299" s="23">
        <v>1224.3599999999999</v>
      </c>
    </row>
    <row r="300" spans="1:5" x14ac:dyDescent="0.3">
      <c r="A300" s="24">
        <v>42972</v>
      </c>
      <c r="B300" s="23">
        <v>2017</v>
      </c>
      <c r="C300" s="23" t="s">
        <v>30</v>
      </c>
      <c r="D300" s="23">
        <v>849.45</v>
      </c>
      <c r="E300" s="23">
        <v>526.66</v>
      </c>
    </row>
    <row r="301" spans="1:5" x14ac:dyDescent="0.3">
      <c r="A301" s="24">
        <v>42439</v>
      </c>
      <c r="B301" s="23">
        <v>2016</v>
      </c>
      <c r="C301" s="23" t="s">
        <v>31</v>
      </c>
      <c r="D301" s="23">
        <v>1138.8499999999999</v>
      </c>
      <c r="E301" s="23">
        <v>671.92</v>
      </c>
    </row>
    <row r="302" spans="1:5" x14ac:dyDescent="0.3">
      <c r="A302" s="24">
        <v>42572</v>
      </c>
      <c r="B302" s="23">
        <v>2016</v>
      </c>
      <c r="C302" s="23" t="s">
        <v>31</v>
      </c>
      <c r="D302" s="23">
        <v>1363.56</v>
      </c>
      <c r="E302" s="23">
        <v>749.96</v>
      </c>
    </row>
    <row r="303" spans="1:5" x14ac:dyDescent="0.3">
      <c r="A303" s="24">
        <v>42370</v>
      </c>
      <c r="B303" s="23">
        <v>2016</v>
      </c>
      <c r="C303" s="23" t="s">
        <v>30</v>
      </c>
      <c r="D303" s="23">
        <v>548.85</v>
      </c>
      <c r="E303" s="23">
        <v>236.01</v>
      </c>
    </row>
    <row r="304" spans="1:5" x14ac:dyDescent="0.3">
      <c r="A304" s="24">
        <v>43334</v>
      </c>
      <c r="B304" s="23">
        <v>2018</v>
      </c>
      <c r="C304" s="23" t="s">
        <v>76</v>
      </c>
      <c r="D304" s="23">
        <v>1581.57</v>
      </c>
      <c r="E304" s="23">
        <v>711.71</v>
      </c>
    </row>
    <row r="305" spans="1:5" x14ac:dyDescent="0.3">
      <c r="A305" s="24">
        <v>42478</v>
      </c>
      <c r="B305" s="23">
        <v>2016</v>
      </c>
      <c r="C305" s="23" t="s">
        <v>30</v>
      </c>
      <c r="D305" s="23">
        <v>1287.98</v>
      </c>
      <c r="E305" s="23">
        <v>643.99</v>
      </c>
    </row>
    <row r="306" spans="1:5" x14ac:dyDescent="0.3">
      <c r="A306" s="24">
        <v>42943</v>
      </c>
      <c r="B306" s="23">
        <v>2017</v>
      </c>
      <c r="C306" s="23" t="s">
        <v>31</v>
      </c>
      <c r="D306" s="23">
        <v>388.07</v>
      </c>
      <c r="E306" s="23">
        <v>194.04</v>
      </c>
    </row>
    <row r="307" spans="1:5" x14ac:dyDescent="0.3">
      <c r="A307" s="24">
        <v>42861</v>
      </c>
      <c r="B307" s="23">
        <v>2017</v>
      </c>
      <c r="C307" s="23" t="s">
        <v>77</v>
      </c>
      <c r="D307" s="23">
        <v>198.57</v>
      </c>
      <c r="E307" s="23">
        <v>133.04</v>
      </c>
    </row>
    <row r="308" spans="1:5" x14ac:dyDescent="0.3">
      <c r="A308" s="24">
        <v>43038</v>
      </c>
      <c r="B308" s="23">
        <v>2017</v>
      </c>
      <c r="C308" s="23" t="s">
        <v>76</v>
      </c>
      <c r="D308" s="23">
        <v>2054.5300000000002</v>
      </c>
      <c r="E308" s="23">
        <v>1129.99</v>
      </c>
    </row>
    <row r="309" spans="1:5" x14ac:dyDescent="0.3">
      <c r="A309" s="24">
        <v>43273</v>
      </c>
      <c r="B309" s="23">
        <v>2018</v>
      </c>
      <c r="C309" s="23" t="s">
        <v>76</v>
      </c>
      <c r="D309" s="23">
        <v>1996.95</v>
      </c>
      <c r="E309" s="23">
        <v>1158.23</v>
      </c>
    </row>
    <row r="310" spans="1:5" x14ac:dyDescent="0.3">
      <c r="A310" s="24">
        <v>42403</v>
      </c>
      <c r="B310" s="23">
        <v>2016</v>
      </c>
      <c r="C310" s="23" t="s">
        <v>31</v>
      </c>
      <c r="D310" s="23">
        <v>1581.49</v>
      </c>
      <c r="E310" s="23">
        <v>948.89</v>
      </c>
    </row>
    <row r="311" spans="1:5" x14ac:dyDescent="0.3">
      <c r="A311" s="24">
        <v>42415</v>
      </c>
      <c r="B311" s="23">
        <v>2016</v>
      </c>
      <c r="C311" s="23" t="s">
        <v>77</v>
      </c>
      <c r="D311" s="23">
        <v>1406.37</v>
      </c>
      <c r="E311" s="23">
        <v>548.48</v>
      </c>
    </row>
    <row r="312" spans="1:5" x14ac:dyDescent="0.3">
      <c r="A312" s="24">
        <v>43440</v>
      </c>
      <c r="B312" s="23">
        <v>2018</v>
      </c>
      <c r="C312" s="23" t="s">
        <v>77</v>
      </c>
      <c r="D312" s="23">
        <v>973.62</v>
      </c>
      <c r="E312" s="23">
        <v>652.33000000000004</v>
      </c>
    </row>
    <row r="313" spans="1:5" x14ac:dyDescent="0.3">
      <c r="A313" s="24">
        <v>42385</v>
      </c>
      <c r="B313" s="23">
        <v>2016</v>
      </c>
      <c r="C313" s="23" t="s">
        <v>77</v>
      </c>
      <c r="D313" s="23">
        <v>1435.97</v>
      </c>
      <c r="E313" s="23">
        <v>761.06</v>
      </c>
    </row>
    <row r="314" spans="1:5" x14ac:dyDescent="0.3">
      <c r="A314" s="24">
        <v>42557</v>
      </c>
      <c r="B314" s="23">
        <v>2016</v>
      </c>
      <c r="C314" s="23" t="s">
        <v>30</v>
      </c>
      <c r="D314" s="23">
        <v>1135.44</v>
      </c>
      <c r="E314" s="23">
        <v>567.72</v>
      </c>
    </row>
    <row r="315" spans="1:5" x14ac:dyDescent="0.3">
      <c r="A315" s="24">
        <v>42848</v>
      </c>
      <c r="B315" s="23">
        <v>2017</v>
      </c>
      <c r="C315" s="23" t="s">
        <v>30</v>
      </c>
      <c r="D315" s="23">
        <v>1649.82</v>
      </c>
      <c r="E315" s="23">
        <v>824.91</v>
      </c>
    </row>
    <row r="316" spans="1:5" x14ac:dyDescent="0.3">
      <c r="A316" s="24">
        <v>42495</v>
      </c>
      <c r="B316" s="23">
        <v>2016</v>
      </c>
      <c r="C316" s="23" t="s">
        <v>76</v>
      </c>
      <c r="D316" s="23">
        <v>871.99</v>
      </c>
      <c r="E316" s="23">
        <v>566.79</v>
      </c>
    </row>
    <row r="317" spans="1:5" x14ac:dyDescent="0.3">
      <c r="A317" s="24">
        <v>42894</v>
      </c>
      <c r="B317" s="23">
        <v>2017</v>
      </c>
      <c r="C317" s="23" t="s">
        <v>76</v>
      </c>
      <c r="D317" s="23">
        <v>2466.89</v>
      </c>
      <c r="E317" s="23">
        <v>1455.47</v>
      </c>
    </row>
    <row r="318" spans="1:5" x14ac:dyDescent="0.3">
      <c r="A318" s="24">
        <v>42931</v>
      </c>
      <c r="B318" s="23">
        <v>2017</v>
      </c>
      <c r="C318" s="23" t="s">
        <v>77</v>
      </c>
      <c r="D318" s="23">
        <v>948.56</v>
      </c>
      <c r="E318" s="23">
        <v>502.74</v>
      </c>
    </row>
    <row r="319" spans="1:5" x14ac:dyDescent="0.3">
      <c r="A319" s="24">
        <v>42994</v>
      </c>
      <c r="B319" s="23">
        <v>2017</v>
      </c>
      <c r="C319" s="23" t="s">
        <v>30</v>
      </c>
      <c r="D319" s="23">
        <v>2050.66</v>
      </c>
      <c r="E319" s="23">
        <v>1209.8900000000001</v>
      </c>
    </row>
    <row r="320" spans="1:5" x14ac:dyDescent="0.3">
      <c r="A320" s="24">
        <v>43196</v>
      </c>
      <c r="B320" s="23">
        <v>2018</v>
      </c>
      <c r="C320" s="23" t="s">
        <v>77</v>
      </c>
      <c r="D320" s="23">
        <v>1074.01</v>
      </c>
      <c r="E320" s="23">
        <v>590.71</v>
      </c>
    </row>
    <row r="321" spans="1:5" x14ac:dyDescent="0.3">
      <c r="A321" s="24">
        <v>43129</v>
      </c>
      <c r="B321" s="23">
        <v>2018</v>
      </c>
      <c r="C321" s="23" t="s">
        <v>76</v>
      </c>
      <c r="D321" s="23">
        <v>1533.56</v>
      </c>
      <c r="E321" s="23">
        <v>828.12</v>
      </c>
    </row>
    <row r="322" spans="1:5" x14ac:dyDescent="0.3">
      <c r="A322" s="24">
        <v>42450</v>
      </c>
      <c r="B322" s="23">
        <v>2016</v>
      </c>
      <c r="C322" s="23" t="s">
        <v>31</v>
      </c>
      <c r="D322" s="23">
        <v>1569.66</v>
      </c>
      <c r="E322" s="23">
        <v>706.35</v>
      </c>
    </row>
    <row r="323" spans="1:5" x14ac:dyDescent="0.3">
      <c r="A323" s="24">
        <v>43234</v>
      </c>
      <c r="B323" s="23">
        <v>2018</v>
      </c>
      <c r="C323" s="23" t="s">
        <v>31</v>
      </c>
      <c r="D323" s="23">
        <v>1511.8</v>
      </c>
      <c r="E323" s="23">
        <v>604.72</v>
      </c>
    </row>
    <row r="324" spans="1:5" x14ac:dyDescent="0.3">
      <c r="A324" s="24">
        <v>43368</v>
      </c>
      <c r="B324" s="23">
        <v>2018</v>
      </c>
      <c r="C324" s="23" t="s">
        <v>30</v>
      </c>
      <c r="D324" s="23">
        <v>1291.5</v>
      </c>
      <c r="E324" s="23">
        <v>710.33</v>
      </c>
    </row>
    <row r="325" spans="1:5" x14ac:dyDescent="0.3">
      <c r="A325" s="24">
        <v>43081</v>
      </c>
      <c r="B325" s="23">
        <v>2017</v>
      </c>
      <c r="C325" s="23" t="s">
        <v>77</v>
      </c>
      <c r="D325" s="23">
        <v>186.26</v>
      </c>
      <c r="E325" s="23">
        <v>104.31</v>
      </c>
    </row>
    <row r="326" spans="1:5" x14ac:dyDescent="0.3">
      <c r="A326" s="24">
        <v>43295</v>
      </c>
      <c r="B326" s="23">
        <v>2018</v>
      </c>
      <c r="C326" s="23" t="s">
        <v>76</v>
      </c>
      <c r="D326" s="23">
        <v>1511.95</v>
      </c>
      <c r="E326" s="23">
        <v>861.81</v>
      </c>
    </row>
    <row r="327" spans="1:5" x14ac:dyDescent="0.3">
      <c r="A327" s="24">
        <v>43353</v>
      </c>
      <c r="B327" s="23">
        <v>2018</v>
      </c>
      <c r="C327" s="23" t="s">
        <v>30</v>
      </c>
      <c r="D327" s="23">
        <v>1746.94</v>
      </c>
      <c r="E327" s="23">
        <v>943.35</v>
      </c>
    </row>
    <row r="328" spans="1:5" x14ac:dyDescent="0.3">
      <c r="A328" s="24">
        <v>42447</v>
      </c>
      <c r="B328" s="23">
        <v>2016</v>
      </c>
      <c r="C328" s="23" t="s">
        <v>30</v>
      </c>
      <c r="D328" s="23">
        <v>293.45</v>
      </c>
      <c r="E328" s="23">
        <v>140.86000000000001</v>
      </c>
    </row>
    <row r="329" spans="1:5" x14ac:dyDescent="0.3">
      <c r="A329" s="24">
        <v>43314</v>
      </c>
      <c r="B329" s="23">
        <v>2018</v>
      </c>
      <c r="C329" s="23" t="s">
        <v>30</v>
      </c>
      <c r="D329" s="23">
        <v>1963.48</v>
      </c>
      <c r="E329" s="23">
        <v>883.57</v>
      </c>
    </row>
    <row r="330" spans="1:5" x14ac:dyDescent="0.3">
      <c r="A330" s="24">
        <v>43248</v>
      </c>
      <c r="B330" s="23">
        <v>2018</v>
      </c>
      <c r="C330" s="23" t="s">
        <v>76</v>
      </c>
      <c r="D330" s="23">
        <v>488.7</v>
      </c>
      <c r="E330" s="23">
        <v>219.92</v>
      </c>
    </row>
    <row r="331" spans="1:5" x14ac:dyDescent="0.3">
      <c r="A331" s="24">
        <v>43193</v>
      </c>
      <c r="B331" s="23">
        <v>2018</v>
      </c>
      <c r="C331" s="23" t="s">
        <v>31</v>
      </c>
      <c r="D331" s="23">
        <v>503.68</v>
      </c>
      <c r="E331" s="23">
        <v>231.69</v>
      </c>
    </row>
    <row r="332" spans="1:5" x14ac:dyDescent="0.3">
      <c r="A332" s="24">
        <v>42629</v>
      </c>
      <c r="B332" s="23">
        <v>2016</v>
      </c>
      <c r="C332" s="23" t="s">
        <v>30</v>
      </c>
      <c r="D332" s="23">
        <v>2181.39</v>
      </c>
      <c r="E332" s="23">
        <v>1330.65</v>
      </c>
    </row>
    <row r="333" spans="1:5" x14ac:dyDescent="0.3">
      <c r="A333" s="24">
        <v>42941</v>
      </c>
      <c r="B333" s="23">
        <v>2017</v>
      </c>
      <c r="C333" s="23" t="s">
        <v>76</v>
      </c>
      <c r="D333" s="23">
        <v>1578.57</v>
      </c>
      <c r="E333" s="23">
        <v>805.07</v>
      </c>
    </row>
    <row r="334" spans="1:5" x14ac:dyDescent="0.3">
      <c r="A334" s="24">
        <v>43160</v>
      </c>
      <c r="B334" s="23">
        <v>2018</v>
      </c>
      <c r="C334" s="23" t="s">
        <v>77</v>
      </c>
      <c r="D334" s="23">
        <v>996.86</v>
      </c>
      <c r="E334" s="23">
        <v>598.12</v>
      </c>
    </row>
    <row r="335" spans="1:5" x14ac:dyDescent="0.3">
      <c r="A335" s="24">
        <v>43318</v>
      </c>
      <c r="B335" s="23">
        <v>2018</v>
      </c>
      <c r="C335" s="23" t="s">
        <v>31</v>
      </c>
      <c r="D335" s="23">
        <v>1707.1</v>
      </c>
      <c r="E335" s="23">
        <v>665.77</v>
      </c>
    </row>
    <row r="336" spans="1:5" x14ac:dyDescent="0.3">
      <c r="A336" s="24">
        <v>43066</v>
      </c>
      <c r="B336" s="23">
        <v>2017</v>
      </c>
      <c r="C336" s="23" t="s">
        <v>77</v>
      </c>
      <c r="D336" s="23">
        <v>1613.91</v>
      </c>
      <c r="E336" s="23">
        <v>984.49</v>
      </c>
    </row>
    <row r="337" spans="1:5" x14ac:dyDescent="0.3">
      <c r="A337" s="24">
        <v>42956</v>
      </c>
      <c r="B337" s="23">
        <v>2017</v>
      </c>
      <c r="C337" s="23" t="s">
        <v>77</v>
      </c>
      <c r="D337" s="23">
        <v>864.91</v>
      </c>
      <c r="E337" s="23">
        <v>397.86</v>
      </c>
    </row>
    <row r="338" spans="1:5" x14ac:dyDescent="0.3">
      <c r="A338" s="24">
        <v>43026</v>
      </c>
      <c r="B338" s="23">
        <v>2017</v>
      </c>
      <c r="C338" s="23" t="s">
        <v>31</v>
      </c>
      <c r="D338" s="23">
        <v>1389.02</v>
      </c>
      <c r="E338" s="23">
        <v>541.72</v>
      </c>
    </row>
    <row r="339" spans="1:5" x14ac:dyDescent="0.3">
      <c r="A339" s="24">
        <v>42619</v>
      </c>
      <c r="B339" s="23">
        <v>2016</v>
      </c>
      <c r="C339" s="23" t="s">
        <v>77</v>
      </c>
      <c r="D339" s="23">
        <v>1307.08</v>
      </c>
      <c r="E339" s="23">
        <v>509.76</v>
      </c>
    </row>
    <row r="340" spans="1:5" x14ac:dyDescent="0.3">
      <c r="A340" s="24">
        <v>43465</v>
      </c>
      <c r="B340" s="23">
        <v>2018</v>
      </c>
      <c r="C340" s="23" t="s">
        <v>31</v>
      </c>
      <c r="D340" s="23">
        <v>18.68</v>
      </c>
      <c r="E340" s="23">
        <v>10.46</v>
      </c>
    </row>
    <row r="341" spans="1:5" x14ac:dyDescent="0.3">
      <c r="A341" s="24">
        <v>42854</v>
      </c>
      <c r="B341" s="23">
        <v>2017</v>
      </c>
      <c r="C341" s="23" t="s">
        <v>76</v>
      </c>
      <c r="D341" s="23">
        <v>1794.84</v>
      </c>
      <c r="E341" s="23">
        <v>915.37</v>
      </c>
    </row>
    <row r="342" spans="1:5" x14ac:dyDescent="0.3">
      <c r="A342" s="24">
        <v>43458</v>
      </c>
      <c r="B342" s="23">
        <v>2018</v>
      </c>
      <c r="C342" s="23" t="s">
        <v>77</v>
      </c>
      <c r="D342" s="23">
        <v>106.76</v>
      </c>
      <c r="E342" s="23">
        <v>62.99</v>
      </c>
    </row>
    <row r="343" spans="1:5" x14ac:dyDescent="0.3">
      <c r="A343" s="24">
        <v>43384</v>
      </c>
      <c r="B343" s="23">
        <v>2018</v>
      </c>
      <c r="C343" s="23" t="s">
        <v>76</v>
      </c>
      <c r="D343" s="23">
        <v>2361.89</v>
      </c>
      <c r="E343" s="23">
        <v>921.14</v>
      </c>
    </row>
    <row r="344" spans="1:5" x14ac:dyDescent="0.3">
      <c r="A344" s="24">
        <v>43298</v>
      </c>
      <c r="B344" s="23">
        <v>2018</v>
      </c>
      <c r="C344" s="23" t="s">
        <v>30</v>
      </c>
      <c r="D344" s="23">
        <v>2270.87</v>
      </c>
      <c r="E344" s="23">
        <v>1226.27</v>
      </c>
    </row>
    <row r="345" spans="1:5" x14ac:dyDescent="0.3">
      <c r="A345" s="24">
        <v>43047</v>
      </c>
      <c r="B345" s="23">
        <v>2017</v>
      </c>
      <c r="C345" s="23" t="s">
        <v>76</v>
      </c>
      <c r="D345" s="23">
        <v>777.74</v>
      </c>
      <c r="E345" s="23">
        <v>505.53</v>
      </c>
    </row>
    <row r="346" spans="1:5" x14ac:dyDescent="0.3">
      <c r="A346" s="24">
        <v>43131</v>
      </c>
      <c r="B346" s="23">
        <v>2018</v>
      </c>
      <c r="C346" s="23" t="s">
        <v>30</v>
      </c>
      <c r="D346" s="23">
        <v>178.39</v>
      </c>
      <c r="E346" s="23">
        <v>87.41</v>
      </c>
    </row>
    <row r="347" spans="1:5" x14ac:dyDescent="0.3">
      <c r="A347" s="24">
        <v>42972</v>
      </c>
      <c r="B347" s="23">
        <v>2017</v>
      </c>
      <c r="C347" s="23" t="s">
        <v>31</v>
      </c>
      <c r="D347" s="23">
        <v>860.12</v>
      </c>
      <c r="E347" s="23">
        <v>559.08000000000004</v>
      </c>
    </row>
    <row r="348" spans="1:5" x14ac:dyDescent="0.3">
      <c r="A348" s="24">
        <v>42747</v>
      </c>
      <c r="B348" s="23">
        <v>2017</v>
      </c>
      <c r="C348" s="23" t="s">
        <v>76</v>
      </c>
      <c r="D348" s="23">
        <v>2194.62</v>
      </c>
      <c r="E348" s="23">
        <v>921.74</v>
      </c>
    </row>
    <row r="349" spans="1:5" x14ac:dyDescent="0.3">
      <c r="A349" s="24">
        <v>42832</v>
      </c>
      <c r="B349" s="23">
        <v>2017</v>
      </c>
      <c r="C349" s="23" t="s">
        <v>76</v>
      </c>
      <c r="D349" s="23">
        <v>2184.34</v>
      </c>
      <c r="E349" s="23">
        <v>851.89</v>
      </c>
    </row>
    <row r="350" spans="1:5" x14ac:dyDescent="0.3">
      <c r="A350" s="24">
        <v>42392</v>
      </c>
      <c r="B350" s="23">
        <v>2016</v>
      </c>
      <c r="C350" s="23" t="s">
        <v>76</v>
      </c>
      <c r="D350" s="23">
        <v>1605.37</v>
      </c>
      <c r="E350" s="23">
        <v>802.69</v>
      </c>
    </row>
    <row r="351" spans="1:5" x14ac:dyDescent="0.3">
      <c r="A351" s="24">
        <v>42622</v>
      </c>
      <c r="B351" s="23">
        <v>2016</v>
      </c>
      <c r="C351" s="23" t="s">
        <v>30</v>
      </c>
      <c r="D351" s="23">
        <v>504.41</v>
      </c>
      <c r="E351" s="23">
        <v>272.38</v>
      </c>
    </row>
    <row r="352" spans="1:5" x14ac:dyDescent="0.3">
      <c r="A352" s="24">
        <v>42773</v>
      </c>
      <c r="B352" s="23">
        <v>2017</v>
      </c>
      <c r="C352" s="23" t="s">
        <v>30</v>
      </c>
      <c r="D352" s="23">
        <v>2176.23</v>
      </c>
      <c r="E352" s="23">
        <v>1218.69</v>
      </c>
    </row>
    <row r="353" spans="1:5" x14ac:dyDescent="0.3">
      <c r="A353" s="24">
        <v>43449</v>
      </c>
      <c r="B353" s="23">
        <v>2018</v>
      </c>
      <c r="C353" s="23" t="s">
        <v>30</v>
      </c>
      <c r="D353" s="23">
        <v>508.23</v>
      </c>
      <c r="E353" s="23">
        <v>289.69</v>
      </c>
    </row>
    <row r="354" spans="1:5" x14ac:dyDescent="0.3">
      <c r="A354" s="24">
        <v>43270</v>
      </c>
      <c r="B354" s="23">
        <v>2018</v>
      </c>
      <c r="C354" s="23" t="s">
        <v>77</v>
      </c>
      <c r="D354" s="23">
        <v>1132.54</v>
      </c>
      <c r="E354" s="23">
        <v>577.6</v>
      </c>
    </row>
    <row r="355" spans="1:5" x14ac:dyDescent="0.3">
      <c r="A355" s="24">
        <v>43194</v>
      </c>
      <c r="B355" s="23">
        <v>2018</v>
      </c>
      <c r="C355" s="23" t="s">
        <v>30</v>
      </c>
      <c r="D355" s="23">
        <v>1163.97</v>
      </c>
      <c r="E355" s="23">
        <v>535.42999999999995</v>
      </c>
    </row>
    <row r="356" spans="1:5" x14ac:dyDescent="0.3">
      <c r="A356" s="24">
        <v>42608</v>
      </c>
      <c r="B356" s="23">
        <v>2016</v>
      </c>
      <c r="C356" s="23" t="s">
        <v>30</v>
      </c>
      <c r="D356" s="23">
        <v>2366.56</v>
      </c>
      <c r="E356" s="23">
        <v>1277.94</v>
      </c>
    </row>
    <row r="357" spans="1:5" x14ac:dyDescent="0.3">
      <c r="A357" s="24">
        <v>42798</v>
      </c>
      <c r="B357" s="23">
        <v>2017</v>
      </c>
      <c r="C357" s="23" t="s">
        <v>77</v>
      </c>
      <c r="D357" s="23">
        <v>1543.95</v>
      </c>
      <c r="E357" s="23">
        <v>880.05</v>
      </c>
    </row>
    <row r="358" spans="1:5" x14ac:dyDescent="0.3">
      <c r="A358" s="24">
        <v>43464</v>
      </c>
      <c r="B358" s="23">
        <v>2018</v>
      </c>
      <c r="C358" s="23" t="s">
        <v>31</v>
      </c>
      <c r="D358" s="23">
        <v>2245.69</v>
      </c>
      <c r="E358" s="23">
        <v>988.1</v>
      </c>
    </row>
    <row r="359" spans="1:5" x14ac:dyDescent="0.3">
      <c r="A359" s="24">
        <v>42718</v>
      </c>
      <c r="B359" s="23">
        <v>2016</v>
      </c>
      <c r="C359" s="23" t="s">
        <v>77</v>
      </c>
      <c r="D359" s="23">
        <v>850.25</v>
      </c>
      <c r="E359" s="23">
        <v>408.12</v>
      </c>
    </row>
    <row r="360" spans="1:5" x14ac:dyDescent="0.3">
      <c r="A360" s="24">
        <v>42395</v>
      </c>
      <c r="B360" s="23">
        <v>2016</v>
      </c>
      <c r="C360" s="23" t="s">
        <v>31</v>
      </c>
      <c r="D360" s="23">
        <v>1215.71</v>
      </c>
      <c r="E360" s="23">
        <v>522.76</v>
      </c>
    </row>
    <row r="361" spans="1:5" x14ac:dyDescent="0.3">
      <c r="A361" s="24">
        <v>43126</v>
      </c>
      <c r="B361" s="23">
        <v>2018</v>
      </c>
      <c r="C361" s="23" t="s">
        <v>31</v>
      </c>
      <c r="D361" s="23">
        <v>1998.48</v>
      </c>
      <c r="E361" s="23">
        <v>959.27</v>
      </c>
    </row>
    <row r="362" spans="1:5" x14ac:dyDescent="0.3">
      <c r="A362" s="24">
        <v>42800</v>
      </c>
      <c r="B362" s="23">
        <v>2017</v>
      </c>
      <c r="C362" s="23" t="s">
        <v>76</v>
      </c>
      <c r="D362" s="23">
        <v>2020.3</v>
      </c>
      <c r="E362" s="23">
        <v>787.92</v>
      </c>
    </row>
    <row r="363" spans="1:5" x14ac:dyDescent="0.3">
      <c r="A363" s="24">
        <v>43308</v>
      </c>
      <c r="B363" s="23">
        <v>2018</v>
      </c>
      <c r="C363" s="23" t="s">
        <v>30</v>
      </c>
      <c r="D363" s="23">
        <v>777.61</v>
      </c>
      <c r="E363" s="23">
        <v>357.7</v>
      </c>
    </row>
    <row r="364" spans="1:5" x14ac:dyDescent="0.3">
      <c r="A364" s="24">
        <v>42818</v>
      </c>
      <c r="B364" s="23">
        <v>2017</v>
      </c>
      <c r="C364" s="23" t="s">
        <v>77</v>
      </c>
      <c r="D364" s="23">
        <v>2260.0700000000002</v>
      </c>
      <c r="E364" s="23">
        <v>904.03</v>
      </c>
    </row>
    <row r="365" spans="1:5" x14ac:dyDescent="0.3">
      <c r="A365" s="24">
        <v>43099</v>
      </c>
      <c r="B365" s="23">
        <v>2017</v>
      </c>
      <c r="C365" s="23" t="s">
        <v>76</v>
      </c>
      <c r="D365" s="23">
        <v>285.04000000000002</v>
      </c>
      <c r="E365" s="23">
        <v>125.42</v>
      </c>
    </row>
    <row r="366" spans="1:5" x14ac:dyDescent="0.3">
      <c r="A366" s="24">
        <v>43039</v>
      </c>
      <c r="B366" s="23">
        <v>2017</v>
      </c>
      <c r="C366" s="23" t="s">
        <v>76</v>
      </c>
      <c r="D366" s="23">
        <v>2277.1</v>
      </c>
      <c r="E366" s="23">
        <v>1229.6300000000001</v>
      </c>
    </row>
    <row r="367" spans="1:5" x14ac:dyDescent="0.3">
      <c r="A367" s="24">
        <v>42419</v>
      </c>
      <c r="B367" s="23">
        <v>2016</v>
      </c>
      <c r="C367" s="23" t="s">
        <v>31</v>
      </c>
      <c r="D367" s="23">
        <v>722.03</v>
      </c>
      <c r="E367" s="23">
        <v>440.44</v>
      </c>
    </row>
    <row r="368" spans="1:5" x14ac:dyDescent="0.3">
      <c r="A368" s="24">
        <v>43290</v>
      </c>
      <c r="B368" s="23">
        <v>2018</v>
      </c>
      <c r="C368" s="23" t="s">
        <v>77</v>
      </c>
      <c r="D368" s="23">
        <v>570.37</v>
      </c>
      <c r="E368" s="23">
        <v>256.67</v>
      </c>
    </row>
    <row r="369" spans="1:5" x14ac:dyDescent="0.3">
      <c r="A369" s="24">
        <v>42783</v>
      </c>
      <c r="B369" s="23">
        <v>2017</v>
      </c>
      <c r="C369" s="23" t="s">
        <v>30</v>
      </c>
      <c r="D369" s="23">
        <v>1358.3</v>
      </c>
      <c r="E369" s="23">
        <v>529.74</v>
      </c>
    </row>
    <row r="370" spans="1:5" x14ac:dyDescent="0.3">
      <c r="A370" s="24">
        <v>42420</v>
      </c>
      <c r="B370" s="23">
        <v>2016</v>
      </c>
      <c r="C370" s="23" t="s">
        <v>77</v>
      </c>
      <c r="D370" s="23">
        <v>1889.12</v>
      </c>
      <c r="E370" s="23">
        <v>1171.25</v>
      </c>
    </row>
    <row r="371" spans="1:5" x14ac:dyDescent="0.3">
      <c r="A371" s="24">
        <v>43418</v>
      </c>
      <c r="B371" s="23">
        <v>2018</v>
      </c>
      <c r="C371" s="23" t="s">
        <v>77</v>
      </c>
      <c r="D371" s="23">
        <v>763.65</v>
      </c>
      <c r="E371" s="23">
        <v>313.10000000000002</v>
      </c>
    </row>
    <row r="372" spans="1:5" x14ac:dyDescent="0.3">
      <c r="A372" s="24">
        <v>42708</v>
      </c>
      <c r="B372" s="23">
        <v>2016</v>
      </c>
      <c r="C372" s="23" t="s">
        <v>76</v>
      </c>
      <c r="D372" s="23">
        <v>1200.6099999999999</v>
      </c>
      <c r="E372" s="23">
        <v>612.30999999999995</v>
      </c>
    </row>
    <row r="373" spans="1:5" x14ac:dyDescent="0.3">
      <c r="A373" s="24">
        <v>42705</v>
      </c>
      <c r="B373" s="23">
        <v>2016</v>
      </c>
      <c r="C373" s="23" t="s">
        <v>77</v>
      </c>
      <c r="D373" s="23">
        <v>1869.12</v>
      </c>
      <c r="E373" s="23">
        <v>1009.32</v>
      </c>
    </row>
    <row r="374" spans="1:5" x14ac:dyDescent="0.3">
      <c r="A374" s="24">
        <v>42724</v>
      </c>
      <c r="B374" s="23">
        <v>2016</v>
      </c>
      <c r="C374" s="23" t="s">
        <v>76</v>
      </c>
      <c r="D374" s="23">
        <v>597.57000000000005</v>
      </c>
      <c r="E374" s="23">
        <v>233.05</v>
      </c>
    </row>
    <row r="375" spans="1:5" x14ac:dyDescent="0.3">
      <c r="A375" s="24">
        <v>43218</v>
      </c>
      <c r="B375" s="23">
        <v>2018</v>
      </c>
      <c r="C375" s="23" t="s">
        <v>77</v>
      </c>
      <c r="D375" s="23">
        <v>837.42</v>
      </c>
      <c r="E375" s="23">
        <v>360.09</v>
      </c>
    </row>
    <row r="376" spans="1:5" x14ac:dyDescent="0.3">
      <c r="A376" s="24">
        <v>43285</v>
      </c>
      <c r="B376" s="23">
        <v>2018</v>
      </c>
      <c r="C376" s="23" t="s">
        <v>30</v>
      </c>
      <c r="D376" s="23">
        <v>226.99</v>
      </c>
      <c r="E376" s="23">
        <v>104.42</v>
      </c>
    </row>
    <row r="377" spans="1:5" x14ac:dyDescent="0.3">
      <c r="A377" s="24">
        <v>43074</v>
      </c>
      <c r="B377" s="23">
        <v>2017</v>
      </c>
      <c r="C377" s="23" t="s">
        <v>76</v>
      </c>
      <c r="D377" s="23">
        <v>1538.27</v>
      </c>
      <c r="E377" s="23">
        <v>815.28</v>
      </c>
    </row>
    <row r="378" spans="1:5" x14ac:dyDescent="0.3">
      <c r="A378" s="24">
        <v>43262</v>
      </c>
      <c r="B378" s="23">
        <v>2018</v>
      </c>
      <c r="C378" s="23" t="s">
        <v>77</v>
      </c>
      <c r="D378" s="23">
        <v>1131.7</v>
      </c>
      <c r="E378" s="23">
        <v>464</v>
      </c>
    </row>
    <row r="379" spans="1:5" x14ac:dyDescent="0.3">
      <c r="A379" s="24">
        <v>43262</v>
      </c>
      <c r="B379" s="23">
        <v>2018</v>
      </c>
      <c r="C379" s="23" t="s">
        <v>76</v>
      </c>
      <c r="D379" s="23">
        <v>530.89</v>
      </c>
      <c r="E379" s="23">
        <v>339.77</v>
      </c>
    </row>
    <row r="380" spans="1:5" x14ac:dyDescent="0.3">
      <c r="A380" s="24">
        <v>43463</v>
      </c>
      <c r="B380" s="23">
        <v>2018</v>
      </c>
      <c r="C380" s="23" t="s">
        <v>30</v>
      </c>
      <c r="D380" s="23">
        <v>1189.8399999999999</v>
      </c>
      <c r="E380" s="23">
        <v>487.83</v>
      </c>
    </row>
    <row r="381" spans="1:5" x14ac:dyDescent="0.3">
      <c r="A381" s="24">
        <v>43005</v>
      </c>
      <c r="B381" s="23">
        <v>2017</v>
      </c>
      <c r="C381" s="23" t="s">
        <v>30</v>
      </c>
      <c r="D381" s="23">
        <v>2145.9899999999998</v>
      </c>
      <c r="E381" s="23">
        <v>1309.05</v>
      </c>
    </row>
    <row r="382" spans="1:5" x14ac:dyDescent="0.3">
      <c r="A382" s="24">
        <v>42871</v>
      </c>
      <c r="B382" s="23">
        <v>2017</v>
      </c>
      <c r="C382" s="23" t="s">
        <v>31</v>
      </c>
      <c r="D382" s="23">
        <v>1189.3800000000001</v>
      </c>
      <c r="E382" s="23">
        <v>642.27</v>
      </c>
    </row>
    <row r="383" spans="1:5" x14ac:dyDescent="0.3">
      <c r="A383" s="24">
        <v>43381</v>
      </c>
      <c r="B383" s="23">
        <v>2018</v>
      </c>
      <c r="C383" s="23" t="s">
        <v>76</v>
      </c>
      <c r="D383" s="23">
        <v>1186.21</v>
      </c>
      <c r="E383" s="23">
        <v>474.48</v>
      </c>
    </row>
    <row r="384" spans="1:5" x14ac:dyDescent="0.3">
      <c r="A384" s="24">
        <v>42711</v>
      </c>
      <c r="B384" s="23">
        <v>2016</v>
      </c>
      <c r="C384" s="23" t="s">
        <v>76</v>
      </c>
      <c r="D384" s="23">
        <v>1675.29</v>
      </c>
      <c r="E384" s="23">
        <v>1105.69</v>
      </c>
    </row>
    <row r="385" spans="1:5" x14ac:dyDescent="0.3">
      <c r="A385" s="24">
        <v>43281</v>
      </c>
      <c r="B385" s="23">
        <v>2018</v>
      </c>
      <c r="C385" s="23" t="s">
        <v>30</v>
      </c>
      <c r="D385" s="23">
        <v>2184.0700000000002</v>
      </c>
      <c r="E385" s="23">
        <v>1266.76</v>
      </c>
    </row>
    <row r="386" spans="1:5" x14ac:dyDescent="0.3">
      <c r="A386" s="24">
        <v>43024</v>
      </c>
      <c r="B386" s="23">
        <v>2017</v>
      </c>
      <c r="C386" s="23" t="s">
        <v>77</v>
      </c>
      <c r="D386" s="23">
        <v>1392.48</v>
      </c>
      <c r="E386" s="23">
        <v>905.11</v>
      </c>
    </row>
    <row r="387" spans="1:5" x14ac:dyDescent="0.3">
      <c r="A387" s="24">
        <v>43202</v>
      </c>
      <c r="B387" s="23">
        <v>2018</v>
      </c>
      <c r="C387" s="23" t="s">
        <v>30</v>
      </c>
      <c r="D387" s="23">
        <v>2158.02</v>
      </c>
      <c r="E387" s="23">
        <v>1445.87</v>
      </c>
    </row>
    <row r="388" spans="1:5" x14ac:dyDescent="0.3">
      <c r="A388" s="24">
        <v>42636</v>
      </c>
      <c r="B388" s="23">
        <v>2016</v>
      </c>
      <c r="C388" s="23" t="s">
        <v>76</v>
      </c>
      <c r="D388" s="23">
        <v>2465</v>
      </c>
      <c r="E388" s="23">
        <v>1552.95</v>
      </c>
    </row>
    <row r="389" spans="1:5" x14ac:dyDescent="0.3">
      <c r="A389" s="24">
        <v>43169</v>
      </c>
      <c r="B389" s="23">
        <v>2018</v>
      </c>
      <c r="C389" s="23" t="s">
        <v>30</v>
      </c>
      <c r="D389" s="23">
        <v>2419.64</v>
      </c>
      <c r="E389" s="23">
        <v>1234.02</v>
      </c>
    </row>
    <row r="390" spans="1:5" x14ac:dyDescent="0.3">
      <c r="A390" s="24">
        <v>43440</v>
      </c>
      <c r="B390" s="23">
        <v>2018</v>
      </c>
      <c r="C390" s="23" t="s">
        <v>77</v>
      </c>
      <c r="D390" s="23">
        <v>638.61</v>
      </c>
      <c r="E390" s="23">
        <v>402.32</v>
      </c>
    </row>
    <row r="391" spans="1:5" x14ac:dyDescent="0.3">
      <c r="A391" s="24">
        <v>42400</v>
      </c>
      <c r="B391" s="23">
        <v>2016</v>
      </c>
      <c r="C391" s="23" t="s">
        <v>77</v>
      </c>
      <c r="D391" s="23">
        <v>1968.43</v>
      </c>
      <c r="E391" s="23">
        <v>1240.1099999999999</v>
      </c>
    </row>
    <row r="392" spans="1:5" x14ac:dyDescent="0.3">
      <c r="A392" s="24">
        <v>42673</v>
      </c>
      <c r="B392" s="23">
        <v>2016</v>
      </c>
      <c r="C392" s="23" t="s">
        <v>31</v>
      </c>
      <c r="D392" s="23">
        <v>2280.9699999999998</v>
      </c>
      <c r="E392" s="23">
        <v>912.39</v>
      </c>
    </row>
    <row r="393" spans="1:5" x14ac:dyDescent="0.3">
      <c r="A393" s="24">
        <v>43089</v>
      </c>
      <c r="B393" s="23">
        <v>2017</v>
      </c>
      <c r="C393" s="23" t="s">
        <v>76</v>
      </c>
      <c r="D393" s="23">
        <v>1657.87</v>
      </c>
      <c r="E393" s="23">
        <v>862.09</v>
      </c>
    </row>
    <row r="394" spans="1:5" x14ac:dyDescent="0.3">
      <c r="A394" s="24">
        <v>42903</v>
      </c>
      <c r="B394" s="23">
        <v>2017</v>
      </c>
      <c r="C394" s="23" t="s">
        <v>77</v>
      </c>
      <c r="D394" s="23">
        <v>1793.59</v>
      </c>
      <c r="E394" s="23">
        <v>753.31</v>
      </c>
    </row>
    <row r="395" spans="1:5" x14ac:dyDescent="0.3">
      <c r="A395" s="24">
        <v>42443</v>
      </c>
      <c r="B395" s="23">
        <v>2016</v>
      </c>
      <c r="C395" s="23" t="s">
        <v>31</v>
      </c>
      <c r="D395" s="23">
        <v>37.409999999999997</v>
      </c>
      <c r="E395" s="23">
        <v>18.71</v>
      </c>
    </row>
    <row r="396" spans="1:5" x14ac:dyDescent="0.3">
      <c r="A396" s="24">
        <v>42806</v>
      </c>
      <c r="B396" s="23">
        <v>2017</v>
      </c>
      <c r="C396" s="23" t="s">
        <v>30</v>
      </c>
      <c r="D396" s="23">
        <v>561.21</v>
      </c>
      <c r="E396" s="23">
        <v>297.44</v>
      </c>
    </row>
    <row r="397" spans="1:5" x14ac:dyDescent="0.3">
      <c r="A397" s="24">
        <v>43092</v>
      </c>
      <c r="B397" s="23">
        <v>2017</v>
      </c>
      <c r="C397" s="23" t="s">
        <v>77</v>
      </c>
      <c r="D397" s="23">
        <v>1826.73</v>
      </c>
      <c r="E397" s="23">
        <v>1096.04</v>
      </c>
    </row>
    <row r="398" spans="1:5" x14ac:dyDescent="0.3">
      <c r="A398" s="24">
        <v>43252</v>
      </c>
      <c r="B398" s="23">
        <v>2018</v>
      </c>
      <c r="C398" s="23" t="s">
        <v>76</v>
      </c>
      <c r="D398" s="23">
        <v>110.19</v>
      </c>
      <c r="E398" s="23">
        <v>55.1</v>
      </c>
    </row>
    <row r="399" spans="1:5" x14ac:dyDescent="0.3">
      <c r="A399" s="24">
        <v>43371</v>
      </c>
      <c r="B399" s="23">
        <v>2018</v>
      </c>
      <c r="C399" s="23" t="s">
        <v>77</v>
      </c>
      <c r="D399" s="23">
        <v>1971.48</v>
      </c>
      <c r="E399" s="23">
        <v>906.88</v>
      </c>
    </row>
    <row r="400" spans="1:5" x14ac:dyDescent="0.3">
      <c r="A400" s="24">
        <v>43064</v>
      </c>
      <c r="B400" s="23">
        <v>2017</v>
      </c>
      <c r="C400" s="23" t="s">
        <v>77</v>
      </c>
      <c r="D400" s="23">
        <v>543.38</v>
      </c>
      <c r="E400" s="23">
        <v>266.26</v>
      </c>
    </row>
    <row r="401" spans="1:5" x14ac:dyDescent="0.3">
      <c r="A401" s="24">
        <v>43005</v>
      </c>
      <c r="B401" s="23">
        <v>2017</v>
      </c>
      <c r="C401" s="23" t="s">
        <v>30</v>
      </c>
      <c r="D401" s="23">
        <v>961.3</v>
      </c>
      <c r="E401" s="23">
        <v>384.52</v>
      </c>
    </row>
    <row r="402" spans="1:5" x14ac:dyDescent="0.3">
      <c r="A402" s="24">
        <v>42798</v>
      </c>
      <c r="B402" s="23">
        <v>2017</v>
      </c>
      <c r="C402" s="23" t="s">
        <v>77</v>
      </c>
      <c r="D402" s="23">
        <v>712.75</v>
      </c>
      <c r="E402" s="23">
        <v>349.25</v>
      </c>
    </row>
    <row r="403" spans="1:5" x14ac:dyDescent="0.3">
      <c r="A403" s="24">
        <v>42754</v>
      </c>
      <c r="B403" s="23">
        <v>2017</v>
      </c>
      <c r="C403" s="23" t="s">
        <v>30</v>
      </c>
      <c r="D403" s="23">
        <v>1086.1199999999999</v>
      </c>
      <c r="E403" s="23">
        <v>727.7</v>
      </c>
    </row>
    <row r="404" spans="1:5" x14ac:dyDescent="0.3">
      <c r="A404" s="24">
        <v>42957</v>
      </c>
      <c r="B404" s="23">
        <v>2017</v>
      </c>
      <c r="C404" s="23" t="s">
        <v>76</v>
      </c>
      <c r="D404" s="23">
        <v>2496.4299999999998</v>
      </c>
      <c r="E404" s="23">
        <v>1373.04</v>
      </c>
    </row>
    <row r="405" spans="1:5" x14ac:dyDescent="0.3">
      <c r="A405" s="24">
        <v>43004</v>
      </c>
      <c r="B405" s="23">
        <v>2017</v>
      </c>
      <c r="C405" s="23" t="s">
        <v>31</v>
      </c>
      <c r="D405" s="23">
        <v>249.02</v>
      </c>
      <c r="E405" s="23">
        <v>109.57</v>
      </c>
    </row>
    <row r="406" spans="1:5" x14ac:dyDescent="0.3">
      <c r="A406" s="24">
        <v>42466</v>
      </c>
      <c r="B406" s="23">
        <v>2016</v>
      </c>
      <c r="C406" s="23" t="s">
        <v>30</v>
      </c>
      <c r="D406" s="23">
        <v>2133.2199999999998</v>
      </c>
      <c r="E406" s="23">
        <v>1130.6099999999999</v>
      </c>
    </row>
    <row r="407" spans="1:5" x14ac:dyDescent="0.3">
      <c r="A407" s="24">
        <v>42383</v>
      </c>
      <c r="B407" s="23">
        <v>2016</v>
      </c>
      <c r="C407" s="23" t="s">
        <v>76</v>
      </c>
      <c r="D407" s="23">
        <v>903.17</v>
      </c>
      <c r="E407" s="23">
        <v>478.68</v>
      </c>
    </row>
    <row r="408" spans="1:5" x14ac:dyDescent="0.3">
      <c r="A408" s="24">
        <v>43087</v>
      </c>
      <c r="B408" s="23">
        <v>2017</v>
      </c>
      <c r="C408" s="23" t="s">
        <v>76</v>
      </c>
      <c r="D408" s="23">
        <v>1472.87</v>
      </c>
      <c r="E408" s="23">
        <v>898.45</v>
      </c>
    </row>
    <row r="409" spans="1:5" x14ac:dyDescent="0.3">
      <c r="A409" s="24">
        <v>42456</v>
      </c>
      <c r="B409" s="23">
        <v>2016</v>
      </c>
      <c r="C409" s="23" t="s">
        <v>31</v>
      </c>
      <c r="D409" s="23">
        <v>2226.17</v>
      </c>
      <c r="E409" s="23">
        <v>1424.75</v>
      </c>
    </row>
    <row r="410" spans="1:5" x14ac:dyDescent="0.3">
      <c r="A410" s="24">
        <v>42401</v>
      </c>
      <c r="B410" s="23">
        <v>2016</v>
      </c>
      <c r="C410" s="23" t="s">
        <v>77</v>
      </c>
      <c r="D410" s="23">
        <v>1859.52</v>
      </c>
      <c r="E410" s="23">
        <v>948.36</v>
      </c>
    </row>
    <row r="411" spans="1:5" x14ac:dyDescent="0.3">
      <c r="A411" s="24">
        <v>43235</v>
      </c>
      <c r="B411" s="23">
        <v>2018</v>
      </c>
      <c r="C411" s="23" t="s">
        <v>31</v>
      </c>
      <c r="D411" s="23">
        <v>2187.08</v>
      </c>
      <c r="E411" s="23">
        <v>852.96</v>
      </c>
    </row>
    <row r="412" spans="1:5" x14ac:dyDescent="0.3">
      <c r="A412" s="24">
        <v>42723</v>
      </c>
      <c r="B412" s="23">
        <v>2016</v>
      </c>
      <c r="C412" s="23" t="s">
        <v>31</v>
      </c>
      <c r="D412" s="23">
        <v>1283.51</v>
      </c>
      <c r="E412" s="23">
        <v>757.27</v>
      </c>
    </row>
    <row r="413" spans="1:5" x14ac:dyDescent="0.3">
      <c r="A413" s="24">
        <v>42517</v>
      </c>
      <c r="B413" s="23">
        <v>2016</v>
      </c>
      <c r="C413" s="23" t="s">
        <v>76</v>
      </c>
      <c r="D413" s="23">
        <v>790.88</v>
      </c>
      <c r="E413" s="23">
        <v>498.25</v>
      </c>
    </row>
    <row r="414" spans="1:5" x14ac:dyDescent="0.3">
      <c r="A414" s="24">
        <v>42441</v>
      </c>
      <c r="B414" s="23">
        <v>2016</v>
      </c>
      <c r="C414" s="23" t="s">
        <v>76</v>
      </c>
      <c r="D414" s="23">
        <v>2249.06</v>
      </c>
      <c r="E414" s="23">
        <v>1079.55</v>
      </c>
    </row>
    <row r="415" spans="1:5" x14ac:dyDescent="0.3">
      <c r="A415" s="24">
        <v>42826</v>
      </c>
      <c r="B415" s="23">
        <v>2017</v>
      </c>
      <c r="C415" s="23" t="s">
        <v>30</v>
      </c>
      <c r="D415" s="23">
        <v>233.71</v>
      </c>
      <c r="E415" s="23">
        <v>102.83</v>
      </c>
    </row>
    <row r="416" spans="1:5" x14ac:dyDescent="0.3">
      <c r="A416" s="24">
        <v>43451</v>
      </c>
      <c r="B416" s="23">
        <v>2018</v>
      </c>
      <c r="C416" s="23" t="s">
        <v>31</v>
      </c>
      <c r="D416" s="23">
        <v>2216.86</v>
      </c>
      <c r="E416" s="23">
        <v>1019.76</v>
      </c>
    </row>
    <row r="417" spans="1:5" x14ac:dyDescent="0.3">
      <c r="A417" s="24">
        <v>43058</v>
      </c>
      <c r="B417" s="23">
        <v>2017</v>
      </c>
      <c r="C417" s="23" t="s">
        <v>30</v>
      </c>
      <c r="D417" s="23">
        <v>2117.14</v>
      </c>
      <c r="E417" s="23">
        <v>1206.77</v>
      </c>
    </row>
    <row r="418" spans="1:5" x14ac:dyDescent="0.3">
      <c r="A418" s="24">
        <v>42663</v>
      </c>
      <c r="B418" s="23">
        <v>2016</v>
      </c>
      <c r="C418" s="23" t="s">
        <v>30</v>
      </c>
      <c r="D418" s="23">
        <v>98.19</v>
      </c>
      <c r="E418" s="23">
        <v>63.82</v>
      </c>
    </row>
    <row r="419" spans="1:5" x14ac:dyDescent="0.3">
      <c r="A419" s="24">
        <v>42426</v>
      </c>
      <c r="B419" s="23">
        <v>2016</v>
      </c>
      <c r="C419" s="23" t="s">
        <v>30</v>
      </c>
      <c r="D419" s="23">
        <v>539.79</v>
      </c>
      <c r="E419" s="23">
        <v>296.88</v>
      </c>
    </row>
    <row r="420" spans="1:5" x14ac:dyDescent="0.3">
      <c r="A420" s="24">
        <v>42591</v>
      </c>
      <c r="B420" s="23">
        <v>2016</v>
      </c>
      <c r="C420" s="23" t="s">
        <v>31</v>
      </c>
      <c r="D420" s="23">
        <v>1740.05</v>
      </c>
      <c r="E420" s="23">
        <v>1113.6300000000001</v>
      </c>
    </row>
    <row r="421" spans="1:5" x14ac:dyDescent="0.3">
      <c r="A421" s="24">
        <v>42853</v>
      </c>
      <c r="B421" s="23">
        <v>2017</v>
      </c>
      <c r="C421" s="23" t="s">
        <v>30</v>
      </c>
      <c r="D421" s="23">
        <v>255.53</v>
      </c>
      <c r="E421" s="23">
        <v>171.21</v>
      </c>
    </row>
    <row r="422" spans="1:5" x14ac:dyDescent="0.3">
      <c r="A422" s="24">
        <v>43302</v>
      </c>
      <c r="B422" s="23">
        <v>2018</v>
      </c>
      <c r="C422" s="23" t="s">
        <v>30</v>
      </c>
      <c r="D422" s="23">
        <v>351.43</v>
      </c>
      <c r="E422" s="23">
        <v>158.13999999999999</v>
      </c>
    </row>
    <row r="423" spans="1:5" x14ac:dyDescent="0.3">
      <c r="A423" s="24">
        <v>42532</v>
      </c>
      <c r="B423" s="23">
        <v>2016</v>
      </c>
      <c r="C423" s="23" t="s">
        <v>31</v>
      </c>
      <c r="D423" s="23">
        <v>360.48</v>
      </c>
      <c r="E423" s="23">
        <v>198.26</v>
      </c>
    </row>
    <row r="424" spans="1:5" x14ac:dyDescent="0.3">
      <c r="A424" s="24">
        <v>43090</v>
      </c>
      <c r="B424" s="23">
        <v>2017</v>
      </c>
      <c r="C424" s="23" t="s">
        <v>30</v>
      </c>
      <c r="D424" s="23">
        <v>607.66</v>
      </c>
      <c r="E424" s="23">
        <v>376.75</v>
      </c>
    </row>
    <row r="425" spans="1:5" x14ac:dyDescent="0.3">
      <c r="A425" s="24">
        <v>43296</v>
      </c>
      <c r="B425" s="23">
        <v>2018</v>
      </c>
      <c r="C425" s="23" t="s">
        <v>76</v>
      </c>
      <c r="D425" s="23">
        <v>2348.0500000000002</v>
      </c>
      <c r="E425" s="23">
        <v>1009.66</v>
      </c>
    </row>
    <row r="426" spans="1:5" x14ac:dyDescent="0.3">
      <c r="A426" s="24">
        <v>42889</v>
      </c>
      <c r="B426" s="23">
        <v>2017</v>
      </c>
      <c r="C426" s="23" t="s">
        <v>30</v>
      </c>
      <c r="D426" s="23">
        <v>2347.36</v>
      </c>
      <c r="E426" s="23">
        <v>938.94</v>
      </c>
    </row>
    <row r="427" spans="1:5" x14ac:dyDescent="0.3">
      <c r="A427" s="24">
        <v>43153</v>
      </c>
      <c r="B427" s="23">
        <v>2018</v>
      </c>
      <c r="C427" s="23" t="s">
        <v>76</v>
      </c>
      <c r="D427" s="23">
        <v>149.54</v>
      </c>
      <c r="E427" s="23">
        <v>71.78</v>
      </c>
    </row>
    <row r="428" spans="1:5" x14ac:dyDescent="0.3">
      <c r="A428" s="24">
        <v>42656</v>
      </c>
      <c r="B428" s="23">
        <v>2016</v>
      </c>
      <c r="C428" s="23" t="s">
        <v>76</v>
      </c>
      <c r="D428" s="23">
        <v>1146.83</v>
      </c>
      <c r="E428" s="23">
        <v>527.54</v>
      </c>
    </row>
    <row r="429" spans="1:5" x14ac:dyDescent="0.3">
      <c r="A429" s="24">
        <v>43436</v>
      </c>
      <c r="B429" s="23">
        <v>2018</v>
      </c>
      <c r="C429" s="23" t="s">
        <v>76</v>
      </c>
      <c r="D429" s="23">
        <v>1611.46</v>
      </c>
      <c r="E429" s="23">
        <v>837.96</v>
      </c>
    </row>
    <row r="430" spans="1:5" x14ac:dyDescent="0.3">
      <c r="A430" s="24">
        <v>42835</v>
      </c>
      <c r="B430" s="23">
        <v>2017</v>
      </c>
      <c r="C430" s="23" t="s">
        <v>31</v>
      </c>
      <c r="D430" s="23">
        <v>312.83</v>
      </c>
      <c r="E430" s="23">
        <v>178.31</v>
      </c>
    </row>
    <row r="431" spans="1:5" x14ac:dyDescent="0.3">
      <c r="A431" s="24">
        <v>42674</v>
      </c>
      <c r="B431" s="23">
        <v>2016</v>
      </c>
      <c r="C431" s="23" t="s">
        <v>30</v>
      </c>
      <c r="D431" s="23">
        <v>1769.08</v>
      </c>
      <c r="E431" s="23">
        <v>1149.9000000000001</v>
      </c>
    </row>
    <row r="432" spans="1:5" x14ac:dyDescent="0.3">
      <c r="A432" s="24">
        <v>42751</v>
      </c>
      <c r="B432" s="23">
        <v>2017</v>
      </c>
      <c r="C432" s="23" t="s">
        <v>31</v>
      </c>
      <c r="D432" s="23">
        <v>1146.08</v>
      </c>
      <c r="E432" s="23">
        <v>641.79999999999995</v>
      </c>
    </row>
    <row r="433" spans="1:5" x14ac:dyDescent="0.3">
      <c r="A433" s="24">
        <v>43071</v>
      </c>
      <c r="B433" s="23">
        <v>2017</v>
      </c>
      <c r="C433" s="23" t="s">
        <v>76</v>
      </c>
      <c r="D433" s="23">
        <v>2109.7399999999998</v>
      </c>
      <c r="E433" s="23">
        <v>822.8</v>
      </c>
    </row>
    <row r="434" spans="1:5" x14ac:dyDescent="0.3">
      <c r="A434" s="24">
        <v>42628</v>
      </c>
      <c r="B434" s="23">
        <v>2016</v>
      </c>
      <c r="C434" s="23" t="s">
        <v>76</v>
      </c>
      <c r="D434" s="23">
        <v>78.819999999999993</v>
      </c>
      <c r="E434" s="23">
        <v>40.200000000000003</v>
      </c>
    </row>
    <row r="435" spans="1:5" x14ac:dyDescent="0.3">
      <c r="A435" s="24">
        <v>42730</v>
      </c>
      <c r="B435" s="23">
        <v>2016</v>
      </c>
      <c r="C435" s="23" t="s">
        <v>31</v>
      </c>
      <c r="D435" s="23">
        <v>1965.78</v>
      </c>
      <c r="E435" s="23">
        <v>786.31</v>
      </c>
    </row>
    <row r="436" spans="1:5" x14ac:dyDescent="0.3">
      <c r="A436" s="24">
        <v>43044</v>
      </c>
      <c r="B436" s="23">
        <v>2017</v>
      </c>
      <c r="C436" s="23" t="s">
        <v>77</v>
      </c>
      <c r="D436" s="23">
        <v>88.26</v>
      </c>
      <c r="E436" s="23">
        <v>41.48</v>
      </c>
    </row>
    <row r="437" spans="1:5" x14ac:dyDescent="0.3">
      <c r="A437" s="24">
        <v>43261</v>
      </c>
      <c r="B437" s="23">
        <v>2018</v>
      </c>
      <c r="C437" s="23" t="s">
        <v>31</v>
      </c>
      <c r="D437" s="23">
        <v>2468.0100000000002</v>
      </c>
      <c r="E437" s="23">
        <v>962.52</v>
      </c>
    </row>
    <row r="438" spans="1:5" x14ac:dyDescent="0.3">
      <c r="A438" s="24">
        <v>43457</v>
      </c>
      <c r="B438" s="23">
        <v>2018</v>
      </c>
      <c r="C438" s="23" t="s">
        <v>76</v>
      </c>
      <c r="D438" s="23">
        <v>1656.82</v>
      </c>
      <c r="E438" s="23">
        <v>1060.3599999999999</v>
      </c>
    </row>
    <row r="439" spans="1:5" x14ac:dyDescent="0.3">
      <c r="A439" s="24">
        <v>42534</v>
      </c>
      <c r="B439" s="23">
        <v>2016</v>
      </c>
      <c r="C439" s="23" t="s">
        <v>30</v>
      </c>
      <c r="D439" s="23">
        <v>1005.73</v>
      </c>
      <c r="E439" s="23">
        <v>553.15</v>
      </c>
    </row>
    <row r="440" spans="1:5" x14ac:dyDescent="0.3">
      <c r="A440" s="24">
        <v>43158</v>
      </c>
      <c r="B440" s="23">
        <v>2018</v>
      </c>
      <c r="C440" s="23" t="s">
        <v>30</v>
      </c>
      <c r="D440" s="23">
        <v>78</v>
      </c>
      <c r="E440" s="23">
        <v>35.880000000000003</v>
      </c>
    </row>
    <row r="441" spans="1:5" x14ac:dyDescent="0.3">
      <c r="A441" s="24">
        <v>43408</v>
      </c>
      <c r="B441" s="23">
        <v>2018</v>
      </c>
      <c r="C441" s="23" t="s">
        <v>30</v>
      </c>
      <c r="D441" s="23">
        <v>577.51</v>
      </c>
      <c r="E441" s="23">
        <v>259.88</v>
      </c>
    </row>
    <row r="442" spans="1:5" x14ac:dyDescent="0.3">
      <c r="A442" s="24">
        <v>42792</v>
      </c>
      <c r="B442" s="23">
        <v>2017</v>
      </c>
      <c r="C442" s="23" t="s">
        <v>76</v>
      </c>
      <c r="D442" s="23">
        <v>538.86</v>
      </c>
      <c r="E442" s="23">
        <v>323.32</v>
      </c>
    </row>
    <row r="443" spans="1:5" x14ac:dyDescent="0.3">
      <c r="A443" s="24">
        <v>42620</v>
      </c>
      <c r="B443" s="23">
        <v>2016</v>
      </c>
      <c r="C443" s="23" t="s">
        <v>30</v>
      </c>
      <c r="D443" s="23">
        <v>1527.05</v>
      </c>
      <c r="E443" s="23">
        <v>748.25</v>
      </c>
    </row>
    <row r="444" spans="1:5" x14ac:dyDescent="0.3">
      <c r="A444" s="24">
        <v>42415</v>
      </c>
      <c r="B444" s="23">
        <v>2016</v>
      </c>
      <c r="C444" s="23" t="s">
        <v>31</v>
      </c>
      <c r="D444" s="23">
        <v>410.71</v>
      </c>
      <c r="E444" s="23">
        <v>221.78</v>
      </c>
    </row>
    <row r="445" spans="1:5" x14ac:dyDescent="0.3">
      <c r="A445" s="24">
        <v>43107</v>
      </c>
      <c r="B445" s="23">
        <v>2018</v>
      </c>
      <c r="C445" s="23" t="s">
        <v>76</v>
      </c>
      <c r="D445" s="23">
        <v>1709.63</v>
      </c>
      <c r="E445" s="23">
        <v>1094.1600000000001</v>
      </c>
    </row>
    <row r="446" spans="1:5" x14ac:dyDescent="0.3">
      <c r="A446" s="24">
        <v>42739</v>
      </c>
      <c r="B446" s="23">
        <v>2017</v>
      </c>
      <c r="C446" s="23" t="s">
        <v>76</v>
      </c>
      <c r="D446" s="23">
        <v>2494.98</v>
      </c>
      <c r="E446" s="23">
        <v>1172.6400000000001</v>
      </c>
    </row>
    <row r="447" spans="1:5" x14ac:dyDescent="0.3">
      <c r="A447" s="24">
        <v>42815</v>
      </c>
      <c r="B447" s="23">
        <v>2017</v>
      </c>
      <c r="C447" s="23" t="s">
        <v>30</v>
      </c>
      <c r="D447" s="23">
        <v>33.229999999999997</v>
      </c>
      <c r="E447" s="23">
        <v>16.28</v>
      </c>
    </row>
    <row r="448" spans="1:5" x14ac:dyDescent="0.3">
      <c r="A448" s="24">
        <v>43341</v>
      </c>
      <c r="B448" s="23">
        <v>2018</v>
      </c>
      <c r="C448" s="23" t="s">
        <v>31</v>
      </c>
      <c r="D448" s="23">
        <v>1123.3699999999999</v>
      </c>
      <c r="E448" s="23">
        <v>505.52</v>
      </c>
    </row>
    <row r="449" spans="1:5" x14ac:dyDescent="0.3">
      <c r="A449" s="24">
        <v>42535</v>
      </c>
      <c r="B449" s="23">
        <v>2016</v>
      </c>
      <c r="C449" s="23" t="s">
        <v>31</v>
      </c>
      <c r="D449" s="23">
        <v>2278.94</v>
      </c>
      <c r="E449" s="23">
        <v>1526.89</v>
      </c>
    </row>
    <row r="450" spans="1:5" x14ac:dyDescent="0.3">
      <c r="A450" s="24">
        <v>43376</v>
      </c>
      <c r="B450" s="23">
        <v>2018</v>
      </c>
      <c r="C450" s="23" t="s">
        <v>30</v>
      </c>
      <c r="D450" s="23">
        <v>540.51</v>
      </c>
      <c r="E450" s="23">
        <v>254.04</v>
      </c>
    </row>
    <row r="451" spans="1:5" x14ac:dyDescent="0.3">
      <c r="A451" s="24">
        <v>43204</v>
      </c>
      <c r="B451" s="23">
        <v>2018</v>
      </c>
      <c r="C451" s="23" t="s">
        <v>30</v>
      </c>
      <c r="D451" s="23">
        <v>1321.13</v>
      </c>
      <c r="E451" s="23">
        <v>594.51</v>
      </c>
    </row>
    <row r="452" spans="1:5" x14ac:dyDescent="0.3">
      <c r="A452" s="24">
        <v>42656</v>
      </c>
      <c r="B452" s="23">
        <v>2016</v>
      </c>
      <c r="C452" s="23" t="s">
        <v>77</v>
      </c>
      <c r="D452" s="23">
        <v>2376.8000000000002</v>
      </c>
      <c r="E452" s="23">
        <v>1544.92</v>
      </c>
    </row>
    <row r="453" spans="1:5" x14ac:dyDescent="0.3">
      <c r="A453" s="24">
        <v>42670</v>
      </c>
      <c r="B453" s="23">
        <v>2016</v>
      </c>
      <c r="C453" s="23" t="s">
        <v>30</v>
      </c>
      <c r="D453" s="23">
        <v>2434.29</v>
      </c>
      <c r="E453" s="23">
        <v>973.72</v>
      </c>
    </row>
    <row r="454" spans="1:5" x14ac:dyDescent="0.3">
      <c r="A454" s="24">
        <v>43263</v>
      </c>
      <c r="B454" s="23">
        <v>2018</v>
      </c>
      <c r="C454" s="23" t="s">
        <v>30</v>
      </c>
      <c r="D454" s="23">
        <v>1397.51</v>
      </c>
      <c r="E454" s="23">
        <v>559</v>
      </c>
    </row>
    <row r="455" spans="1:5" x14ac:dyDescent="0.3">
      <c r="A455" s="24">
        <v>43116</v>
      </c>
      <c r="B455" s="23">
        <v>2018</v>
      </c>
      <c r="C455" s="23" t="s">
        <v>30</v>
      </c>
      <c r="D455" s="23">
        <v>751.96</v>
      </c>
      <c r="E455" s="23">
        <v>360.94</v>
      </c>
    </row>
    <row r="456" spans="1:5" x14ac:dyDescent="0.3">
      <c r="A456" s="24">
        <v>42403</v>
      </c>
      <c r="B456" s="23">
        <v>2016</v>
      </c>
      <c r="C456" s="23" t="s">
        <v>76</v>
      </c>
      <c r="D456" s="23">
        <v>1586.27</v>
      </c>
      <c r="E456" s="23">
        <v>650.37</v>
      </c>
    </row>
    <row r="457" spans="1:5" x14ac:dyDescent="0.3">
      <c r="A457" s="24">
        <v>42650</v>
      </c>
      <c r="B457" s="23">
        <v>2016</v>
      </c>
      <c r="C457" s="23" t="s">
        <v>30</v>
      </c>
      <c r="D457" s="23">
        <v>622.54999999999995</v>
      </c>
      <c r="E457" s="23">
        <v>242.79</v>
      </c>
    </row>
    <row r="458" spans="1:5" x14ac:dyDescent="0.3">
      <c r="A458" s="24">
        <v>42685</v>
      </c>
      <c r="B458" s="23">
        <v>2016</v>
      </c>
      <c r="C458" s="23" t="s">
        <v>30</v>
      </c>
      <c r="D458" s="23">
        <v>1641.29</v>
      </c>
      <c r="E458" s="23">
        <v>804.23</v>
      </c>
    </row>
    <row r="459" spans="1:5" x14ac:dyDescent="0.3">
      <c r="A459" s="24">
        <v>42733</v>
      </c>
      <c r="B459" s="23">
        <v>2016</v>
      </c>
      <c r="C459" s="23" t="s">
        <v>77</v>
      </c>
      <c r="D459" s="23">
        <v>2372.5100000000002</v>
      </c>
      <c r="E459" s="23">
        <v>1162.53</v>
      </c>
    </row>
    <row r="460" spans="1:5" x14ac:dyDescent="0.3">
      <c r="A460" s="24">
        <v>42463</v>
      </c>
      <c r="B460" s="23">
        <v>2016</v>
      </c>
      <c r="C460" s="23" t="s">
        <v>77</v>
      </c>
      <c r="D460" s="23">
        <v>1402.83</v>
      </c>
      <c r="E460" s="23">
        <v>757.53</v>
      </c>
    </row>
    <row r="461" spans="1:5" x14ac:dyDescent="0.3">
      <c r="A461" s="24">
        <v>42730</v>
      </c>
      <c r="B461" s="23">
        <v>2016</v>
      </c>
      <c r="C461" s="23" t="s">
        <v>77</v>
      </c>
      <c r="D461" s="23">
        <v>1457.64</v>
      </c>
      <c r="E461" s="23">
        <v>641.36</v>
      </c>
    </row>
    <row r="462" spans="1:5" x14ac:dyDescent="0.3">
      <c r="A462" s="24">
        <v>42985</v>
      </c>
      <c r="B462" s="23">
        <v>2017</v>
      </c>
      <c r="C462" s="23" t="s">
        <v>31</v>
      </c>
      <c r="D462" s="23">
        <v>364.61</v>
      </c>
      <c r="E462" s="23">
        <v>222.41</v>
      </c>
    </row>
    <row r="463" spans="1:5" x14ac:dyDescent="0.3">
      <c r="A463" s="24">
        <v>42686</v>
      </c>
      <c r="B463" s="23">
        <v>2016</v>
      </c>
      <c r="C463" s="23" t="s">
        <v>31</v>
      </c>
      <c r="D463" s="23">
        <v>736.24</v>
      </c>
      <c r="E463" s="23">
        <v>427.02</v>
      </c>
    </row>
    <row r="464" spans="1:5" x14ac:dyDescent="0.3">
      <c r="A464" s="24">
        <v>43460</v>
      </c>
      <c r="B464" s="23">
        <v>2018</v>
      </c>
      <c r="C464" s="23" t="s">
        <v>76</v>
      </c>
      <c r="D464" s="23">
        <v>923.94</v>
      </c>
      <c r="E464" s="23">
        <v>471.21</v>
      </c>
    </row>
    <row r="465" spans="1:5" x14ac:dyDescent="0.3">
      <c r="A465" s="24">
        <v>42465</v>
      </c>
      <c r="B465" s="23">
        <v>2016</v>
      </c>
      <c r="C465" s="23" t="s">
        <v>77</v>
      </c>
      <c r="D465" s="23">
        <v>295.16000000000003</v>
      </c>
      <c r="E465" s="23">
        <v>168.24</v>
      </c>
    </row>
    <row r="466" spans="1:5" x14ac:dyDescent="0.3">
      <c r="A466" s="24">
        <v>43066</v>
      </c>
      <c r="B466" s="23">
        <v>2017</v>
      </c>
      <c r="C466" s="23" t="s">
        <v>76</v>
      </c>
      <c r="D466" s="23">
        <v>278.19</v>
      </c>
      <c r="E466" s="23">
        <v>136.31</v>
      </c>
    </row>
    <row r="467" spans="1:5" x14ac:dyDescent="0.3">
      <c r="A467" s="24">
        <v>43364</v>
      </c>
      <c r="B467" s="23">
        <v>2018</v>
      </c>
      <c r="C467" s="23" t="s">
        <v>76</v>
      </c>
      <c r="D467" s="23">
        <v>377.95</v>
      </c>
      <c r="E467" s="23">
        <v>226.77</v>
      </c>
    </row>
    <row r="468" spans="1:5" x14ac:dyDescent="0.3">
      <c r="A468" s="24">
        <v>43031</v>
      </c>
      <c r="B468" s="23">
        <v>2017</v>
      </c>
      <c r="C468" s="23" t="s">
        <v>77</v>
      </c>
      <c r="D468" s="23">
        <v>299.07</v>
      </c>
      <c r="E468" s="23">
        <v>134.58000000000001</v>
      </c>
    </row>
    <row r="469" spans="1:5" x14ac:dyDescent="0.3">
      <c r="A469" s="24">
        <v>42385</v>
      </c>
      <c r="B469" s="23">
        <v>2016</v>
      </c>
      <c r="C469" s="23" t="s">
        <v>77</v>
      </c>
      <c r="D469" s="23">
        <v>2462.06</v>
      </c>
      <c r="E469" s="23">
        <v>1058.69</v>
      </c>
    </row>
    <row r="470" spans="1:5" x14ac:dyDescent="0.3">
      <c r="A470" s="24">
        <v>43251</v>
      </c>
      <c r="B470" s="23">
        <v>2018</v>
      </c>
      <c r="C470" s="23" t="s">
        <v>76</v>
      </c>
      <c r="D470" s="23">
        <v>1621.96</v>
      </c>
      <c r="E470" s="23">
        <v>843.42</v>
      </c>
    </row>
    <row r="471" spans="1:5" x14ac:dyDescent="0.3">
      <c r="A471" s="24">
        <v>43313</v>
      </c>
      <c r="B471" s="23">
        <v>2018</v>
      </c>
      <c r="C471" s="23" t="s">
        <v>31</v>
      </c>
      <c r="D471" s="23">
        <v>1708.73</v>
      </c>
      <c r="E471" s="23">
        <v>905.63</v>
      </c>
    </row>
    <row r="472" spans="1:5" x14ac:dyDescent="0.3">
      <c r="A472" s="24">
        <v>43263</v>
      </c>
      <c r="B472" s="23">
        <v>2018</v>
      </c>
      <c r="C472" s="23" t="s">
        <v>30</v>
      </c>
      <c r="D472" s="23">
        <v>254.01</v>
      </c>
      <c r="E472" s="23">
        <v>149.87</v>
      </c>
    </row>
    <row r="473" spans="1:5" x14ac:dyDescent="0.3">
      <c r="A473" s="24">
        <v>42801</v>
      </c>
      <c r="B473" s="23">
        <v>2017</v>
      </c>
      <c r="C473" s="23" t="s">
        <v>77</v>
      </c>
      <c r="D473" s="23">
        <v>2435.94</v>
      </c>
      <c r="E473" s="23">
        <v>1096.17</v>
      </c>
    </row>
    <row r="474" spans="1:5" x14ac:dyDescent="0.3">
      <c r="A474" s="24">
        <v>43386</v>
      </c>
      <c r="B474" s="23">
        <v>2018</v>
      </c>
      <c r="C474" s="23" t="s">
        <v>30</v>
      </c>
      <c r="D474" s="23">
        <v>2342.37</v>
      </c>
      <c r="E474" s="23">
        <v>1218.03</v>
      </c>
    </row>
    <row r="475" spans="1:5" x14ac:dyDescent="0.3">
      <c r="A475" s="24">
        <v>43404</v>
      </c>
      <c r="B475" s="23">
        <v>2018</v>
      </c>
      <c r="C475" s="23" t="s">
        <v>77</v>
      </c>
      <c r="D475" s="23">
        <v>1626.41</v>
      </c>
      <c r="E475" s="23">
        <v>829.47</v>
      </c>
    </row>
    <row r="476" spans="1:5" x14ac:dyDescent="0.3">
      <c r="A476" s="24">
        <v>43336</v>
      </c>
      <c r="B476" s="23">
        <v>2018</v>
      </c>
      <c r="C476" s="23" t="s">
        <v>76</v>
      </c>
      <c r="D476" s="23">
        <v>2228.5500000000002</v>
      </c>
      <c r="E476" s="23">
        <v>891.42</v>
      </c>
    </row>
    <row r="477" spans="1:5" x14ac:dyDescent="0.3">
      <c r="A477" s="24">
        <v>42875</v>
      </c>
      <c r="B477" s="23">
        <v>2017</v>
      </c>
      <c r="C477" s="23" t="s">
        <v>31</v>
      </c>
      <c r="D477" s="23">
        <v>508.97</v>
      </c>
      <c r="E477" s="23">
        <v>213.77</v>
      </c>
    </row>
    <row r="478" spans="1:5" x14ac:dyDescent="0.3">
      <c r="A478" s="24">
        <v>42693</v>
      </c>
      <c r="B478" s="23">
        <v>2016</v>
      </c>
      <c r="C478" s="23" t="s">
        <v>76</v>
      </c>
      <c r="D478" s="23">
        <v>2205.67</v>
      </c>
      <c r="E478" s="23">
        <v>1235.18</v>
      </c>
    </row>
    <row r="479" spans="1:5" x14ac:dyDescent="0.3">
      <c r="A479" s="24">
        <v>42872</v>
      </c>
      <c r="B479" s="23">
        <v>2017</v>
      </c>
      <c r="C479" s="23" t="s">
        <v>31</v>
      </c>
      <c r="D479" s="23">
        <v>1057.56</v>
      </c>
      <c r="E479" s="23">
        <v>412.45</v>
      </c>
    </row>
    <row r="480" spans="1:5" x14ac:dyDescent="0.3">
      <c r="A480" s="24">
        <v>42420</v>
      </c>
      <c r="B480" s="23">
        <v>2016</v>
      </c>
      <c r="C480" s="23" t="s">
        <v>30</v>
      </c>
      <c r="D480" s="23">
        <v>1458.31</v>
      </c>
      <c r="E480" s="23">
        <v>699.99</v>
      </c>
    </row>
    <row r="481" spans="1:5" x14ac:dyDescent="0.3">
      <c r="A481" s="24">
        <v>43179</v>
      </c>
      <c r="B481" s="23">
        <v>2018</v>
      </c>
      <c r="C481" s="23" t="s">
        <v>31</v>
      </c>
      <c r="D481" s="23">
        <v>458.76</v>
      </c>
      <c r="E481" s="23">
        <v>243.14</v>
      </c>
    </row>
    <row r="482" spans="1:5" x14ac:dyDescent="0.3">
      <c r="A482" s="24">
        <v>42964</v>
      </c>
      <c r="B482" s="23">
        <v>2017</v>
      </c>
      <c r="C482" s="23" t="s">
        <v>30</v>
      </c>
      <c r="D482" s="23">
        <v>172.58</v>
      </c>
      <c r="E482" s="23">
        <v>82.84</v>
      </c>
    </row>
    <row r="483" spans="1:5" x14ac:dyDescent="0.3">
      <c r="A483" s="24">
        <v>42959</v>
      </c>
      <c r="B483" s="23">
        <v>2017</v>
      </c>
      <c r="C483" s="23" t="s">
        <v>76</v>
      </c>
      <c r="D483" s="23">
        <v>2375.3200000000002</v>
      </c>
      <c r="E483" s="23">
        <v>1567.71</v>
      </c>
    </row>
    <row r="484" spans="1:5" x14ac:dyDescent="0.3">
      <c r="A484" s="24">
        <v>43176</v>
      </c>
      <c r="B484" s="23">
        <v>2018</v>
      </c>
      <c r="C484" s="23" t="s">
        <v>30</v>
      </c>
      <c r="D484" s="23">
        <v>1542.83</v>
      </c>
      <c r="E484" s="23">
        <v>802.27</v>
      </c>
    </row>
    <row r="485" spans="1:5" x14ac:dyDescent="0.3">
      <c r="A485" s="24">
        <v>42532</v>
      </c>
      <c r="B485" s="23">
        <v>2016</v>
      </c>
      <c r="C485" s="23" t="s">
        <v>31</v>
      </c>
      <c r="D485" s="23">
        <v>660.93</v>
      </c>
      <c r="E485" s="23">
        <v>304.02999999999997</v>
      </c>
    </row>
    <row r="486" spans="1:5" x14ac:dyDescent="0.3">
      <c r="A486" s="24">
        <v>42674</v>
      </c>
      <c r="B486" s="23">
        <v>2016</v>
      </c>
      <c r="C486" s="23" t="s">
        <v>77</v>
      </c>
      <c r="D486" s="23">
        <v>544.23</v>
      </c>
      <c r="E486" s="23">
        <v>212.25</v>
      </c>
    </row>
    <row r="487" spans="1:5" x14ac:dyDescent="0.3">
      <c r="A487" s="24">
        <v>42855</v>
      </c>
      <c r="B487" s="23">
        <v>2017</v>
      </c>
      <c r="C487" s="23" t="s">
        <v>76</v>
      </c>
      <c r="D487" s="23">
        <v>150.19</v>
      </c>
      <c r="E487" s="23">
        <v>82.6</v>
      </c>
    </row>
    <row r="488" spans="1:5" x14ac:dyDescent="0.3">
      <c r="A488" s="24">
        <v>43058</v>
      </c>
      <c r="B488" s="23">
        <v>2017</v>
      </c>
      <c r="C488" s="23" t="s">
        <v>77</v>
      </c>
      <c r="D488" s="23">
        <v>451.19</v>
      </c>
      <c r="E488" s="23">
        <v>284.25</v>
      </c>
    </row>
    <row r="489" spans="1:5" x14ac:dyDescent="0.3">
      <c r="A489" s="24">
        <v>43116</v>
      </c>
      <c r="B489" s="23">
        <v>2018</v>
      </c>
      <c r="C489" s="23" t="s">
        <v>31</v>
      </c>
      <c r="D489" s="23">
        <v>1711.73</v>
      </c>
      <c r="E489" s="23">
        <v>958.57</v>
      </c>
    </row>
    <row r="490" spans="1:5" x14ac:dyDescent="0.3">
      <c r="A490" s="24">
        <v>43250</v>
      </c>
      <c r="B490" s="23">
        <v>2018</v>
      </c>
      <c r="C490" s="23" t="s">
        <v>30</v>
      </c>
      <c r="D490" s="23">
        <v>689.05</v>
      </c>
      <c r="E490" s="23">
        <v>461.66</v>
      </c>
    </row>
    <row r="491" spans="1:5" x14ac:dyDescent="0.3">
      <c r="A491" s="24">
        <v>42493</v>
      </c>
      <c r="B491" s="23">
        <v>2016</v>
      </c>
      <c r="C491" s="23" t="s">
        <v>31</v>
      </c>
      <c r="D491" s="23">
        <v>1463.2</v>
      </c>
      <c r="E491" s="23">
        <v>643.80999999999995</v>
      </c>
    </row>
    <row r="492" spans="1:5" x14ac:dyDescent="0.3">
      <c r="A492" s="24">
        <v>42700</v>
      </c>
      <c r="B492" s="23">
        <v>2016</v>
      </c>
      <c r="C492" s="23" t="s">
        <v>30</v>
      </c>
      <c r="D492" s="23">
        <v>398.06</v>
      </c>
      <c r="E492" s="23">
        <v>250.78</v>
      </c>
    </row>
    <row r="493" spans="1:5" x14ac:dyDescent="0.3">
      <c r="A493" s="24">
        <v>42612</v>
      </c>
      <c r="B493" s="23">
        <v>2016</v>
      </c>
      <c r="C493" s="23" t="s">
        <v>77</v>
      </c>
      <c r="D493" s="23">
        <v>2139.4699999999998</v>
      </c>
      <c r="E493" s="23">
        <v>855.79</v>
      </c>
    </row>
    <row r="494" spans="1:5" x14ac:dyDescent="0.3">
      <c r="A494" s="24">
        <v>42735</v>
      </c>
      <c r="B494" s="23">
        <v>2016</v>
      </c>
      <c r="C494" s="23" t="s">
        <v>77</v>
      </c>
      <c r="D494" s="23">
        <v>990.07</v>
      </c>
      <c r="E494" s="23">
        <v>386.13</v>
      </c>
    </row>
    <row r="495" spans="1:5" x14ac:dyDescent="0.3">
      <c r="A495" s="24">
        <v>43304</v>
      </c>
      <c r="B495" s="23">
        <v>2018</v>
      </c>
      <c r="C495" s="23" t="s">
        <v>30</v>
      </c>
      <c r="D495" s="23">
        <v>983.91</v>
      </c>
      <c r="E495" s="23">
        <v>600.19000000000005</v>
      </c>
    </row>
    <row r="496" spans="1:5" x14ac:dyDescent="0.3">
      <c r="A496" s="24">
        <v>42576</v>
      </c>
      <c r="B496" s="23">
        <v>2016</v>
      </c>
      <c r="C496" s="23" t="s">
        <v>31</v>
      </c>
      <c r="D496" s="23">
        <v>1697.79</v>
      </c>
      <c r="E496" s="23">
        <v>1052.6300000000001</v>
      </c>
    </row>
    <row r="497" spans="1:5" x14ac:dyDescent="0.3">
      <c r="A497" s="24">
        <v>43328</v>
      </c>
      <c r="B497" s="23">
        <v>2018</v>
      </c>
      <c r="C497" s="23" t="s">
        <v>31</v>
      </c>
      <c r="D497" s="23">
        <v>2311.1999999999998</v>
      </c>
      <c r="E497" s="23">
        <v>970.7</v>
      </c>
    </row>
    <row r="498" spans="1:5" x14ac:dyDescent="0.3">
      <c r="A498" s="24">
        <v>43343</v>
      </c>
      <c r="B498" s="23">
        <v>2018</v>
      </c>
      <c r="C498" s="23" t="s">
        <v>76</v>
      </c>
      <c r="D498" s="23">
        <v>2410.44</v>
      </c>
      <c r="E498" s="23">
        <v>1084.7</v>
      </c>
    </row>
    <row r="499" spans="1:5" x14ac:dyDescent="0.3">
      <c r="A499" s="24">
        <v>42863</v>
      </c>
      <c r="B499" s="23">
        <v>2017</v>
      </c>
      <c r="C499" s="23" t="s">
        <v>30</v>
      </c>
      <c r="D499" s="23">
        <v>779.09</v>
      </c>
      <c r="E499" s="23">
        <v>483.04</v>
      </c>
    </row>
    <row r="500" spans="1:5" x14ac:dyDescent="0.3">
      <c r="A500" s="24">
        <v>42992</v>
      </c>
      <c r="B500" s="23">
        <v>2017</v>
      </c>
      <c r="C500" s="23" t="s">
        <v>31</v>
      </c>
      <c r="D500" s="23">
        <v>1383.95</v>
      </c>
      <c r="E500" s="23">
        <v>775.01</v>
      </c>
    </row>
    <row r="501" spans="1:5" x14ac:dyDescent="0.3">
      <c r="A501" s="24">
        <v>42778</v>
      </c>
      <c r="B501" s="23">
        <v>2017</v>
      </c>
      <c r="C501" s="23" t="s">
        <v>77</v>
      </c>
      <c r="D501" s="23">
        <v>2318.2399999999998</v>
      </c>
      <c r="E501" s="23">
        <v>1506.86</v>
      </c>
    </row>
    <row r="502" spans="1:5" x14ac:dyDescent="0.3">
      <c r="A502" s="24">
        <v>42755</v>
      </c>
      <c r="B502" s="23">
        <v>2017</v>
      </c>
      <c r="C502" s="23" t="s">
        <v>30</v>
      </c>
      <c r="D502" s="23">
        <v>169.05</v>
      </c>
      <c r="E502" s="23">
        <v>106.5</v>
      </c>
    </row>
    <row r="503" spans="1:5" x14ac:dyDescent="0.3">
      <c r="A503" s="24">
        <v>43226</v>
      </c>
      <c r="B503" s="23">
        <v>2018</v>
      </c>
      <c r="C503" s="23" t="s">
        <v>30</v>
      </c>
      <c r="D503" s="23">
        <v>2383.7600000000002</v>
      </c>
      <c r="E503" s="23">
        <v>1406.42</v>
      </c>
    </row>
    <row r="504" spans="1:5" x14ac:dyDescent="0.3">
      <c r="A504" s="24">
        <v>42905</v>
      </c>
      <c r="B504" s="23">
        <v>2017</v>
      </c>
      <c r="C504" s="23" t="s">
        <v>77</v>
      </c>
      <c r="D504" s="23">
        <v>1536.25</v>
      </c>
      <c r="E504" s="23">
        <v>814.21</v>
      </c>
    </row>
    <row r="505" spans="1:5" x14ac:dyDescent="0.3">
      <c r="A505" s="24">
        <v>42926</v>
      </c>
      <c r="B505" s="23">
        <v>2017</v>
      </c>
      <c r="C505" s="23" t="s">
        <v>76</v>
      </c>
      <c r="D505" s="23">
        <v>548.89</v>
      </c>
      <c r="E505" s="23">
        <v>351.29</v>
      </c>
    </row>
    <row r="506" spans="1:5" x14ac:dyDescent="0.3">
      <c r="A506" s="24">
        <v>43374</v>
      </c>
      <c r="B506" s="23">
        <v>2018</v>
      </c>
      <c r="C506" s="23" t="s">
        <v>77</v>
      </c>
      <c r="D506" s="23">
        <v>1650.76</v>
      </c>
      <c r="E506" s="23">
        <v>775.86</v>
      </c>
    </row>
    <row r="507" spans="1:5" x14ac:dyDescent="0.3">
      <c r="A507" s="24">
        <v>43405</v>
      </c>
      <c r="B507" s="23">
        <v>2018</v>
      </c>
      <c r="C507" s="23" t="s">
        <v>30</v>
      </c>
      <c r="D507" s="23">
        <v>288.33999999999997</v>
      </c>
      <c r="E507" s="23">
        <v>170.12</v>
      </c>
    </row>
    <row r="508" spans="1:5" x14ac:dyDescent="0.3">
      <c r="A508" s="24">
        <v>43096</v>
      </c>
      <c r="B508" s="23">
        <v>2017</v>
      </c>
      <c r="C508" s="23" t="s">
        <v>30</v>
      </c>
      <c r="D508" s="23">
        <v>1625.12</v>
      </c>
      <c r="E508" s="23">
        <v>731.3</v>
      </c>
    </row>
    <row r="509" spans="1:5" x14ac:dyDescent="0.3">
      <c r="A509" s="24">
        <v>42889</v>
      </c>
      <c r="B509" s="23">
        <v>2017</v>
      </c>
      <c r="C509" s="23" t="s">
        <v>77</v>
      </c>
      <c r="D509" s="23">
        <v>1318.75</v>
      </c>
      <c r="E509" s="23">
        <v>685.75</v>
      </c>
    </row>
    <row r="510" spans="1:5" x14ac:dyDescent="0.3">
      <c r="A510" s="24">
        <v>42504</v>
      </c>
      <c r="B510" s="23">
        <v>2016</v>
      </c>
      <c r="C510" s="23" t="s">
        <v>30</v>
      </c>
      <c r="D510" s="23">
        <v>2247.4499999999998</v>
      </c>
      <c r="E510" s="23">
        <v>898.98</v>
      </c>
    </row>
    <row r="511" spans="1:5" x14ac:dyDescent="0.3">
      <c r="A511" s="24">
        <v>43236</v>
      </c>
      <c r="B511" s="23">
        <v>2018</v>
      </c>
      <c r="C511" s="23" t="s">
        <v>30</v>
      </c>
      <c r="D511" s="23">
        <v>1394.64</v>
      </c>
      <c r="E511" s="23">
        <v>669.43</v>
      </c>
    </row>
    <row r="512" spans="1:5" x14ac:dyDescent="0.3">
      <c r="A512" s="24">
        <v>43103</v>
      </c>
      <c r="B512" s="23">
        <v>2018</v>
      </c>
      <c r="C512" s="23" t="s">
        <v>31</v>
      </c>
      <c r="D512" s="23">
        <v>1567.29</v>
      </c>
      <c r="E512" s="23">
        <v>673.93</v>
      </c>
    </row>
    <row r="513" spans="1:5" x14ac:dyDescent="0.3">
      <c r="A513" s="24">
        <v>42840</v>
      </c>
      <c r="B513" s="23">
        <v>2017</v>
      </c>
      <c r="C513" s="23" t="s">
        <v>77</v>
      </c>
      <c r="D513" s="23">
        <v>993.69</v>
      </c>
      <c r="E513" s="23">
        <v>556.47</v>
      </c>
    </row>
    <row r="514" spans="1:5" x14ac:dyDescent="0.3">
      <c r="A514" s="24">
        <v>42633</v>
      </c>
      <c r="B514" s="23">
        <v>2016</v>
      </c>
      <c r="C514" s="23" t="s">
        <v>76</v>
      </c>
      <c r="D514" s="23">
        <v>1698.45</v>
      </c>
      <c r="E514" s="23">
        <v>1053.04</v>
      </c>
    </row>
    <row r="515" spans="1:5" x14ac:dyDescent="0.3">
      <c r="A515" s="24">
        <v>43248</v>
      </c>
      <c r="B515" s="23">
        <v>2018</v>
      </c>
      <c r="C515" s="23" t="s">
        <v>77</v>
      </c>
      <c r="D515" s="23">
        <v>529.82000000000005</v>
      </c>
      <c r="E515" s="23">
        <v>233.12</v>
      </c>
    </row>
    <row r="516" spans="1:5" x14ac:dyDescent="0.3">
      <c r="A516" s="24">
        <v>43032</v>
      </c>
      <c r="B516" s="23">
        <v>2017</v>
      </c>
      <c r="C516" s="23" t="s">
        <v>31</v>
      </c>
      <c r="D516" s="23">
        <v>898.34</v>
      </c>
      <c r="E516" s="23">
        <v>467.14</v>
      </c>
    </row>
    <row r="517" spans="1:5" x14ac:dyDescent="0.3">
      <c r="A517" s="24">
        <v>43340</v>
      </c>
      <c r="B517" s="23">
        <v>2018</v>
      </c>
      <c r="C517" s="23" t="s">
        <v>77</v>
      </c>
      <c r="D517" s="23">
        <v>2470.64</v>
      </c>
      <c r="E517" s="23">
        <v>1309.44</v>
      </c>
    </row>
    <row r="518" spans="1:5" x14ac:dyDescent="0.3">
      <c r="A518" s="24">
        <v>42704</v>
      </c>
      <c r="B518" s="23">
        <v>2016</v>
      </c>
      <c r="C518" s="23" t="s">
        <v>77</v>
      </c>
      <c r="D518" s="23">
        <v>421.06</v>
      </c>
      <c r="E518" s="23">
        <v>189.48</v>
      </c>
    </row>
    <row r="519" spans="1:5" x14ac:dyDescent="0.3">
      <c r="A519" s="24">
        <v>42406</v>
      </c>
      <c r="B519" s="23">
        <v>2016</v>
      </c>
      <c r="C519" s="23" t="s">
        <v>76</v>
      </c>
      <c r="D519" s="23">
        <v>1437.88</v>
      </c>
      <c r="E519" s="23">
        <v>704.56</v>
      </c>
    </row>
    <row r="520" spans="1:5" x14ac:dyDescent="0.3">
      <c r="A520" s="24">
        <v>42640</v>
      </c>
      <c r="B520" s="23">
        <v>2016</v>
      </c>
      <c r="C520" s="23" t="s">
        <v>31</v>
      </c>
      <c r="D520" s="23">
        <v>2495.48</v>
      </c>
      <c r="E520" s="23">
        <v>1297.6500000000001</v>
      </c>
    </row>
    <row r="521" spans="1:5" x14ac:dyDescent="0.3">
      <c r="A521" s="24">
        <v>42915</v>
      </c>
      <c r="B521" s="23">
        <v>2017</v>
      </c>
      <c r="C521" s="23" t="s">
        <v>76</v>
      </c>
      <c r="D521" s="23">
        <v>2123.1799999999998</v>
      </c>
      <c r="E521" s="23">
        <v>997.89</v>
      </c>
    </row>
    <row r="522" spans="1:5" x14ac:dyDescent="0.3">
      <c r="A522" s="24">
        <v>42704</v>
      </c>
      <c r="B522" s="23">
        <v>2016</v>
      </c>
      <c r="C522" s="23" t="s">
        <v>77</v>
      </c>
      <c r="D522" s="23">
        <v>1955.88</v>
      </c>
      <c r="E522" s="23">
        <v>1114.8499999999999</v>
      </c>
    </row>
    <row r="523" spans="1:5" x14ac:dyDescent="0.3">
      <c r="A523" s="24">
        <v>42780</v>
      </c>
      <c r="B523" s="23">
        <v>2017</v>
      </c>
      <c r="C523" s="23" t="s">
        <v>31</v>
      </c>
      <c r="D523" s="23">
        <v>2138.09</v>
      </c>
      <c r="E523" s="23">
        <v>1197.33</v>
      </c>
    </row>
    <row r="524" spans="1:5" x14ac:dyDescent="0.3">
      <c r="A524" s="24">
        <v>43212</v>
      </c>
      <c r="B524" s="23">
        <v>2018</v>
      </c>
      <c r="C524" s="23" t="s">
        <v>31</v>
      </c>
      <c r="D524" s="23">
        <v>2424.29</v>
      </c>
      <c r="E524" s="23">
        <v>1260.6300000000001</v>
      </c>
    </row>
    <row r="525" spans="1:5" x14ac:dyDescent="0.3">
      <c r="A525" s="24">
        <v>43028</v>
      </c>
      <c r="B525" s="23">
        <v>2017</v>
      </c>
      <c r="C525" s="23" t="s">
        <v>30</v>
      </c>
      <c r="D525" s="23">
        <v>426.29</v>
      </c>
      <c r="E525" s="23">
        <v>170.52</v>
      </c>
    </row>
    <row r="526" spans="1:5" x14ac:dyDescent="0.3">
      <c r="A526" s="24">
        <v>42895</v>
      </c>
      <c r="B526" s="23">
        <v>2017</v>
      </c>
      <c r="C526" s="23" t="s">
        <v>77</v>
      </c>
      <c r="D526" s="23">
        <v>1208.04</v>
      </c>
      <c r="E526" s="23">
        <v>761.07</v>
      </c>
    </row>
    <row r="527" spans="1:5" x14ac:dyDescent="0.3">
      <c r="A527" s="24">
        <v>43149</v>
      </c>
      <c r="B527" s="23">
        <v>2018</v>
      </c>
      <c r="C527" s="23" t="s">
        <v>77</v>
      </c>
      <c r="D527" s="23">
        <v>1623.8</v>
      </c>
      <c r="E527" s="23">
        <v>714.47</v>
      </c>
    </row>
    <row r="528" spans="1:5" x14ac:dyDescent="0.3">
      <c r="A528" s="24">
        <v>42826</v>
      </c>
      <c r="B528" s="23">
        <v>2017</v>
      </c>
      <c r="C528" s="23" t="s">
        <v>77</v>
      </c>
      <c r="D528" s="23">
        <v>1631.95</v>
      </c>
      <c r="E528" s="23">
        <v>1093.4100000000001</v>
      </c>
    </row>
    <row r="529" spans="1:5" x14ac:dyDescent="0.3">
      <c r="A529" s="24">
        <v>42422</v>
      </c>
      <c r="B529" s="23">
        <v>2016</v>
      </c>
      <c r="C529" s="23" t="s">
        <v>77</v>
      </c>
      <c r="D529" s="23">
        <v>120.99</v>
      </c>
      <c r="E529" s="23">
        <v>52.03</v>
      </c>
    </row>
    <row r="530" spans="1:5" x14ac:dyDescent="0.3">
      <c r="A530" s="24">
        <v>42460</v>
      </c>
      <c r="B530" s="23">
        <v>2016</v>
      </c>
      <c r="C530" s="23" t="s">
        <v>76</v>
      </c>
      <c r="D530" s="23">
        <v>1764.88</v>
      </c>
      <c r="E530" s="23">
        <v>882.44</v>
      </c>
    </row>
    <row r="531" spans="1:5" x14ac:dyDescent="0.3">
      <c r="A531" s="24">
        <v>42920</v>
      </c>
      <c r="B531" s="23">
        <v>2017</v>
      </c>
      <c r="C531" s="23" t="s">
        <v>30</v>
      </c>
      <c r="D531" s="23">
        <v>2084.75</v>
      </c>
      <c r="E531" s="23">
        <v>1355.09</v>
      </c>
    </row>
    <row r="532" spans="1:5" x14ac:dyDescent="0.3">
      <c r="A532" s="24">
        <v>43339</v>
      </c>
      <c r="B532" s="23">
        <v>2018</v>
      </c>
      <c r="C532" s="23" t="s">
        <v>76</v>
      </c>
      <c r="D532" s="23">
        <v>713.57</v>
      </c>
      <c r="E532" s="23">
        <v>278.29000000000002</v>
      </c>
    </row>
    <row r="533" spans="1:5" x14ac:dyDescent="0.3">
      <c r="A533" s="24">
        <v>43231</v>
      </c>
      <c r="B533" s="23">
        <v>2018</v>
      </c>
      <c r="C533" s="23" t="s">
        <v>31</v>
      </c>
      <c r="D533" s="23">
        <v>460.82</v>
      </c>
      <c r="E533" s="23">
        <v>276.49</v>
      </c>
    </row>
    <row r="534" spans="1:5" x14ac:dyDescent="0.3">
      <c r="A534" s="24">
        <v>43098</v>
      </c>
      <c r="B534" s="23">
        <v>2017</v>
      </c>
      <c r="C534" s="23" t="s">
        <v>30</v>
      </c>
      <c r="D534" s="23">
        <v>1333.21</v>
      </c>
      <c r="E534" s="23">
        <v>813.26</v>
      </c>
    </row>
    <row r="535" spans="1:5" x14ac:dyDescent="0.3">
      <c r="A535" s="24">
        <v>42393</v>
      </c>
      <c r="B535" s="23">
        <v>2016</v>
      </c>
      <c r="C535" s="23" t="s">
        <v>31</v>
      </c>
      <c r="D535" s="23">
        <v>2282.04</v>
      </c>
      <c r="E535" s="23">
        <v>958.46</v>
      </c>
    </row>
    <row r="536" spans="1:5" x14ac:dyDescent="0.3">
      <c r="A536" s="24">
        <v>43128</v>
      </c>
      <c r="B536" s="23">
        <v>2018</v>
      </c>
      <c r="C536" s="23" t="s">
        <v>77</v>
      </c>
      <c r="D536" s="23">
        <v>1910.03</v>
      </c>
      <c r="E536" s="23">
        <v>974.12</v>
      </c>
    </row>
    <row r="537" spans="1:5" x14ac:dyDescent="0.3">
      <c r="A537" s="24">
        <v>43254</v>
      </c>
      <c r="B537" s="23">
        <v>2018</v>
      </c>
      <c r="C537" s="23" t="s">
        <v>76</v>
      </c>
      <c r="D537" s="23">
        <v>1744.01</v>
      </c>
      <c r="E537" s="23">
        <v>1081.29</v>
      </c>
    </row>
    <row r="538" spans="1:5" x14ac:dyDescent="0.3">
      <c r="A538" s="24">
        <v>43195</v>
      </c>
      <c r="B538" s="23">
        <v>2018</v>
      </c>
      <c r="C538" s="23" t="s">
        <v>76</v>
      </c>
      <c r="D538" s="23">
        <v>1567.95</v>
      </c>
      <c r="E538" s="23">
        <v>627.17999999999995</v>
      </c>
    </row>
    <row r="539" spans="1:5" x14ac:dyDescent="0.3">
      <c r="A539" s="24">
        <v>42609</v>
      </c>
      <c r="B539" s="23">
        <v>2016</v>
      </c>
      <c r="C539" s="23" t="s">
        <v>77</v>
      </c>
      <c r="D539" s="23">
        <v>1490.73</v>
      </c>
      <c r="E539" s="23">
        <v>715.55</v>
      </c>
    </row>
    <row r="540" spans="1:5" x14ac:dyDescent="0.3">
      <c r="A540" s="24">
        <v>42391</v>
      </c>
      <c r="B540" s="23">
        <v>2016</v>
      </c>
      <c r="C540" s="23" t="s">
        <v>30</v>
      </c>
      <c r="D540" s="23">
        <v>549.73</v>
      </c>
      <c r="E540" s="23">
        <v>351.83</v>
      </c>
    </row>
    <row r="541" spans="1:5" x14ac:dyDescent="0.3">
      <c r="A541" s="24">
        <v>43251</v>
      </c>
      <c r="B541" s="23">
        <v>2018</v>
      </c>
      <c r="C541" s="23" t="s">
        <v>77</v>
      </c>
      <c r="D541" s="23">
        <v>2297.85</v>
      </c>
      <c r="E541" s="23">
        <v>1125.95</v>
      </c>
    </row>
    <row r="542" spans="1:5" x14ac:dyDescent="0.3">
      <c r="A542" s="24">
        <v>42775</v>
      </c>
      <c r="B542" s="23">
        <v>2017</v>
      </c>
      <c r="C542" s="23" t="s">
        <v>76</v>
      </c>
      <c r="D542" s="23">
        <v>1573.07</v>
      </c>
      <c r="E542" s="23">
        <v>1022.5</v>
      </c>
    </row>
    <row r="543" spans="1:5" x14ac:dyDescent="0.3">
      <c r="A543" s="24">
        <v>43074</v>
      </c>
      <c r="B543" s="23">
        <v>2017</v>
      </c>
      <c r="C543" s="23" t="s">
        <v>31</v>
      </c>
      <c r="D543" s="23">
        <v>1405.91</v>
      </c>
      <c r="E543" s="23">
        <v>801.37</v>
      </c>
    </row>
    <row r="544" spans="1:5" x14ac:dyDescent="0.3">
      <c r="A544" s="24">
        <v>42805</v>
      </c>
      <c r="B544" s="23">
        <v>2017</v>
      </c>
      <c r="C544" s="23" t="s">
        <v>77</v>
      </c>
      <c r="D544" s="23">
        <v>510.87</v>
      </c>
      <c r="E544" s="23">
        <v>332.07</v>
      </c>
    </row>
    <row r="545" spans="1:5" x14ac:dyDescent="0.3">
      <c r="A545" s="24">
        <v>43244</v>
      </c>
      <c r="B545" s="23">
        <v>2018</v>
      </c>
      <c r="C545" s="23" t="s">
        <v>77</v>
      </c>
      <c r="D545" s="23">
        <v>2431.9</v>
      </c>
      <c r="E545" s="23">
        <v>1386.18</v>
      </c>
    </row>
    <row r="546" spans="1:5" x14ac:dyDescent="0.3">
      <c r="A546" s="24">
        <v>43232</v>
      </c>
      <c r="B546" s="23">
        <v>2018</v>
      </c>
      <c r="C546" s="23" t="s">
        <v>76</v>
      </c>
      <c r="D546" s="23">
        <v>468.49</v>
      </c>
      <c r="E546" s="23">
        <v>267.04000000000002</v>
      </c>
    </row>
    <row r="547" spans="1:5" x14ac:dyDescent="0.3">
      <c r="A547" s="24">
        <v>43160</v>
      </c>
      <c r="B547" s="23">
        <v>2018</v>
      </c>
      <c r="C547" s="23" t="s">
        <v>30</v>
      </c>
      <c r="D547" s="23">
        <v>305.97000000000003</v>
      </c>
      <c r="E547" s="23">
        <v>174.4</v>
      </c>
    </row>
    <row r="548" spans="1:5" x14ac:dyDescent="0.3">
      <c r="A548" s="24">
        <v>43246</v>
      </c>
      <c r="B548" s="23">
        <v>2018</v>
      </c>
      <c r="C548" s="23" t="s">
        <v>31</v>
      </c>
      <c r="D548" s="23">
        <v>1248.3599999999999</v>
      </c>
      <c r="E548" s="23">
        <v>486.86</v>
      </c>
    </row>
    <row r="549" spans="1:5" x14ac:dyDescent="0.3">
      <c r="A549" s="24">
        <v>43068</v>
      </c>
      <c r="B549" s="23">
        <v>2017</v>
      </c>
      <c r="C549" s="23" t="s">
        <v>77</v>
      </c>
      <c r="D549" s="23">
        <v>2419.5100000000002</v>
      </c>
      <c r="E549" s="23">
        <v>1621.07</v>
      </c>
    </row>
    <row r="550" spans="1:5" x14ac:dyDescent="0.3">
      <c r="A550" s="24">
        <v>43250</v>
      </c>
      <c r="B550" s="23">
        <v>2018</v>
      </c>
      <c r="C550" s="23" t="s">
        <v>76</v>
      </c>
      <c r="D550" s="23">
        <v>650.66</v>
      </c>
      <c r="E550" s="23">
        <v>422.93</v>
      </c>
    </row>
    <row r="551" spans="1:5" x14ac:dyDescent="0.3">
      <c r="A551" s="24">
        <v>42570</v>
      </c>
      <c r="B551" s="23">
        <v>2016</v>
      </c>
      <c r="C551" s="23" t="s">
        <v>76</v>
      </c>
      <c r="D551" s="23">
        <v>2143.37</v>
      </c>
      <c r="E551" s="23">
        <v>835.91</v>
      </c>
    </row>
    <row r="552" spans="1:5" x14ac:dyDescent="0.3">
      <c r="A552" s="24">
        <v>42507</v>
      </c>
      <c r="B552" s="23">
        <v>2016</v>
      </c>
      <c r="C552" s="23" t="s">
        <v>77</v>
      </c>
      <c r="D552" s="23">
        <v>1933.21</v>
      </c>
      <c r="E552" s="23">
        <v>1179.26</v>
      </c>
    </row>
    <row r="553" spans="1:5" x14ac:dyDescent="0.3">
      <c r="A553" s="24">
        <v>43205</v>
      </c>
      <c r="B553" s="23">
        <v>2018</v>
      </c>
      <c r="C553" s="23" t="s">
        <v>76</v>
      </c>
      <c r="D553" s="23">
        <v>640.23</v>
      </c>
      <c r="E553" s="23">
        <v>300.91000000000003</v>
      </c>
    </row>
    <row r="554" spans="1:5" x14ac:dyDescent="0.3">
      <c r="A554" s="24">
        <v>42668</v>
      </c>
      <c r="B554" s="23">
        <v>2016</v>
      </c>
      <c r="C554" s="23" t="s">
        <v>30</v>
      </c>
      <c r="D554" s="23">
        <v>212.44</v>
      </c>
      <c r="E554" s="23">
        <v>142.33000000000001</v>
      </c>
    </row>
    <row r="555" spans="1:5" x14ac:dyDescent="0.3">
      <c r="A555" s="24">
        <v>42701</v>
      </c>
      <c r="B555" s="23">
        <v>2016</v>
      </c>
      <c r="C555" s="23" t="s">
        <v>76</v>
      </c>
      <c r="D555" s="23">
        <v>775.76</v>
      </c>
      <c r="E555" s="23">
        <v>403.4</v>
      </c>
    </row>
    <row r="556" spans="1:5" x14ac:dyDescent="0.3">
      <c r="A556" s="24">
        <v>42479</v>
      </c>
      <c r="B556" s="23">
        <v>2016</v>
      </c>
      <c r="C556" s="23" t="s">
        <v>76</v>
      </c>
      <c r="D556" s="23">
        <v>2402.7600000000002</v>
      </c>
      <c r="E556" s="23">
        <v>1489.71</v>
      </c>
    </row>
    <row r="557" spans="1:5" x14ac:dyDescent="0.3">
      <c r="A557" s="24">
        <v>42494</v>
      </c>
      <c r="B557" s="23">
        <v>2016</v>
      </c>
      <c r="C557" s="23" t="s">
        <v>76</v>
      </c>
      <c r="D557" s="23">
        <v>1207.67</v>
      </c>
      <c r="E557" s="23">
        <v>712.53</v>
      </c>
    </row>
    <row r="558" spans="1:5" x14ac:dyDescent="0.3">
      <c r="A558" s="24">
        <v>42558</v>
      </c>
      <c r="B558" s="23">
        <v>2016</v>
      </c>
      <c r="C558" s="23" t="s">
        <v>31</v>
      </c>
      <c r="D558" s="23">
        <v>2420.86</v>
      </c>
      <c r="E558" s="23">
        <v>1525.14</v>
      </c>
    </row>
    <row r="559" spans="1:5" x14ac:dyDescent="0.3">
      <c r="A559" s="24">
        <v>42510</v>
      </c>
      <c r="B559" s="23">
        <v>2016</v>
      </c>
      <c r="C559" s="23" t="s">
        <v>30</v>
      </c>
      <c r="D559" s="23">
        <v>600.99</v>
      </c>
      <c r="E559" s="23">
        <v>354.58</v>
      </c>
    </row>
    <row r="560" spans="1:5" x14ac:dyDescent="0.3">
      <c r="A560" s="24">
        <v>43177</v>
      </c>
      <c r="B560" s="23">
        <v>2018</v>
      </c>
      <c r="C560" s="23" t="s">
        <v>30</v>
      </c>
      <c r="D560" s="23">
        <v>1382.05</v>
      </c>
      <c r="E560" s="23">
        <v>539</v>
      </c>
    </row>
    <row r="561" spans="1:5" x14ac:dyDescent="0.3">
      <c r="A561" s="24">
        <v>43010</v>
      </c>
      <c r="B561" s="23">
        <v>2017</v>
      </c>
      <c r="C561" s="23" t="s">
        <v>30</v>
      </c>
      <c r="D561" s="23">
        <v>1733.11</v>
      </c>
      <c r="E561" s="23">
        <v>1126.52</v>
      </c>
    </row>
    <row r="562" spans="1:5" x14ac:dyDescent="0.3">
      <c r="A562" s="24">
        <v>42539</v>
      </c>
      <c r="B562" s="23">
        <v>2016</v>
      </c>
      <c r="C562" s="23" t="s">
        <v>30</v>
      </c>
      <c r="D562" s="23">
        <v>158.13999999999999</v>
      </c>
      <c r="E562" s="23">
        <v>85.4</v>
      </c>
    </row>
    <row r="563" spans="1:5" x14ac:dyDescent="0.3">
      <c r="A563" s="24">
        <v>42668</v>
      </c>
      <c r="B563" s="23">
        <v>2016</v>
      </c>
      <c r="C563" s="23" t="s">
        <v>30</v>
      </c>
      <c r="D563" s="23">
        <v>902.42</v>
      </c>
      <c r="E563" s="23">
        <v>424.14</v>
      </c>
    </row>
    <row r="564" spans="1:5" x14ac:dyDescent="0.3">
      <c r="A564" s="24">
        <v>42495</v>
      </c>
      <c r="B564" s="23">
        <v>2016</v>
      </c>
      <c r="C564" s="23" t="s">
        <v>31</v>
      </c>
      <c r="D564" s="23">
        <v>1200.49</v>
      </c>
      <c r="E564" s="23">
        <v>684.28</v>
      </c>
    </row>
    <row r="565" spans="1:5" x14ac:dyDescent="0.3">
      <c r="A565" s="24">
        <v>43132</v>
      </c>
      <c r="B565" s="23">
        <v>2018</v>
      </c>
      <c r="C565" s="23" t="s">
        <v>30</v>
      </c>
      <c r="D565" s="23">
        <v>1899.36</v>
      </c>
      <c r="E565" s="23">
        <v>835.72</v>
      </c>
    </row>
    <row r="566" spans="1:5" x14ac:dyDescent="0.3">
      <c r="A566" s="24">
        <v>42737</v>
      </c>
      <c r="B566" s="23">
        <v>2017</v>
      </c>
      <c r="C566" s="23" t="s">
        <v>76</v>
      </c>
      <c r="D566" s="23">
        <v>790.56</v>
      </c>
      <c r="E566" s="23">
        <v>482.24</v>
      </c>
    </row>
    <row r="567" spans="1:5" x14ac:dyDescent="0.3">
      <c r="A567" s="24">
        <v>42943</v>
      </c>
      <c r="B567" s="23">
        <v>2017</v>
      </c>
      <c r="C567" s="23" t="s">
        <v>77</v>
      </c>
      <c r="D567" s="23">
        <v>599.09</v>
      </c>
      <c r="E567" s="23">
        <v>233.65</v>
      </c>
    </row>
    <row r="568" spans="1:5" x14ac:dyDescent="0.3">
      <c r="A568" s="24">
        <v>42979</v>
      </c>
      <c r="B568" s="23">
        <v>2017</v>
      </c>
      <c r="C568" s="23" t="s">
        <v>30</v>
      </c>
      <c r="D568" s="23">
        <v>1698.72</v>
      </c>
      <c r="E568" s="23">
        <v>1002.24</v>
      </c>
    </row>
    <row r="569" spans="1:5" x14ac:dyDescent="0.3">
      <c r="A569" s="24">
        <v>42630</v>
      </c>
      <c r="B569" s="23">
        <v>2016</v>
      </c>
      <c r="C569" s="23" t="s">
        <v>30</v>
      </c>
      <c r="D569" s="23">
        <v>2220.2399999999998</v>
      </c>
      <c r="E569" s="23">
        <v>888.1</v>
      </c>
    </row>
    <row r="570" spans="1:5" x14ac:dyDescent="0.3">
      <c r="A570" s="24">
        <v>43152</v>
      </c>
      <c r="B570" s="23">
        <v>2018</v>
      </c>
      <c r="C570" s="23" t="s">
        <v>76</v>
      </c>
      <c r="D570" s="23">
        <v>574.17999999999995</v>
      </c>
      <c r="E570" s="23">
        <v>292.83</v>
      </c>
    </row>
    <row r="571" spans="1:5" x14ac:dyDescent="0.3">
      <c r="A571" s="24">
        <v>42845</v>
      </c>
      <c r="B571" s="23">
        <v>2017</v>
      </c>
      <c r="C571" s="23" t="s">
        <v>76</v>
      </c>
      <c r="D571" s="23">
        <v>803.78</v>
      </c>
      <c r="E571" s="23">
        <v>377.78</v>
      </c>
    </row>
    <row r="572" spans="1:5" x14ac:dyDescent="0.3">
      <c r="A572" s="24">
        <v>42473</v>
      </c>
      <c r="B572" s="23">
        <v>2016</v>
      </c>
      <c r="C572" s="23" t="s">
        <v>76</v>
      </c>
      <c r="D572" s="23">
        <v>1006.45</v>
      </c>
      <c r="E572" s="23">
        <v>432.77</v>
      </c>
    </row>
    <row r="573" spans="1:5" x14ac:dyDescent="0.3">
      <c r="A573" s="24">
        <v>43008</v>
      </c>
      <c r="B573" s="23">
        <v>2017</v>
      </c>
      <c r="C573" s="23" t="s">
        <v>31</v>
      </c>
      <c r="D573" s="23">
        <v>1624.14</v>
      </c>
      <c r="E573" s="23">
        <v>779.59</v>
      </c>
    </row>
    <row r="574" spans="1:5" x14ac:dyDescent="0.3">
      <c r="A574" s="24">
        <v>42758</v>
      </c>
      <c r="B574" s="23">
        <v>2017</v>
      </c>
      <c r="C574" s="23" t="s">
        <v>30</v>
      </c>
      <c r="D574" s="23">
        <v>566.62</v>
      </c>
      <c r="E574" s="23">
        <v>317.31</v>
      </c>
    </row>
    <row r="575" spans="1:5" x14ac:dyDescent="0.3">
      <c r="A575" s="24">
        <v>42599</v>
      </c>
      <c r="B575" s="23">
        <v>2016</v>
      </c>
      <c r="C575" s="23" t="s">
        <v>77</v>
      </c>
      <c r="D575" s="23">
        <v>249.4</v>
      </c>
      <c r="E575" s="23">
        <v>154.63</v>
      </c>
    </row>
    <row r="576" spans="1:5" x14ac:dyDescent="0.3">
      <c r="A576" s="24">
        <v>43065</v>
      </c>
      <c r="B576" s="23">
        <v>2017</v>
      </c>
      <c r="C576" s="23" t="s">
        <v>31</v>
      </c>
      <c r="D576" s="23">
        <v>45.11</v>
      </c>
      <c r="E576" s="23">
        <v>18.95</v>
      </c>
    </row>
    <row r="577" spans="1:5" x14ac:dyDescent="0.3">
      <c r="A577" s="24">
        <v>43352</v>
      </c>
      <c r="B577" s="23">
        <v>2018</v>
      </c>
      <c r="C577" s="23" t="s">
        <v>30</v>
      </c>
      <c r="D577" s="23">
        <v>787.64</v>
      </c>
      <c r="E577" s="23">
        <v>393.82</v>
      </c>
    </row>
    <row r="578" spans="1:5" x14ac:dyDescent="0.3">
      <c r="A578" s="24">
        <v>42945</v>
      </c>
      <c r="B578" s="23">
        <v>2017</v>
      </c>
      <c r="C578" s="23" t="s">
        <v>30</v>
      </c>
      <c r="D578" s="23">
        <v>1248.92</v>
      </c>
      <c r="E578" s="23">
        <v>487.08</v>
      </c>
    </row>
    <row r="579" spans="1:5" x14ac:dyDescent="0.3">
      <c r="A579" s="24">
        <v>43397</v>
      </c>
      <c r="B579" s="23">
        <v>2018</v>
      </c>
      <c r="C579" s="23" t="s">
        <v>30</v>
      </c>
      <c r="D579" s="23">
        <v>719.72</v>
      </c>
      <c r="E579" s="23">
        <v>388.65</v>
      </c>
    </row>
    <row r="580" spans="1:5" x14ac:dyDescent="0.3">
      <c r="A580" s="24">
        <v>42624</v>
      </c>
      <c r="B580" s="23">
        <v>2016</v>
      </c>
      <c r="C580" s="23" t="s">
        <v>30</v>
      </c>
      <c r="D580" s="23">
        <v>1631.44</v>
      </c>
      <c r="E580" s="23">
        <v>1027.81</v>
      </c>
    </row>
    <row r="581" spans="1:5" x14ac:dyDescent="0.3">
      <c r="A581" s="24">
        <v>43100</v>
      </c>
      <c r="B581" s="23">
        <v>2017</v>
      </c>
      <c r="C581" s="23" t="s">
        <v>31</v>
      </c>
      <c r="D581" s="23">
        <v>1959.78</v>
      </c>
      <c r="E581" s="23">
        <v>1195.47</v>
      </c>
    </row>
    <row r="582" spans="1:5" x14ac:dyDescent="0.3">
      <c r="A582" s="24">
        <v>42646</v>
      </c>
      <c r="B582" s="23">
        <v>2016</v>
      </c>
      <c r="C582" s="23" t="s">
        <v>30</v>
      </c>
      <c r="D582" s="23">
        <v>513.19000000000005</v>
      </c>
      <c r="E582" s="23">
        <v>318.18</v>
      </c>
    </row>
    <row r="583" spans="1:5" x14ac:dyDescent="0.3">
      <c r="A583" s="24">
        <v>43421</v>
      </c>
      <c r="B583" s="23">
        <v>2018</v>
      </c>
      <c r="C583" s="23" t="s">
        <v>31</v>
      </c>
      <c r="D583" s="23">
        <v>2164.25</v>
      </c>
      <c r="E583" s="23">
        <v>1406.76</v>
      </c>
    </row>
    <row r="584" spans="1:5" x14ac:dyDescent="0.3">
      <c r="A584" s="24">
        <v>42372</v>
      </c>
      <c r="B584" s="23">
        <v>2016</v>
      </c>
      <c r="C584" s="23" t="s">
        <v>30</v>
      </c>
      <c r="D584" s="23">
        <v>440.32</v>
      </c>
      <c r="E584" s="23">
        <v>171.72</v>
      </c>
    </row>
    <row r="585" spans="1:5" x14ac:dyDescent="0.3">
      <c r="A585" s="24">
        <v>43417</v>
      </c>
      <c r="B585" s="23">
        <v>2018</v>
      </c>
      <c r="C585" s="23" t="s">
        <v>30</v>
      </c>
      <c r="D585" s="23">
        <v>292.45</v>
      </c>
      <c r="E585" s="23">
        <v>116.98</v>
      </c>
    </row>
    <row r="586" spans="1:5" x14ac:dyDescent="0.3">
      <c r="A586" s="24">
        <v>43458</v>
      </c>
      <c r="B586" s="23">
        <v>2018</v>
      </c>
      <c r="C586" s="23" t="s">
        <v>76</v>
      </c>
      <c r="D586" s="23">
        <v>2295.48</v>
      </c>
      <c r="E586" s="23">
        <v>1377.29</v>
      </c>
    </row>
    <row r="587" spans="1:5" x14ac:dyDescent="0.3">
      <c r="A587" s="24">
        <v>43370</v>
      </c>
      <c r="B587" s="23">
        <v>2018</v>
      </c>
      <c r="C587" s="23" t="s">
        <v>77</v>
      </c>
      <c r="D587" s="23">
        <v>1429.82</v>
      </c>
      <c r="E587" s="23">
        <v>743.51</v>
      </c>
    </row>
    <row r="588" spans="1:5" x14ac:dyDescent="0.3">
      <c r="A588" s="24">
        <v>42788</v>
      </c>
      <c r="B588" s="23">
        <v>2017</v>
      </c>
      <c r="C588" s="23" t="s">
        <v>77</v>
      </c>
      <c r="D588" s="23">
        <v>1468.2</v>
      </c>
      <c r="E588" s="23">
        <v>572.6</v>
      </c>
    </row>
    <row r="589" spans="1:5" x14ac:dyDescent="0.3">
      <c r="A589" s="24">
        <v>43362</v>
      </c>
      <c r="B589" s="23">
        <v>2018</v>
      </c>
      <c r="C589" s="23" t="s">
        <v>76</v>
      </c>
      <c r="D589" s="23">
        <v>2373.85</v>
      </c>
      <c r="E589" s="23">
        <v>1091.97</v>
      </c>
    </row>
    <row r="590" spans="1:5" x14ac:dyDescent="0.3">
      <c r="A590" s="24">
        <v>42384</v>
      </c>
      <c r="B590" s="23">
        <v>2016</v>
      </c>
      <c r="C590" s="23" t="s">
        <v>76</v>
      </c>
      <c r="D590" s="23">
        <v>2263.96</v>
      </c>
      <c r="E590" s="23">
        <v>1041.42</v>
      </c>
    </row>
    <row r="591" spans="1:5" x14ac:dyDescent="0.3">
      <c r="A591" s="24">
        <v>42835</v>
      </c>
      <c r="B591" s="23">
        <v>2017</v>
      </c>
      <c r="C591" s="23" t="s">
        <v>77</v>
      </c>
      <c r="D591" s="23">
        <v>96.28</v>
      </c>
      <c r="E591" s="23">
        <v>44.29</v>
      </c>
    </row>
    <row r="592" spans="1:5" x14ac:dyDescent="0.3">
      <c r="A592" s="24">
        <v>43150</v>
      </c>
      <c r="B592" s="23">
        <v>2018</v>
      </c>
      <c r="C592" s="23" t="s">
        <v>77</v>
      </c>
      <c r="D592" s="23">
        <v>2059.19</v>
      </c>
      <c r="E592" s="23">
        <v>1009</v>
      </c>
    </row>
    <row r="593" spans="1:5" x14ac:dyDescent="0.3">
      <c r="A593" s="24">
        <v>43078</v>
      </c>
      <c r="B593" s="23">
        <v>2017</v>
      </c>
      <c r="C593" s="23" t="s">
        <v>76</v>
      </c>
      <c r="D593" s="23">
        <v>1750.49</v>
      </c>
      <c r="E593" s="23">
        <v>717.7</v>
      </c>
    </row>
    <row r="594" spans="1:5" x14ac:dyDescent="0.3">
      <c r="A594" s="24">
        <v>42811</v>
      </c>
      <c r="B594" s="23">
        <v>2017</v>
      </c>
      <c r="C594" s="23" t="s">
        <v>31</v>
      </c>
      <c r="D594" s="23">
        <v>2485.4899999999998</v>
      </c>
      <c r="E594" s="23">
        <v>1019.05</v>
      </c>
    </row>
    <row r="595" spans="1:5" x14ac:dyDescent="0.3">
      <c r="A595" s="24">
        <v>42845</v>
      </c>
      <c r="B595" s="23">
        <v>2017</v>
      </c>
      <c r="C595" s="23" t="s">
        <v>31</v>
      </c>
      <c r="D595" s="23">
        <v>1274</v>
      </c>
      <c r="E595" s="23">
        <v>560.55999999999995</v>
      </c>
    </row>
    <row r="596" spans="1:5" x14ac:dyDescent="0.3">
      <c r="A596" s="24">
        <v>42639</v>
      </c>
      <c r="B596" s="23">
        <v>2016</v>
      </c>
      <c r="C596" s="23" t="s">
        <v>30</v>
      </c>
      <c r="D596" s="23">
        <v>820.24</v>
      </c>
      <c r="E596" s="23">
        <v>541.36</v>
      </c>
    </row>
    <row r="597" spans="1:5" x14ac:dyDescent="0.3">
      <c r="A597" s="24">
        <v>42661</v>
      </c>
      <c r="B597" s="23">
        <v>2016</v>
      </c>
      <c r="C597" s="23" t="s">
        <v>77</v>
      </c>
      <c r="D597" s="23">
        <v>1430.73</v>
      </c>
      <c r="E597" s="23">
        <v>844.13</v>
      </c>
    </row>
    <row r="598" spans="1:5" x14ac:dyDescent="0.3">
      <c r="A598" s="24">
        <v>42794</v>
      </c>
      <c r="B598" s="23">
        <v>2017</v>
      </c>
      <c r="C598" s="23" t="s">
        <v>30</v>
      </c>
      <c r="D598" s="23">
        <v>349.09</v>
      </c>
      <c r="E598" s="23">
        <v>212.94</v>
      </c>
    </row>
    <row r="599" spans="1:5" x14ac:dyDescent="0.3">
      <c r="A599" s="24">
        <v>42374</v>
      </c>
      <c r="B599" s="23">
        <v>2016</v>
      </c>
      <c r="C599" s="23" t="s">
        <v>77</v>
      </c>
      <c r="D599" s="23">
        <v>1771.18</v>
      </c>
      <c r="E599" s="23">
        <v>885.59</v>
      </c>
    </row>
    <row r="600" spans="1:5" x14ac:dyDescent="0.3">
      <c r="A600" s="24">
        <v>42707</v>
      </c>
      <c r="B600" s="23">
        <v>2016</v>
      </c>
      <c r="C600" s="23" t="s">
        <v>76</v>
      </c>
      <c r="D600" s="23">
        <v>2478.27</v>
      </c>
      <c r="E600" s="23">
        <v>1164.79</v>
      </c>
    </row>
    <row r="601" spans="1:5" x14ac:dyDescent="0.3">
      <c r="A601" s="24">
        <v>43274</v>
      </c>
      <c r="B601" s="23">
        <v>2018</v>
      </c>
      <c r="C601" s="23" t="s">
        <v>31</v>
      </c>
      <c r="D601" s="23">
        <v>1236.55</v>
      </c>
      <c r="E601" s="23">
        <v>581.17999999999995</v>
      </c>
    </row>
    <row r="602" spans="1:5" x14ac:dyDescent="0.3">
      <c r="A602" s="24">
        <v>43375</v>
      </c>
      <c r="B602" s="23">
        <v>2018</v>
      </c>
      <c r="C602" s="23" t="s">
        <v>77</v>
      </c>
      <c r="D602" s="23">
        <v>1816.07</v>
      </c>
      <c r="E602" s="23">
        <v>1017</v>
      </c>
    </row>
    <row r="603" spans="1:5" x14ac:dyDescent="0.3">
      <c r="A603" s="24">
        <v>42484</v>
      </c>
      <c r="B603" s="23">
        <v>2016</v>
      </c>
      <c r="C603" s="23" t="s">
        <v>31</v>
      </c>
      <c r="D603" s="23">
        <v>180.14</v>
      </c>
      <c r="E603" s="23">
        <v>82.86</v>
      </c>
    </row>
    <row r="604" spans="1:5" x14ac:dyDescent="0.3">
      <c r="A604" s="24">
        <v>42803</v>
      </c>
      <c r="B604" s="23">
        <v>2017</v>
      </c>
      <c r="C604" s="23" t="s">
        <v>77</v>
      </c>
      <c r="D604" s="23">
        <v>2433.5100000000002</v>
      </c>
      <c r="E604" s="23">
        <v>1314.1</v>
      </c>
    </row>
    <row r="605" spans="1:5" x14ac:dyDescent="0.3">
      <c r="A605" s="24">
        <v>42819</v>
      </c>
      <c r="B605" s="23">
        <v>2017</v>
      </c>
      <c r="C605" s="23" t="s">
        <v>77</v>
      </c>
      <c r="D605" s="23">
        <v>2145.1</v>
      </c>
      <c r="E605" s="23">
        <v>1158.3499999999999</v>
      </c>
    </row>
    <row r="606" spans="1:5" x14ac:dyDescent="0.3">
      <c r="A606" s="24">
        <v>42570</v>
      </c>
      <c r="B606" s="23">
        <v>2016</v>
      </c>
      <c r="C606" s="23" t="s">
        <v>30</v>
      </c>
      <c r="D606" s="23">
        <v>1331.71</v>
      </c>
      <c r="E606" s="23">
        <v>639.22</v>
      </c>
    </row>
    <row r="607" spans="1:5" x14ac:dyDescent="0.3">
      <c r="A607" s="24">
        <v>42523</v>
      </c>
      <c r="B607" s="23">
        <v>2016</v>
      </c>
      <c r="C607" s="23" t="s">
        <v>77</v>
      </c>
      <c r="D607" s="23">
        <v>2026.51</v>
      </c>
      <c r="E607" s="23">
        <v>1033.52</v>
      </c>
    </row>
    <row r="608" spans="1:5" x14ac:dyDescent="0.3">
      <c r="A608" s="24">
        <v>42413</v>
      </c>
      <c r="B608" s="23">
        <v>2016</v>
      </c>
      <c r="C608" s="23" t="s">
        <v>77</v>
      </c>
      <c r="D608" s="23">
        <v>2157.7600000000002</v>
      </c>
      <c r="E608" s="23">
        <v>1273.08</v>
      </c>
    </row>
    <row r="609" spans="1:5" x14ac:dyDescent="0.3">
      <c r="A609" s="24">
        <v>42858</v>
      </c>
      <c r="B609" s="23">
        <v>2017</v>
      </c>
      <c r="C609" s="23" t="s">
        <v>31</v>
      </c>
      <c r="D609" s="23">
        <v>2231.34</v>
      </c>
      <c r="E609" s="23">
        <v>1271.8599999999999</v>
      </c>
    </row>
    <row r="610" spans="1:5" x14ac:dyDescent="0.3">
      <c r="A610" s="24">
        <v>42449</v>
      </c>
      <c r="B610" s="23">
        <v>2016</v>
      </c>
      <c r="C610" s="23" t="s">
        <v>31</v>
      </c>
      <c r="D610" s="23">
        <v>734.63</v>
      </c>
      <c r="E610" s="23">
        <v>359.97</v>
      </c>
    </row>
    <row r="611" spans="1:5" x14ac:dyDescent="0.3">
      <c r="A611" s="24">
        <v>42649</v>
      </c>
      <c r="B611" s="23">
        <v>2016</v>
      </c>
      <c r="C611" s="23" t="s">
        <v>30</v>
      </c>
      <c r="D611" s="23">
        <v>1839.47</v>
      </c>
      <c r="E611" s="23">
        <v>956.52</v>
      </c>
    </row>
    <row r="612" spans="1:5" x14ac:dyDescent="0.3">
      <c r="A612" s="24">
        <v>43065</v>
      </c>
      <c r="B612" s="23">
        <v>2017</v>
      </c>
      <c r="C612" s="23" t="s">
        <v>76</v>
      </c>
      <c r="D612" s="23">
        <v>422.71</v>
      </c>
      <c r="E612" s="23">
        <v>169.08</v>
      </c>
    </row>
    <row r="613" spans="1:5" x14ac:dyDescent="0.3">
      <c r="A613" s="24">
        <v>42901</v>
      </c>
      <c r="B613" s="23">
        <v>2017</v>
      </c>
      <c r="C613" s="23" t="s">
        <v>77</v>
      </c>
      <c r="D613" s="23">
        <v>2438.39</v>
      </c>
      <c r="E613" s="23">
        <v>1341.11</v>
      </c>
    </row>
    <row r="614" spans="1:5" x14ac:dyDescent="0.3">
      <c r="A614" s="24">
        <v>43426</v>
      </c>
      <c r="B614" s="23">
        <v>2018</v>
      </c>
      <c r="C614" s="23" t="s">
        <v>77</v>
      </c>
      <c r="D614" s="23">
        <v>120.54</v>
      </c>
      <c r="E614" s="23">
        <v>55.45</v>
      </c>
    </row>
    <row r="615" spans="1:5" x14ac:dyDescent="0.3">
      <c r="A615" s="24">
        <v>43084</v>
      </c>
      <c r="B615" s="23">
        <v>2017</v>
      </c>
      <c r="C615" s="23" t="s">
        <v>77</v>
      </c>
      <c r="D615" s="23">
        <v>410.47</v>
      </c>
      <c r="E615" s="23">
        <v>238.07</v>
      </c>
    </row>
    <row r="616" spans="1:5" x14ac:dyDescent="0.3">
      <c r="A616" s="24">
        <v>43242</v>
      </c>
      <c r="B616" s="23">
        <v>2018</v>
      </c>
      <c r="C616" s="23" t="s">
        <v>76</v>
      </c>
      <c r="D616" s="23">
        <v>1300.3599999999999</v>
      </c>
      <c r="E616" s="23">
        <v>728.2</v>
      </c>
    </row>
    <row r="617" spans="1:5" x14ac:dyDescent="0.3">
      <c r="A617" s="24">
        <v>42930</v>
      </c>
      <c r="B617" s="23">
        <v>2017</v>
      </c>
      <c r="C617" s="23" t="s">
        <v>31</v>
      </c>
      <c r="D617" s="23">
        <v>2256.06</v>
      </c>
      <c r="E617" s="23">
        <v>1308.51</v>
      </c>
    </row>
    <row r="618" spans="1:5" x14ac:dyDescent="0.3">
      <c r="A618" s="24">
        <v>43448</v>
      </c>
      <c r="B618" s="23">
        <v>2018</v>
      </c>
      <c r="C618" s="23" t="s">
        <v>31</v>
      </c>
      <c r="D618" s="23">
        <v>553.39</v>
      </c>
      <c r="E618" s="23">
        <v>309.89999999999998</v>
      </c>
    </row>
    <row r="619" spans="1:5" x14ac:dyDescent="0.3">
      <c r="A619" s="24">
        <v>42697</v>
      </c>
      <c r="B619" s="23">
        <v>2016</v>
      </c>
      <c r="C619" s="23" t="s">
        <v>77</v>
      </c>
      <c r="D619" s="23">
        <v>2390.21</v>
      </c>
      <c r="E619" s="23">
        <v>1505.83</v>
      </c>
    </row>
    <row r="620" spans="1:5" x14ac:dyDescent="0.3">
      <c r="A620" s="24">
        <v>43402</v>
      </c>
      <c r="B620" s="23">
        <v>2018</v>
      </c>
      <c r="C620" s="23" t="s">
        <v>76</v>
      </c>
      <c r="D620" s="23">
        <v>1127.4100000000001</v>
      </c>
      <c r="E620" s="23">
        <v>642.62</v>
      </c>
    </row>
    <row r="621" spans="1:5" x14ac:dyDescent="0.3">
      <c r="A621" s="24">
        <v>43366</v>
      </c>
      <c r="B621" s="23">
        <v>2018</v>
      </c>
      <c r="C621" s="23" t="s">
        <v>77</v>
      </c>
      <c r="D621" s="23">
        <v>1275.43</v>
      </c>
      <c r="E621" s="23">
        <v>624.96</v>
      </c>
    </row>
    <row r="622" spans="1:5" x14ac:dyDescent="0.3">
      <c r="A622" s="24">
        <v>42580</v>
      </c>
      <c r="B622" s="23">
        <v>2016</v>
      </c>
      <c r="C622" s="23" t="s">
        <v>31</v>
      </c>
      <c r="D622" s="23">
        <v>1355.51</v>
      </c>
      <c r="E622" s="23">
        <v>691.31</v>
      </c>
    </row>
    <row r="623" spans="1:5" x14ac:dyDescent="0.3">
      <c r="A623" s="24">
        <v>42653</v>
      </c>
      <c r="B623" s="23">
        <v>2016</v>
      </c>
      <c r="C623" s="23" t="s">
        <v>77</v>
      </c>
      <c r="D623" s="23">
        <v>510.72</v>
      </c>
      <c r="E623" s="23">
        <v>209.4</v>
      </c>
    </row>
    <row r="624" spans="1:5" x14ac:dyDescent="0.3">
      <c r="A624" s="24">
        <v>43065</v>
      </c>
      <c r="B624" s="23">
        <v>2017</v>
      </c>
      <c r="C624" s="23" t="s">
        <v>76</v>
      </c>
      <c r="D624" s="23">
        <v>166</v>
      </c>
      <c r="E624" s="23">
        <v>94.62</v>
      </c>
    </row>
    <row r="625" spans="1:5" x14ac:dyDescent="0.3">
      <c r="A625" s="24">
        <v>43448</v>
      </c>
      <c r="B625" s="23">
        <v>2018</v>
      </c>
      <c r="C625" s="23" t="s">
        <v>31</v>
      </c>
      <c r="D625" s="23">
        <v>915.38</v>
      </c>
      <c r="E625" s="23">
        <v>485.15</v>
      </c>
    </row>
    <row r="626" spans="1:5" x14ac:dyDescent="0.3">
      <c r="A626" s="24">
        <v>42676</v>
      </c>
      <c r="B626" s="23">
        <v>2016</v>
      </c>
      <c r="C626" s="23" t="s">
        <v>31</v>
      </c>
      <c r="D626" s="23">
        <v>617.54</v>
      </c>
      <c r="E626" s="23">
        <v>240.84</v>
      </c>
    </row>
    <row r="627" spans="1:5" x14ac:dyDescent="0.3">
      <c r="A627" s="24">
        <v>42982</v>
      </c>
      <c r="B627" s="23">
        <v>2017</v>
      </c>
      <c r="C627" s="23" t="s">
        <v>77</v>
      </c>
      <c r="D627" s="23">
        <v>2497.58</v>
      </c>
      <c r="E627" s="23">
        <v>1523.52</v>
      </c>
    </row>
    <row r="628" spans="1:5" x14ac:dyDescent="0.3">
      <c r="A628" s="24">
        <v>43060</v>
      </c>
      <c r="B628" s="23">
        <v>2017</v>
      </c>
      <c r="C628" s="23" t="s">
        <v>31</v>
      </c>
      <c r="D628" s="23">
        <v>2154.19</v>
      </c>
      <c r="E628" s="23">
        <v>1034.01</v>
      </c>
    </row>
    <row r="629" spans="1:5" x14ac:dyDescent="0.3">
      <c r="A629" s="24">
        <v>42985</v>
      </c>
      <c r="B629" s="23">
        <v>2017</v>
      </c>
      <c r="C629" s="23" t="s">
        <v>30</v>
      </c>
      <c r="D629" s="23">
        <v>1062.3699999999999</v>
      </c>
      <c r="E629" s="23">
        <v>446.2</v>
      </c>
    </row>
    <row r="630" spans="1:5" x14ac:dyDescent="0.3">
      <c r="A630" s="24">
        <v>43315</v>
      </c>
      <c r="B630" s="23">
        <v>2018</v>
      </c>
      <c r="C630" s="23" t="s">
        <v>30</v>
      </c>
      <c r="D630" s="23">
        <v>726.73</v>
      </c>
      <c r="E630" s="23">
        <v>334.3</v>
      </c>
    </row>
    <row r="631" spans="1:5" x14ac:dyDescent="0.3">
      <c r="A631" s="24">
        <v>42552</v>
      </c>
      <c r="B631" s="23">
        <v>2016</v>
      </c>
      <c r="C631" s="23" t="s">
        <v>77</v>
      </c>
      <c r="D631" s="23">
        <v>1883.29</v>
      </c>
      <c r="E631" s="23">
        <v>1148.81</v>
      </c>
    </row>
    <row r="632" spans="1:5" x14ac:dyDescent="0.3">
      <c r="A632" s="24">
        <v>43072</v>
      </c>
      <c r="B632" s="23">
        <v>2017</v>
      </c>
      <c r="C632" s="23" t="s">
        <v>31</v>
      </c>
      <c r="D632" s="23">
        <v>850.93</v>
      </c>
      <c r="E632" s="23">
        <v>442.48</v>
      </c>
    </row>
    <row r="633" spans="1:5" x14ac:dyDescent="0.3">
      <c r="A633" s="24">
        <v>42709</v>
      </c>
      <c r="B633" s="23">
        <v>2016</v>
      </c>
      <c r="C633" s="23" t="s">
        <v>31</v>
      </c>
      <c r="D633" s="23">
        <v>2376.0100000000002</v>
      </c>
      <c r="E633" s="23">
        <v>1188.01</v>
      </c>
    </row>
    <row r="634" spans="1:5" x14ac:dyDescent="0.3">
      <c r="A634" s="24">
        <v>42860</v>
      </c>
      <c r="B634" s="23">
        <v>2017</v>
      </c>
      <c r="C634" s="23" t="s">
        <v>31</v>
      </c>
      <c r="D634" s="23">
        <v>183.9</v>
      </c>
      <c r="E634" s="23">
        <v>75.400000000000006</v>
      </c>
    </row>
    <row r="635" spans="1:5" x14ac:dyDescent="0.3">
      <c r="A635" s="24">
        <v>43135</v>
      </c>
      <c r="B635" s="23">
        <v>2018</v>
      </c>
      <c r="C635" s="23" t="s">
        <v>30</v>
      </c>
      <c r="D635" s="23">
        <v>2031.22</v>
      </c>
      <c r="E635" s="23">
        <v>1259.3599999999999</v>
      </c>
    </row>
    <row r="636" spans="1:5" x14ac:dyDescent="0.3">
      <c r="A636" s="24">
        <v>43317</v>
      </c>
      <c r="B636" s="23">
        <v>2018</v>
      </c>
      <c r="C636" s="23" t="s">
        <v>76</v>
      </c>
      <c r="D636" s="23">
        <v>1876.79</v>
      </c>
      <c r="E636" s="23">
        <v>1032.23</v>
      </c>
    </row>
    <row r="637" spans="1:5" x14ac:dyDescent="0.3">
      <c r="A637" s="24">
        <v>42879</v>
      </c>
      <c r="B637" s="23">
        <v>2017</v>
      </c>
      <c r="C637" s="23" t="s">
        <v>77</v>
      </c>
      <c r="D637" s="23">
        <v>89.32</v>
      </c>
      <c r="E637" s="23">
        <v>47.34</v>
      </c>
    </row>
    <row r="638" spans="1:5" x14ac:dyDescent="0.3">
      <c r="A638" s="24">
        <v>42870</v>
      </c>
      <c r="B638" s="23">
        <v>2017</v>
      </c>
      <c r="C638" s="23" t="s">
        <v>76</v>
      </c>
      <c r="D638" s="23">
        <v>56.93</v>
      </c>
      <c r="E638" s="23">
        <v>35.299999999999997</v>
      </c>
    </row>
    <row r="639" spans="1:5" x14ac:dyDescent="0.3">
      <c r="A639" s="24">
        <v>43186</v>
      </c>
      <c r="B639" s="23">
        <v>2018</v>
      </c>
      <c r="C639" s="23" t="s">
        <v>30</v>
      </c>
      <c r="D639" s="23">
        <v>312.88</v>
      </c>
      <c r="E639" s="23">
        <v>206.5</v>
      </c>
    </row>
    <row r="640" spans="1:5" x14ac:dyDescent="0.3">
      <c r="A640" s="24">
        <v>42876</v>
      </c>
      <c r="B640" s="23">
        <v>2017</v>
      </c>
      <c r="C640" s="23" t="s">
        <v>76</v>
      </c>
      <c r="D640" s="23">
        <v>215.25</v>
      </c>
      <c r="E640" s="23">
        <v>116.24</v>
      </c>
    </row>
    <row r="641" spans="1:5" x14ac:dyDescent="0.3">
      <c r="A641" s="24">
        <v>42725</v>
      </c>
      <c r="B641" s="23">
        <v>2016</v>
      </c>
      <c r="C641" s="23" t="s">
        <v>77</v>
      </c>
      <c r="D641" s="23">
        <v>1828.73</v>
      </c>
      <c r="E641" s="23">
        <v>987.51</v>
      </c>
    </row>
    <row r="642" spans="1:5" x14ac:dyDescent="0.3">
      <c r="A642" s="24">
        <v>42539</v>
      </c>
      <c r="B642" s="23">
        <v>2016</v>
      </c>
      <c r="C642" s="23" t="s">
        <v>31</v>
      </c>
      <c r="D642" s="23">
        <v>2246.1999999999998</v>
      </c>
      <c r="E642" s="23">
        <v>920.94</v>
      </c>
    </row>
    <row r="643" spans="1:5" x14ac:dyDescent="0.3">
      <c r="A643" s="24">
        <v>43425</v>
      </c>
      <c r="B643" s="23">
        <v>2018</v>
      </c>
      <c r="C643" s="23" t="s">
        <v>76</v>
      </c>
      <c r="D643" s="23">
        <v>1920.01</v>
      </c>
      <c r="E643" s="23">
        <v>864</v>
      </c>
    </row>
    <row r="644" spans="1:5" x14ac:dyDescent="0.3">
      <c r="A644" s="24">
        <v>42494</v>
      </c>
      <c r="B644" s="23">
        <v>2016</v>
      </c>
      <c r="C644" s="23" t="s">
        <v>30</v>
      </c>
      <c r="D644" s="23">
        <v>45.31</v>
      </c>
      <c r="E644" s="23">
        <v>29</v>
      </c>
    </row>
    <row r="645" spans="1:5" x14ac:dyDescent="0.3">
      <c r="A645" s="24">
        <v>42683</v>
      </c>
      <c r="B645" s="23">
        <v>2016</v>
      </c>
      <c r="C645" s="23" t="s">
        <v>31</v>
      </c>
      <c r="D645" s="23">
        <v>1753.84</v>
      </c>
      <c r="E645" s="23">
        <v>1175.07</v>
      </c>
    </row>
    <row r="646" spans="1:5" x14ac:dyDescent="0.3">
      <c r="A646" s="24">
        <v>43160</v>
      </c>
      <c r="B646" s="23">
        <v>2018</v>
      </c>
      <c r="C646" s="23" t="s">
        <v>77</v>
      </c>
      <c r="D646" s="23">
        <v>958.21</v>
      </c>
      <c r="E646" s="23">
        <v>622.84</v>
      </c>
    </row>
    <row r="647" spans="1:5" x14ac:dyDescent="0.3">
      <c r="A647" s="24">
        <v>43281</v>
      </c>
      <c r="B647" s="23">
        <v>2018</v>
      </c>
      <c r="C647" s="23" t="s">
        <v>77</v>
      </c>
      <c r="D647" s="23">
        <v>1866.89</v>
      </c>
      <c r="E647" s="23">
        <v>1232.1500000000001</v>
      </c>
    </row>
    <row r="648" spans="1:5" x14ac:dyDescent="0.3">
      <c r="A648" s="24">
        <v>42396</v>
      </c>
      <c r="B648" s="23">
        <v>2016</v>
      </c>
      <c r="C648" s="23" t="s">
        <v>76</v>
      </c>
      <c r="D648" s="23">
        <v>102.45</v>
      </c>
      <c r="E648" s="23">
        <v>52.25</v>
      </c>
    </row>
    <row r="649" spans="1:5" x14ac:dyDescent="0.3">
      <c r="A649" s="24">
        <v>42490</v>
      </c>
      <c r="B649" s="23">
        <v>2016</v>
      </c>
      <c r="C649" s="23" t="s">
        <v>31</v>
      </c>
      <c r="D649" s="23">
        <v>269.88</v>
      </c>
      <c r="E649" s="23">
        <v>107.95</v>
      </c>
    </row>
    <row r="650" spans="1:5" x14ac:dyDescent="0.3">
      <c r="A650" s="24">
        <v>43331</v>
      </c>
      <c r="B650" s="23">
        <v>2018</v>
      </c>
      <c r="C650" s="23" t="s">
        <v>77</v>
      </c>
      <c r="D650" s="23">
        <v>1622.11</v>
      </c>
      <c r="E650" s="23">
        <v>778.61</v>
      </c>
    </row>
    <row r="651" spans="1:5" x14ac:dyDescent="0.3">
      <c r="A651" s="24">
        <v>42937</v>
      </c>
      <c r="B651" s="23">
        <v>2017</v>
      </c>
      <c r="C651" s="23" t="s">
        <v>31</v>
      </c>
      <c r="D651" s="23">
        <v>98.09</v>
      </c>
      <c r="E651" s="23">
        <v>38.26</v>
      </c>
    </row>
    <row r="652" spans="1:5" x14ac:dyDescent="0.3">
      <c r="A652" s="24">
        <v>42989</v>
      </c>
      <c r="B652" s="23">
        <v>2017</v>
      </c>
      <c r="C652" s="23" t="s">
        <v>30</v>
      </c>
      <c r="D652" s="23">
        <v>2121.16</v>
      </c>
      <c r="E652" s="23">
        <v>1103</v>
      </c>
    </row>
    <row r="653" spans="1:5" x14ac:dyDescent="0.3">
      <c r="A653" s="24">
        <v>42809</v>
      </c>
      <c r="B653" s="23">
        <v>2017</v>
      </c>
      <c r="C653" s="23" t="s">
        <v>77</v>
      </c>
      <c r="D653" s="23">
        <v>1324.71</v>
      </c>
      <c r="E653" s="23">
        <v>794.83</v>
      </c>
    </row>
    <row r="654" spans="1:5" x14ac:dyDescent="0.3">
      <c r="A654" s="24">
        <v>43283</v>
      </c>
      <c r="B654" s="23">
        <v>2018</v>
      </c>
      <c r="C654" s="23" t="s">
        <v>31</v>
      </c>
      <c r="D654" s="23">
        <v>2115.63</v>
      </c>
      <c r="E654" s="23">
        <v>1015.5</v>
      </c>
    </row>
    <row r="655" spans="1:5" x14ac:dyDescent="0.3">
      <c r="A655" s="24">
        <v>42567</v>
      </c>
      <c r="B655" s="23">
        <v>2016</v>
      </c>
      <c r="C655" s="23" t="s">
        <v>76</v>
      </c>
      <c r="D655" s="23">
        <v>2350.71</v>
      </c>
      <c r="E655" s="23">
        <v>1551.47</v>
      </c>
    </row>
    <row r="656" spans="1:5" x14ac:dyDescent="0.3">
      <c r="A656" s="24">
        <v>42435</v>
      </c>
      <c r="B656" s="23">
        <v>2016</v>
      </c>
      <c r="C656" s="23" t="s">
        <v>31</v>
      </c>
      <c r="D656" s="23">
        <v>357.19</v>
      </c>
      <c r="E656" s="23">
        <v>157.16</v>
      </c>
    </row>
    <row r="657" spans="1:5" x14ac:dyDescent="0.3">
      <c r="A657" s="24">
        <v>43068</v>
      </c>
      <c r="B657" s="23">
        <v>2017</v>
      </c>
      <c r="C657" s="23" t="s">
        <v>31</v>
      </c>
      <c r="D657" s="23">
        <v>2313.92</v>
      </c>
      <c r="E657" s="23">
        <v>1226.3800000000001</v>
      </c>
    </row>
    <row r="658" spans="1:5" x14ac:dyDescent="0.3">
      <c r="A658" s="24">
        <v>43307</v>
      </c>
      <c r="B658" s="23">
        <v>2018</v>
      </c>
      <c r="C658" s="23" t="s">
        <v>77</v>
      </c>
      <c r="D658" s="23">
        <v>1059.7</v>
      </c>
      <c r="E658" s="23">
        <v>710</v>
      </c>
    </row>
    <row r="659" spans="1:5" x14ac:dyDescent="0.3">
      <c r="A659" s="24">
        <v>43043</v>
      </c>
      <c r="B659" s="23">
        <v>2017</v>
      </c>
      <c r="C659" s="23" t="s">
        <v>76</v>
      </c>
      <c r="D659" s="23">
        <v>353.06</v>
      </c>
      <c r="E659" s="23">
        <v>222.43</v>
      </c>
    </row>
    <row r="660" spans="1:5" x14ac:dyDescent="0.3">
      <c r="A660" s="24">
        <v>42749</v>
      </c>
      <c r="B660" s="23">
        <v>2017</v>
      </c>
      <c r="C660" s="23" t="s">
        <v>30</v>
      </c>
      <c r="D660" s="23">
        <v>1504.56</v>
      </c>
      <c r="E660" s="23">
        <v>857.6</v>
      </c>
    </row>
    <row r="661" spans="1:5" x14ac:dyDescent="0.3">
      <c r="A661" s="24">
        <v>42864</v>
      </c>
      <c r="B661" s="23">
        <v>2017</v>
      </c>
      <c r="C661" s="23" t="s">
        <v>30</v>
      </c>
      <c r="D661" s="23">
        <v>593.80999999999995</v>
      </c>
      <c r="E661" s="23">
        <v>385.98</v>
      </c>
    </row>
    <row r="662" spans="1:5" x14ac:dyDescent="0.3">
      <c r="A662" s="24">
        <v>43087</v>
      </c>
      <c r="B662" s="23">
        <v>2017</v>
      </c>
      <c r="C662" s="23" t="s">
        <v>30</v>
      </c>
      <c r="D662" s="23">
        <v>1254.81</v>
      </c>
      <c r="E662" s="23">
        <v>639.95000000000005</v>
      </c>
    </row>
    <row r="663" spans="1:5" x14ac:dyDescent="0.3">
      <c r="A663" s="24">
        <v>42489</v>
      </c>
      <c r="B663" s="23">
        <v>2016</v>
      </c>
      <c r="C663" s="23" t="s">
        <v>30</v>
      </c>
      <c r="D663" s="23">
        <v>1753.17</v>
      </c>
      <c r="E663" s="23">
        <v>876.59</v>
      </c>
    </row>
    <row r="664" spans="1:5" x14ac:dyDescent="0.3">
      <c r="A664" s="24">
        <v>43133</v>
      </c>
      <c r="B664" s="23">
        <v>2018</v>
      </c>
      <c r="C664" s="23" t="s">
        <v>30</v>
      </c>
      <c r="D664" s="23">
        <v>1441.19</v>
      </c>
      <c r="E664" s="23">
        <v>864.71</v>
      </c>
    </row>
    <row r="665" spans="1:5" x14ac:dyDescent="0.3">
      <c r="A665" s="24">
        <v>42380</v>
      </c>
      <c r="B665" s="23">
        <v>2016</v>
      </c>
      <c r="C665" s="23" t="s">
        <v>77</v>
      </c>
      <c r="D665" s="23">
        <v>691.6</v>
      </c>
      <c r="E665" s="23">
        <v>290.47000000000003</v>
      </c>
    </row>
  </sheetData>
  <mergeCells count="1">
    <mergeCell ref="G8:H8"/>
  </mergeCells>
  <conditionalFormatting sqref="A2:E665">
    <cfRule type="expression" dxfId="15" priority="1">
      <formula>AND($C2=#REF!,$B2=#REF!)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FBB0E-D4C7-4B2D-9593-FCFE190376D8}">
  <sheetPr>
    <tabColor rgb="FFFFFF00"/>
  </sheetPr>
  <dimension ref="A1:I30"/>
  <sheetViews>
    <sheetView zoomScale="190" zoomScaleNormal="190" workbookViewId="0">
      <selection activeCell="G4" sqref="G4"/>
    </sheetView>
  </sheetViews>
  <sheetFormatPr defaultRowHeight="14.4" x14ac:dyDescent="0.3"/>
  <cols>
    <col min="2" max="2" width="13.5546875" customWidth="1"/>
    <col min="5" max="5" width="2.44140625" customWidth="1"/>
    <col min="6" max="6" width="15.6640625" customWidth="1"/>
    <col min="7" max="7" width="15.88671875" customWidth="1"/>
    <col min="8" max="8" width="17" customWidth="1"/>
    <col min="9" max="9" width="18.6640625" customWidth="1"/>
    <col min="10" max="10" width="17" customWidth="1"/>
    <col min="11" max="11" width="10.109375" customWidth="1"/>
  </cols>
  <sheetData>
    <row r="1" spans="1:9" x14ac:dyDescent="0.3">
      <c r="A1" s="30" t="s">
        <v>1</v>
      </c>
      <c r="B1" s="30" t="s">
        <v>22</v>
      </c>
      <c r="C1" s="30" t="s">
        <v>3</v>
      </c>
      <c r="D1" s="30" t="s">
        <v>2</v>
      </c>
      <c r="F1" s="27" t="s">
        <v>83</v>
      </c>
    </row>
    <row r="2" spans="1:9" x14ac:dyDescent="0.3">
      <c r="A2" s="32">
        <v>43028</v>
      </c>
      <c r="B2" s="23" t="s">
        <v>24</v>
      </c>
      <c r="C2" s="23" t="s">
        <v>4</v>
      </c>
      <c r="D2" s="33">
        <v>620</v>
      </c>
      <c r="F2" s="71" t="s">
        <v>84</v>
      </c>
    </row>
    <row r="3" spans="1:9" x14ac:dyDescent="0.3">
      <c r="A3" s="32">
        <v>43028</v>
      </c>
      <c r="B3" s="23" t="s">
        <v>25</v>
      </c>
      <c r="C3" s="23" t="s">
        <v>4</v>
      </c>
      <c r="D3" s="33">
        <v>484</v>
      </c>
      <c r="F3" s="30" t="s">
        <v>22</v>
      </c>
      <c r="G3" s="30" t="s">
        <v>23</v>
      </c>
    </row>
    <row r="4" spans="1:9" x14ac:dyDescent="0.3">
      <c r="A4" s="32">
        <v>43028</v>
      </c>
      <c r="B4" s="23" t="s">
        <v>24</v>
      </c>
      <c r="C4" s="23" t="s">
        <v>27</v>
      </c>
      <c r="D4" s="33">
        <v>376</v>
      </c>
      <c r="F4" s="23" t="s">
        <v>25</v>
      </c>
      <c r="G4" s="31">
        <f>SUMIFS($D$2:$D$23,$B$2:$B$23,F4)</f>
        <v>4791</v>
      </c>
      <c r="H4" t="str">
        <f ca="1">IF(_xlfn.ISFORMULA(G4),_xlfn.FORMULATEXT(G4),"")</f>
        <v>=SUMIFS($D$2:$D$23,$B$2:$B$23,F4)</v>
      </c>
    </row>
    <row r="5" spans="1:9" x14ac:dyDescent="0.3">
      <c r="A5" s="32">
        <v>43028</v>
      </c>
      <c r="B5" s="23" t="s">
        <v>25</v>
      </c>
      <c r="C5" s="23" t="s">
        <v>27</v>
      </c>
      <c r="D5" s="33">
        <v>1141</v>
      </c>
      <c r="F5" s="23" t="s">
        <v>26</v>
      </c>
      <c r="G5" s="31">
        <f t="shared" ref="G5:G6" si="0">SUMIFS($D$2:$D$23,$B$2:$B$23,F5)</f>
        <v>3117</v>
      </c>
      <c r="H5" s="54" t="s">
        <v>66</v>
      </c>
      <c r="I5" s="54"/>
    </row>
    <row r="6" spans="1:9" x14ac:dyDescent="0.3">
      <c r="A6" s="32">
        <v>43028</v>
      </c>
      <c r="B6" s="23" t="s">
        <v>25</v>
      </c>
      <c r="C6" s="23" t="s">
        <v>5</v>
      </c>
      <c r="D6" s="33">
        <v>725</v>
      </c>
      <c r="F6" s="23" t="s">
        <v>24</v>
      </c>
      <c r="G6" s="31">
        <f t="shared" si="0"/>
        <v>6215</v>
      </c>
    </row>
    <row r="7" spans="1:9" hidden="1" x14ac:dyDescent="0.3">
      <c r="A7" s="32">
        <v>43028</v>
      </c>
      <c r="B7" s="23" t="s">
        <v>24</v>
      </c>
      <c r="C7" s="23" t="s">
        <v>5</v>
      </c>
      <c r="D7" s="33">
        <v>222</v>
      </c>
    </row>
    <row r="8" spans="1:9" hidden="1" x14ac:dyDescent="0.3">
      <c r="A8" s="32">
        <v>43028</v>
      </c>
      <c r="B8" s="23" t="s">
        <v>24</v>
      </c>
      <c r="C8" s="23" t="s">
        <v>28</v>
      </c>
      <c r="D8" s="33">
        <v>1038</v>
      </c>
    </row>
    <row r="9" spans="1:9" hidden="1" x14ac:dyDescent="0.3">
      <c r="A9" s="32">
        <v>43029</v>
      </c>
      <c r="B9" s="23" t="s">
        <v>25</v>
      </c>
      <c r="C9" s="23" t="s">
        <v>5</v>
      </c>
      <c r="D9" s="33">
        <v>154</v>
      </c>
    </row>
    <row r="10" spans="1:9" hidden="1" x14ac:dyDescent="0.3">
      <c r="A10" s="32">
        <v>43029</v>
      </c>
      <c r="B10" s="23" t="s">
        <v>25</v>
      </c>
      <c r="C10" s="23" t="s">
        <v>4</v>
      </c>
      <c r="D10" s="33">
        <v>205</v>
      </c>
    </row>
    <row r="11" spans="1:9" hidden="1" x14ac:dyDescent="0.3">
      <c r="A11" s="32">
        <v>43029</v>
      </c>
      <c r="B11" s="23" t="s">
        <v>26</v>
      </c>
      <c r="C11" s="23" t="s">
        <v>4</v>
      </c>
      <c r="D11" s="33">
        <v>895</v>
      </c>
    </row>
    <row r="12" spans="1:9" hidden="1" x14ac:dyDescent="0.3">
      <c r="A12" s="32">
        <v>43029</v>
      </c>
      <c r="B12" s="23" t="s">
        <v>24</v>
      </c>
      <c r="C12" s="23" t="s">
        <v>5</v>
      </c>
      <c r="D12" s="33">
        <v>1254</v>
      </c>
    </row>
    <row r="13" spans="1:9" hidden="1" x14ac:dyDescent="0.3">
      <c r="A13" s="32">
        <v>43030</v>
      </c>
      <c r="B13" s="23" t="s">
        <v>25</v>
      </c>
      <c r="C13" s="23" t="s">
        <v>28</v>
      </c>
      <c r="D13" s="33">
        <v>596</v>
      </c>
    </row>
    <row r="14" spans="1:9" hidden="1" x14ac:dyDescent="0.3">
      <c r="A14" s="32">
        <v>43032</v>
      </c>
      <c r="B14" s="23" t="s">
        <v>26</v>
      </c>
      <c r="C14" s="23" t="s">
        <v>4</v>
      </c>
      <c r="D14" s="33">
        <v>799</v>
      </c>
    </row>
    <row r="15" spans="1:9" hidden="1" x14ac:dyDescent="0.3">
      <c r="A15" s="32">
        <v>43032</v>
      </c>
      <c r="B15" s="23" t="s">
        <v>25</v>
      </c>
      <c r="C15" s="23" t="s">
        <v>4</v>
      </c>
      <c r="D15" s="33">
        <v>651</v>
      </c>
    </row>
    <row r="16" spans="1:9" hidden="1" x14ac:dyDescent="0.3">
      <c r="A16" s="32">
        <v>43032</v>
      </c>
      <c r="B16" s="23" t="s">
        <v>24</v>
      </c>
      <c r="C16" s="23" t="s">
        <v>28</v>
      </c>
      <c r="D16" s="33">
        <v>1235</v>
      </c>
    </row>
    <row r="17" spans="1:7" hidden="1" x14ac:dyDescent="0.3">
      <c r="A17" s="32">
        <v>43032</v>
      </c>
      <c r="B17" s="23" t="s">
        <v>26</v>
      </c>
      <c r="C17" s="23" t="s">
        <v>5</v>
      </c>
      <c r="D17" s="33">
        <v>684</v>
      </c>
    </row>
    <row r="18" spans="1:7" hidden="1" x14ac:dyDescent="0.3">
      <c r="A18" s="32">
        <v>43032</v>
      </c>
      <c r="B18" s="23" t="s">
        <v>25</v>
      </c>
      <c r="C18" s="23" t="s">
        <v>28</v>
      </c>
      <c r="D18" s="33">
        <v>127</v>
      </c>
    </row>
    <row r="19" spans="1:7" hidden="1" x14ac:dyDescent="0.3">
      <c r="A19" s="32">
        <v>43032</v>
      </c>
      <c r="B19" s="23" t="s">
        <v>24</v>
      </c>
      <c r="C19" s="23" t="s">
        <v>28</v>
      </c>
      <c r="D19" s="33">
        <v>269</v>
      </c>
    </row>
    <row r="20" spans="1:7" hidden="1" x14ac:dyDescent="0.3">
      <c r="A20" s="32">
        <v>43033</v>
      </c>
      <c r="B20" s="23" t="s">
        <v>26</v>
      </c>
      <c r="C20" s="23" t="s">
        <v>5</v>
      </c>
      <c r="D20" s="33">
        <v>739</v>
      </c>
    </row>
    <row r="21" spans="1:7" hidden="1" x14ac:dyDescent="0.3">
      <c r="A21" s="32">
        <v>43033</v>
      </c>
      <c r="B21" s="23" t="s">
        <v>24</v>
      </c>
      <c r="C21" s="23" t="s">
        <v>4</v>
      </c>
      <c r="D21" s="33">
        <v>1201</v>
      </c>
    </row>
    <row r="22" spans="1:7" x14ac:dyDescent="0.3">
      <c r="A22" s="32">
        <v>43033</v>
      </c>
      <c r="B22" s="23" t="s">
        <v>25</v>
      </c>
      <c r="C22" s="23" t="s">
        <v>28</v>
      </c>
      <c r="D22" s="33">
        <v>546</v>
      </c>
    </row>
    <row r="23" spans="1:7" x14ac:dyDescent="0.3">
      <c r="A23" s="32">
        <v>43033</v>
      </c>
      <c r="B23" s="23" t="s">
        <v>25</v>
      </c>
      <c r="C23" s="23" t="s">
        <v>5</v>
      </c>
      <c r="D23" s="33">
        <v>162</v>
      </c>
      <c r="F23" s="27" t="s">
        <v>85</v>
      </c>
    </row>
    <row r="24" spans="1:7" x14ac:dyDescent="0.3">
      <c r="F24" s="71" t="s">
        <v>86</v>
      </c>
    </row>
    <row r="26" spans="1:7" x14ac:dyDescent="0.3">
      <c r="F26" s="66" t="s">
        <v>22</v>
      </c>
      <c r="G26" t="s">
        <v>82</v>
      </c>
    </row>
    <row r="27" spans="1:7" x14ac:dyDescent="0.3">
      <c r="F27" t="s">
        <v>25</v>
      </c>
      <c r="G27" s="69">
        <v>4791</v>
      </c>
    </row>
    <row r="28" spans="1:7" x14ac:dyDescent="0.3">
      <c r="F28" t="s">
        <v>26</v>
      </c>
      <c r="G28" s="69">
        <v>3117</v>
      </c>
    </row>
    <row r="29" spans="1:7" x14ac:dyDescent="0.3">
      <c r="F29" t="s">
        <v>24</v>
      </c>
      <c r="G29" s="69">
        <v>6215</v>
      </c>
    </row>
    <row r="30" spans="1:7" x14ac:dyDescent="0.3">
      <c r="F30" t="s">
        <v>81</v>
      </c>
      <c r="G30" s="69">
        <v>14123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232AC-AF63-41B0-9DE5-3EA07BAD6E4B}">
  <sheetPr>
    <tabColor rgb="FFFF0000"/>
  </sheetPr>
  <dimension ref="A1:O665"/>
  <sheetViews>
    <sheetView topLeftCell="D1" zoomScale="160" zoomScaleNormal="160" workbookViewId="0">
      <selection activeCell="K11" sqref="K11"/>
    </sheetView>
  </sheetViews>
  <sheetFormatPr defaultRowHeight="14.4" x14ac:dyDescent="0.3"/>
  <cols>
    <col min="1" max="1" width="12.33203125" customWidth="1"/>
    <col min="2" max="2" width="7.5546875" customWidth="1"/>
    <col min="3" max="3" width="10.44140625" customWidth="1"/>
    <col min="4" max="5" width="12.44140625" customWidth="1"/>
    <col min="7" max="7" width="20.109375" customWidth="1"/>
    <col min="15" max="15" width="15.6640625" customWidth="1"/>
  </cols>
  <sheetData>
    <row r="1" spans="1:15" x14ac:dyDescent="0.3">
      <c r="A1" s="56" t="s">
        <v>1</v>
      </c>
      <c r="B1" s="56" t="s">
        <v>52</v>
      </c>
      <c r="C1" s="56" t="s">
        <v>29</v>
      </c>
      <c r="D1" s="56" t="s">
        <v>2</v>
      </c>
      <c r="E1" s="56" t="s">
        <v>75</v>
      </c>
      <c r="G1" t="s">
        <v>129</v>
      </c>
    </row>
    <row r="2" spans="1:15" x14ac:dyDescent="0.3">
      <c r="A2" s="24">
        <v>43296</v>
      </c>
      <c r="B2" s="23">
        <v>2018</v>
      </c>
      <c r="C2" s="23" t="s">
        <v>30</v>
      </c>
      <c r="D2" s="23">
        <v>2453.52</v>
      </c>
      <c r="E2" s="23">
        <v>1128.6199999999999</v>
      </c>
    </row>
    <row r="3" spans="1:15" x14ac:dyDescent="0.3">
      <c r="A3" s="24">
        <v>42415</v>
      </c>
      <c r="B3" s="23">
        <v>2016</v>
      </c>
      <c r="C3" s="23" t="s">
        <v>31</v>
      </c>
      <c r="D3" s="23">
        <v>2391.92</v>
      </c>
      <c r="E3" s="23">
        <v>980.69</v>
      </c>
      <c r="G3" s="93" t="s">
        <v>136</v>
      </c>
      <c r="H3" s="34"/>
      <c r="I3" s="34"/>
      <c r="J3" s="34"/>
      <c r="K3" s="34"/>
      <c r="L3" s="34"/>
      <c r="M3" s="34"/>
      <c r="N3" s="34"/>
      <c r="O3" s="35"/>
    </row>
    <row r="4" spans="1:15" x14ac:dyDescent="0.3">
      <c r="A4" s="24">
        <v>43054</v>
      </c>
      <c r="B4" s="23">
        <v>2017</v>
      </c>
      <c r="C4" s="23" t="s">
        <v>77</v>
      </c>
      <c r="D4" s="23">
        <v>53.23</v>
      </c>
      <c r="E4" s="23">
        <v>22.89</v>
      </c>
      <c r="G4" s="98" t="s">
        <v>141</v>
      </c>
      <c r="H4" s="36"/>
      <c r="I4" s="36"/>
      <c r="J4" s="36"/>
      <c r="K4" s="36"/>
      <c r="L4" s="36"/>
      <c r="M4" s="36"/>
      <c r="N4" s="36"/>
      <c r="O4" s="37"/>
    </row>
    <row r="5" spans="1:15" x14ac:dyDescent="0.3">
      <c r="A5" s="24">
        <v>43343</v>
      </c>
      <c r="B5" s="23">
        <v>2018</v>
      </c>
      <c r="C5" s="23" t="s">
        <v>77</v>
      </c>
      <c r="D5" s="23">
        <v>1558.76</v>
      </c>
      <c r="E5" s="23">
        <v>888.49</v>
      </c>
      <c r="G5" s="98" t="s">
        <v>131</v>
      </c>
      <c r="H5" s="36"/>
      <c r="I5" s="36"/>
      <c r="J5" s="36"/>
      <c r="K5" s="36"/>
      <c r="L5" s="36"/>
      <c r="M5" s="36"/>
      <c r="N5" s="36"/>
      <c r="O5" s="37"/>
    </row>
    <row r="6" spans="1:15" x14ac:dyDescent="0.3">
      <c r="A6" s="24">
        <v>43450</v>
      </c>
      <c r="B6" s="23">
        <v>2018</v>
      </c>
      <c r="C6" s="23" t="s">
        <v>31</v>
      </c>
      <c r="D6" s="23">
        <v>917.72</v>
      </c>
      <c r="E6" s="23">
        <v>568.99</v>
      </c>
      <c r="G6" s="99"/>
      <c r="H6" s="38"/>
      <c r="I6" s="38"/>
      <c r="J6" s="38"/>
      <c r="K6" s="38"/>
      <c r="L6" s="38"/>
      <c r="M6" s="38"/>
      <c r="N6" s="38"/>
      <c r="O6" s="39"/>
    </row>
    <row r="7" spans="1:15" x14ac:dyDescent="0.3">
      <c r="A7" s="24">
        <v>43236</v>
      </c>
      <c r="B7" s="23">
        <v>2018</v>
      </c>
      <c r="C7" s="23" t="s">
        <v>31</v>
      </c>
      <c r="D7" s="23">
        <v>1876.27</v>
      </c>
      <c r="E7" s="23">
        <v>731.75</v>
      </c>
    </row>
    <row r="8" spans="1:15" x14ac:dyDescent="0.3">
      <c r="A8" s="24">
        <v>42731</v>
      </c>
      <c r="B8" s="23">
        <v>2016</v>
      </c>
      <c r="C8" s="23" t="s">
        <v>76</v>
      </c>
      <c r="D8" s="23">
        <v>1487.82</v>
      </c>
      <c r="E8" s="23">
        <v>684.4</v>
      </c>
      <c r="G8" s="55" t="s">
        <v>49</v>
      </c>
    </row>
    <row r="9" spans="1:15" x14ac:dyDescent="0.3">
      <c r="A9" s="24">
        <v>42996</v>
      </c>
      <c r="B9" s="23">
        <v>2017</v>
      </c>
      <c r="C9" s="23" t="s">
        <v>30</v>
      </c>
      <c r="D9" s="23">
        <v>2017.73</v>
      </c>
      <c r="E9" s="23">
        <v>807.09</v>
      </c>
      <c r="G9" s="55" t="s">
        <v>29</v>
      </c>
      <c r="H9" s="23" t="s">
        <v>30</v>
      </c>
    </row>
    <row r="10" spans="1:15" x14ac:dyDescent="0.3">
      <c r="A10" s="24">
        <v>43255</v>
      </c>
      <c r="B10" s="23">
        <v>2018</v>
      </c>
      <c r="C10" s="23" t="s">
        <v>76</v>
      </c>
      <c r="D10" s="23">
        <v>1459.48</v>
      </c>
      <c r="E10" s="23">
        <v>569.20000000000005</v>
      </c>
      <c r="G10" s="55" t="s">
        <v>138</v>
      </c>
      <c r="H10" s="23" t="s">
        <v>140</v>
      </c>
    </row>
    <row r="11" spans="1:15" x14ac:dyDescent="0.3">
      <c r="A11" s="24">
        <v>43229</v>
      </c>
      <c r="B11" s="23">
        <v>2018</v>
      </c>
      <c r="C11" s="23" t="s">
        <v>77</v>
      </c>
      <c r="D11" s="23">
        <v>1020.18</v>
      </c>
      <c r="E11" s="23">
        <v>591.70000000000005</v>
      </c>
    </row>
    <row r="12" spans="1:15" x14ac:dyDescent="0.3">
      <c r="A12" s="24">
        <v>42557</v>
      </c>
      <c r="B12" s="23">
        <v>2016</v>
      </c>
      <c r="C12" s="23" t="s">
        <v>77</v>
      </c>
      <c r="D12" s="23">
        <v>653.87</v>
      </c>
      <c r="E12" s="23">
        <v>274.63</v>
      </c>
      <c r="G12" s="56" t="s">
        <v>139</v>
      </c>
    </row>
    <row r="13" spans="1:15" x14ac:dyDescent="0.3">
      <c r="A13" s="24">
        <v>43048</v>
      </c>
      <c r="B13" s="23">
        <v>2017</v>
      </c>
      <c r="C13" s="23" t="s">
        <v>76</v>
      </c>
      <c r="D13" s="23">
        <v>1044.3699999999999</v>
      </c>
      <c r="E13" s="23">
        <v>616.17999999999995</v>
      </c>
      <c r="G13" s="26">
        <f>SUMIFS(D2:D665,C2:C665,H9,E2:E665,H10)</f>
        <v>71991.24000000002</v>
      </c>
    </row>
    <row r="14" spans="1:15" x14ac:dyDescent="0.3">
      <c r="A14" s="24">
        <v>42985</v>
      </c>
      <c r="B14" s="23">
        <v>2017</v>
      </c>
      <c r="C14" s="23" t="s">
        <v>77</v>
      </c>
      <c r="D14" s="23">
        <v>1900.47</v>
      </c>
      <c r="E14" s="23">
        <v>988.24</v>
      </c>
    </row>
    <row r="15" spans="1:15" x14ac:dyDescent="0.3">
      <c r="A15" s="24">
        <v>42838</v>
      </c>
      <c r="B15" s="23">
        <v>2017</v>
      </c>
      <c r="C15" s="23" t="s">
        <v>77</v>
      </c>
      <c r="D15" s="23">
        <v>1129.45</v>
      </c>
      <c r="E15" s="23">
        <v>463.07</v>
      </c>
    </row>
    <row r="16" spans="1:15" x14ac:dyDescent="0.3">
      <c r="A16" s="24">
        <v>42906</v>
      </c>
      <c r="B16" s="23">
        <v>2017</v>
      </c>
      <c r="C16" s="23" t="s">
        <v>77</v>
      </c>
      <c r="D16" s="23">
        <v>328.7</v>
      </c>
      <c r="E16" s="23">
        <v>128.19</v>
      </c>
    </row>
    <row r="17" spans="1:5" x14ac:dyDescent="0.3">
      <c r="A17" s="24">
        <v>42881</v>
      </c>
      <c r="B17" s="23">
        <v>2017</v>
      </c>
      <c r="C17" s="23" t="s">
        <v>31</v>
      </c>
      <c r="D17" s="23">
        <v>58</v>
      </c>
      <c r="E17" s="23">
        <v>36.54</v>
      </c>
    </row>
    <row r="18" spans="1:5" x14ac:dyDescent="0.3">
      <c r="A18" s="24">
        <v>43162</v>
      </c>
      <c r="B18" s="23">
        <v>2018</v>
      </c>
      <c r="C18" s="23" t="s">
        <v>31</v>
      </c>
      <c r="D18" s="23">
        <v>1646.76</v>
      </c>
      <c r="E18" s="23">
        <v>1037.46</v>
      </c>
    </row>
    <row r="19" spans="1:5" x14ac:dyDescent="0.3">
      <c r="A19" s="24">
        <v>43049</v>
      </c>
      <c r="B19" s="23">
        <v>2017</v>
      </c>
      <c r="C19" s="23" t="s">
        <v>77</v>
      </c>
      <c r="D19" s="23">
        <v>1865.2</v>
      </c>
      <c r="E19" s="23">
        <v>895.3</v>
      </c>
    </row>
    <row r="20" spans="1:5" x14ac:dyDescent="0.3">
      <c r="A20" s="24">
        <v>42753</v>
      </c>
      <c r="B20" s="23">
        <v>2017</v>
      </c>
      <c r="C20" s="23" t="s">
        <v>30</v>
      </c>
      <c r="D20" s="23">
        <v>884.17</v>
      </c>
      <c r="E20" s="23">
        <v>512.82000000000005</v>
      </c>
    </row>
    <row r="21" spans="1:5" x14ac:dyDescent="0.3">
      <c r="A21" s="24">
        <v>42898</v>
      </c>
      <c r="B21" s="23">
        <v>2017</v>
      </c>
      <c r="C21" s="23" t="s">
        <v>30</v>
      </c>
      <c r="D21" s="23">
        <v>1891.74</v>
      </c>
      <c r="E21" s="23">
        <v>908.04</v>
      </c>
    </row>
    <row r="22" spans="1:5" x14ac:dyDescent="0.3">
      <c r="A22" s="24">
        <v>43016</v>
      </c>
      <c r="B22" s="23">
        <v>2017</v>
      </c>
      <c r="C22" s="23" t="s">
        <v>31</v>
      </c>
      <c r="D22" s="23">
        <v>561.61</v>
      </c>
      <c r="E22" s="23">
        <v>219.03</v>
      </c>
    </row>
    <row r="23" spans="1:5" x14ac:dyDescent="0.3">
      <c r="A23" s="24">
        <v>42974</v>
      </c>
      <c r="B23" s="23">
        <v>2017</v>
      </c>
      <c r="C23" s="23" t="s">
        <v>30</v>
      </c>
      <c r="D23" s="23">
        <v>713.19</v>
      </c>
      <c r="E23" s="23">
        <v>392.25</v>
      </c>
    </row>
    <row r="24" spans="1:5" x14ac:dyDescent="0.3">
      <c r="A24" s="24">
        <v>42445</v>
      </c>
      <c r="B24" s="23">
        <v>2016</v>
      </c>
      <c r="C24" s="23" t="s">
        <v>31</v>
      </c>
      <c r="D24" s="23">
        <v>148.6</v>
      </c>
      <c r="E24" s="23">
        <v>69.84</v>
      </c>
    </row>
    <row r="25" spans="1:5" x14ac:dyDescent="0.3">
      <c r="A25" s="24">
        <v>42963</v>
      </c>
      <c r="B25" s="23">
        <v>2017</v>
      </c>
      <c r="C25" s="23" t="s">
        <v>76</v>
      </c>
      <c r="D25" s="23">
        <v>2436.08</v>
      </c>
      <c r="E25" s="23">
        <v>1315.48</v>
      </c>
    </row>
    <row r="26" spans="1:5" x14ac:dyDescent="0.3">
      <c r="A26" s="24">
        <v>43129</v>
      </c>
      <c r="B26" s="23">
        <v>2018</v>
      </c>
      <c r="C26" s="23" t="s">
        <v>31</v>
      </c>
      <c r="D26" s="23">
        <v>353.67</v>
      </c>
      <c r="E26" s="23">
        <v>169.76</v>
      </c>
    </row>
    <row r="27" spans="1:5" x14ac:dyDescent="0.3">
      <c r="A27" s="24">
        <v>43046</v>
      </c>
      <c r="B27" s="23">
        <v>2017</v>
      </c>
      <c r="C27" s="23" t="s">
        <v>31</v>
      </c>
      <c r="D27" s="23">
        <v>1993.91</v>
      </c>
      <c r="E27" s="23">
        <v>996.96</v>
      </c>
    </row>
    <row r="28" spans="1:5" x14ac:dyDescent="0.3">
      <c r="A28" s="24">
        <v>43217</v>
      </c>
      <c r="B28" s="23">
        <v>2018</v>
      </c>
      <c r="C28" s="23" t="s">
        <v>76</v>
      </c>
      <c r="D28" s="23">
        <v>1535.67</v>
      </c>
      <c r="E28" s="23">
        <v>982.83</v>
      </c>
    </row>
    <row r="29" spans="1:5" x14ac:dyDescent="0.3">
      <c r="A29" s="24">
        <v>42858</v>
      </c>
      <c r="B29" s="23">
        <v>2017</v>
      </c>
      <c r="C29" s="23" t="s">
        <v>76</v>
      </c>
      <c r="D29" s="23">
        <v>1058.98</v>
      </c>
      <c r="E29" s="23">
        <v>645.98</v>
      </c>
    </row>
    <row r="30" spans="1:5" x14ac:dyDescent="0.3">
      <c r="A30" s="24">
        <v>43026</v>
      </c>
      <c r="B30" s="23">
        <v>2017</v>
      </c>
      <c r="C30" s="23" t="s">
        <v>77</v>
      </c>
      <c r="D30" s="23">
        <v>725.21</v>
      </c>
      <c r="E30" s="23">
        <v>362.61</v>
      </c>
    </row>
    <row r="31" spans="1:5" x14ac:dyDescent="0.3">
      <c r="A31" s="24">
        <v>43043</v>
      </c>
      <c r="B31" s="23">
        <v>2017</v>
      </c>
      <c r="C31" s="23" t="s">
        <v>77</v>
      </c>
      <c r="D31" s="23">
        <v>1332.83</v>
      </c>
      <c r="E31" s="23">
        <v>879.67</v>
      </c>
    </row>
    <row r="32" spans="1:5" x14ac:dyDescent="0.3">
      <c r="A32" s="24">
        <v>42556</v>
      </c>
      <c r="B32" s="23">
        <v>2016</v>
      </c>
      <c r="C32" s="23" t="s">
        <v>30</v>
      </c>
      <c r="D32" s="23">
        <v>1955.26</v>
      </c>
      <c r="E32" s="23">
        <v>860.31</v>
      </c>
    </row>
    <row r="33" spans="1:5" x14ac:dyDescent="0.3">
      <c r="A33" s="24">
        <v>42646</v>
      </c>
      <c r="B33" s="23">
        <v>2016</v>
      </c>
      <c r="C33" s="23" t="s">
        <v>77</v>
      </c>
      <c r="D33" s="23">
        <v>1003.54</v>
      </c>
      <c r="E33" s="23">
        <v>662.34</v>
      </c>
    </row>
    <row r="34" spans="1:5" x14ac:dyDescent="0.3">
      <c r="A34" s="24">
        <v>42806</v>
      </c>
      <c r="B34" s="23">
        <v>2017</v>
      </c>
      <c r="C34" s="23" t="s">
        <v>31</v>
      </c>
      <c r="D34" s="23">
        <v>368.46</v>
      </c>
      <c r="E34" s="23">
        <v>184.23</v>
      </c>
    </row>
    <row r="35" spans="1:5" x14ac:dyDescent="0.3">
      <c r="A35" s="24">
        <v>43019</v>
      </c>
      <c r="B35" s="23">
        <v>2017</v>
      </c>
      <c r="C35" s="23" t="s">
        <v>30</v>
      </c>
      <c r="D35" s="23">
        <v>1473.86</v>
      </c>
      <c r="E35" s="23">
        <v>795.88</v>
      </c>
    </row>
    <row r="36" spans="1:5" x14ac:dyDescent="0.3">
      <c r="A36" s="24">
        <v>43032</v>
      </c>
      <c r="B36" s="23">
        <v>2017</v>
      </c>
      <c r="C36" s="23" t="s">
        <v>76</v>
      </c>
      <c r="D36" s="23">
        <v>539.23</v>
      </c>
      <c r="E36" s="23">
        <v>285.79000000000002</v>
      </c>
    </row>
    <row r="37" spans="1:5" x14ac:dyDescent="0.3">
      <c r="A37" s="24">
        <v>42377</v>
      </c>
      <c r="B37" s="23">
        <v>2016</v>
      </c>
      <c r="C37" s="23" t="s">
        <v>76</v>
      </c>
      <c r="D37" s="23">
        <v>1974.49</v>
      </c>
      <c r="E37" s="23">
        <v>908.27</v>
      </c>
    </row>
    <row r="38" spans="1:5" x14ac:dyDescent="0.3">
      <c r="A38" s="24">
        <v>42964</v>
      </c>
      <c r="B38" s="23">
        <v>2017</v>
      </c>
      <c r="C38" s="23" t="s">
        <v>76</v>
      </c>
      <c r="D38" s="23">
        <v>1931.47</v>
      </c>
      <c r="E38" s="23">
        <v>1081.6199999999999</v>
      </c>
    </row>
    <row r="39" spans="1:5" x14ac:dyDescent="0.3">
      <c r="A39" s="24">
        <v>42688</v>
      </c>
      <c r="B39" s="23">
        <v>2016</v>
      </c>
      <c r="C39" s="23" t="s">
        <v>76</v>
      </c>
      <c r="D39" s="23">
        <v>1449.29</v>
      </c>
      <c r="E39" s="23">
        <v>884.07</v>
      </c>
    </row>
    <row r="40" spans="1:5" x14ac:dyDescent="0.3">
      <c r="A40" s="24">
        <v>42904</v>
      </c>
      <c r="B40" s="23">
        <v>2017</v>
      </c>
      <c r="C40" s="23" t="s">
        <v>77</v>
      </c>
      <c r="D40" s="23">
        <v>2307.69</v>
      </c>
      <c r="E40" s="23">
        <v>1038.46</v>
      </c>
    </row>
    <row r="41" spans="1:5" x14ac:dyDescent="0.3">
      <c r="A41" s="24">
        <v>43193</v>
      </c>
      <c r="B41" s="23">
        <v>2018</v>
      </c>
      <c r="C41" s="23" t="s">
        <v>30</v>
      </c>
      <c r="D41" s="23">
        <v>1115.1300000000001</v>
      </c>
      <c r="E41" s="23">
        <v>490.66</v>
      </c>
    </row>
    <row r="42" spans="1:5" x14ac:dyDescent="0.3">
      <c r="A42" s="24">
        <v>42384</v>
      </c>
      <c r="B42" s="23">
        <v>2016</v>
      </c>
      <c r="C42" s="23" t="s">
        <v>31</v>
      </c>
      <c r="D42" s="23">
        <v>29.88</v>
      </c>
      <c r="E42" s="23">
        <v>16.14</v>
      </c>
    </row>
    <row r="43" spans="1:5" x14ac:dyDescent="0.3">
      <c r="A43" s="24">
        <v>42794</v>
      </c>
      <c r="B43" s="23">
        <v>2017</v>
      </c>
      <c r="C43" s="23" t="s">
        <v>77</v>
      </c>
      <c r="D43" s="23">
        <v>2154.9499999999998</v>
      </c>
      <c r="E43" s="23">
        <v>1077.48</v>
      </c>
    </row>
    <row r="44" spans="1:5" x14ac:dyDescent="0.3">
      <c r="A44" s="24">
        <v>42433</v>
      </c>
      <c r="B44" s="23">
        <v>2016</v>
      </c>
      <c r="C44" s="23" t="s">
        <v>30</v>
      </c>
      <c r="D44" s="23">
        <v>1234.8599999999999</v>
      </c>
      <c r="E44" s="23">
        <v>815.01</v>
      </c>
    </row>
    <row r="45" spans="1:5" x14ac:dyDescent="0.3">
      <c r="A45" s="24">
        <v>43000</v>
      </c>
      <c r="B45" s="23">
        <v>2017</v>
      </c>
      <c r="C45" s="23" t="s">
        <v>76</v>
      </c>
      <c r="D45" s="23">
        <v>2154.1799999999998</v>
      </c>
      <c r="E45" s="23">
        <v>1206.3399999999999</v>
      </c>
    </row>
    <row r="46" spans="1:5" x14ac:dyDescent="0.3">
      <c r="A46" s="24">
        <v>42939</v>
      </c>
      <c r="B46" s="23">
        <v>2017</v>
      </c>
      <c r="C46" s="23" t="s">
        <v>30</v>
      </c>
      <c r="D46" s="23">
        <v>1744.62</v>
      </c>
      <c r="E46" s="23">
        <v>872.31</v>
      </c>
    </row>
    <row r="47" spans="1:5" x14ac:dyDescent="0.3">
      <c r="A47" s="24">
        <v>43269</v>
      </c>
      <c r="B47" s="23">
        <v>2018</v>
      </c>
      <c r="C47" s="23" t="s">
        <v>76</v>
      </c>
      <c r="D47" s="23">
        <v>2298.4499999999998</v>
      </c>
      <c r="E47" s="23">
        <v>1126.24</v>
      </c>
    </row>
    <row r="48" spans="1:5" x14ac:dyDescent="0.3">
      <c r="A48" s="24">
        <v>42596</v>
      </c>
      <c r="B48" s="23">
        <v>2016</v>
      </c>
      <c r="C48" s="23" t="s">
        <v>30</v>
      </c>
      <c r="D48" s="23">
        <v>494.28</v>
      </c>
      <c r="E48" s="23">
        <v>271.85000000000002</v>
      </c>
    </row>
    <row r="49" spans="1:5" x14ac:dyDescent="0.3">
      <c r="A49" s="24">
        <v>42438</v>
      </c>
      <c r="B49" s="23">
        <v>2016</v>
      </c>
      <c r="C49" s="23" t="s">
        <v>31</v>
      </c>
      <c r="D49" s="23">
        <v>2253.0300000000002</v>
      </c>
      <c r="E49" s="23">
        <v>1149.05</v>
      </c>
    </row>
    <row r="50" spans="1:5" x14ac:dyDescent="0.3">
      <c r="A50" s="24">
        <v>42795</v>
      </c>
      <c r="B50" s="23">
        <v>2017</v>
      </c>
      <c r="C50" s="23" t="s">
        <v>31</v>
      </c>
      <c r="D50" s="23">
        <v>1478.09</v>
      </c>
      <c r="E50" s="23">
        <v>768.61</v>
      </c>
    </row>
    <row r="51" spans="1:5" x14ac:dyDescent="0.3">
      <c r="A51" s="24">
        <v>43406</v>
      </c>
      <c r="B51" s="23">
        <v>2018</v>
      </c>
      <c r="C51" s="23" t="s">
        <v>77</v>
      </c>
      <c r="D51" s="23">
        <v>678.92</v>
      </c>
      <c r="E51" s="23">
        <v>325.88</v>
      </c>
    </row>
    <row r="52" spans="1:5" x14ac:dyDescent="0.3">
      <c r="A52" s="24">
        <v>43201</v>
      </c>
      <c r="B52" s="23">
        <v>2018</v>
      </c>
      <c r="C52" s="23" t="s">
        <v>31</v>
      </c>
      <c r="D52" s="23">
        <v>143.51</v>
      </c>
      <c r="E52" s="23">
        <v>71.760000000000005</v>
      </c>
    </row>
    <row r="53" spans="1:5" x14ac:dyDescent="0.3">
      <c r="A53" s="24">
        <v>42425</v>
      </c>
      <c r="B53" s="23">
        <v>2016</v>
      </c>
      <c r="C53" s="23" t="s">
        <v>77</v>
      </c>
      <c r="D53" s="23">
        <v>1868.96</v>
      </c>
      <c r="E53" s="23">
        <v>747.58</v>
      </c>
    </row>
    <row r="54" spans="1:5" x14ac:dyDescent="0.3">
      <c r="A54" s="24">
        <v>42899</v>
      </c>
      <c r="B54" s="23">
        <v>2017</v>
      </c>
      <c r="C54" s="23" t="s">
        <v>77</v>
      </c>
      <c r="D54" s="23">
        <v>1549.63</v>
      </c>
      <c r="E54" s="23">
        <v>604.36</v>
      </c>
    </row>
    <row r="55" spans="1:5" x14ac:dyDescent="0.3">
      <c r="A55" s="24">
        <v>42682</v>
      </c>
      <c r="B55" s="23">
        <v>2016</v>
      </c>
      <c r="C55" s="23" t="s">
        <v>31</v>
      </c>
      <c r="D55" s="23">
        <v>937.24</v>
      </c>
      <c r="E55" s="23">
        <v>459.25</v>
      </c>
    </row>
    <row r="56" spans="1:5" x14ac:dyDescent="0.3">
      <c r="A56" s="24">
        <v>43227</v>
      </c>
      <c r="B56" s="23">
        <v>2018</v>
      </c>
      <c r="C56" s="23" t="s">
        <v>31</v>
      </c>
      <c r="D56" s="23">
        <v>109.84</v>
      </c>
      <c r="E56" s="23">
        <v>54.92</v>
      </c>
    </row>
    <row r="57" spans="1:5" x14ac:dyDescent="0.3">
      <c r="A57" s="24">
        <v>42782</v>
      </c>
      <c r="B57" s="23">
        <v>2017</v>
      </c>
      <c r="C57" s="23" t="s">
        <v>77</v>
      </c>
      <c r="D57" s="23">
        <v>747.68</v>
      </c>
      <c r="E57" s="23">
        <v>500.95</v>
      </c>
    </row>
    <row r="58" spans="1:5" x14ac:dyDescent="0.3">
      <c r="A58" s="24">
        <v>42886</v>
      </c>
      <c r="B58" s="23">
        <v>2017</v>
      </c>
      <c r="C58" s="23" t="s">
        <v>77</v>
      </c>
      <c r="D58" s="23">
        <v>443.35</v>
      </c>
      <c r="E58" s="23">
        <v>252.71</v>
      </c>
    </row>
    <row r="59" spans="1:5" x14ac:dyDescent="0.3">
      <c r="A59" s="24">
        <v>42396</v>
      </c>
      <c r="B59" s="23">
        <v>2016</v>
      </c>
      <c r="C59" s="23" t="s">
        <v>77</v>
      </c>
      <c r="D59" s="23">
        <v>1129.8499999999999</v>
      </c>
      <c r="E59" s="23">
        <v>723.1</v>
      </c>
    </row>
    <row r="60" spans="1:5" x14ac:dyDescent="0.3">
      <c r="A60" s="24">
        <v>42632</v>
      </c>
      <c r="B60" s="23">
        <v>2016</v>
      </c>
      <c r="C60" s="23" t="s">
        <v>76</v>
      </c>
      <c r="D60" s="23">
        <v>2202.75</v>
      </c>
      <c r="E60" s="23">
        <v>947.18</v>
      </c>
    </row>
    <row r="61" spans="1:5" x14ac:dyDescent="0.3">
      <c r="A61" s="24">
        <v>42405</v>
      </c>
      <c r="B61" s="23">
        <v>2016</v>
      </c>
      <c r="C61" s="23" t="s">
        <v>30</v>
      </c>
      <c r="D61" s="23">
        <v>29.56</v>
      </c>
      <c r="E61" s="23">
        <v>11.82</v>
      </c>
    </row>
    <row r="62" spans="1:5" x14ac:dyDescent="0.3">
      <c r="A62" s="24">
        <v>42473</v>
      </c>
      <c r="B62" s="23">
        <v>2016</v>
      </c>
      <c r="C62" s="23" t="s">
        <v>30</v>
      </c>
      <c r="D62" s="23">
        <v>2088.42</v>
      </c>
      <c r="E62" s="23">
        <v>1294.82</v>
      </c>
    </row>
    <row r="63" spans="1:5" x14ac:dyDescent="0.3">
      <c r="A63" s="24">
        <v>42817</v>
      </c>
      <c r="B63" s="23">
        <v>2017</v>
      </c>
      <c r="C63" s="23" t="s">
        <v>31</v>
      </c>
      <c r="D63" s="23">
        <v>708.14</v>
      </c>
      <c r="E63" s="23">
        <v>446.13</v>
      </c>
    </row>
    <row r="64" spans="1:5" x14ac:dyDescent="0.3">
      <c r="A64" s="24">
        <v>43442</v>
      </c>
      <c r="B64" s="23">
        <v>2018</v>
      </c>
      <c r="C64" s="23" t="s">
        <v>77</v>
      </c>
      <c r="D64" s="23">
        <v>44.86</v>
      </c>
      <c r="E64" s="23">
        <v>26.47</v>
      </c>
    </row>
    <row r="65" spans="1:5" x14ac:dyDescent="0.3">
      <c r="A65" s="24">
        <v>42997</v>
      </c>
      <c r="B65" s="23">
        <v>2017</v>
      </c>
      <c r="C65" s="23" t="s">
        <v>76</v>
      </c>
      <c r="D65" s="23">
        <v>1665.87</v>
      </c>
      <c r="E65" s="23">
        <v>866.25</v>
      </c>
    </row>
    <row r="66" spans="1:5" x14ac:dyDescent="0.3">
      <c r="A66" s="24">
        <v>43108</v>
      </c>
      <c r="B66" s="23">
        <v>2018</v>
      </c>
      <c r="C66" s="23" t="s">
        <v>30</v>
      </c>
      <c r="D66" s="23">
        <v>1657.26</v>
      </c>
      <c r="E66" s="23">
        <v>977.78</v>
      </c>
    </row>
    <row r="67" spans="1:5" x14ac:dyDescent="0.3">
      <c r="A67" s="24">
        <v>42763</v>
      </c>
      <c r="B67" s="23">
        <v>2017</v>
      </c>
      <c r="C67" s="23" t="s">
        <v>31</v>
      </c>
      <c r="D67" s="23">
        <v>1543.94</v>
      </c>
      <c r="E67" s="23">
        <v>679.33</v>
      </c>
    </row>
    <row r="68" spans="1:5" x14ac:dyDescent="0.3">
      <c r="A68" s="24">
        <v>42571</v>
      </c>
      <c r="B68" s="23">
        <v>2016</v>
      </c>
      <c r="C68" s="23" t="s">
        <v>30</v>
      </c>
      <c r="D68" s="23">
        <v>1362.96</v>
      </c>
      <c r="E68" s="23">
        <v>708.74</v>
      </c>
    </row>
    <row r="69" spans="1:5" x14ac:dyDescent="0.3">
      <c r="A69" s="24">
        <v>42903</v>
      </c>
      <c r="B69" s="23">
        <v>2017</v>
      </c>
      <c r="C69" s="23" t="s">
        <v>30</v>
      </c>
      <c r="D69" s="23">
        <v>308.39999999999998</v>
      </c>
      <c r="E69" s="23">
        <v>141.86000000000001</v>
      </c>
    </row>
    <row r="70" spans="1:5" x14ac:dyDescent="0.3">
      <c r="A70" s="24">
        <v>42804</v>
      </c>
      <c r="B70" s="23">
        <v>2017</v>
      </c>
      <c r="C70" s="23" t="s">
        <v>77</v>
      </c>
      <c r="D70" s="23">
        <v>2495.48</v>
      </c>
      <c r="E70" s="23">
        <v>1098.01</v>
      </c>
    </row>
    <row r="71" spans="1:5" x14ac:dyDescent="0.3">
      <c r="A71" s="24">
        <v>42865</v>
      </c>
      <c r="B71" s="23">
        <v>2017</v>
      </c>
      <c r="C71" s="23" t="s">
        <v>76</v>
      </c>
      <c r="D71" s="23">
        <v>402.76</v>
      </c>
      <c r="E71" s="23">
        <v>189.3</v>
      </c>
    </row>
    <row r="72" spans="1:5" x14ac:dyDescent="0.3">
      <c r="A72" s="24">
        <v>43228</v>
      </c>
      <c r="B72" s="23">
        <v>2018</v>
      </c>
      <c r="C72" s="23" t="s">
        <v>77</v>
      </c>
      <c r="D72" s="23">
        <v>1421.93</v>
      </c>
      <c r="E72" s="23">
        <v>639.87</v>
      </c>
    </row>
    <row r="73" spans="1:5" x14ac:dyDescent="0.3">
      <c r="A73" s="24">
        <v>42374</v>
      </c>
      <c r="B73" s="23">
        <v>2016</v>
      </c>
      <c r="C73" s="23" t="s">
        <v>31</v>
      </c>
      <c r="D73" s="23">
        <v>1172.31</v>
      </c>
      <c r="E73" s="23">
        <v>644.77</v>
      </c>
    </row>
    <row r="74" spans="1:5" x14ac:dyDescent="0.3">
      <c r="A74" s="24">
        <v>42834</v>
      </c>
      <c r="B74" s="23">
        <v>2017</v>
      </c>
      <c r="C74" s="23" t="s">
        <v>31</v>
      </c>
      <c r="D74" s="23">
        <v>2070.4899999999998</v>
      </c>
      <c r="E74" s="23">
        <v>1345.82</v>
      </c>
    </row>
    <row r="75" spans="1:5" x14ac:dyDescent="0.3">
      <c r="A75" s="24">
        <v>43463</v>
      </c>
      <c r="B75" s="23">
        <v>2018</v>
      </c>
      <c r="C75" s="23" t="s">
        <v>30</v>
      </c>
      <c r="D75" s="23">
        <v>1965.34</v>
      </c>
      <c r="E75" s="23">
        <v>786.14</v>
      </c>
    </row>
    <row r="76" spans="1:5" x14ac:dyDescent="0.3">
      <c r="A76" s="24">
        <v>42542</v>
      </c>
      <c r="B76" s="23">
        <v>2016</v>
      </c>
      <c r="C76" s="23" t="s">
        <v>76</v>
      </c>
      <c r="D76" s="23">
        <v>1833</v>
      </c>
      <c r="E76" s="23">
        <v>879.84</v>
      </c>
    </row>
    <row r="77" spans="1:5" x14ac:dyDescent="0.3">
      <c r="A77" s="24">
        <v>43197</v>
      </c>
      <c r="B77" s="23">
        <v>2018</v>
      </c>
      <c r="C77" s="23" t="s">
        <v>76</v>
      </c>
      <c r="D77" s="23">
        <v>2151.4499999999998</v>
      </c>
      <c r="E77" s="23">
        <v>1312.38</v>
      </c>
    </row>
    <row r="78" spans="1:5" x14ac:dyDescent="0.3">
      <c r="A78" s="24">
        <v>42860</v>
      </c>
      <c r="B78" s="23">
        <v>2017</v>
      </c>
      <c r="C78" s="23" t="s">
        <v>76</v>
      </c>
      <c r="D78" s="23">
        <v>673.95</v>
      </c>
      <c r="E78" s="23">
        <v>384.15</v>
      </c>
    </row>
    <row r="79" spans="1:5" x14ac:dyDescent="0.3">
      <c r="A79" s="24">
        <v>43117</v>
      </c>
      <c r="B79" s="23">
        <v>2018</v>
      </c>
      <c r="C79" s="23" t="s">
        <v>30</v>
      </c>
      <c r="D79" s="23">
        <v>561.58000000000004</v>
      </c>
      <c r="E79" s="23">
        <v>247.1</v>
      </c>
    </row>
    <row r="80" spans="1:5" x14ac:dyDescent="0.3">
      <c r="A80" s="24">
        <v>42957</v>
      </c>
      <c r="B80" s="23">
        <v>2017</v>
      </c>
      <c r="C80" s="23" t="s">
        <v>77</v>
      </c>
      <c r="D80" s="23">
        <v>1342.24</v>
      </c>
      <c r="E80" s="23">
        <v>711.39</v>
      </c>
    </row>
    <row r="81" spans="1:5" x14ac:dyDescent="0.3">
      <c r="A81" s="24">
        <v>43286</v>
      </c>
      <c r="B81" s="23">
        <v>2018</v>
      </c>
      <c r="C81" s="23" t="s">
        <v>31</v>
      </c>
      <c r="D81" s="23">
        <v>1754.6</v>
      </c>
      <c r="E81" s="23">
        <v>789.57</v>
      </c>
    </row>
    <row r="82" spans="1:5" x14ac:dyDescent="0.3">
      <c r="A82" s="24">
        <v>43129</v>
      </c>
      <c r="B82" s="23">
        <v>2018</v>
      </c>
      <c r="C82" s="23" t="s">
        <v>31</v>
      </c>
      <c r="D82" s="23">
        <v>214.29</v>
      </c>
      <c r="E82" s="23">
        <v>109.29</v>
      </c>
    </row>
    <row r="83" spans="1:5" x14ac:dyDescent="0.3">
      <c r="A83" s="24">
        <v>42793</v>
      </c>
      <c r="B83" s="23">
        <v>2017</v>
      </c>
      <c r="C83" s="23" t="s">
        <v>77</v>
      </c>
      <c r="D83" s="23">
        <v>1561.54</v>
      </c>
      <c r="E83" s="23">
        <v>952.54</v>
      </c>
    </row>
    <row r="84" spans="1:5" x14ac:dyDescent="0.3">
      <c r="A84" s="24">
        <v>43165</v>
      </c>
      <c r="B84" s="23">
        <v>2018</v>
      </c>
      <c r="C84" s="23" t="s">
        <v>30</v>
      </c>
      <c r="D84" s="23">
        <v>1673.37</v>
      </c>
      <c r="E84" s="23">
        <v>870.15</v>
      </c>
    </row>
    <row r="85" spans="1:5" x14ac:dyDescent="0.3">
      <c r="A85" s="24">
        <v>43414</v>
      </c>
      <c r="B85" s="23">
        <v>2018</v>
      </c>
      <c r="C85" s="23" t="s">
        <v>30</v>
      </c>
      <c r="D85" s="23">
        <v>773.05</v>
      </c>
      <c r="E85" s="23">
        <v>440.64</v>
      </c>
    </row>
    <row r="86" spans="1:5" x14ac:dyDescent="0.3">
      <c r="A86" s="24">
        <v>43385</v>
      </c>
      <c r="B86" s="23">
        <v>2018</v>
      </c>
      <c r="C86" s="23" t="s">
        <v>30</v>
      </c>
      <c r="D86" s="23">
        <v>418.72</v>
      </c>
      <c r="E86" s="23">
        <v>230.3</v>
      </c>
    </row>
    <row r="87" spans="1:5" x14ac:dyDescent="0.3">
      <c r="A87" s="24">
        <v>43033</v>
      </c>
      <c r="B87" s="23">
        <v>2017</v>
      </c>
      <c r="C87" s="23" t="s">
        <v>76</v>
      </c>
      <c r="D87" s="23">
        <v>1946.44</v>
      </c>
      <c r="E87" s="23">
        <v>1051.08</v>
      </c>
    </row>
    <row r="88" spans="1:5" x14ac:dyDescent="0.3">
      <c r="A88" s="24">
        <v>42791</v>
      </c>
      <c r="B88" s="23">
        <v>2017</v>
      </c>
      <c r="C88" s="23" t="s">
        <v>77</v>
      </c>
      <c r="D88" s="23">
        <v>770.94</v>
      </c>
      <c r="E88" s="23">
        <v>339.21</v>
      </c>
    </row>
    <row r="89" spans="1:5" x14ac:dyDescent="0.3">
      <c r="A89" s="24">
        <v>43332</v>
      </c>
      <c r="B89" s="23">
        <v>2018</v>
      </c>
      <c r="C89" s="23" t="s">
        <v>31</v>
      </c>
      <c r="D89" s="23">
        <v>1222.49</v>
      </c>
      <c r="E89" s="23">
        <v>770.17</v>
      </c>
    </row>
    <row r="90" spans="1:5" x14ac:dyDescent="0.3">
      <c r="A90" s="24">
        <v>43184</v>
      </c>
      <c r="B90" s="23">
        <v>2018</v>
      </c>
      <c r="C90" s="23" t="s">
        <v>30</v>
      </c>
      <c r="D90" s="23">
        <v>1395.46</v>
      </c>
      <c r="E90" s="23">
        <v>851.23</v>
      </c>
    </row>
    <row r="91" spans="1:5" x14ac:dyDescent="0.3">
      <c r="A91" s="24">
        <v>42896</v>
      </c>
      <c r="B91" s="23">
        <v>2017</v>
      </c>
      <c r="C91" s="23" t="s">
        <v>30</v>
      </c>
      <c r="D91" s="23">
        <v>1520.63</v>
      </c>
      <c r="E91" s="23">
        <v>851.55</v>
      </c>
    </row>
    <row r="92" spans="1:5" x14ac:dyDescent="0.3">
      <c r="A92" s="24">
        <v>42635</v>
      </c>
      <c r="B92" s="23">
        <v>2016</v>
      </c>
      <c r="C92" s="23" t="s">
        <v>77</v>
      </c>
      <c r="D92" s="23">
        <v>1094.5</v>
      </c>
      <c r="E92" s="23">
        <v>689.54</v>
      </c>
    </row>
    <row r="93" spans="1:5" x14ac:dyDescent="0.3">
      <c r="A93" s="24">
        <v>42808</v>
      </c>
      <c r="B93" s="23">
        <v>2017</v>
      </c>
      <c r="C93" s="23" t="s">
        <v>31</v>
      </c>
      <c r="D93" s="23">
        <v>76.959999999999994</v>
      </c>
      <c r="E93" s="23">
        <v>33.86</v>
      </c>
    </row>
    <row r="94" spans="1:5" x14ac:dyDescent="0.3">
      <c r="A94" s="24">
        <v>43016</v>
      </c>
      <c r="B94" s="23">
        <v>2017</v>
      </c>
      <c r="C94" s="23" t="s">
        <v>31</v>
      </c>
      <c r="D94" s="23">
        <v>234.72</v>
      </c>
      <c r="E94" s="23">
        <v>152.57</v>
      </c>
    </row>
    <row r="95" spans="1:5" x14ac:dyDescent="0.3">
      <c r="A95" s="24">
        <v>42793</v>
      </c>
      <c r="B95" s="23">
        <v>2017</v>
      </c>
      <c r="C95" s="23" t="s">
        <v>30</v>
      </c>
      <c r="D95" s="23">
        <v>2003.25</v>
      </c>
      <c r="E95" s="23">
        <v>1041.69</v>
      </c>
    </row>
    <row r="96" spans="1:5" x14ac:dyDescent="0.3">
      <c r="A96" s="24">
        <v>42879</v>
      </c>
      <c r="B96" s="23">
        <v>2017</v>
      </c>
      <c r="C96" s="23" t="s">
        <v>31</v>
      </c>
      <c r="D96" s="23">
        <v>1688.01</v>
      </c>
      <c r="E96" s="23">
        <v>1063.45</v>
      </c>
    </row>
    <row r="97" spans="1:5" x14ac:dyDescent="0.3">
      <c r="A97" s="24">
        <v>42733</v>
      </c>
      <c r="B97" s="23">
        <v>2016</v>
      </c>
      <c r="C97" s="23" t="s">
        <v>77</v>
      </c>
      <c r="D97" s="23">
        <v>1538.35</v>
      </c>
      <c r="E97" s="23">
        <v>815.33</v>
      </c>
    </row>
    <row r="98" spans="1:5" x14ac:dyDescent="0.3">
      <c r="A98" s="24">
        <v>42856</v>
      </c>
      <c r="B98" s="23">
        <v>2017</v>
      </c>
      <c r="C98" s="23" t="s">
        <v>76</v>
      </c>
      <c r="D98" s="23">
        <v>147.04</v>
      </c>
      <c r="E98" s="23">
        <v>97.05</v>
      </c>
    </row>
    <row r="99" spans="1:5" x14ac:dyDescent="0.3">
      <c r="A99" s="24">
        <v>42937</v>
      </c>
      <c r="B99" s="23">
        <v>2017</v>
      </c>
      <c r="C99" s="23" t="s">
        <v>76</v>
      </c>
      <c r="D99" s="23">
        <v>1908.31</v>
      </c>
      <c r="E99" s="23">
        <v>954.16</v>
      </c>
    </row>
    <row r="100" spans="1:5" x14ac:dyDescent="0.3">
      <c r="A100" s="24">
        <v>42745</v>
      </c>
      <c r="B100" s="23">
        <v>2017</v>
      </c>
      <c r="C100" s="23" t="s">
        <v>31</v>
      </c>
      <c r="D100" s="23">
        <v>490.77</v>
      </c>
      <c r="E100" s="23">
        <v>319</v>
      </c>
    </row>
    <row r="101" spans="1:5" x14ac:dyDescent="0.3">
      <c r="A101" s="24">
        <v>42920</v>
      </c>
      <c r="B101" s="23">
        <v>2017</v>
      </c>
      <c r="C101" s="23" t="s">
        <v>30</v>
      </c>
      <c r="D101" s="23">
        <v>671.76</v>
      </c>
      <c r="E101" s="23">
        <v>409.77</v>
      </c>
    </row>
    <row r="102" spans="1:5" x14ac:dyDescent="0.3">
      <c r="A102" s="24">
        <v>42556</v>
      </c>
      <c r="B102" s="23">
        <v>2016</v>
      </c>
      <c r="C102" s="23" t="s">
        <v>30</v>
      </c>
      <c r="D102" s="23">
        <v>2301.62</v>
      </c>
      <c r="E102" s="23">
        <v>920.65</v>
      </c>
    </row>
    <row r="103" spans="1:5" x14ac:dyDescent="0.3">
      <c r="A103" s="24">
        <v>42746</v>
      </c>
      <c r="B103" s="23">
        <v>2017</v>
      </c>
      <c r="C103" s="23" t="s">
        <v>77</v>
      </c>
      <c r="D103" s="23">
        <v>502.61</v>
      </c>
      <c r="E103" s="23">
        <v>206.07</v>
      </c>
    </row>
    <row r="104" spans="1:5" x14ac:dyDescent="0.3">
      <c r="A104" s="24">
        <v>43381</v>
      </c>
      <c r="B104" s="23">
        <v>2018</v>
      </c>
      <c r="C104" s="23" t="s">
        <v>30</v>
      </c>
      <c r="D104" s="23">
        <v>1047.6300000000001</v>
      </c>
      <c r="E104" s="23">
        <v>408.58</v>
      </c>
    </row>
    <row r="105" spans="1:5" x14ac:dyDescent="0.3">
      <c r="A105" s="24">
        <v>43227</v>
      </c>
      <c r="B105" s="23">
        <v>2018</v>
      </c>
      <c r="C105" s="23" t="s">
        <v>76</v>
      </c>
      <c r="D105" s="23">
        <v>1647.46</v>
      </c>
      <c r="E105" s="23">
        <v>741.36</v>
      </c>
    </row>
    <row r="106" spans="1:5" x14ac:dyDescent="0.3">
      <c r="A106" s="24">
        <v>43137</v>
      </c>
      <c r="B106" s="23">
        <v>2018</v>
      </c>
      <c r="C106" s="23" t="s">
        <v>31</v>
      </c>
      <c r="D106" s="23">
        <v>609.32000000000005</v>
      </c>
      <c r="E106" s="23">
        <v>280.29000000000002</v>
      </c>
    </row>
    <row r="107" spans="1:5" x14ac:dyDescent="0.3">
      <c r="A107" s="24">
        <v>43141</v>
      </c>
      <c r="B107" s="23">
        <v>2018</v>
      </c>
      <c r="C107" s="23" t="s">
        <v>76</v>
      </c>
      <c r="D107" s="23">
        <v>489.95</v>
      </c>
      <c r="E107" s="23">
        <v>279.27</v>
      </c>
    </row>
    <row r="108" spans="1:5" x14ac:dyDescent="0.3">
      <c r="A108" s="24">
        <v>43200</v>
      </c>
      <c r="B108" s="23">
        <v>2018</v>
      </c>
      <c r="C108" s="23" t="s">
        <v>77</v>
      </c>
      <c r="D108" s="23">
        <v>234.43</v>
      </c>
      <c r="E108" s="23">
        <v>126.59</v>
      </c>
    </row>
    <row r="109" spans="1:5" x14ac:dyDescent="0.3">
      <c r="A109" s="24">
        <v>43119</v>
      </c>
      <c r="B109" s="23">
        <v>2018</v>
      </c>
      <c r="C109" s="23" t="s">
        <v>77</v>
      </c>
      <c r="D109" s="23">
        <v>1988.25</v>
      </c>
      <c r="E109" s="23">
        <v>1113.42</v>
      </c>
    </row>
    <row r="110" spans="1:5" x14ac:dyDescent="0.3">
      <c r="A110" s="24">
        <v>43116</v>
      </c>
      <c r="B110" s="23">
        <v>2018</v>
      </c>
      <c r="C110" s="23" t="s">
        <v>31</v>
      </c>
      <c r="D110" s="23">
        <v>62.18</v>
      </c>
      <c r="E110" s="23">
        <v>24.25</v>
      </c>
    </row>
    <row r="111" spans="1:5" x14ac:dyDescent="0.3">
      <c r="A111" s="24">
        <v>42406</v>
      </c>
      <c r="B111" s="23">
        <v>2016</v>
      </c>
      <c r="C111" s="23" t="s">
        <v>76</v>
      </c>
      <c r="D111" s="23">
        <v>598.85</v>
      </c>
      <c r="E111" s="23">
        <v>269.48</v>
      </c>
    </row>
    <row r="112" spans="1:5" x14ac:dyDescent="0.3">
      <c r="A112" s="24">
        <v>42567</v>
      </c>
      <c r="B112" s="23">
        <v>2016</v>
      </c>
      <c r="C112" s="23" t="s">
        <v>77</v>
      </c>
      <c r="D112" s="23">
        <v>2177.11</v>
      </c>
      <c r="E112" s="23">
        <v>936.16</v>
      </c>
    </row>
    <row r="113" spans="1:5" x14ac:dyDescent="0.3">
      <c r="A113" s="24">
        <v>42801</v>
      </c>
      <c r="B113" s="23">
        <v>2017</v>
      </c>
      <c r="C113" s="23" t="s">
        <v>30</v>
      </c>
      <c r="D113" s="23">
        <v>2417.35</v>
      </c>
      <c r="E113" s="23">
        <v>1281.2</v>
      </c>
    </row>
    <row r="114" spans="1:5" x14ac:dyDescent="0.3">
      <c r="A114" s="24">
        <v>42797</v>
      </c>
      <c r="B114" s="23">
        <v>2017</v>
      </c>
      <c r="C114" s="23" t="s">
        <v>77</v>
      </c>
      <c r="D114" s="23">
        <v>498.52</v>
      </c>
      <c r="E114" s="23">
        <v>259.23</v>
      </c>
    </row>
    <row r="115" spans="1:5" x14ac:dyDescent="0.3">
      <c r="A115" s="24">
        <v>43091</v>
      </c>
      <c r="B115" s="23">
        <v>2017</v>
      </c>
      <c r="C115" s="23" t="s">
        <v>31</v>
      </c>
      <c r="D115" s="23">
        <v>22.8</v>
      </c>
      <c r="E115" s="23">
        <v>13.91</v>
      </c>
    </row>
    <row r="116" spans="1:5" x14ac:dyDescent="0.3">
      <c r="A116" s="24">
        <v>43274</v>
      </c>
      <c r="B116" s="23">
        <v>2018</v>
      </c>
      <c r="C116" s="23" t="s">
        <v>30</v>
      </c>
      <c r="D116" s="23">
        <v>536.25</v>
      </c>
      <c r="E116" s="23">
        <v>294.94</v>
      </c>
    </row>
    <row r="117" spans="1:5" x14ac:dyDescent="0.3">
      <c r="A117" s="24">
        <v>42413</v>
      </c>
      <c r="B117" s="23">
        <v>2016</v>
      </c>
      <c r="C117" s="23" t="s">
        <v>30</v>
      </c>
      <c r="D117" s="23">
        <v>1871.36</v>
      </c>
      <c r="E117" s="23">
        <v>1160.24</v>
      </c>
    </row>
    <row r="118" spans="1:5" x14ac:dyDescent="0.3">
      <c r="A118" s="24">
        <v>42622</v>
      </c>
      <c r="B118" s="23">
        <v>2016</v>
      </c>
      <c r="C118" s="23" t="s">
        <v>31</v>
      </c>
      <c r="D118" s="23">
        <v>880.15</v>
      </c>
      <c r="E118" s="23">
        <v>536.89</v>
      </c>
    </row>
    <row r="119" spans="1:5" x14ac:dyDescent="0.3">
      <c r="A119" s="24">
        <v>42503</v>
      </c>
      <c r="B119" s="23">
        <v>2016</v>
      </c>
      <c r="C119" s="23" t="s">
        <v>77</v>
      </c>
      <c r="D119" s="23">
        <v>2115.44</v>
      </c>
      <c r="E119" s="23">
        <v>1184.6500000000001</v>
      </c>
    </row>
    <row r="120" spans="1:5" x14ac:dyDescent="0.3">
      <c r="A120" s="24">
        <v>42612</v>
      </c>
      <c r="B120" s="23">
        <v>2016</v>
      </c>
      <c r="C120" s="23" t="s">
        <v>31</v>
      </c>
      <c r="D120" s="23">
        <v>2268.16</v>
      </c>
      <c r="E120" s="23">
        <v>975.31</v>
      </c>
    </row>
    <row r="121" spans="1:5" x14ac:dyDescent="0.3">
      <c r="A121" s="24">
        <v>43424</v>
      </c>
      <c r="B121" s="23">
        <v>2018</v>
      </c>
      <c r="C121" s="23" t="s">
        <v>77</v>
      </c>
      <c r="D121" s="23">
        <v>1800.62</v>
      </c>
      <c r="E121" s="23">
        <v>954.33</v>
      </c>
    </row>
    <row r="122" spans="1:5" x14ac:dyDescent="0.3">
      <c r="A122" s="24">
        <v>43410</v>
      </c>
      <c r="B122" s="23">
        <v>2018</v>
      </c>
      <c r="C122" s="23" t="s">
        <v>30</v>
      </c>
      <c r="D122" s="23">
        <v>1860.09</v>
      </c>
      <c r="E122" s="23">
        <v>781.24</v>
      </c>
    </row>
    <row r="123" spans="1:5" x14ac:dyDescent="0.3">
      <c r="A123" s="24">
        <v>43154</v>
      </c>
      <c r="B123" s="23">
        <v>2018</v>
      </c>
      <c r="C123" s="23" t="s">
        <v>76</v>
      </c>
      <c r="D123" s="23">
        <v>667.55</v>
      </c>
      <c r="E123" s="23">
        <v>267.02</v>
      </c>
    </row>
    <row r="124" spans="1:5" x14ac:dyDescent="0.3">
      <c r="A124" s="24">
        <v>42678</v>
      </c>
      <c r="B124" s="23">
        <v>2016</v>
      </c>
      <c r="C124" s="23" t="s">
        <v>30</v>
      </c>
      <c r="D124" s="23">
        <v>989.63</v>
      </c>
      <c r="E124" s="23">
        <v>653.16</v>
      </c>
    </row>
    <row r="125" spans="1:5" x14ac:dyDescent="0.3">
      <c r="A125" s="24">
        <v>42528</v>
      </c>
      <c r="B125" s="23">
        <v>2016</v>
      </c>
      <c r="C125" s="23" t="s">
        <v>76</v>
      </c>
      <c r="D125" s="23">
        <v>1907.49</v>
      </c>
      <c r="E125" s="23">
        <v>820.22</v>
      </c>
    </row>
    <row r="126" spans="1:5" x14ac:dyDescent="0.3">
      <c r="A126" s="24">
        <v>42468</v>
      </c>
      <c r="B126" s="23">
        <v>2016</v>
      </c>
      <c r="C126" s="23" t="s">
        <v>30</v>
      </c>
      <c r="D126" s="23">
        <v>693.75</v>
      </c>
      <c r="E126" s="23">
        <v>291.38</v>
      </c>
    </row>
    <row r="127" spans="1:5" x14ac:dyDescent="0.3">
      <c r="A127" s="24">
        <v>43044</v>
      </c>
      <c r="B127" s="23">
        <v>2017</v>
      </c>
      <c r="C127" s="23" t="s">
        <v>77</v>
      </c>
      <c r="D127" s="23">
        <v>699.22</v>
      </c>
      <c r="E127" s="23">
        <v>391.56</v>
      </c>
    </row>
    <row r="128" spans="1:5" x14ac:dyDescent="0.3">
      <c r="A128" s="24">
        <v>42938</v>
      </c>
      <c r="B128" s="23">
        <v>2017</v>
      </c>
      <c r="C128" s="23" t="s">
        <v>77</v>
      </c>
      <c r="D128" s="23">
        <v>1489.21</v>
      </c>
      <c r="E128" s="23">
        <v>982.88</v>
      </c>
    </row>
    <row r="129" spans="1:5" x14ac:dyDescent="0.3">
      <c r="A129" s="24">
        <v>42760</v>
      </c>
      <c r="B129" s="23">
        <v>2017</v>
      </c>
      <c r="C129" s="23" t="s">
        <v>76</v>
      </c>
      <c r="D129" s="23">
        <v>987.63</v>
      </c>
      <c r="E129" s="23">
        <v>414.8</v>
      </c>
    </row>
    <row r="130" spans="1:5" x14ac:dyDescent="0.3">
      <c r="A130" s="24">
        <v>43272</v>
      </c>
      <c r="B130" s="23">
        <v>2018</v>
      </c>
      <c r="C130" s="23" t="s">
        <v>30</v>
      </c>
      <c r="D130" s="23">
        <v>2037.45</v>
      </c>
      <c r="E130" s="23">
        <v>1161.3499999999999</v>
      </c>
    </row>
    <row r="131" spans="1:5" x14ac:dyDescent="0.3">
      <c r="A131" s="24">
        <v>42411</v>
      </c>
      <c r="B131" s="23">
        <v>2016</v>
      </c>
      <c r="C131" s="23" t="s">
        <v>30</v>
      </c>
      <c r="D131" s="23">
        <v>2345</v>
      </c>
      <c r="E131" s="23">
        <v>1430.45</v>
      </c>
    </row>
    <row r="132" spans="1:5" x14ac:dyDescent="0.3">
      <c r="A132" s="24">
        <v>43119</v>
      </c>
      <c r="B132" s="23">
        <v>2018</v>
      </c>
      <c r="C132" s="23" t="s">
        <v>30</v>
      </c>
      <c r="D132" s="23">
        <v>1496.14</v>
      </c>
      <c r="E132" s="23">
        <v>703.19</v>
      </c>
    </row>
    <row r="133" spans="1:5" x14ac:dyDescent="0.3">
      <c r="A133" s="24">
        <v>43121</v>
      </c>
      <c r="B133" s="23">
        <v>2018</v>
      </c>
      <c r="C133" s="23" t="s">
        <v>77</v>
      </c>
      <c r="D133" s="23">
        <v>836.37</v>
      </c>
      <c r="E133" s="23">
        <v>368</v>
      </c>
    </row>
    <row r="134" spans="1:5" x14ac:dyDescent="0.3">
      <c r="A134" s="24">
        <v>43264</v>
      </c>
      <c r="B134" s="23">
        <v>2018</v>
      </c>
      <c r="C134" s="23" t="s">
        <v>77</v>
      </c>
      <c r="D134" s="23">
        <v>1023.91</v>
      </c>
      <c r="E134" s="23">
        <v>573.39</v>
      </c>
    </row>
    <row r="135" spans="1:5" x14ac:dyDescent="0.3">
      <c r="A135" s="24">
        <v>42760</v>
      </c>
      <c r="B135" s="23">
        <v>2017</v>
      </c>
      <c r="C135" s="23" t="s">
        <v>31</v>
      </c>
      <c r="D135" s="23">
        <v>1553.78</v>
      </c>
      <c r="E135" s="23">
        <v>776.89</v>
      </c>
    </row>
    <row r="136" spans="1:5" x14ac:dyDescent="0.3">
      <c r="A136" s="24">
        <v>43088</v>
      </c>
      <c r="B136" s="23">
        <v>2017</v>
      </c>
      <c r="C136" s="23" t="s">
        <v>76</v>
      </c>
      <c r="D136" s="23">
        <v>946.52</v>
      </c>
      <c r="E136" s="23">
        <v>388.07</v>
      </c>
    </row>
    <row r="137" spans="1:5" x14ac:dyDescent="0.3">
      <c r="A137" s="24">
        <v>42539</v>
      </c>
      <c r="B137" s="23">
        <v>2016</v>
      </c>
      <c r="C137" s="23" t="s">
        <v>76</v>
      </c>
      <c r="D137" s="23">
        <v>891.64</v>
      </c>
      <c r="E137" s="23">
        <v>552.82000000000005</v>
      </c>
    </row>
    <row r="138" spans="1:5" x14ac:dyDescent="0.3">
      <c r="A138" s="24">
        <v>42431</v>
      </c>
      <c r="B138" s="23">
        <v>2016</v>
      </c>
      <c r="C138" s="23" t="s">
        <v>31</v>
      </c>
      <c r="D138" s="23">
        <v>1042.6099999999999</v>
      </c>
      <c r="E138" s="23">
        <v>552.58000000000004</v>
      </c>
    </row>
    <row r="139" spans="1:5" x14ac:dyDescent="0.3">
      <c r="A139" s="24">
        <v>43189</v>
      </c>
      <c r="B139" s="23">
        <v>2018</v>
      </c>
      <c r="C139" s="23" t="s">
        <v>76</v>
      </c>
      <c r="D139" s="23">
        <v>692.89</v>
      </c>
      <c r="E139" s="23">
        <v>291.01</v>
      </c>
    </row>
    <row r="140" spans="1:5" x14ac:dyDescent="0.3">
      <c r="A140" s="24">
        <v>42497</v>
      </c>
      <c r="B140" s="23">
        <v>2016</v>
      </c>
      <c r="C140" s="23" t="s">
        <v>30</v>
      </c>
      <c r="D140" s="23">
        <v>2421.14</v>
      </c>
      <c r="E140" s="23">
        <v>1234.78</v>
      </c>
    </row>
    <row r="141" spans="1:5" x14ac:dyDescent="0.3">
      <c r="A141" s="24">
        <v>43016</v>
      </c>
      <c r="B141" s="23">
        <v>2017</v>
      </c>
      <c r="C141" s="23" t="s">
        <v>77</v>
      </c>
      <c r="D141" s="23">
        <v>2459.69</v>
      </c>
      <c r="E141" s="23">
        <v>1008.47</v>
      </c>
    </row>
    <row r="142" spans="1:5" x14ac:dyDescent="0.3">
      <c r="A142" s="24">
        <v>42527</v>
      </c>
      <c r="B142" s="23">
        <v>2016</v>
      </c>
      <c r="C142" s="23" t="s">
        <v>76</v>
      </c>
      <c r="D142" s="23">
        <v>505.37</v>
      </c>
      <c r="E142" s="23">
        <v>293.11</v>
      </c>
    </row>
    <row r="143" spans="1:5" x14ac:dyDescent="0.3">
      <c r="A143" s="24">
        <v>43163</v>
      </c>
      <c r="B143" s="23">
        <v>2018</v>
      </c>
      <c r="C143" s="23" t="s">
        <v>31</v>
      </c>
      <c r="D143" s="23">
        <v>1349.89</v>
      </c>
      <c r="E143" s="23">
        <v>566.95000000000005</v>
      </c>
    </row>
    <row r="144" spans="1:5" x14ac:dyDescent="0.3">
      <c r="A144" s="24">
        <v>43207</v>
      </c>
      <c r="B144" s="23">
        <v>2018</v>
      </c>
      <c r="C144" s="23" t="s">
        <v>76</v>
      </c>
      <c r="D144" s="23">
        <v>2256.65</v>
      </c>
      <c r="E144" s="23">
        <v>1196.02</v>
      </c>
    </row>
    <row r="145" spans="1:5" x14ac:dyDescent="0.3">
      <c r="A145" s="24">
        <v>43071</v>
      </c>
      <c r="B145" s="23">
        <v>2017</v>
      </c>
      <c r="C145" s="23" t="s">
        <v>30</v>
      </c>
      <c r="D145" s="23">
        <v>1068.1500000000001</v>
      </c>
      <c r="E145" s="23">
        <v>480.67</v>
      </c>
    </row>
    <row r="146" spans="1:5" x14ac:dyDescent="0.3">
      <c r="A146" s="24">
        <v>42832</v>
      </c>
      <c r="B146" s="23">
        <v>2017</v>
      </c>
      <c r="C146" s="23" t="s">
        <v>31</v>
      </c>
      <c r="D146" s="23">
        <v>488.82</v>
      </c>
      <c r="E146" s="23">
        <v>303.07</v>
      </c>
    </row>
    <row r="147" spans="1:5" x14ac:dyDescent="0.3">
      <c r="A147" s="24">
        <v>42589</v>
      </c>
      <c r="B147" s="23">
        <v>2016</v>
      </c>
      <c r="C147" s="23" t="s">
        <v>30</v>
      </c>
      <c r="D147" s="23">
        <v>1549.1</v>
      </c>
      <c r="E147" s="23">
        <v>805.53</v>
      </c>
    </row>
    <row r="148" spans="1:5" x14ac:dyDescent="0.3">
      <c r="A148" s="24">
        <v>43093</v>
      </c>
      <c r="B148" s="23">
        <v>2017</v>
      </c>
      <c r="C148" s="23" t="s">
        <v>77</v>
      </c>
      <c r="D148" s="23">
        <v>984.61</v>
      </c>
      <c r="E148" s="23">
        <v>384</v>
      </c>
    </row>
    <row r="149" spans="1:5" x14ac:dyDescent="0.3">
      <c r="A149" s="24">
        <v>42963</v>
      </c>
      <c r="B149" s="23">
        <v>2017</v>
      </c>
      <c r="C149" s="23" t="s">
        <v>31</v>
      </c>
      <c r="D149" s="23">
        <v>2445.1799999999998</v>
      </c>
      <c r="E149" s="23">
        <v>1295.95</v>
      </c>
    </row>
    <row r="150" spans="1:5" x14ac:dyDescent="0.3">
      <c r="A150" s="24">
        <v>43013</v>
      </c>
      <c r="B150" s="23">
        <v>2017</v>
      </c>
      <c r="C150" s="23" t="s">
        <v>30</v>
      </c>
      <c r="D150" s="23">
        <v>45.18</v>
      </c>
      <c r="E150" s="23">
        <v>21.69</v>
      </c>
    </row>
    <row r="151" spans="1:5" x14ac:dyDescent="0.3">
      <c r="A151" s="24">
        <v>42768</v>
      </c>
      <c r="B151" s="23">
        <v>2017</v>
      </c>
      <c r="C151" s="23" t="s">
        <v>76</v>
      </c>
      <c r="D151" s="23">
        <v>2162.3200000000002</v>
      </c>
      <c r="E151" s="23">
        <v>1037.9100000000001</v>
      </c>
    </row>
    <row r="152" spans="1:5" x14ac:dyDescent="0.3">
      <c r="A152" s="24">
        <v>42631</v>
      </c>
      <c r="B152" s="23">
        <v>2016</v>
      </c>
      <c r="C152" s="23" t="s">
        <v>31</v>
      </c>
      <c r="D152" s="23">
        <v>2345.4299999999998</v>
      </c>
      <c r="E152" s="23">
        <v>1336.9</v>
      </c>
    </row>
    <row r="153" spans="1:5" x14ac:dyDescent="0.3">
      <c r="A153" s="24">
        <v>42392</v>
      </c>
      <c r="B153" s="23">
        <v>2016</v>
      </c>
      <c r="C153" s="23" t="s">
        <v>30</v>
      </c>
      <c r="D153" s="23">
        <v>968.43</v>
      </c>
      <c r="E153" s="23">
        <v>571.37</v>
      </c>
    </row>
    <row r="154" spans="1:5" x14ac:dyDescent="0.3">
      <c r="A154" s="24">
        <v>43354</v>
      </c>
      <c r="B154" s="23">
        <v>2018</v>
      </c>
      <c r="C154" s="23" t="s">
        <v>76</v>
      </c>
      <c r="D154" s="23">
        <v>573.76</v>
      </c>
      <c r="E154" s="23">
        <v>355.73</v>
      </c>
    </row>
    <row r="155" spans="1:5" x14ac:dyDescent="0.3">
      <c r="A155" s="24">
        <v>42839</v>
      </c>
      <c r="B155" s="23">
        <v>2017</v>
      </c>
      <c r="C155" s="23" t="s">
        <v>31</v>
      </c>
      <c r="D155" s="23">
        <v>2222.89</v>
      </c>
      <c r="E155" s="23">
        <v>911.38</v>
      </c>
    </row>
    <row r="156" spans="1:5" x14ac:dyDescent="0.3">
      <c r="A156" s="24">
        <v>42560</v>
      </c>
      <c r="B156" s="23">
        <v>2016</v>
      </c>
      <c r="C156" s="23" t="s">
        <v>76</v>
      </c>
      <c r="D156" s="23">
        <v>1452.43</v>
      </c>
      <c r="E156" s="23">
        <v>813.36</v>
      </c>
    </row>
    <row r="157" spans="1:5" x14ac:dyDescent="0.3">
      <c r="A157" s="24">
        <v>43153</v>
      </c>
      <c r="B157" s="23">
        <v>2018</v>
      </c>
      <c r="C157" s="23" t="s">
        <v>77</v>
      </c>
      <c r="D157" s="23">
        <v>454.62</v>
      </c>
      <c r="E157" s="23">
        <v>222.76</v>
      </c>
    </row>
    <row r="158" spans="1:5" x14ac:dyDescent="0.3">
      <c r="A158" s="24">
        <v>43105</v>
      </c>
      <c r="B158" s="23">
        <v>2018</v>
      </c>
      <c r="C158" s="23" t="s">
        <v>77</v>
      </c>
      <c r="D158" s="23">
        <v>1753.68</v>
      </c>
      <c r="E158" s="23">
        <v>789.16</v>
      </c>
    </row>
    <row r="159" spans="1:5" x14ac:dyDescent="0.3">
      <c r="A159" s="24">
        <v>43312</v>
      </c>
      <c r="B159" s="23">
        <v>2018</v>
      </c>
      <c r="C159" s="23" t="s">
        <v>31</v>
      </c>
      <c r="D159" s="23">
        <v>1623.32</v>
      </c>
      <c r="E159" s="23">
        <v>795.43</v>
      </c>
    </row>
    <row r="160" spans="1:5" x14ac:dyDescent="0.3">
      <c r="A160" s="24">
        <v>43430</v>
      </c>
      <c r="B160" s="23">
        <v>2018</v>
      </c>
      <c r="C160" s="23" t="s">
        <v>30</v>
      </c>
      <c r="D160" s="23">
        <v>531.32000000000005</v>
      </c>
      <c r="E160" s="23">
        <v>355.98</v>
      </c>
    </row>
    <row r="161" spans="1:5" x14ac:dyDescent="0.3">
      <c r="A161" s="24">
        <v>43123</v>
      </c>
      <c r="B161" s="23">
        <v>2018</v>
      </c>
      <c r="C161" s="23" t="s">
        <v>76</v>
      </c>
      <c r="D161" s="23">
        <v>2144.9499999999998</v>
      </c>
      <c r="E161" s="23">
        <v>1394.22</v>
      </c>
    </row>
    <row r="162" spans="1:5" x14ac:dyDescent="0.3">
      <c r="A162" s="24">
        <v>42883</v>
      </c>
      <c r="B162" s="23">
        <v>2017</v>
      </c>
      <c r="C162" s="23" t="s">
        <v>31</v>
      </c>
      <c r="D162" s="23">
        <v>517.14</v>
      </c>
      <c r="E162" s="23">
        <v>336.14</v>
      </c>
    </row>
    <row r="163" spans="1:5" x14ac:dyDescent="0.3">
      <c r="A163" s="24">
        <v>43129</v>
      </c>
      <c r="B163" s="23">
        <v>2018</v>
      </c>
      <c r="C163" s="23" t="s">
        <v>30</v>
      </c>
      <c r="D163" s="23">
        <v>852.54</v>
      </c>
      <c r="E163" s="23">
        <v>562.67999999999995</v>
      </c>
    </row>
    <row r="164" spans="1:5" x14ac:dyDescent="0.3">
      <c r="A164" s="24">
        <v>42928</v>
      </c>
      <c r="B164" s="23">
        <v>2017</v>
      </c>
      <c r="C164" s="23" t="s">
        <v>31</v>
      </c>
      <c r="D164" s="23">
        <v>438.5</v>
      </c>
      <c r="E164" s="23">
        <v>223.64</v>
      </c>
    </row>
    <row r="165" spans="1:5" x14ac:dyDescent="0.3">
      <c r="A165" s="24">
        <v>42807</v>
      </c>
      <c r="B165" s="23">
        <v>2017</v>
      </c>
      <c r="C165" s="23" t="s">
        <v>77</v>
      </c>
      <c r="D165" s="23">
        <v>1958.55</v>
      </c>
      <c r="E165" s="23">
        <v>998.86</v>
      </c>
    </row>
    <row r="166" spans="1:5" x14ac:dyDescent="0.3">
      <c r="A166" s="24">
        <v>42747</v>
      </c>
      <c r="B166" s="23">
        <v>2017</v>
      </c>
      <c r="C166" s="23" t="s">
        <v>30</v>
      </c>
      <c r="D166" s="23">
        <v>245.23</v>
      </c>
      <c r="E166" s="23">
        <v>122.62</v>
      </c>
    </row>
    <row r="167" spans="1:5" x14ac:dyDescent="0.3">
      <c r="A167" s="24">
        <v>42628</v>
      </c>
      <c r="B167" s="23">
        <v>2016</v>
      </c>
      <c r="C167" s="23" t="s">
        <v>31</v>
      </c>
      <c r="D167" s="23">
        <v>315.60000000000002</v>
      </c>
      <c r="E167" s="23">
        <v>201.98</v>
      </c>
    </row>
    <row r="168" spans="1:5" x14ac:dyDescent="0.3">
      <c r="A168" s="24">
        <v>42448</v>
      </c>
      <c r="B168" s="23">
        <v>2016</v>
      </c>
      <c r="C168" s="23" t="s">
        <v>76</v>
      </c>
      <c r="D168" s="23">
        <v>269.58</v>
      </c>
      <c r="E168" s="23">
        <v>126.7</v>
      </c>
    </row>
    <row r="169" spans="1:5" x14ac:dyDescent="0.3">
      <c r="A169" s="24">
        <v>43380</v>
      </c>
      <c r="B169" s="23">
        <v>2018</v>
      </c>
      <c r="C169" s="23" t="s">
        <v>31</v>
      </c>
      <c r="D169" s="23">
        <v>2106.0700000000002</v>
      </c>
      <c r="E169" s="23">
        <v>1263.6400000000001</v>
      </c>
    </row>
    <row r="170" spans="1:5" x14ac:dyDescent="0.3">
      <c r="A170" s="24">
        <v>42853</v>
      </c>
      <c r="B170" s="23">
        <v>2017</v>
      </c>
      <c r="C170" s="23" t="s">
        <v>31</v>
      </c>
      <c r="D170" s="23">
        <v>562.73</v>
      </c>
      <c r="E170" s="23">
        <v>236.35</v>
      </c>
    </row>
    <row r="171" spans="1:5" x14ac:dyDescent="0.3">
      <c r="A171" s="24">
        <v>43249</v>
      </c>
      <c r="B171" s="23">
        <v>2018</v>
      </c>
      <c r="C171" s="23" t="s">
        <v>76</v>
      </c>
      <c r="D171" s="23">
        <v>2347.6</v>
      </c>
      <c r="E171" s="23">
        <v>962.52</v>
      </c>
    </row>
    <row r="172" spans="1:5" x14ac:dyDescent="0.3">
      <c r="A172" s="24">
        <v>43261</v>
      </c>
      <c r="B172" s="23">
        <v>2018</v>
      </c>
      <c r="C172" s="23" t="s">
        <v>30</v>
      </c>
      <c r="D172" s="23">
        <v>1197.77</v>
      </c>
      <c r="E172" s="23">
        <v>598.89</v>
      </c>
    </row>
    <row r="173" spans="1:5" x14ac:dyDescent="0.3">
      <c r="A173" s="24">
        <v>42612</v>
      </c>
      <c r="B173" s="23">
        <v>2016</v>
      </c>
      <c r="C173" s="23" t="s">
        <v>76</v>
      </c>
      <c r="D173" s="23">
        <v>1411.59</v>
      </c>
      <c r="E173" s="23">
        <v>762.26</v>
      </c>
    </row>
    <row r="174" spans="1:5" x14ac:dyDescent="0.3">
      <c r="A174" s="24">
        <v>42943</v>
      </c>
      <c r="B174" s="23">
        <v>2017</v>
      </c>
      <c r="C174" s="23" t="s">
        <v>30</v>
      </c>
      <c r="D174" s="23">
        <v>2030.49</v>
      </c>
      <c r="E174" s="23">
        <v>1258.9000000000001</v>
      </c>
    </row>
    <row r="175" spans="1:5" x14ac:dyDescent="0.3">
      <c r="A175" s="24">
        <v>43370</v>
      </c>
      <c r="B175" s="23">
        <v>2018</v>
      </c>
      <c r="C175" s="23" t="s">
        <v>76</v>
      </c>
      <c r="D175" s="23">
        <v>1665.95</v>
      </c>
      <c r="E175" s="23">
        <v>766.34</v>
      </c>
    </row>
    <row r="176" spans="1:5" x14ac:dyDescent="0.3">
      <c r="A176" s="24">
        <v>43450</v>
      </c>
      <c r="B176" s="23">
        <v>2018</v>
      </c>
      <c r="C176" s="23" t="s">
        <v>31</v>
      </c>
      <c r="D176" s="23">
        <v>305.45999999999998</v>
      </c>
      <c r="E176" s="23">
        <v>192.44</v>
      </c>
    </row>
    <row r="177" spans="1:5" x14ac:dyDescent="0.3">
      <c r="A177" s="24">
        <v>43464</v>
      </c>
      <c r="B177" s="23">
        <v>2018</v>
      </c>
      <c r="C177" s="23" t="s">
        <v>77</v>
      </c>
      <c r="D177" s="23">
        <v>1913.15</v>
      </c>
      <c r="E177" s="23">
        <v>1033.0999999999999</v>
      </c>
    </row>
    <row r="178" spans="1:5" x14ac:dyDescent="0.3">
      <c r="A178" s="24">
        <v>42836</v>
      </c>
      <c r="B178" s="23">
        <v>2017</v>
      </c>
      <c r="C178" s="23" t="s">
        <v>76</v>
      </c>
      <c r="D178" s="23">
        <v>1838.42</v>
      </c>
      <c r="E178" s="23">
        <v>772.14</v>
      </c>
    </row>
    <row r="179" spans="1:5" x14ac:dyDescent="0.3">
      <c r="A179" s="24">
        <v>42400</v>
      </c>
      <c r="B179" s="23">
        <v>2016</v>
      </c>
      <c r="C179" s="23" t="s">
        <v>30</v>
      </c>
      <c r="D179" s="23">
        <v>2043.55</v>
      </c>
      <c r="E179" s="23">
        <v>1226.1300000000001</v>
      </c>
    </row>
    <row r="180" spans="1:5" x14ac:dyDescent="0.3">
      <c r="A180" s="24">
        <v>42674</v>
      </c>
      <c r="B180" s="23">
        <v>2016</v>
      </c>
      <c r="C180" s="23" t="s">
        <v>31</v>
      </c>
      <c r="D180" s="23">
        <v>1426.9</v>
      </c>
      <c r="E180" s="23">
        <v>684.91</v>
      </c>
    </row>
    <row r="181" spans="1:5" x14ac:dyDescent="0.3">
      <c r="A181" s="24">
        <v>42442</v>
      </c>
      <c r="B181" s="23">
        <v>2016</v>
      </c>
      <c r="C181" s="23" t="s">
        <v>31</v>
      </c>
      <c r="D181" s="23">
        <v>1997.29</v>
      </c>
      <c r="E181" s="23">
        <v>778.94</v>
      </c>
    </row>
    <row r="182" spans="1:5" x14ac:dyDescent="0.3">
      <c r="A182" s="24">
        <v>43046</v>
      </c>
      <c r="B182" s="23">
        <v>2017</v>
      </c>
      <c r="C182" s="23" t="s">
        <v>30</v>
      </c>
      <c r="D182" s="23">
        <v>823.75</v>
      </c>
      <c r="E182" s="23">
        <v>420.11</v>
      </c>
    </row>
    <row r="183" spans="1:5" x14ac:dyDescent="0.3">
      <c r="A183" s="24">
        <v>43265</v>
      </c>
      <c r="B183" s="23">
        <v>2018</v>
      </c>
      <c r="C183" s="23" t="s">
        <v>76</v>
      </c>
      <c r="D183" s="23">
        <v>1927.75</v>
      </c>
      <c r="E183" s="23">
        <v>1079.54</v>
      </c>
    </row>
    <row r="184" spans="1:5" x14ac:dyDescent="0.3">
      <c r="A184" s="24">
        <v>42535</v>
      </c>
      <c r="B184" s="23">
        <v>2016</v>
      </c>
      <c r="C184" s="23" t="s">
        <v>77</v>
      </c>
      <c r="D184" s="23">
        <v>52.38</v>
      </c>
      <c r="E184" s="23">
        <v>25.14</v>
      </c>
    </row>
    <row r="185" spans="1:5" x14ac:dyDescent="0.3">
      <c r="A185" s="24">
        <v>43398</v>
      </c>
      <c r="B185" s="23">
        <v>2018</v>
      </c>
      <c r="C185" s="23" t="s">
        <v>30</v>
      </c>
      <c r="D185" s="23">
        <v>865.26</v>
      </c>
      <c r="E185" s="23">
        <v>449.94</v>
      </c>
    </row>
    <row r="186" spans="1:5" x14ac:dyDescent="0.3">
      <c r="A186" s="24">
        <v>43410</v>
      </c>
      <c r="B186" s="23">
        <v>2018</v>
      </c>
      <c r="C186" s="23" t="s">
        <v>31</v>
      </c>
      <c r="D186" s="23">
        <v>1539.72</v>
      </c>
      <c r="E186" s="23">
        <v>1016.22</v>
      </c>
    </row>
    <row r="187" spans="1:5" x14ac:dyDescent="0.3">
      <c r="A187" s="24">
        <v>42713</v>
      </c>
      <c r="B187" s="23">
        <v>2016</v>
      </c>
      <c r="C187" s="23" t="s">
        <v>76</v>
      </c>
      <c r="D187" s="23">
        <v>698.67</v>
      </c>
      <c r="E187" s="23">
        <v>461.12</v>
      </c>
    </row>
    <row r="188" spans="1:5" x14ac:dyDescent="0.3">
      <c r="A188" s="24">
        <v>42443</v>
      </c>
      <c r="B188" s="23">
        <v>2016</v>
      </c>
      <c r="C188" s="23" t="s">
        <v>76</v>
      </c>
      <c r="D188" s="23">
        <v>33.119999999999997</v>
      </c>
      <c r="E188" s="23">
        <v>18.88</v>
      </c>
    </row>
    <row r="189" spans="1:5" x14ac:dyDescent="0.3">
      <c r="A189" s="24">
        <v>43419</v>
      </c>
      <c r="B189" s="23">
        <v>2018</v>
      </c>
      <c r="C189" s="23" t="s">
        <v>76</v>
      </c>
      <c r="D189" s="23">
        <v>1017.6</v>
      </c>
      <c r="E189" s="23">
        <v>590.21</v>
      </c>
    </row>
    <row r="190" spans="1:5" x14ac:dyDescent="0.3">
      <c r="A190" s="24">
        <v>43086</v>
      </c>
      <c r="B190" s="23">
        <v>2017</v>
      </c>
      <c r="C190" s="23" t="s">
        <v>31</v>
      </c>
      <c r="D190" s="23">
        <v>1042</v>
      </c>
      <c r="E190" s="23">
        <v>666.88</v>
      </c>
    </row>
    <row r="191" spans="1:5" x14ac:dyDescent="0.3">
      <c r="A191" s="24">
        <v>42774</v>
      </c>
      <c r="B191" s="23">
        <v>2017</v>
      </c>
      <c r="C191" s="23" t="s">
        <v>31</v>
      </c>
      <c r="D191" s="23">
        <v>1520.64</v>
      </c>
      <c r="E191" s="23">
        <v>669.08</v>
      </c>
    </row>
    <row r="192" spans="1:5" x14ac:dyDescent="0.3">
      <c r="A192" s="24">
        <v>43351</v>
      </c>
      <c r="B192" s="23">
        <v>2018</v>
      </c>
      <c r="C192" s="23" t="s">
        <v>76</v>
      </c>
      <c r="D192" s="23">
        <v>1780.84</v>
      </c>
      <c r="E192" s="23">
        <v>979.46</v>
      </c>
    </row>
    <row r="193" spans="1:5" x14ac:dyDescent="0.3">
      <c r="A193" s="24">
        <v>43102</v>
      </c>
      <c r="B193" s="23">
        <v>2018</v>
      </c>
      <c r="C193" s="23" t="s">
        <v>76</v>
      </c>
      <c r="D193" s="23">
        <v>1474.72</v>
      </c>
      <c r="E193" s="23">
        <v>722.61</v>
      </c>
    </row>
    <row r="194" spans="1:5" x14ac:dyDescent="0.3">
      <c r="A194" s="24">
        <v>42882</v>
      </c>
      <c r="B194" s="23">
        <v>2017</v>
      </c>
      <c r="C194" s="23" t="s">
        <v>30</v>
      </c>
      <c r="D194" s="23">
        <v>953.44</v>
      </c>
      <c r="E194" s="23">
        <v>457.65</v>
      </c>
    </row>
    <row r="195" spans="1:5" x14ac:dyDescent="0.3">
      <c r="A195" s="24">
        <v>42628</v>
      </c>
      <c r="B195" s="23">
        <v>2016</v>
      </c>
      <c r="C195" s="23" t="s">
        <v>30</v>
      </c>
      <c r="D195" s="23">
        <v>1769.66</v>
      </c>
      <c r="E195" s="23">
        <v>867.13</v>
      </c>
    </row>
    <row r="196" spans="1:5" x14ac:dyDescent="0.3">
      <c r="A196" s="24">
        <v>42800</v>
      </c>
      <c r="B196" s="23">
        <v>2017</v>
      </c>
      <c r="C196" s="23" t="s">
        <v>77</v>
      </c>
      <c r="D196" s="23">
        <v>1275.3499999999999</v>
      </c>
      <c r="E196" s="23">
        <v>790.72</v>
      </c>
    </row>
    <row r="197" spans="1:5" x14ac:dyDescent="0.3">
      <c r="A197" s="24">
        <v>42640</v>
      </c>
      <c r="B197" s="23">
        <v>2016</v>
      </c>
      <c r="C197" s="23" t="s">
        <v>31</v>
      </c>
      <c r="D197" s="23">
        <v>46.74</v>
      </c>
      <c r="E197" s="23">
        <v>20.57</v>
      </c>
    </row>
    <row r="198" spans="1:5" x14ac:dyDescent="0.3">
      <c r="A198" s="24">
        <v>43088</v>
      </c>
      <c r="B198" s="23">
        <v>2017</v>
      </c>
      <c r="C198" s="23" t="s">
        <v>77</v>
      </c>
      <c r="D198" s="23">
        <v>1351.89</v>
      </c>
      <c r="E198" s="23">
        <v>851.69</v>
      </c>
    </row>
    <row r="199" spans="1:5" x14ac:dyDescent="0.3">
      <c r="A199" s="24">
        <v>42459</v>
      </c>
      <c r="B199" s="23">
        <v>2016</v>
      </c>
      <c r="C199" s="23" t="s">
        <v>76</v>
      </c>
      <c r="D199" s="23">
        <v>674.89</v>
      </c>
      <c r="E199" s="23">
        <v>364.44</v>
      </c>
    </row>
    <row r="200" spans="1:5" x14ac:dyDescent="0.3">
      <c r="A200" s="24">
        <v>43096</v>
      </c>
      <c r="B200" s="23">
        <v>2017</v>
      </c>
      <c r="C200" s="23" t="s">
        <v>31</v>
      </c>
      <c r="D200" s="23">
        <v>2362.0500000000002</v>
      </c>
      <c r="E200" s="23">
        <v>1251.8900000000001</v>
      </c>
    </row>
    <row r="201" spans="1:5" x14ac:dyDescent="0.3">
      <c r="A201" s="24">
        <v>42648</v>
      </c>
      <c r="B201" s="23">
        <v>2016</v>
      </c>
      <c r="C201" s="23" t="s">
        <v>31</v>
      </c>
      <c r="D201" s="23">
        <v>405.09</v>
      </c>
      <c r="E201" s="23">
        <v>182.29</v>
      </c>
    </row>
    <row r="202" spans="1:5" x14ac:dyDescent="0.3">
      <c r="A202" s="24">
        <v>42583</v>
      </c>
      <c r="B202" s="23">
        <v>2016</v>
      </c>
      <c r="C202" s="23" t="s">
        <v>31</v>
      </c>
      <c r="D202" s="23">
        <v>699.56</v>
      </c>
      <c r="E202" s="23">
        <v>391.75</v>
      </c>
    </row>
    <row r="203" spans="1:5" x14ac:dyDescent="0.3">
      <c r="A203" s="24">
        <v>43138</v>
      </c>
      <c r="B203" s="23">
        <v>2018</v>
      </c>
      <c r="C203" s="23" t="s">
        <v>30</v>
      </c>
      <c r="D203" s="23">
        <v>1447.24</v>
      </c>
      <c r="E203" s="23">
        <v>781.51</v>
      </c>
    </row>
    <row r="204" spans="1:5" x14ac:dyDescent="0.3">
      <c r="A204" s="24">
        <v>43103</v>
      </c>
      <c r="B204" s="23">
        <v>2018</v>
      </c>
      <c r="C204" s="23" t="s">
        <v>77</v>
      </c>
      <c r="D204" s="23">
        <v>1811.1</v>
      </c>
      <c r="E204" s="23">
        <v>1213.44</v>
      </c>
    </row>
    <row r="205" spans="1:5" x14ac:dyDescent="0.3">
      <c r="A205" s="24">
        <v>43028</v>
      </c>
      <c r="B205" s="23">
        <v>2017</v>
      </c>
      <c r="C205" s="23" t="s">
        <v>77</v>
      </c>
      <c r="D205" s="23">
        <v>1826.26</v>
      </c>
      <c r="E205" s="23">
        <v>949.66</v>
      </c>
    </row>
    <row r="206" spans="1:5" x14ac:dyDescent="0.3">
      <c r="A206" s="24">
        <v>42579</v>
      </c>
      <c r="B206" s="23">
        <v>2016</v>
      </c>
      <c r="C206" s="23" t="s">
        <v>77</v>
      </c>
      <c r="D206" s="23">
        <v>62.06</v>
      </c>
      <c r="E206" s="23">
        <v>25.44</v>
      </c>
    </row>
    <row r="207" spans="1:5" x14ac:dyDescent="0.3">
      <c r="A207" s="24">
        <v>42487</v>
      </c>
      <c r="B207" s="23">
        <v>2016</v>
      </c>
      <c r="C207" s="23" t="s">
        <v>77</v>
      </c>
      <c r="D207" s="23">
        <v>177.72</v>
      </c>
      <c r="E207" s="23">
        <v>81.75</v>
      </c>
    </row>
    <row r="208" spans="1:5" x14ac:dyDescent="0.3">
      <c r="A208" s="24">
        <v>43353</v>
      </c>
      <c r="B208" s="23">
        <v>2018</v>
      </c>
      <c r="C208" s="23" t="s">
        <v>31</v>
      </c>
      <c r="D208" s="23">
        <v>299.68</v>
      </c>
      <c r="E208" s="23">
        <v>128.86000000000001</v>
      </c>
    </row>
    <row r="209" spans="1:5" x14ac:dyDescent="0.3">
      <c r="A209" s="24">
        <v>42436</v>
      </c>
      <c r="B209" s="23">
        <v>2016</v>
      </c>
      <c r="C209" s="23" t="s">
        <v>77</v>
      </c>
      <c r="D209" s="23">
        <v>653.23</v>
      </c>
      <c r="E209" s="23">
        <v>313.55</v>
      </c>
    </row>
    <row r="210" spans="1:5" x14ac:dyDescent="0.3">
      <c r="A210" s="24">
        <v>42868</v>
      </c>
      <c r="B210" s="23">
        <v>2017</v>
      </c>
      <c r="C210" s="23" t="s">
        <v>77</v>
      </c>
      <c r="D210" s="23">
        <v>1056.07</v>
      </c>
      <c r="E210" s="23">
        <v>538.6</v>
      </c>
    </row>
    <row r="211" spans="1:5" x14ac:dyDescent="0.3">
      <c r="A211" s="24">
        <v>42806</v>
      </c>
      <c r="B211" s="23">
        <v>2017</v>
      </c>
      <c r="C211" s="23" t="s">
        <v>30</v>
      </c>
      <c r="D211" s="23">
        <v>1794.17</v>
      </c>
      <c r="E211" s="23">
        <v>1202.0899999999999</v>
      </c>
    </row>
    <row r="212" spans="1:5" x14ac:dyDescent="0.3">
      <c r="A212" s="24">
        <v>43158</v>
      </c>
      <c r="B212" s="23">
        <v>2018</v>
      </c>
      <c r="C212" s="23" t="s">
        <v>31</v>
      </c>
      <c r="D212" s="23">
        <v>345.44</v>
      </c>
      <c r="E212" s="23">
        <v>179.63</v>
      </c>
    </row>
    <row r="213" spans="1:5" x14ac:dyDescent="0.3">
      <c r="A213" s="24">
        <v>43296</v>
      </c>
      <c r="B213" s="23">
        <v>2018</v>
      </c>
      <c r="C213" s="23" t="s">
        <v>77</v>
      </c>
      <c r="D213" s="23">
        <v>1988.63</v>
      </c>
      <c r="E213" s="23">
        <v>1272.72</v>
      </c>
    </row>
    <row r="214" spans="1:5" x14ac:dyDescent="0.3">
      <c r="A214" s="24">
        <v>43090</v>
      </c>
      <c r="B214" s="23">
        <v>2017</v>
      </c>
      <c r="C214" s="23" t="s">
        <v>77</v>
      </c>
      <c r="D214" s="23">
        <v>233.24</v>
      </c>
      <c r="E214" s="23">
        <v>104.96</v>
      </c>
    </row>
    <row r="215" spans="1:5" x14ac:dyDescent="0.3">
      <c r="A215" s="24">
        <v>43217</v>
      </c>
      <c r="B215" s="23">
        <v>2018</v>
      </c>
      <c r="C215" s="23" t="s">
        <v>77</v>
      </c>
      <c r="D215" s="23">
        <v>1991.82</v>
      </c>
      <c r="E215" s="23">
        <v>896.32</v>
      </c>
    </row>
    <row r="216" spans="1:5" x14ac:dyDescent="0.3">
      <c r="A216" s="24">
        <v>43412</v>
      </c>
      <c r="B216" s="23">
        <v>2018</v>
      </c>
      <c r="C216" s="23" t="s">
        <v>31</v>
      </c>
      <c r="D216" s="23">
        <v>2045.57</v>
      </c>
      <c r="E216" s="23">
        <v>797.77</v>
      </c>
    </row>
    <row r="217" spans="1:5" x14ac:dyDescent="0.3">
      <c r="A217" s="24">
        <v>43310</v>
      </c>
      <c r="B217" s="23">
        <v>2018</v>
      </c>
      <c r="C217" s="23" t="s">
        <v>30</v>
      </c>
      <c r="D217" s="23">
        <v>2094.96</v>
      </c>
      <c r="E217" s="23">
        <v>817.03</v>
      </c>
    </row>
    <row r="218" spans="1:5" x14ac:dyDescent="0.3">
      <c r="A218" s="24">
        <v>42873</v>
      </c>
      <c r="B218" s="23">
        <v>2017</v>
      </c>
      <c r="C218" s="23" t="s">
        <v>77</v>
      </c>
      <c r="D218" s="23">
        <v>1978.7</v>
      </c>
      <c r="E218" s="23">
        <v>811.27</v>
      </c>
    </row>
    <row r="219" spans="1:5" x14ac:dyDescent="0.3">
      <c r="A219" s="24">
        <v>42652</v>
      </c>
      <c r="B219" s="23">
        <v>2016</v>
      </c>
      <c r="C219" s="23" t="s">
        <v>30</v>
      </c>
      <c r="D219" s="23">
        <v>30.38</v>
      </c>
      <c r="E219" s="23">
        <v>17.62</v>
      </c>
    </row>
    <row r="220" spans="1:5" x14ac:dyDescent="0.3">
      <c r="A220" s="24">
        <v>43421</v>
      </c>
      <c r="B220" s="23">
        <v>2018</v>
      </c>
      <c r="C220" s="23" t="s">
        <v>76</v>
      </c>
      <c r="D220" s="23">
        <v>1313.35</v>
      </c>
      <c r="E220" s="23">
        <v>669.81</v>
      </c>
    </row>
    <row r="221" spans="1:5" x14ac:dyDescent="0.3">
      <c r="A221" s="24">
        <v>42628</v>
      </c>
      <c r="B221" s="23">
        <v>2016</v>
      </c>
      <c r="C221" s="23" t="s">
        <v>76</v>
      </c>
      <c r="D221" s="23">
        <v>1532.81</v>
      </c>
      <c r="E221" s="23">
        <v>812.39</v>
      </c>
    </row>
    <row r="222" spans="1:5" x14ac:dyDescent="0.3">
      <c r="A222" s="24">
        <v>43335</v>
      </c>
      <c r="B222" s="23">
        <v>2018</v>
      </c>
      <c r="C222" s="23" t="s">
        <v>76</v>
      </c>
      <c r="D222" s="23">
        <v>2195.7800000000002</v>
      </c>
      <c r="E222" s="23">
        <v>1097.8900000000001</v>
      </c>
    </row>
    <row r="223" spans="1:5" x14ac:dyDescent="0.3">
      <c r="A223" s="24">
        <v>42817</v>
      </c>
      <c r="B223" s="23">
        <v>2017</v>
      </c>
      <c r="C223" s="23" t="s">
        <v>76</v>
      </c>
      <c r="D223" s="23">
        <v>80.08</v>
      </c>
      <c r="E223" s="23">
        <v>31.23</v>
      </c>
    </row>
    <row r="224" spans="1:5" x14ac:dyDescent="0.3">
      <c r="A224" s="24">
        <v>42560</v>
      </c>
      <c r="B224" s="23">
        <v>2016</v>
      </c>
      <c r="C224" s="23" t="s">
        <v>31</v>
      </c>
      <c r="D224" s="23">
        <v>45.19</v>
      </c>
      <c r="E224" s="23">
        <v>24.85</v>
      </c>
    </row>
    <row r="225" spans="1:5" x14ac:dyDescent="0.3">
      <c r="A225" s="24">
        <v>42791</v>
      </c>
      <c r="B225" s="23">
        <v>2017</v>
      </c>
      <c r="C225" s="23" t="s">
        <v>30</v>
      </c>
      <c r="D225" s="23">
        <v>732.64</v>
      </c>
      <c r="E225" s="23">
        <v>388.3</v>
      </c>
    </row>
    <row r="226" spans="1:5" x14ac:dyDescent="0.3">
      <c r="A226" s="24">
        <v>42446</v>
      </c>
      <c r="B226" s="23">
        <v>2016</v>
      </c>
      <c r="C226" s="23" t="s">
        <v>77</v>
      </c>
      <c r="D226" s="23">
        <v>1049.3599999999999</v>
      </c>
      <c r="E226" s="23">
        <v>671.59</v>
      </c>
    </row>
    <row r="227" spans="1:5" x14ac:dyDescent="0.3">
      <c r="A227" s="24">
        <v>42897</v>
      </c>
      <c r="B227" s="23">
        <v>2017</v>
      </c>
      <c r="C227" s="23" t="s">
        <v>30</v>
      </c>
      <c r="D227" s="23">
        <v>222.93</v>
      </c>
      <c r="E227" s="23">
        <v>86.94</v>
      </c>
    </row>
    <row r="228" spans="1:5" x14ac:dyDescent="0.3">
      <c r="A228" s="24">
        <v>43281</v>
      </c>
      <c r="B228" s="23">
        <v>2018</v>
      </c>
      <c r="C228" s="23" t="s">
        <v>31</v>
      </c>
      <c r="D228" s="23">
        <v>682.26</v>
      </c>
      <c r="E228" s="23">
        <v>416.18</v>
      </c>
    </row>
    <row r="229" spans="1:5" x14ac:dyDescent="0.3">
      <c r="A229" s="24">
        <v>42785</v>
      </c>
      <c r="B229" s="23">
        <v>2017</v>
      </c>
      <c r="C229" s="23" t="s">
        <v>76</v>
      </c>
      <c r="D229" s="23">
        <v>1248.8599999999999</v>
      </c>
      <c r="E229" s="23">
        <v>487.06</v>
      </c>
    </row>
    <row r="230" spans="1:5" x14ac:dyDescent="0.3">
      <c r="A230" s="24">
        <v>42950</v>
      </c>
      <c r="B230" s="23">
        <v>2017</v>
      </c>
      <c r="C230" s="23" t="s">
        <v>30</v>
      </c>
      <c r="D230" s="23">
        <v>1678.55</v>
      </c>
      <c r="E230" s="23">
        <v>772.13</v>
      </c>
    </row>
    <row r="231" spans="1:5" x14ac:dyDescent="0.3">
      <c r="A231" s="24">
        <v>43401</v>
      </c>
      <c r="B231" s="23">
        <v>2018</v>
      </c>
      <c r="C231" s="23" t="s">
        <v>76</v>
      </c>
      <c r="D231" s="23">
        <v>2184.1999999999998</v>
      </c>
      <c r="E231" s="23">
        <v>1092.0999999999999</v>
      </c>
    </row>
    <row r="232" spans="1:5" x14ac:dyDescent="0.3">
      <c r="A232" s="24">
        <v>43310</v>
      </c>
      <c r="B232" s="23">
        <v>2018</v>
      </c>
      <c r="C232" s="23" t="s">
        <v>31</v>
      </c>
      <c r="D232" s="23">
        <v>460.34</v>
      </c>
      <c r="E232" s="23">
        <v>188.74</v>
      </c>
    </row>
    <row r="233" spans="1:5" x14ac:dyDescent="0.3">
      <c r="A233" s="24">
        <v>42916</v>
      </c>
      <c r="B233" s="23">
        <v>2017</v>
      </c>
      <c r="C233" s="23" t="s">
        <v>30</v>
      </c>
      <c r="D233" s="23">
        <v>371.62</v>
      </c>
      <c r="E233" s="23">
        <v>156.08000000000001</v>
      </c>
    </row>
    <row r="234" spans="1:5" x14ac:dyDescent="0.3">
      <c r="A234" s="24">
        <v>42563</v>
      </c>
      <c r="B234" s="23">
        <v>2016</v>
      </c>
      <c r="C234" s="23" t="s">
        <v>30</v>
      </c>
      <c r="D234" s="23">
        <v>584.32000000000005</v>
      </c>
      <c r="E234" s="23">
        <v>286.32</v>
      </c>
    </row>
    <row r="235" spans="1:5" x14ac:dyDescent="0.3">
      <c r="A235" s="24">
        <v>43172</v>
      </c>
      <c r="B235" s="23">
        <v>2018</v>
      </c>
      <c r="C235" s="23" t="s">
        <v>30</v>
      </c>
      <c r="D235" s="23">
        <v>2365.67</v>
      </c>
      <c r="E235" s="23">
        <v>1490.37</v>
      </c>
    </row>
    <row r="236" spans="1:5" x14ac:dyDescent="0.3">
      <c r="A236" s="24">
        <v>43369</v>
      </c>
      <c r="B236" s="23">
        <v>2018</v>
      </c>
      <c r="C236" s="23" t="s">
        <v>31</v>
      </c>
      <c r="D236" s="23">
        <v>1545.48</v>
      </c>
      <c r="E236" s="23">
        <v>649.1</v>
      </c>
    </row>
    <row r="237" spans="1:5" x14ac:dyDescent="0.3">
      <c r="A237" s="24">
        <v>43279</v>
      </c>
      <c r="B237" s="23">
        <v>2018</v>
      </c>
      <c r="C237" s="23" t="s">
        <v>77</v>
      </c>
      <c r="D237" s="23">
        <v>514.36</v>
      </c>
      <c r="E237" s="23">
        <v>334.33</v>
      </c>
    </row>
    <row r="238" spans="1:5" x14ac:dyDescent="0.3">
      <c r="A238" s="24">
        <v>43419</v>
      </c>
      <c r="B238" s="23">
        <v>2018</v>
      </c>
      <c r="C238" s="23" t="s">
        <v>30</v>
      </c>
      <c r="D238" s="23">
        <v>1569.02</v>
      </c>
      <c r="E238" s="23">
        <v>894.34</v>
      </c>
    </row>
    <row r="239" spans="1:5" x14ac:dyDescent="0.3">
      <c r="A239" s="24">
        <v>43059</v>
      </c>
      <c r="B239" s="23">
        <v>2017</v>
      </c>
      <c r="C239" s="23" t="s">
        <v>31</v>
      </c>
      <c r="D239" s="23">
        <v>722.85</v>
      </c>
      <c r="E239" s="23">
        <v>404.8</v>
      </c>
    </row>
    <row r="240" spans="1:5" x14ac:dyDescent="0.3">
      <c r="A240" s="24">
        <v>43396</v>
      </c>
      <c r="B240" s="23">
        <v>2018</v>
      </c>
      <c r="C240" s="23" t="s">
        <v>30</v>
      </c>
      <c r="D240" s="23">
        <v>318.07</v>
      </c>
      <c r="E240" s="23">
        <v>152.66999999999999</v>
      </c>
    </row>
    <row r="241" spans="1:5" x14ac:dyDescent="0.3">
      <c r="A241" s="24">
        <v>43194</v>
      </c>
      <c r="B241" s="23">
        <v>2018</v>
      </c>
      <c r="C241" s="23" t="s">
        <v>76</v>
      </c>
      <c r="D241" s="23">
        <v>857.2</v>
      </c>
      <c r="E241" s="23">
        <v>548.61</v>
      </c>
    </row>
    <row r="242" spans="1:5" x14ac:dyDescent="0.3">
      <c r="A242" s="24">
        <v>43010</v>
      </c>
      <c r="B242" s="23">
        <v>2017</v>
      </c>
      <c r="C242" s="23" t="s">
        <v>77</v>
      </c>
      <c r="D242" s="23">
        <v>1931.66</v>
      </c>
      <c r="E242" s="23">
        <v>1062.4100000000001</v>
      </c>
    </row>
    <row r="243" spans="1:5" x14ac:dyDescent="0.3">
      <c r="A243" s="24">
        <v>42382</v>
      </c>
      <c r="B243" s="23">
        <v>2016</v>
      </c>
      <c r="C243" s="23" t="s">
        <v>31</v>
      </c>
      <c r="D243" s="23">
        <v>1826.83</v>
      </c>
      <c r="E243" s="23">
        <v>822.07</v>
      </c>
    </row>
    <row r="244" spans="1:5" x14ac:dyDescent="0.3">
      <c r="A244" s="24">
        <v>43164</v>
      </c>
      <c r="B244" s="23">
        <v>2018</v>
      </c>
      <c r="C244" s="23" t="s">
        <v>76</v>
      </c>
      <c r="D244" s="23">
        <v>1809.23</v>
      </c>
      <c r="E244" s="23">
        <v>958.89</v>
      </c>
    </row>
    <row r="245" spans="1:5" x14ac:dyDescent="0.3">
      <c r="A245" s="24">
        <v>43458</v>
      </c>
      <c r="B245" s="23">
        <v>2018</v>
      </c>
      <c r="C245" s="23" t="s">
        <v>76</v>
      </c>
      <c r="D245" s="23">
        <v>763.13</v>
      </c>
      <c r="E245" s="23">
        <v>503.67</v>
      </c>
    </row>
    <row r="246" spans="1:5" x14ac:dyDescent="0.3">
      <c r="A246" s="24">
        <v>43012</v>
      </c>
      <c r="B246" s="23">
        <v>2017</v>
      </c>
      <c r="C246" s="23" t="s">
        <v>77</v>
      </c>
      <c r="D246" s="23">
        <v>668.28</v>
      </c>
      <c r="E246" s="23">
        <v>300.73</v>
      </c>
    </row>
    <row r="247" spans="1:5" x14ac:dyDescent="0.3">
      <c r="A247" s="24">
        <v>43369</v>
      </c>
      <c r="B247" s="23">
        <v>2018</v>
      </c>
      <c r="C247" s="23" t="s">
        <v>31</v>
      </c>
      <c r="D247" s="23">
        <v>1712.38</v>
      </c>
      <c r="E247" s="23">
        <v>1095.92</v>
      </c>
    </row>
    <row r="248" spans="1:5" x14ac:dyDescent="0.3">
      <c r="A248" s="24">
        <v>42838</v>
      </c>
      <c r="B248" s="23">
        <v>2017</v>
      </c>
      <c r="C248" s="23" t="s">
        <v>77</v>
      </c>
      <c r="D248" s="23">
        <v>2066.17</v>
      </c>
      <c r="E248" s="23">
        <v>1136.3900000000001</v>
      </c>
    </row>
    <row r="249" spans="1:5" x14ac:dyDescent="0.3">
      <c r="A249" s="24">
        <v>42942</v>
      </c>
      <c r="B249" s="23">
        <v>2017</v>
      </c>
      <c r="C249" s="23" t="s">
        <v>30</v>
      </c>
      <c r="D249" s="23">
        <v>1469.55</v>
      </c>
      <c r="E249" s="23">
        <v>720.08</v>
      </c>
    </row>
    <row r="250" spans="1:5" x14ac:dyDescent="0.3">
      <c r="A250" s="24">
        <v>42420</v>
      </c>
      <c r="B250" s="23">
        <v>2016</v>
      </c>
      <c r="C250" s="23" t="s">
        <v>30</v>
      </c>
      <c r="D250" s="23">
        <v>2040.88</v>
      </c>
      <c r="E250" s="23">
        <v>795.94</v>
      </c>
    </row>
    <row r="251" spans="1:5" x14ac:dyDescent="0.3">
      <c r="A251" s="24">
        <v>43047</v>
      </c>
      <c r="B251" s="23">
        <v>2017</v>
      </c>
      <c r="C251" s="23" t="s">
        <v>31</v>
      </c>
      <c r="D251" s="23">
        <v>2035.16</v>
      </c>
      <c r="E251" s="23">
        <v>875.12</v>
      </c>
    </row>
    <row r="252" spans="1:5" x14ac:dyDescent="0.3">
      <c r="A252" s="24">
        <v>42991</v>
      </c>
      <c r="B252" s="23">
        <v>2017</v>
      </c>
      <c r="C252" s="23" t="s">
        <v>31</v>
      </c>
      <c r="D252" s="23">
        <v>2181.6</v>
      </c>
      <c r="E252" s="23">
        <v>981.72</v>
      </c>
    </row>
    <row r="253" spans="1:5" x14ac:dyDescent="0.3">
      <c r="A253" s="24">
        <v>42983</v>
      </c>
      <c r="B253" s="23">
        <v>2017</v>
      </c>
      <c r="C253" s="23" t="s">
        <v>76</v>
      </c>
      <c r="D253" s="23">
        <v>1032.75</v>
      </c>
      <c r="E253" s="23">
        <v>640.30999999999995</v>
      </c>
    </row>
    <row r="254" spans="1:5" x14ac:dyDescent="0.3">
      <c r="A254" s="24">
        <v>43369</v>
      </c>
      <c r="B254" s="23">
        <v>2018</v>
      </c>
      <c r="C254" s="23" t="s">
        <v>76</v>
      </c>
      <c r="D254" s="23">
        <v>532.4</v>
      </c>
      <c r="E254" s="23">
        <v>340.74</v>
      </c>
    </row>
    <row r="255" spans="1:5" x14ac:dyDescent="0.3">
      <c r="A255" s="24">
        <v>43281</v>
      </c>
      <c r="B255" s="23">
        <v>2018</v>
      </c>
      <c r="C255" s="23" t="s">
        <v>31</v>
      </c>
      <c r="D255" s="23">
        <v>2343.34</v>
      </c>
      <c r="E255" s="23">
        <v>1288.8399999999999</v>
      </c>
    </row>
    <row r="256" spans="1:5" x14ac:dyDescent="0.3">
      <c r="A256" s="24">
        <v>43358</v>
      </c>
      <c r="B256" s="23">
        <v>2018</v>
      </c>
      <c r="C256" s="23" t="s">
        <v>31</v>
      </c>
      <c r="D256" s="23">
        <v>1320.41</v>
      </c>
      <c r="E256" s="23">
        <v>818.65</v>
      </c>
    </row>
    <row r="257" spans="1:5" x14ac:dyDescent="0.3">
      <c r="A257" s="24">
        <v>42806</v>
      </c>
      <c r="B257" s="23">
        <v>2017</v>
      </c>
      <c r="C257" s="23" t="s">
        <v>76</v>
      </c>
      <c r="D257" s="23">
        <v>1595.86</v>
      </c>
      <c r="E257" s="23">
        <v>654.29999999999995</v>
      </c>
    </row>
    <row r="258" spans="1:5" x14ac:dyDescent="0.3">
      <c r="A258" s="24">
        <v>43327</v>
      </c>
      <c r="B258" s="23">
        <v>2018</v>
      </c>
      <c r="C258" s="23" t="s">
        <v>31</v>
      </c>
      <c r="D258" s="23">
        <v>755.86</v>
      </c>
      <c r="E258" s="23">
        <v>423.28</v>
      </c>
    </row>
    <row r="259" spans="1:5" x14ac:dyDescent="0.3">
      <c r="A259" s="24">
        <v>42719</v>
      </c>
      <c r="B259" s="23">
        <v>2016</v>
      </c>
      <c r="C259" s="23" t="s">
        <v>31</v>
      </c>
      <c r="D259" s="23">
        <v>821.07</v>
      </c>
      <c r="E259" s="23">
        <v>541.91</v>
      </c>
    </row>
    <row r="260" spans="1:5" x14ac:dyDescent="0.3">
      <c r="A260" s="24">
        <v>42620</v>
      </c>
      <c r="B260" s="23">
        <v>2016</v>
      </c>
      <c r="C260" s="23" t="s">
        <v>31</v>
      </c>
      <c r="D260" s="23">
        <v>1038.6300000000001</v>
      </c>
      <c r="E260" s="23">
        <v>612.79</v>
      </c>
    </row>
    <row r="261" spans="1:5" x14ac:dyDescent="0.3">
      <c r="A261" s="24">
        <v>43415</v>
      </c>
      <c r="B261" s="23">
        <v>2018</v>
      </c>
      <c r="C261" s="23" t="s">
        <v>31</v>
      </c>
      <c r="D261" s="23">
        <v>374.65</v>
      </c>
      <c r="E261" s="23">
        <v>243.52</v>
      </c>
    </row>
    <row r="262" spans="1:5" x14ac:dyDescent="0.3">
      <c r="A262" s="24">
        <v>43131</v>
      </c>
      <c r="B262" s="23">
        <v>2018</v>
      </c>
      <c r="C262" s="23" t="s">
        <v>76</v>
      </c>
      <c r="D262" s="23">
        <v>617.79</v>
      </c>
      <c r="E262" s="23">
        <v>240.94</v>
      </c>
    </row>
    <row r="263" spans="1:5" x14ac:dyDescent="0.3">
      <c r="A263" s="24">
        <v>42403</v>
      </c>
      <c r="B263" s="23">
        <v>2016</v>
      </c>
      <c r="C263" s="23" t="s">
        <v>30</v>
      </c>
      <c r="D263" s="23">
        <v>2432.56</v>
      </c>
      <c r="E263" s="23">
        <v>1070.33</v>
      </c>
    </row>
    <row r="264" spans="1:5" x14ac:dyDescent="0.3">
      <c r="A264" s="24">
        <v>43194</v>
      </c>
      <c r="B264" s="23">
        <v>2018</v>
      </c>
      <c r="C264" s="23" t="s">
        <v>76</v>
      </c>
      <c r="D264" s="23">
        <v>1525.92</v>
      </c>
      <c r="E264" s="23">
        <v>793.48</v>
      </c>
    </row>
    <row r="265" spans="1:5" x14ac:dyDescent="0.3">
      <c r="A265" s="24">
        <v>42606</v>
      </c>
      <c r="B265" s="23">
        <v>2016</v>
      </c>
      <c r="C265" s="23" t="s">
        <v>31</v>
      </c>
      <c r="D265" s="23">
        <v>2183.81</v>
      </c>
      <c r="E265" s="23">
        <v>1135.58</v>
      </c>
    </row>
    <row r="266" spans="1:5" x14ac:dyDescent="0.3">
      <c r="A266" s="24">
        <v>42795</v>
      </c>
      <c r="B266" s="23">
        <v>2017</v>
      </c>
      <c r="C266" s="23" t="s">
        <v>76</v>
      </c>
      <c r="D266" s="23">
        <v>1269.81</v>
      </c>
      <c r="E266" s="23">
        <v>647.6</v>
      </c>
    </row>
    <row r="267" spans="1:5" x14ac:dyDescent="0.3">
      <c r="A267" s="24">
        <v>43045</v>
      </c>
      <c r="B267" s="23">
        <v>2017</v>
      </c>
      <c r="C267" s="23" t="s">
        <v>30</v>
      </c>
      <c r="D267" s="23">
        <v>1687.91</v>
      </c>
      <c r="E267" s="23">
        <v>1046.5</v>
      </c>
    </row>
    <row r="268" spans="1:5" x14ac:dyDescent="0.3">
      <c r="A268" s="24">
        <v>42812</v>
      </c>
      <c r="B268" s="23">
        <v>2017</v>
      </c>
      <c r="C268" s="23" t="s">
        <v>76</v>
      </c>
      <c r="D268" s="23">
        <v>1768.43</v>
      </c>
      <c r="E268" s="23">
        <v>813.48</v>
      </c>
    </row>
    <row r="269" spans="1:5" x14ac:dyDescent="0.3">
      <c r="A269" s="24">
        <v>42690</v>
      </c>
      <c r="B269" s="23">
        <v>2016</v>
      </c>
      <c r="C269" s="23" t="s">
        <v>31</v>
      </c>
      <c r="D269" s="23">
        <v>2318.52</v>
      </c>
      <c r="E269" s="23">
        <v>904.22</v>
      </c>
    </row>
    <row r="270" spans="1:5" x14ac:dyDescent="0.3">
      <c r="A270" s="24">
        <v>43438</v>
      </c>
      <c r="B270" s="23">
        <v>2018</v>
      </c>
      <c r="C270" s="23" t="s">
        <v>77</v>
      </c>
      <c r="D270" s="23">
        <v>1196.2</v>
      </c>
      <c r="E270" s="23">
        <v>514.37</v>
      </c>
    </row>
    <row r="271" spans="1:5" x14ac:dyDescent="0.3">
      <c r="A271" s="24">
        <v>42717</v>
      </c>
      <c r="B271" s="23">
        <v>2016</v>
      </c>
      <c r="C271" s="23" t="s">
        <v>76</v>
      </c>
      <c r="D271" s="23">
        <v>960.34</v>
      </c>
      <c r="E271" s="23">
        <v>374.53</v>
      </c>
    </row>
    <row r="272" spans="1:5" x14ac:dyDescent="0.3">
      <c r="A272" s="24">
        <v>42702</v>
      </c>
      <c r="B272" s="23">
        <v>2016</v>
      </c>
      <c r="C272" s="23" t="s">
        <v>76</v>
      </c>
      <c r="D272" s="23">
        <v>530.88</v>
      </c>
      <c r="E272" s="23">
        <v>323.83999999999997</v>
      </c>
    </row>
    <row r="273" spans="1:5" x14ac:dyDescent="0.3">
      <c r="A273" s="24">
        <v>42462</v>
      </c>
      <c r="B273" s="23">
        <v>2016</v>
      </c>
      <c r="C273" s="23" t="s">
        <v>30</v>
      </c>
      <c r="D273" s="23">
        <v>984.47</v>
      </c>
      <c r="E273" s="23">
        <v>433.17</v>
      </c>
    </row>
    <row r="274" spans="1:5" x14ac:dyDescent="0.3">
      <c r="A274" s="24">
        <v>42412</v>
      </c>
      <c r="B274" s="23">
        <v>2016</v>
      </c>
      <c r="C274" s="23" t="s">
        <v>76</v>
      </c>
      <c r="D274" s="23">
        <v>1748.51</v>
      </c>
      <c r="E274" s="23">
        <v>891.74</v>
      </c>
    </row>
    <row r="275" spans="1:5" x14ac:dyDescent="0.3">
      <c r="A275" s="24">
        <v>42619</v>
      </c>
      <c r="B275" s="23">
        <v>2016</v>
      </c>
      <c r="C275" s="23" t="s">
        <v>76</v>
      </c>
      <c r="D275" s="23">
        <v>1349.5</v>
      </c>
      <c r="E275" s="23">
        <v>647.76</v>
      </c>
    </row>
    <row r="276" spans="1:5" x14ac:dyDescent="0.3">
      <c r="A276" s="24">
        <v>43454</v>
      </c>
      <c r="B276" s="23">
        <v>2018</v>
      </c>
      <c r="C276" s="23" t="s">
        <v>31</v>
      </c>
      <c r="D276" s="23">
        <v>202.11</v>
      </c>
      <c r="E276" s="23">
        <v>131.37</v>
      </c>
    </row>
    <row r="277" spans="1:5" x14ac:dyDescent="0.3">
      <c r="A277" s="24">
        <v>42589</v>
      </c>
      <c r="B277" s="23">
        <v>2016</v>
      </c>
      <c r="C277" s="23" t="s">
        <v>31</v>
      </c>
      <c r="D277" s="23">
        <v>1315.22</v>
      </c>
      <c r="E277" s="23">
        <v>670.76</v>
      </c>
    </row>
    <row r="278" spans="1:5" x14ac:dyDescent="0.3">
      <c r="A278" s="24">
        <v>42838</v>
      </c>
      <c r="B278" s="23">
        <v>2017</v>
      </c>
      <c r="C278" s="23" t="s">
        <v>76</v>
      </c>
      <c r="D278" s="23">
        <v>1443.33</v>
      </c>
      <c r="E278" s="23">
        <v>837.13</v>
      </c>
    </row>
    <row r="279" spans="1:5" x14ac:dyDescent="0.3">
      <c r="A279" s="24">
        <v>42613</v>
      </c>
      <c r="B279" s="23">
        <v>2016</v>
      </c>
      <c r="C279" s="23" t="s">
        <v>30</v>
      </c>
      <c r="D279" s="23">
        <v>405.95</v>
      </c>
      <c r="E279" s="23">
        <v>215.15</v>
      </c>
    </row>
    <row r="280" spans="1:5" x14ac:dyDescent="0.3">
      <c r="A280" s="24">
        <v>42956</v>
      </c>
      <c r="B280" s="23">
        <v>2017</v>
      </c>
      <c r="C280" s="23" t="s">
        <v>76</v>
      </c>
      <c r="D280" s="23">
        <v>454.09</v>
      </c>
      <c r="E280" s="23">
        <v>249.75</v>
      </c>
    </row>
    <row r="281" spans="1:5" x14ac:dyDescent="0.3">
      <c r="A281" s="24">
        <v>42885</v>
      </c>
      <c r="B281" s="23">
        <v>2017</v>
      </c>
      <c r="C281" s="23" t="s">
        <v>76</v>
      </c>
      <c r="D281" s="23">
        <v>846.97</v>
      </c>
      <c r="E281" s="23">
        <v>559</v>
      </c>
    </row>
    <row r="282" spans="1:5" x14ac:dyDescent="0.3">
      <c r="A282" s="24">
        <v>42405</v>
      </c>
      <c r="B282" s="23">
        <v>2016</v>
      </c>
      <c r="C282" s="23" t="s">
        <v>77</v>
      </c>
      <c r="D282" s="23">
        <v>849.02</v>
      </c>
      <c r="E282" s="23">
        <v>416.02</v>
      </c>
    </row>
    <row r="283" spans="1:5" x14ac:dyDescent="0.3">
      <c r="A283" s="24">
        <v>42629</v>
      </c>
      <c r="B283" s="23">
        <v>2016</v>
      </c>
      <c r="C283" s="23" t="s">
        <v>77</v>
      </c>
      <c r="D283" s="23">
        <v>641.51</v>
      </c>
      <c r="E283" s="23">
        <v>307.92</v>
      </c>
    </row>
    <row r="284" spans="1:5" x14ac:dyDescent="0.3">
      <c r="A284" s="24">
        <v>42642</v>
      </c>
      <c r="B284" s="23">
        <v>2016</v>
      </c>
      <c r="C284" s="23" t="s">
        <v>31</v>
      </c>
      <c r="D284" s="23">
        <v>2403.98</v>
      </c>
      <c r="E284" s="23">
        <v>1466.43</v>
      </c>
    </row>
    <row r="285" spans="1:5" x14ac:dyDescent="0.3">
      <c r="A285" s="24">
        <v>43281</v>
      </c>
      <c r="B285" s="23">
        <v>2018</v>
      </c>
      <c r="C285" s="23" t="s">
        <v>31</v>
      </c>
      <c r="D285" s="23">
        <v>404.17</v>
      </c>
      <c r="E285" s="23">
        <v>242.5</v>
      </c>
    </row>
    <row r="286" spans="1:5" x14ac:dyDescent="0.3">
      <c r="A286" s="24">
        <v>43092</v>
      </c>
      <c r="B286" s="23">
        <v>2017</v>
      </c>
      <c r="C286" s="23" t="s">
        <v>77</v>
      </c>
      <c r="D286" s="23">
        <v>767.42</v>
      </c>
      <c r="E286" s="23">
        <v>429.76</v>
      </c>
    </row>
    <row r="287" spans="1:5" x14ac:dyDescent="0.3">
      <c r="A287" s="24">
        <v>42556</v>
      </c>
      <c r="B287" s="23">
        <v>2016</v>
      </c>
      <c r="C287" s="23" t="s">
        <v>31</v>
      </c>
      <c r="D287" s="23">
        <v>1417.56</v>
      </c>
      <c r="E287" s="23">
        <v>765.48</v>
      </c>
    </row>
    <row r="288" spans="1:5" x14ac:dyDescent="0.3">
      <c r="A288" s="24">
        <v>43222</v>
      </c>
      <c r="B288" s="23">
        <v>2018</v>
      </c>
      <c r="C288" s="23" t="s">
        <v>77</v>
      </c>
      <c r="D288" s="23">
        <v>2460.3000000000002</v>
      </c>
      <c r="E288" s="23">
        <v>1008.72</v>
      </c>
    </row>
    <row r="289" spans="1:5" x14ac:dyDescent="0.3">
      <c r="A289" s="24">
        <v>42738</v>
      </c>
      <c r="B289" s="23">
        <v>2017</v>
      </c>
      <c r="C289" s="23" t="s">
        <v>77</v>
      </c>
      <c r="D289" s="23">
        <v>2372.9899999999998</v>
      </c>
      <c r="E289" s="23">
        <v>1210.22</v>
      </c>
    </row>
    <row r="290" spans="1:5" x14ac:dyDescent="0.3">
      <c r="A290" s="24">
        <v>42581</v>
      </c>
      <c r="B290" s="23">
        <v>2016</v>
      </c>
      <c r="C290" s="23" t="s">
        <v>77</v>
      </c>
      <c r="D290" s="23">
        <v>881.25</v>
      </c>
      <c r="E290" s="23">
        <v>387.75</v>
      </c>
    </row>
    <row r="291" spans="1:5" x14ac:dyDescent="0.3">
      <c r="A291" s="24">
        <v>42625</v>
      </c>
      <c r="B291" s="23">
        <v>2016</v>
      </c>
      <c r="C291" s="23" t="s">
        <v>31</v>
      </c>
      <c r="D291" s="23">
        <v>608.55999999999995</v>
      </c>
      <c r="E291" s="23">
        <v>292.11</v>
      </c>
    </row>
    <row r="292" spans="1:5" x14ac:dyDescent="0.3">
      <c r="A292" s="24">
        <v>43220</v>
      </c>
      <c r="B292" s="23">
        <v>2018</v>
      </c>
      <c r="C292" s="23" t="s">
        <v>30</v>
      </c>
      <c r="D292" s="23">
        <v>1183.79</v>
      </c>
      <c r="E292" s="23">
        <v>710.27</v>
      </c>
    </row>
    <row r="293" spans="1:5" x14ac:dyDescent="0.3">
      <c r="A293" s="24">
        <v>42843</v>
      </c>
      <c r="B293" s="23">
        <v>2017</v>
      </c>
      <c r="C293" s="23" t="s">
        <v>77</v>
      </c>
      <c r="D293" s="23">
        <v>147.9</v>
      </c>
      <c r="E293" s="23">
        <v>73.95</v>
      </c>
    </row>
    <row r="294" spans="1:5" x14ac:dyDescent="0.3">
      <c r="A294" s="24">
        <v>42955</v>
      </c>
      <c r="B294" s="23">
        <v>2017</v>
      </c>
      <c r="C294" s="23" t="s">
        <v>31</v>
      </c>
      <c r="D294" s="23">
        <v>95.34</v>
      </c>
      <c r="E294" s="23">
        <v>52.44</v>
      </c>
    </row>
    <row r="295" spans="1:5" x14ac:dyDescent="0.3">
      <c r="A295" s="24">
        <v>42584</v>
      </c>
      <c r="B295" s="23">
        <v>2016</v>
      </c>
      <c r="C295" s="23" t="s">
        <v>76</v>
      </c>
      <c r="D295" s="23">
        <v>435.6</v>
      </c>
      <c r="E295" s="23">
        <v>257</v>
      </c>
    </row>
    <row r="296" spans="1:5" x14ac:dyDescent="0.3">
      <c r="A296" s="24">
        <v>42628</v>
      </c>
      <c r="B296" s="23">
        <v>2016</v>
      </c>
      <c r="C296" s="23" t="s">
        <v>76</v>
      </c>
      <c r="D296" s="23">
        <v>1021.67</v>
      </c>
      <c r="E296" s="23">
        <v>429.1</v>
      </c>
    </row>
    <row r="297" spans="1:5" x14ac:dyDescent="0.3">
      <c r="A297" s="24">
        <v>42670</v>
      </c>
      <c r="B297" s="23">
        <v>2016</v>
      </c>
      <c r="C297" s="23" t="s">
        <v>30</v>
      </c>
      <c r="D297" s="23">
        <v>1195.02</v>
      </c>
      <c r="E297" s="23">
        <v>657.26</v>
      </c>
    </row>
    <row r="298" spans="1:5" x14ac:dyDescent="0.3">
      <c r="A298" s="24">
        <v>43116</v>
      </c>
      <c r="B298" s="23">
        <v>2018</v>
      </c>
      <c r="C298" s="23" t="s">
        <v>30</v>
      </c>
      <c r="D298" s="23">
        <v>2167.89</v>
      </c>
      <c r="E298" s="23">
        <v>975.55</v>
      </c>
    </row>
    <row r="299" spans="1:5" x14ac:dyDescent="0.3">
      <c r="A299" s="24">
        <v>43387</v>
      </c>
      <c r="B299" s="23">
        <v>2018</v>
      </c>
      <c r="C299" s="23" t="s">
        <v>77</v>
      </c>
      <c r="D299" s="23">
        <v>2498.69</v>
      </c>
      <c r="E299" s="23">
        <v>1224.3599999999999</v>
      </c>
    </row>
    <row r="300" spans="1:5" x14ac:dyDescent="0.3">
      <c r="A300" s="24">
        <v>42972</v>
      </c>
      <c r="B300" s="23">
        <v>2017</v>
      </c>
      <c r="C300" s="23" t="s">
        <v>30</v>
      </c>
      <c r="D300" s="23">
        <v>849.45</v>
      </c>
      <c r="E300" s="23">
        <v>526.66</v>
      </c>
    </row>
    <row r="301" spans="1:5" x14ac:dyDescent="0.3">
      <c r="A301" s="24">
        <v>42439</v>
      </c>
      <c r="B301" s="23">
        <v>2016</v>
      </c>
      <c r="C301" s="23" t="s">
        <v>31</v>
      </c>
      <c r="D301" s="23">
        <v>1138.8499999999999</v>
      </c>
      <c r="E301" s="23">
        <v>671.92</v>
      </c>
    </row>
    <row r="302" spans="1:5" x14ac:dyDescent="0.3">
      <c r="A302" s="24">
        <v>42572</v>
      </c>
      <c r="B302" s="23">
        <v>2016</v>
      </c>
      <c r="C302" s="23" t="s">
        <v>31</v>
      </c>
      <c r="D302" s="23">
        <v>1363.56</v>
      </c>
      <c r="E302" s="23">
        <v>749.96</v>
      </c>
    </row>
    <row r="303" spans="1:5" x14ac:dyDescent="0.3">
      <c r="A303" s="24">
        <v>42370</v>
      </c>
      <c r="B303" s="23">
        <v>2016</v>
      </c>
      <c r="C303" s="23" t="s">
        <v>30</v>
      </c>
      <c r="D303" s="23">
        <v>548.85</v>
      </c>
      <c r="E303" s="23">
        <v>236.01</v>
      </c>
    </row>
    <row r="304" spans="1:5" x14ac:dyDescent="0.3">
      <c r="A304" s="24">
        <v>43334</v>
      </c>
      <c r="B304" s="23">
        <v>2018</v>
      </c>
      <c r="C304" s="23" t="s">
        <v>76</v>
      </c>
      <c r="D304" s="23">
        <v>1581.57</v>
      </c>
      <c r="E304" s="23">
        <v>711.71</v>
      </c>
    </row>
    <row r="305" spans="1:5" x14ac:dyDescent="0.3">
      <c r="A305" s="24">
        <v>42478</v>
      </c>
      <c r="B305" s="23">
        <v>2016</v>
      </c>
      <c r="C305" s="23" t="s">
        <v>30</v>
      </c>
      <c r="D305" s="23">
        <v>1287.98</v>
      </c>
      <c r="E305" s="23">
        <v>643.99</v>
      </c>
    </row>
    <row r="306" spans="1:5" x14ac:dyDescent="0.3">
      <c r="A306" s="24">
        <v>42943</v>
      </c>
      <c r="B306" s="23">
        <v>2017</v>
      </c>
      <c r="C306" s="23" t="s">
        <v>31</v>
      </c>
      <c r="D306" s="23">
        <v>388.07</v>
      </c>
      <c r="E306" s="23">
        <v>194.04</v>
      </c>
    </row>
    <row r="307" spans="1:5" x14ac:dyDescent="0.3">
      <c r="A307" s="24">
        <v>42861</v>
      </c>
      <c r="B307" s="23">
        <v>2017</v>
      </c>
      <c r="C307" s="23" t="s">
        <v>77</v>
      </c>
      <c r="D307" s="23">
        <v>198.57</v>
      </c>
      <c r="E307" s="23">
        <v>133.04</v>
      </c>
    </row>
    <row r="308" spans="1:5" x14ac:dyDescent="0.3">
      <c r="A308" s="24">
        <v>43038</v>
      </c>
      <c r="B308" s="23">
        <v>2017</v>
      </c>
      <c r="C308" s="23" t="s">
        <v>76</v>
      </c>
      <c r="D308" s="23">
        <v>2054.5300000000002</v>
      </c>
      <c r="E308" s="23">
        <v>1129.99</v>
      </c>
    </row>
    <row r="309" spans="1:5" x14ac:dyDescent="0.3">
      <c r="A309" s="24">
        <v>43273</v>
      </c>
      <c r="B309" s="23">
        <v>2018</v>
      </c>
      <c r="C309" s="23" t="s">
        <v>76</v>
      </c>
      <c r="D309" s="23">
        <v>1996.95</v>
      </c>
      <c r="E309" s="23">
        <v>1158.23</v>
      </c>
    </row>
    <row r="310" spans="1:5" x14ac:dyDescent="0.3">
      <c r="A310" s="24">
        <v>42403</v>
      </c>
      <c r="B310" s="23">
        <v>2016</v>
      </c>
      <c r="C310" s="23" t="s">
        <v>31</v>
      </c>
      <c r="D310" s="23">
        <v>1581.49</v>
      </c>
      <c r="E310" s="23">
        <v>948.89</v>
      </c>
    </row>
    <row r="311" spans="1:5" x14ac:dyDescent="0.3">
      <c r="A311" s="24">
        <v>42415</v>
      </c>
      <c r="B311" s="23">
        <v>2016</v>
      </c>
      <c r="C311" s="23" t="s">
        <v>77</v>
      </c>
      <c r="D311" s="23">
        <v>1406.37</v>
      </c>
      <c r="E311" s="23">
        <v>548.48</v>
      </c>
    </row>
    <row r="312" spans="1:5" x14ac:dyDescent="0.3">
      <c r="A312" s="24">
        <v>43440</v>
      </c>
      <c r="B312" s="23">
        <v>2018</v>
      </c>
      <c r="C312" s="23" t="s">
        <v>77</v>
      </c>
      <c r="D312" s="23">
        <v>973.62</v>
      </c>
      <c r="E312" s="23">
        <v>652.33000000000004</v>
      </c>
    </row>
    <row r="313" spans="1:5" x14ac:dyDescent="0.3">
      <c r="A313" s="24">
        <v>42385</v>
      </c>
      <c r="B313" s="23">
        <v>2016</v>
      </c>
      <c r="C313" s="23" t="s">
        <v>77</v>
      </c>
      <c r="D313" s="23">
        <v>1435.97</v>
      </c>
      <c r="E313" s="23">
        <v>761.06</v>
      </c>
    </row>
    <row r="314" spans="1:5" x14ac:dyDescent="0.3">
      <c r="A314" s="24">
        <v>42557</v>
      </c>
      <c r="B314" s="23">
        <v>2016</v>
      </c>
      <c r="C314" s="23" t="s">
        <v>30</v>
      </c>
      <c r="D314" s="23">
        <v>1135.44</v>
      </c>
      <c r="E314" s="23">
        <v>567.72</v>
      </c>
    </row>
    <row r="315" spans="1:5" x14ac:dyDescent="0.3">
      <c r="A315" s="24">
        <v>42848</v>
      </c>
      <c r="B315" s="23">
        <v>2017</v>
      </c>
      <c r="C315" s="23" t="s">
        <v>30</v>
      </c>
      <c r="D315" s="23">
        <v>1649.82</v>
      </c>
      <c r="E315" s="23">
        <v>824.91</v>
      </c>
    </row>
    <row r="316" spans="1:5" x14ac:dyDescent="0.3">
      <c r="A316" s="24">
        <v>42495</v>
      </c>
      <c r="B316" s="23">
        <v>2016</v>
      </c>
      <c r="C316" s="23" t="s">
        <v>76</v>
      </c>
      <c r="D316" s="23">
        <v>871.99</v>
      </c>
      <c r="E316" s="23">
        <v>566.79</v>
      </c>
    </row>
    <row r="317" spans="1:5" x14ac:dyDescent="0.3">
      <c r="A317" s="24">
        <v>42894</v>
      </c>
      <c r="B317" s="23">
        <v>2017</v>
      </c>
      <c r="C317" s="23" t="s">
        <v>76</v>
      </c>
      <c r="D317" s="23">
        <v>2466.89</v>
      </c>
      <c r="E317" s="23">
        <v>1455.47</v>
      </c>
    </row>
    <row r="318" spans="1:5" x14ac:dyDescent="0.3">
      <c r="A318" s="24">
        <v>42931</v>
      </c>
      <c r="B318" s="23">
        <v>2017</v>
      </c>
      <c r="C318" s="23" t="s">
        <v>77</v>
      </c>
      <c r="D318" s="23">
        <v>948.56</v>
      </c>
      <c r="E318" s="23">
        <v>502.74</v>
      </c>
    </row>
    <row r="319" spans="1:5" x14ac:dyDescent="0.3">
      <c r="A319" s="24">
        <v>42994</v>
      </c>
      <c r="B319" s="23">
        <v>2017</v>
      </c>
      <c r="C319" s="23" t="s">
        <v>30</v>
      </c>
      <c r="D319" s="23">
        <v>2050.66</v>
      </c>
      <c r="E319" s="23">
        <v>1209.8900000000001</v>
      </c>
    </row>
    <row r="320" spans="1:5" x14ac:dyDescent="0.3">
      <c r="A320" s="24">
        <v>43196</v>
      </c>
      <c r="B320" s="23">
        <v>2018</v>
      </c>
      <c r="C320" s="23" t="s">
        <v>77</v>
      </c>
      <c r="D320" s="23">
        <v>1074.01</v>
      </c>
      <c r="E320" s="23">
        <v>590.71</v>
      </c>
    </row>
    <row r="321" spans="1:5" x14ac:dyDescent="0.3">
      <c r="A321" s="24">
        <v>43129</v>
      </c>
      <c r="B321" s="23">
        <v>2018</v>
      </c>
      <c r="C321" s="23" t="s">
        <v>76</v>
      </c>
      <c r="D321" s="23">
        <v>1533.56</v>
      </c>
      <c r="E321" s="23">
        <v>828.12</v>
      </c>
    </row>
    <row r="322" spans="1:5" x14ac:dyDescent="0.3">
      <c r="A322" s="24">
        <v>42450</v>
      </c>
      <c r="B322" s="23">
        <v>2016</v>
      </c>
      <c r="C322" s="23" t="s">
        <v>31</v>
      </c>
      <c r="D322" s="23">
        <v>1569.66</v>
      </c>
      <c r="E322" s="23">
        <v>706.35</v>
      </c>
    </row>
    <row r="323" spans="1:5" x14ac:dyDescent="0.3">
      <c r="A323" s="24">
        <v>43234</v>
      </c>
      <c r="B323" s="23">
        <v>2018</v>
      </c>
      <c r="C323" s="23" t="s">
        <v>31</v>
      </c>
      <c r="D323" s="23">
        <v>1511.8</v>
      </c>
      <c r="E323" s="23">
        <v>604.72</v>
      </c>
    </row>
    <row r="324" spans="1:5" x14ac:dyDescent="0.3">
      <c r="A324" s="24">
        <v>43368</v>
      </c>
      <c r="B324" s="23">
        <v>2018</v>
      </c>
      <c r="C324" s="23" t="s">
        <v>30</v>
      </c>
      <c r="D324" s="23">
        <v>1291.5</v>
      </c>
      <c r="E324" s="23">
        <v>710.33</v>
      </c>
    </row>
    <row r="325" spans="1:5" x14ac:dyDescent="0.3">
      <c r="A325" s="24">
        <v>43081</v>
      </c>
      <c r="B325" s="23">
        <v>2017</v>
      </c>
      <c r="C325" s="23" t="s">
        <v>77</v>
      </c>
      <c r="D325" s="23">
        <v>186.26</v>
      </c>
      <c r="E325" s="23">
        <v>104.31</v>
      </c>
    </row>
    <row r="326" spans="1:5" x14ac:dyDescent="0.3">
      <c r="A326" s="24">
        <v>43295</v>
      </c>
      <c r="B326" s="23">
        <v>2018</v>
      </c>
      <c r="C326" s="23" t="s">
        <v>76</v>
      </c>
      <c r="D326" s="23">
        <v>1511.95</v>
      </c>
      <c r="E326" s="23">
        <v>861.81</v>
      </c>
    </row>
    <row r="327" spans="1:5" x14ac:dyDescent="0.3">
      <c r="A327" s="24">
        <v>43353</v>
      </c>
      <c r="B327" s="23">
        <v>2018</v>
      </c>
      <c r="C327" s="23" t="s">
        <v>30</v>
      </c>
      <c r="D327" s="23">
        <v>1746.94</v>
      </c>
      <c r="E327" s="23">
        <v>943.35</v>
      </c>
    </row>
    <row r="328" spans="1:5" x14ac:dyDescent="0.3">
      <c r="A328" s="24">
        <v>42447</v>
      </c>
      <c r="B328" s="23">
        <v>2016</v>
      </c>
      <c r="C328" s="23" t="s">
        <v>30</v>
      </c>
      <c r="D328" s="23">
        <v>293.45</v>
      </c>
      <c r="E328" s="23">
        <v>140.86000000000001</v>
      </c>
    </row>
    <row r="329" spans="1:5" x14ac:dyDescent="0.3">
      <c r="A329" s="24">
        <v>43314</v>
      </c>
      <c r="B329" s="23">
        <v>2018</v>
      </c>
      <c r="C329" s="23" t="s">
        <v>30</v>
      </c>
      <c r="D329" s="23">
        <v>1963.48</v>
      </c>
      <c r="E329" s="23">
        <v>883.57</v>
      </c>
    </row>
    <row r="330" spans="1:5" x14ac:dyDescent="0.3">
      <c r="A330" s="24">
        <v>43248</v>
      </c>
      <c r="B330" s="23">
        <v>2018</v>
      </c>
      <c r="C330" s="23" t="s">
        <v>76</v>
      </c>
      <c r="D330" s="23">
        <v>488.7</v>
      </c>
      <c r="E330" s="23">
        <v>219.92</v>
      </c>
    </row>
    <row r="331" spans="1:5" x14ac:dyDescent="0.3">
      <c r="A331" s="24">
        <v>43193</v>
      </c>
      <c r="B331" s="23">
        <v>2018</v>
      </c>
      <c r="C331" s="23" t="s">
        <v>31</v>
      </c>
      <c r="D331" s="23">
        <v>503.68</v>
      </c>
      <c r="E331" s="23">
        <v>231.69</v>
      </c>
    </row>
    <row r="332" spans="1:5" x14ac:dyDescent="0.3">
      <c r="A332" s="24">
        <v>42629</v>
      </c>
      <c r="B332" s="23">
        <v>2016</v>
      </c>
      <c r="C332" s="23" t="s">
        <v>30</v>
      </c>
      <c r="D332" s="23">
        <v>2181.39</v>
      </c>
      <c r="E332" s="23">
        <v>1330.65</v>
      </c>
    </row>
    <row r="333" spans="1:5" x14ac:dyDescent="0.3">
      <c r="A333" s="24">
        <v>42941</v>
      </c>
      <c r="B333" s="23">
        <v>2017</v>
      </c>
      <c r="C333" s="23" t="s">
        <v>76</v>
      </c>
      <c r="D333" s="23">
        <v>1578.57</v>
      </c>
      <c r="E333" s="23">
        <v>805.07</v>
      </c>
    </row>
    <row r="334" spans="1:5" x14ac:dyDescent="0.3">
      <c r="A334" s="24">
        <v>43160</v>
      </c>
      <c r="B334" s="23">
        <v>2018</v>
      </c>
      <c r="C334" s="23" t="s">
        <v>77</v>
      </c>
      <c r="D334" s="23">
        <v>996.86</v>
      </c>
      <c r="E334" s="23">
        <v>598.12</v>
      </c>
    </row>
    <row r="335" spans="1:5" x14ac:dyDescent="0.3">
      <c r="A335" s="24">
        <v>43318</v>
      </c>
      <c r="B335" s="23">
        <v>2018</v>
      </c>
      <c r="C335" s="23" t="s">
        <v>31</v>
      </c>
      <c r="D335" s="23">
        <v>1707.1</v>
      </c>
      <c r="E335" s="23">
        <v>665.77</v>
      </c>
    </row>
    <row r="336" spans="1:5" x14ac:dyDescent="0.3">
      <c r="A336" s="24">
        <v>43066</v>
      </c>
      <c r="B336" s="23">
        <v>2017</v>
      </c>
      <c r="C336" s="23" t="s">
        <v>77</v>
      </c>
      <c r="D336" s="23">
        <v>1613.91</v>
      </c>
      <c r="E336" s="23">
        <v>984.49</v>
      </c>
    </row>
    <row r="337" spans="1:5" x14ac:dyDescent="0.3">
      <c r="A337" s="24">
        <v>42956</v>
      </c>
      <c r="B337" s="23">
        <v>2017</v>
      </c>
      <c r="C337" s="23" t="s">
        <v>77</v>
      </c>
      <c r="D337" s="23">
        <v>864.91</v>
      </c>
      <c r="E337" s="23">
        <v>397.86</v>
      </c>
    </row>
    <row r="338" spans="1:5" x14ac:dyDescent="0.3">
      <c r="A338" s="24">
        <v>43026</v>
      </c>
      <c r="B338" s="23">
        <v>2017</v>
      </c>
      <c r="C338" s="23" t="s">
        <v>31</v>
      </c>
      <c r="D338" s="23">
        <v>1389.02</v>
      </c>
      <c r="E338" s="23">
        <v>541.72</v>
      </c>
    </row>
    <row r="339" spans="1:5" x14ac:dyDescent="0.3">
      <c r="A339" s="24">
        <v>42619</v>
      </c>
      <c r="B339" s="23">
        <v>2016</v>
      </c>
      <c r="C339" s="23" t="s">
        <v>77</v>
      </c>
      <c r="D339" s="23">
        <v>1307.08</v>
      </c>
      <c r="E339" s="23">
        <v>509.76</v>
      </c>
    </row>
    <row r="340" spans="1:5" x14ac:dyDescent="0.3">
      <c r="A340" s="24">
        <v>43465</v>
      </c>
      <c r="B340" s="23">
        <v>2018</v>
      </c>
      <c r="C340" s="23" t="s">
        <v>31</v>
      </c>
      <c r="D340" s="23">
        <v>18.68</v>
      </c>
      <c r="E340" s="23">
        <v>10.46</v>
      </c>
    </row>
    <row r="341" spans="1:5" x14ac:dyDescent="0.3">
      <c r="A341" s="24">
        <v>42854</v>
      </c>
      <c r="B341" s="23">
        <v>2017</v>
      </c>
      <c r="C341" s="23" t="s">
        <v>76</v>
      </c>
      <c r="D341" s="23">
        <v>1794.84</v>
      </c>
      <c r="E341" s="23">
        <v>915.37</v>
      </c>
    </row>
    <row r="342" spans="1:5" x14ac:dyDescent="0.3">
      <c r="A342" s="24">
        <v>43458</v>
      </c>
      <c r="B342" s="23">
        <v>2018</v>
      </c>
      <c r="C342" s="23" t="s">
        <v>77</v>
      </c>
      <c r="D342" s="23">
        <v>106.76</v>
      </c>
      <c r="E342" s="23">
        <v>62.99</v>
      </c>
    </row>
    <row r="343" spans="1:5" x14ac:dyDescent="0.3">
      <c r="A343" s="24">
        <v>43384</v>
      </c>
      <c r="B343" s="23">
        <v>2018</v>
      </c>
      <c r="C343" s="23" t="s">
        <v>76</v>
      </c>
      <c r="D343" s="23">
        <v>2361.89</v>
      </c>
      <c r="E343" s="23">
        <v>921.14</v>
      </c>
    </row>
    <row r="344" spans="1:5" x14ac:dyDescent="0.3">
      <c r="A344" s="24">
        <v>43298</v>
      </c>
      <c r="B344" s="23">
        <v>2018</v>
      </c>
      <c r="C344" s="23" t="s">
        <v>30</v>
      </c>
      <c r="D344" s="23">
        <v>2270.87</v>
      </c>
      <c r="E344" s="23">
        <v>1226.27</v>
      </c>
    </row>
    <row r="345" spans="1:5" x14ac:dyDescent="0.3">
      <c r="A345" s="24">
        <v>43047</v>
      </c>
      <c r="B345" s="23">
        <v>2017</v>
      </c>
      <c r="C345" s="23" t="s">
        <v>76</v>
      </c>
      <c r="D345" s="23">
        <v>777.74</v>
      </c>
      <c r="E345" s="23">
        <v>505.53</v>
      </c>
    </row>
    <row r="346" spans="1:5" x14ac:dyDescent="0.3">
      <c r="A346" s="24">
        <v>43131</v>
      </c>
      <c r="B346" s="23">
        <v>2018</v>
      </c>
      <c r="C346" s="23" t="s">
        <v>30</v>
      </c>
      <c r="D346" s="23">
        <v>178.39</v>
      </c>
      <c r="E346" s="23">
        <v>87.41</v>
      </c>
    </row>
    <row r="347" spans="1:5" x14ac:dyDescent="0.3">
      <c r="A347" s="24">
        <v>42972</v>
      </c>
      <c r="B347" s="23">
        <v>2017</v>
      </c>
      <c r="C347" s="23" t="s">
        <v>31</v>
      </c>
      <c r="D347" s="23">
        <v>860.12</v>
      </c>
      <c r="E347" s="23">
        <v>559.08000000000004</v>
      </c>
    </row>
    <row r="348" spans="1:5" x14ac:dyDescent="0.3">
      <c r="A348" s="24">
        <v>42747</v>
      </c>
      <c r="B348" s="23">
        <v>2017</v>
      </c>
      <c r="C348" s="23" t="s">
        <v>76</v>
      </c>
      <c r="D348" s="23">
        <v>2194.62</v>
      </c>
      <c r="E348" s="23">
        <v>921.74</v>
      </c>
    </row>
    <row r="349" spans="1:5" x14ac:dyDescent="0.3">
      <c r="A349" s="24">
        <v>42832</v>
      </c>
      <c r="B349" s="23">
        <v>2017</v>
      </c>
      <c r="C349" s="23" t="s">
        <v>76</v>
      </c>
      <c r="D349" s="23">
        <v>2184.34</v>
      </c>
      <c r="E349" s="23">
        <v>851.89</v>
      </c>
    </row>
    <row r="350" spans="1:5" x14ac:dyDescent="0.3">
      <c r="A350" s="24">
        <v>42392</v>
      </c>
      <c r="B350" s="23">
        <v>2016</v>
      </c>
      <c r="C350" s="23" t="s">
        <v>76</v>
      </c>
      <c r="D350" s="23">
        <v>1605.37</v>
      </c>
      <c r="E350" s="23">
        <v>802.69</v>
      </c>
    </row>
    <row r="351" spans="1:5" x14ac:dyDescent="0.3">
      <c r="A351" s="24">
        <v>42622</v>
      </c>
      <c r="B351" s="23">
        <v>2016</v>
      </c>
      <c r="C351" s="23" t="s">
        <v>30</v>
      </c>
      <c r="D351" s="23">
        <v>504.41</v>
      </c>
      <c r="E351" s="23">
        <v>272.38</v>
      </c>
    </row>
    <row r="352" spans="1:5" x14ac:dyDescent="0.3">
      <c r="A352" s="24">
        <v>42773</v>
      </c>
      <c r="B352" s="23">
        <v>2017</v>
      </c>
      <c r="C352" s="23" t="s">
        <v>30</v>
      </c>
      <c r="D352" s="23">
        <v>2176.23</v>
      </c>
      <c r="E352" s="23">
        <v>1218.69</v>
      </c>
    </row>
    <row r="353" spans="1:5" x14ac:dyDescent="0.3">
      <c r="A353" s="24">
        <v>43449</v>
      </c>
      <c r="B353" s="23">
        <v>2018</v>
      </c>
      <c r="C353" s="23" t="s">
        <v>30</v>
      </c>
      <c r="D353" s="23">
        <v>508.23</v>
      </c>
      <c r="E353" s="23">
        <v>289.69</v>
      </c>
    </row>
    <row r="354" spans="1:5" x14ac:dyDescent="0.3">
      <c r="A354" s="24">
        <v>43270</v>
      </c>
      <c r="B354" s="23">
        <v>2018</v>
      </c>
      <c r="C354" s="23" t="s">
        <v>77</v>
      </c>
      <c r="D354" s="23">
        <v>1132.54</v>
      </c>
      <c r="E354" s="23">
        <v>577.6</v>
      </c>
    </row>
    <row r="355" spans="1:5" x14ac:dyDescent="0.3">
      <c r="A355" s="24">
        <v>43194</v>
      </c>
      <c r="B355" s="23">
        <v>2018</v>
      </c>
      <c r="C355" s="23" t="s">
        <v>30</v>
      </c>
      <c r="D355" s="23">
        <v>1163.97</v>
      </c>
      <c r="E355" s="23">
        <v>535.42999999999995</v>
      </c>
    </row>
    <row r="356" spans="1:5" x14ac:dyDescent="0.3">
      <c r="A356" s="24">
        <v>42608</v>
      </c>
      <c r="B356" s="23">
        <v>2016</v>
      </c>
      <c r="C356" s="23" t="s">
        <v>30</v>
      </c>
      <c r="D356" s="23">
        <v>2366.56</v>
      </c>
      <c r="E356" s="23">
        <v>1277.94</v>
      </c>
    </row>
    <row r="357" spans="1:5" x14ac:dyDescent="0.3">
      <c r="A357" s="24">
        <v>42798</v>
      </c>
      <c r="B357" s="23">
        <v>2017</v>
      </c>
      <c r="C357" s="23" t="s">
        <v>77</v>
      </c>
      <c r="D357" s="23">
        <v>1543.95</v>
      </c>
      <c r="E357" s="23">
        <v>880.05</v>
      </c>
    </row>
    <row r="358" spans="1:5" x14ac:dyDescent="0.3">
      <c r="A358" s="24">
        <v>43464</v>
      </c>
      <c r="B358" s="23">
        <v>2018</v>
      </c>
      <c r="C358" s="23" t="s">
        <v>31</v>
      </c>
      <c r="D358" s="23">
        <v>2245.69</v>
      </c>
      <c r="E358" s="23">
        <v>988.1</v>
      </c>
    </row>
    <row r="359" spans="1:5" x14ac:dyDescent="0.3">
      <c r="A359" s="24">
        <v>42718</v>
      </c>
      <c r="B359" s="23">
        <v>2016</v>
      </c>
      <c r="C359" s="23" t="s">
        <v>77</v>
      </c>
      <c r="D359" s="23">
        <v>850.25</v>
      </c>
      <c r="E359" s="23">
        <v>408.12</v>
      </c>
    </row>
    <row r="360" spans="1:5" x14ac:dyDescent="0.3">
      <c r="A360" s="24">
        <v>42395</v>
      </c>
      <c r="B360" s="23">
        <v>2016</v>
      </c>
      <c r="C360" s="23" t="s">
        <v>31</v>
      </c>
      <c r="D360" s="23">
        <v>1215.71</v>
      </c>
      <c r="E360" s="23">
        <v>522.76</v>
      </c>
    </row>
    <row r="361" spans="1:5" x14ac:dyDescent="0.3">
      <c r="A361" s="24">
        <v>43126</v>
      </c>
      <c r="B361" s="23">
        <v>2018</v>
      </c>
      <c r="C361" s="23" t="s">
        <v>31</v>
      </c>
      <c r="D361" s="23">
        <v>1998.48</v>
      </c>
      <c r="E361" s="23">
        <v>959.27</v>
      </c>
    </row>
    <row r="362" spans="1:5" x14ac:dyDescent="0.3">
      <c r="A362" s="24">
        <v>42800</v>
      </c>
      <c r="B362" s="23">
        <v>2017</v>
      </c>
      <c r="C362" s="23" t="s">
        <v>76</v>
      </c>
      <c r="D362" s="23">
        <v>2020.3</v>
      </c>
      <c r="E362" s="23">
        <v>787.92</v>
      </c>
    </row>
    <row r="363" spans="1:5" x14ac:dyDescent="0.3">
      <c r="A363" s="24">
        <v>43308</v>
      </c>
      <c r="B363" s="23">
        <v>2018</v>
      </c>
      <c r="C363" s="23" t="s">
        <v>30</v>
      </c>
      <c r="D363" s="23">
        <v>777.61</v>
      </c>
      <c r="E363" s="23">
        <v>357.7</v>
      </c>
    </row>
    <row r="364" spans="1:5" x14ac:dyDescent="0.3">
      <c r="A364" s="24">
        <v>42818</v>
      </c>
      <c r="B364" s="23">
        <v>2017</v>
      </c>
      <c r="C364" s="23" t="s">
        <v>77</v>
      </c>
      <c r="D364" s="23">
        <v>2260.0700000000002</v>
      </c>
      <c r="E364" s="23">
        <v>904.03</v>
      </c>
    </row>
    <row r="365" spans="1:5" x14ac:dyDescent="0.3">
      <c r="A365" s="24">
        <v>43099</v>
      </c>
      <c r="B365" s="23">
        <v>2017</v>
      </c>
      <c r="C365" s="23" t="s">
        <v>76</v>
      </c>
      <c r="D365" s="23">
        <v>285.04000000000002</v>
      </c>
      <c r="E365" s="23">
        <v>125.42</v>
      </c>
    </row>
    <row r="366" spans="1:5" x14ac:dyDescent="0.3">
      <c r="A366" s="24">
        <v>43039</v>
      </c>
      <c r="B366" s="23">
        <v>2017</v>
      </c>
      <c r="C366" s="23" t="s">
        <v>76</v>
      </c>
      <c r="D366" s="23">
        <v>2277.1</v>
      </c>
      <c r="E366" s="23">
        <v>1229.6300000000001</v>
      </c>
    </row>
    <row r="367" spans="1:5" x14ac:dyDescent="0.3">
      <c r="A367" s="24">
        <v>42419</v>
      </c>
      <c r="B367" s="23">
        <v>2016</v>
      </c>
      <c r="C367" s="23" t="s">
        <v>31</v>
      </c>
      <c r="D367" s="23">
        <v>722.03</v>
      </c>
      <c r="E367" s="23">
        <v>440.44</v>
      </c>
    </row>
    <row r="368" spans="1:5" x14ac:dyDescent="0.3">
      <c r="A368" s="24">
        <v>43290</v>
      </c>
      <c r="B368" s="23">
        <v>2018</v>
      </c>
      <c r="C368" s="23" t="s">
        <v>77</v>
      </c>
      <c r="D368" s="23">
        <v>570.37</v>
      </c>
      <c r="E368" s="23">
        <v>256.67</v>
      </c>
    </row>
    <row r="369" spans="1:5" x14ac:dyDescent="0.3">
      <c r="A369" s="24">
        <v>42783</v>
      </c>
      <c r="B369" s="23">
        <v>2017</v>
      </c>
      <c r="C369" s="23" t="s">
        <v>30</v>
      </c>
      <c r="D369" s="23">
        <v>1358.3</v>
      </c>
      <c r="E369" s="23">
        <v>529.74</v>
      </c>
    </row>
    <row r="370" spans="1:5" x14ac:dyDescent="0.3">
      <c r="A370" s="24">
        <v>42420</v>
      </c>
      <c r="B370" s="23">
        <v>2016</v>
      </c>
      <c r="C370" s="23" t="s">
        <v>77</v>
      </c>
      <c r="D370" s="23">
        <v>1889.12</v>
      </c>
      <c r="E370" s="23">
        <v>1171.25</v>
      </c>
    </row>
    <row r="371" spans="1:5" x14ac:dyDescent="0.3">
      <c r="A371" s="24">
        <v>43418</v>
      </c>
      <c r="B371" s="23">
        <v>2018</v>
      </c>
      <c r="C371" s="23" t="s">
        <v>77</v>
      </c>
      <c r="D371" s="23">
        <v>763.65</v>
      </c>
      <c r="E371" s="23">
        <v>313.10000000000002</v>
      </c>
    </row>
    <row r="372" spans="1:5" x14ac:dyDescent="0.3">
      <c r="A372" s="24">
        <v>42708</v>
      </c>
      <c r="B372" s="23">
        <v>2016</v>
      </c>
      <c r="C372" s="23" t="s">
        <v>76</v>
      </c>
      <c r="D372" s="23">
        <v>1200.6099999999999</v>
      </c>
      <c r="E372" s="23">
        <v>612.30999999999995</v>
      </c>
    </row>
    <row r="373" spans="1:5" x14ac:dyDescent="0.3">
      <c r="A373" s="24">
        <v>42705</v>
      </c>
      <c r="B373" s="23">
        <v>2016</v>
      </c>
      <c r="C373" s="23" t="s">
        <v>77</v>
      </c>
      <c r="D373" s="23">
        <v>1869.12</v>
      </c>
      <c r="E373" s="23">
        <v>1009.32</v>
      </c>
    </row>
    <row r="374" spans="1:5" x14ac:dyDescent="0.3">
      <c r="A374" s="24">
        <v>42724</v>
      </c>
      <c r="B374" s="23">
        <v>2016</v>
      </c>
      <c r="C374" s="23" t="s">
        <v>76</v>
      </c>
      <c r="D374" s="23">
        <v>597.57000000000005</v>
      </c>
      <c r="E374" s="23">
        <v>233.05</v>
      </c>
    </row>
    <row r="375" spans="1:5" x14ac:dyDescent="0.3">
      <c r="A375" s="24">
        <v>43218</v>
      </c>
      <c r="B375" s="23">
        <v>2018</v>
      </c>
      <c r="C375" s="23" t="s">
        <v>77</v>
      </c>
      <c r="D375" s="23">
        <v>837.42</v>
      </c>
      <c r="E375" s="23">
        <v>360.09</v>
      </c>
    </row>
    <row r="376" spans="1:5" x14ac:dyDescent="0.3">
      <c r="A376" s="24">
        <v>43285</v>
      </c>
      <c r="B376" s="23">
        <v>2018</v>
      </c>
      <c r="C376" s="23" t="s">
        <v>30</v>
      </c>
      <c r="D376" s="23">
        <v>226.99</v>
      </c>
      <c r="E376" s="23">
        <v>104.42</v>
      </c>
    </row>
    <row r="377" spans="1:5" x14ac:dyDescent="0.3">
      <c r="A377" s="24">
        <v>43074</v>
      </c>
      <c r="B377" s="23">
        <v>2017</v>
      </c>
      <c r="C377" s="23" t="s">
        <v>76</v>
      </c>
      <c r="D377" s="23">
        <v>1538.27</v>
      </c>
      <c r="E377" s="23">
        <v>815.28</v>
      </c>
    </row>
    <row r="378" spans="1:5" x14ac:dyDescent="0.3">
      <c r="A378" s="24">
        <v>43262</v>
      </c>
      <c r="B378" s="23">
        <v>2018</v>
      </c>
      <c r="C378" s="23" t="s">
        <v>77</v>
      </c>
      <c r="D378" s="23">
        <v>1131.7</v>
      </c>
      <c r="E378" s="23">
        <v>464</v>
      </c>
    </row>
    <row r="379" spans="1:5" x14ac:dyDescent="0.3">
      <c r="A379" s="24">
        <v>43262</v>
      </c>
      <c r="B379" s="23">
        <v>2018</v>
      </c>
      <c r="C379" s="23" t="s">
        <v>76</v>
      </c>
      <c r="D379" s="23">
        <v>530.89</v>
      </c>
      <c r="E379" s="23">
        <v>339.77</v>
      </c>
    </row>
    <row r="380" spans="1:5" x14ac:dyDescent="0.3">
      <c r="A380" s="24">
        <v>43463</v>
      </c>
      <c r="B380" s="23">
        <v>2018</v>
      </c>
      <c r="C380" s="23" t="s">
        <v>30</v>
      </c>
      <c r="D380" s="23">
        <v>1189.8399999999999</v>
      </c>
      <c r="E380" s="23">
        <v>487.83</v>
      </c>
    </row>
    <row r="381" spans="1:5" x14ac:dyDescent="0.3">
      <c r="A381" s="24">
        <v>43005</v>
      </c>
      <c r="B381" s="23">
        <v>2017</v>
      </c>
      <c r="C381" s="23" t="s">
        <v>30</v>
      </c>
      <c r="D381" s="23">
        <v>2145.9899999999998</v>
      </c>
      <c r="E381" s="23">
        <v>1309.05</v>
      </c>
    </row>
    <row r="382" spans="1:5" x14ac:dyDescent="0.3">
      <c r="A382" s="24">
        <v>42871</v>
      </c>
      <c r="B382" s="23">
        <v>2017</v>
      </c>
      <c r="C382" s="23" t="s">
        <v>31</v>
      </c>
      <c r="D382" s="23">
        <v>1189.3800000000001</v>
      </c>
      <c r="E382" s="23">
        <v>642.27</v>
      </c>
    </row>
    <row r="383" spans="1:5" x14ac:dyDescent="0.3">
      <c r="A383" s="24">
        <v>43381</v>
      </c>
      <c r="B383" s="23">
        <v>2018</v>
      </c>
      <c r="C383" s="23" t="s">
        <v>76</v>
      </c>
      <c r="D383" s="23">
        <v>1186.21</v>
      </c>
      <c r="E383" s="23">
        <v>474.48</v>
      </c>
    </row>
    <row r="384" spans="1:5" x14ac:dyDescent="0.3">
      <c r="A384" s="24">
        <v>42711</v>
      </c>
      <c r="B384" s="23">
        <v>2016</v>
      </c>
      <c r="C384" s="23" t="s">
        <v>76</v>
      </c>
      <c r="D384" s="23">
        <v>1675.29</v>
      </c>
      <c r="E384" s="23">
        <v>1105.69</v>
      </c>
    </row>
    <row r="385" spans="1:5" x14ac:dyDescent="0.3">
      <c r="A385" s="24">
        <v>43281</v>
      </c>
      <c r="B385" s="23">
        <v>2018</v>
      </c>
      <c r="C385" s="23" t="s">
        <v>30</v>
      </c>
      <c r="D385" s="23">
        <v>2184.0700000000002</v>
      </c>
      <c r="E385" s="23">
        <v>1266.76</v>
      </c>
    </row>
    <row r="386" spans="1:5" x14ac:dyDescent="0.3">
      <c r="A386" s="24">
        <v>43024</v>
      </c>
      <c r="B386" s="23">
        <v>2017</v>
      </c>
      <c r="C386" s="23" t="s">
        <v>77</v>
      </c>
      <c r="D386" s="23">
        <v>1392.48</v>
      </c>
      <c r="E386" s="23">
        <v>905.11</v>
      </c>
    </row>
    <row r="387" spans="1:5" x14ac:dyDescent="0.3">
      <c r="A387" s="24">
        <v>43202</v>
      </c>
      <c r="B387" s="23">
        <v>2018</v>
      </c>
      <c r="C387" s="23" t="s">
        <v>30</v>
      </c>
      <c r="D387" s="23">
        <v>2158.02</v>
      </c>
      <c r="E387" s="23">
        <v>1445.87</v>
      </c>
    </row>
    <row r="388" spans="1:5" x14ac:dyDescent="0.3">
      <c r="A388" s="24">
        <v>42636</v>
      </c>
      <c r="B388" s="23">
        <v>2016</v>
      </c>
      <c r="C388" s="23" t="s">
        <v>76</v>
      </c>
      <c r="D388" s="23">
        <v>2465</v>
      </c>
      <c r="E388" s="23">
        <v>1552.95</v>
      </c>
    </row>
    <row r="389" spans="1:5" x14ac:dyDescent="0.3">
      <c r="A389" s="24">
        <v>43169</v>
      </c>
      <c r="B389" s="23">
        <v>2018</v>
      </c>
      <c r="C389" s="23" t="s">
        <v>30</v>
      </c>
      <c r="D389" s="23">
        <v>2419.64</v>
      </c>
      <c r="E389" s="23">
        <v>1234.02</v>
      </c>
    </row>
    <row r="390" spans="1:5" x14ac:dyDescent="0.3">
      <c r="A390" s="24">
        <v>43440</v>
      </c>
      <c r="B390" s="23">
        <v>2018</v>
      </c>
      <c r="C390" s="23" t="s">
        <v>77</v>
      </c>
      <c r="D390" s="23">
        <v>638.61</v>
      </c>
      <c r="E390" s="23">
        <v>402.32</v>
      </c>
    </row>
    <row r="391" spans="1:5" x14ac:dyDescent="0.3">
      <c r="A391" s="24">
        <v>42400</v>
      </c>
      <c r="B391" s="23">
        <v>2016</v>
      </c>
      <c r="C391" s="23" t="s">
        <v>77</v>
      </c>
      <c r="D391" s="23">
        <v>1968.43</v>
      </c>
      <c r="E391" s="23">
        <v>1240.1099999999999</v>
      </c>
    </row>
    <row r="392" spans="1:5" x14ac:dyDescent="0.3">
      <c r="A392" s="24">
        <v>42673</v>
      </c>
      <c r="B392" s="23">
        <v>2016</v>
      </c>
      <c r="C392" s="23" t="s">
        <v>31</v>
      </c>
      <c r="D392" s="23">
        <v>2280.9699999999998</v>
      </c>
      <c r="E392" s="23">
        <v>912.39</v>
      </c>
    </row>
    <row r="393" spans="1:5" x14ac:dyDescent="0.3">
      <c r="A393" s="24">
        <v>43089</v>
      </c>
      <c r="B393" s="23">
        <v>2017</v>
      </c>
      <c r="C393" s="23" t="s">
        <v>76</v>
      </c>
      <c r="D393" s="23">
        <v>1657.87</v>
      </c>
      <c r="E393" s="23">
        <v>862.09</v>
      </c>
    </row>
    <row r="394" spans="1:5" x14ac:dyDescent="0.3">
      <c r="A394" s="24">
        <v>42903</v>
      </c>
      <c r="B394" s="23">
        <v>2017</v>
      </c>
      <c r="C394" s="23" t="s">
        <v>77</v>
      </c>
      <c r="D394" s="23">
        <v>1793.59</v>
      </c>
      <c r="E394" s="23">
        <v>753.31</v>
      </c>
    </row>
    <row r="395" spans="1:5" x14ac:dyDescent="0.3">
      <c r="A395" s="24">
        <v>42443</v>
      </c>
      <c r="B395" s="23">
        <v>2016</v>
      </c>
      <c r="C395" s="23" t="s">
        <v>31</v>
      </c>
      <c r="D395" s="23">
        <v>37.409999999999997</v>
      </c>
      <c r="E395" s="23">
        <v>18.71</v>
      </c>
    </row>
    <row r="396" spans="1:5" x14ac:dyDescent="0.3">
      <c r="A396" s="24">
        <v>42806</v>
      </c>
      <c r="B396" s="23">
        <v>2017</v>
      </c>
      <c r="C396" s="23" t="s">
        <v>30</v>
      </c>
      <c r="D396" s="23">
        <v>561.21</v>
      </c>
      <c r="E396" s="23">
        <v>297.44</v>
      </c>
    </row>
    <row r="397" spans="1:5" x14ac:dyDescent="0.3">
      <c r="A397" s="24">
        <v>43092</v>
      </c>
      <c r="B397" s="23">
        <v>2017</v>
      </c>
      <c r="C397" s="23" t="s">
        <v>77</v>
      </c>
      <c r="D397" s="23">
        <v>1826.73</v>
      </c>
      <c r="E397" s="23">
        <v>1096.04</v>
      </c>
    </row>
    <row r="398" spans="1:5" x14ac:dyDescent="0.3">
      <c r="A398" s="24">
        <v>43252</v>
      </c>
      <c r="B398" s="23">
        <v>2018</v>
      </c>
      <c r="C398" s="23" t="s">
        <v>76</v>
      </c>
      <c r="D398" s="23">
        <v>110.19</v>
      </c>
      <c r="E398" s="23">
        <v>55.1</v>
      </c>
    </row>
    <row r="399" spans="1:5" x14ac:dyDescent="0.3">
      <c r="A399" s="24">
        <v>43371</v>
      </c>
      <c r="B399" s="23">
        <v>2018</v>
      </c>
      <c r="C399" s="23" t="s">
        <v>77</v>
      </c>
      <c r="D399" s="23">
        <v>1971.48</v>
      </c>
      <c r="E399" s="23">
        <v>906.88</v>
      </c>
    </row>
    <row r="400" spans="1:5" x14ac:dyDescent="0.3">
      <c r="A400" s="24">
        <v>43064</v>
      </c>
      <c r="B400" s="23">
        <v>2017</v>
      </c>
      <c r="C400" s="23" t="s">
        <v>77</v>
      </c>
      <c r="D400" s="23">
        <v>543.38</v>
      </c>
      <c r="E400" s="23">
        <v>266.26</v>
      </c>
    </row>
    <row r="401" spans="1:5" x14ac:dyDescent="0.3">
      <c r="A401" s="24">
        <v>43005</v>
      </c>
      <c r="B401" s="23">
        <v>2017</v>
      </c>
      <c r="C401" s="23" t="s">
        <v>30</v>
      </c>
      <c r="D401" s="23">
        <v>961.3</v>
      </c>
      <c r="E401" s="23">
        <v>384.52</v>
      </c>
    </row>
    <row r="402" spans="1:5" x14ac:dyDescent="0.3">
      <c r="A402" s="24">
        <v>42798</v>
      </c>
      <c r="B402" s="23">
        <v>2017</v>
      </c>
      <c r="C402" s="23" t="s">
        <v>77</v>
      </c>
      <c r="D402" s="23">
        <v>712.75</v>
      </c>
      <c r="E402" s="23">
        <v>349.25</v>
      </c>
    </row>
    <row r="403" spans="1:5" x14ac:dyDescent="0.3">
      <c r="A403" s="24">
        <v>42754</v>
      </c>
      <c r="B403" s="23">
        <v>2017</v>
      </c>
      <c r="C403" s="23" t="s">
        <v>30</v>
      </c>
      <c r="D403" s="23">
        <v>1086.1199999999999</v>
      </c>
      <c r="E403" s="23">
        <v>727.7</v>
      </c>
    </row>
    <row r="404" spans="1:5" x14ac:dyDescent="0.3">
      <c r="A404" s="24">
        <v>42957</v>
      </c>
      <c r="B404" s="23">
        <v>2017</v>
      </c>
      <c r="C404" s="23" t="s">
        <v>76</v>
      </c>
      <c r="D404" s="23">
        <v>2496.4299999999998</v>
      </c>
      <c r="E404" s="23">
        <v>1373.04</v>
      </c>
    </row>
    <row r="405" spans="1:5" x14ac:dyDescent="0.3">
      <c r="A405" s="24">
        <v>43004</v>
      </c>
      <c r="B405" s="23">
        <v>2017</v>
      </c>
      <c r="C405" s="23" t="s">
        <v>31</v>
      </c>
      <c r="D405" s="23">
        <v>249.02</v>
      </c>
      <c r="E405" s="23">
        <v>109.57</v>
      </c>
    </row>
    <row r="406" spans="1:5" x14ac:dyDescent="0.3">
      <c r="A406" s="24">
        <v>42466</v>
      </c>
      <c r="B406" s="23">
        <v>2016</v>
      </c>
      <c r="C406" s="23" t="s">
        <v>30</v>
      </c>
      <c r="D406" s="23">
        <v>2133.2199999999998</v>
      </c>
      <c r="E406" s="23">
        <v>1130.6099999999999</v>
      </c>
    </row>
    <row r="407" spans="1:5" x14ac:dyDescent="0.3">
      <c r="A407" s="24">
        <v>42383</v>
      </c>
      <c r="B407" s="23">
        <v>2016</v>
      </c>
      <c r="C407" s="23" t="s">
        <v>76</v>
      </c>
      <c r="D407" s="23">
        <v>903.17</v>
      </c>
      <c r="E407" s="23">
        <v>478.68</v>
      </c>
    </row>
    <row r="408" spans="1:5" x14ac:dyDescent="0.3">
      <c r="A408" s="24">
        <v>43087</v>
      </c>
      <c r="B408" s="23">
        <v>2017</v>
      </c>
      <c r="C408" s="23" t="s">
        <v>76</v>
      </c>
      <c r="D408" s="23">
        <v>1472.87</v>
      </c>
      <c r="E408" s="23">
        <v>898.45</v>
      </c>
    </row>
    <row r="409" spans="1:5" x14ac:dyDescent="0.3">
      <c r="A409" s="24">
        <v>42456</v>
      </c>
      <c r="B409" s="23">
        <v>2016</v>
      </c>
      <c r="C409" s="23" t="s">
        <v>31</v>
      </c>
      <c r="D409" s="23">
        <v>2226.17</v>
      </c>
      <c r="E409" s="23">
        <v>1424.75</v>
      </c>
    </row>
    <row r="410" spans="1:5" x14ac:dyDescent="0.3">
      <c r="A410" s="24">
        <v>42401</v>
      </c>
      <c r="B410" s="23">
        <v>2016</v>
      </c>
      <c r="C410" s="23" t="s">
        <v>77</v>
      </c>
      <c r="D410" s="23">
        <v>1859.52</v>
      </c>
      <c r="E410" s="23">
        <v>948.36</v>
      </c>
    </row>
    <row r="411" spans="1:5" x14ac:dyDescent="0.3">
      <c r="A411" s="24">
        <v>43235</v>
      </c>
      <c r="B411" s="23">
        <v>2018</v>
      </c>
      <c r="C411" s="23" t="s">
        <v>31</v>
      </c>
      <c r="D411" s="23">
        <v>2187.08</v>
      </c>
      <c r="E411" s="23">
        <v>852.96</v>
      </c>
    </row>
    <row r="412" spans="1:5" x14ac:dyDescent="0.3">
      <c r="A412" s="24">
        <v>42723</v>
      </c>
      <c r="B412" s="23">
        <v>2016</v>
      </c>
      <c r="C412" s="23" t="s">
        <v>31</v>
      </c>
      <c r="D412" s="23">
        <v>1283.51</v>
      </c>
      <c r="E412" s="23">
        <v>757.27</v>
      </c>
    </row>
    <row r="413" spans="1:5" x14ac:dyDescent="0.3">
      <c r="A413" s="24">
        <v>42517</v>
      </c>
      <c r="B413" s="23">
        <v>2016</v>
      </c>
      <c r="C413" s="23" t="s">
        <v>76</v>
      </c>
      <c r="D413" s="23">
        <v>790.88</v>
      </c>
      <c r="E413" s="23">
        <v>498.25</v>
      </c>
    </row>
    <row r="414" spans="1:5" x14ac:dyDescent="0.3">
      <c r="A414" s="24">
        <v>42441</v>
      </c>
      <c r="B414" s="23">
        <v>2016</v>
      </c>
      <c r="C414" s="23" t="s">
        <v>76</v>
      </c>
      <c r="D414" s="23">
        <v>2249.06</v>
      </c>
      <c r="E414" s="23">
        <v>1079.55</v>
      </c>
    </row>
    <row r="415" spans="1:5" x14ac:dyDescent="0.3">
      <c r="A415" s="24">
        <v>42826</v>
      </c>
      <c r="B415" s="23">
        <v>2017</v>
      </c>
      <c r="C415" s="23" t="s">
        <v>30</v>
      </c>
      <c r="D415" s="23">
        <v>233.71</v>
      </c>
      <c r="E415" s="23">
        <v>102.83</v>
      </c>
    </row>
    <row r="416" spans="1:5" x14ac:dyDescent="0.3">
      <c r="A416" s="24">
        <v>43451</v>
      </c>
      <c r="B416" s="23">
        <v>2018</v>
      </c>
      <c r="C416" s="23" t="s">
        <v>31</v>
      </c>
      <c r="D416" s="23">
        <v>2216.86</v>
      </c>
      <c r="E416" s="23">
        <v>1019.76</v>
      </c>
    </row>
    <row r="417" spans="1:5" x14ac:dyDescent="0.3">
      <c r="A417" s="24">
        <v>43058</v>
      </c>
      <c r="B417" s="23">
        <v>2017</v>
      </c>
      <c r="C417" s="23" t="s">
        <v>30</v>
      </c>
      <c r="D417" s="23">
        <v>2117.14</v>
      </c>
      <c r="E417" s="23">
        <v>1206.77</v>
      </c>
    </row>
    <row r="418" spans="1:5" x14ac:dyDescent="0.3">
      <c r="A418" s="24">
        <v>42663</v>
      </c>
      <c r="B418" s="23">
        <v>2016</v>
      </c>
      <c r="C418" s="23" t="s">
        <v>30</v>
      </c>
      <c r="D418" s="23">
        <v>98.19</v>
      </c>
      <c r="E418" s="23">
        <v>63.82</v>
      </c>
    </row>
    <row r="419" spans="1:5" x14ac:dyDescent="0.3">
      <c r="A419" s="24">
        <v>42426</v>
      </c>
      <c r="B419" s="23">
        <v>2016</v>
      </c>
      <c r="C419" s="23" t="s">
        <v>30</v>
      </c>
      <c r="D419" s="23">
        <v>539.79</v>
      </c>
      <c r="E419" s="23">
        <v>296.88</v>
      </c>
    </row>
    <row r="420" spans="1:5" x14ac:dyDescent="0.3">
      <c r="A420" s="24">
        <v>42591</v>
      </c>
      <c r="B420" s="23">
        <v>2016</v>
      </c>
      <c r="C420" s="23" t="s">
        <v>31</v>
      </c>
      <c r="D420" s="23">
        <v>1740.05</v>
      </c>
      <c r="E420" s="23">
        <v>1113.6300000000001</v>
      </c>
    </row>
    <row r="421" spans="1:5" x14ac:dyDescent="0.3">
      <c r="A421" s="24">
        <v>42853</v>
      </c>
      <c r="B421" s="23">
        <v>2017</v>
      </c>
      <c r="C421" s="23" t="s">
        <v>30</v>
      </c>
      <c r="D421" s="23">
        <v>255.53</v>
      </c>
      <c r="E421" s="23">
        <v>171.21</v>
      </c>
    </row>
    <row r="422" spans="1:5" x14ac:dyDescent="0.3">
      <c r="A422" s="24">
        <v>43302</v>
      </c>
      <c r="B422" s="23">
        <v>2018</v>
      </c>
      <c r="C422" s="23" t="s">
        <v>30</v>
      </c>
      <c r="D422" s="23">
        <v>351.43</v>
      </c>
      <c r="E422" s="23">
        <v>158.13999999999999</v>
      </c>
    </row>
    <row r="423" spans="1:5" x14ac:dyDescent="0.3">
      <c r="A423" s="24">
        <v>42532</v>
      </c>
      <c r="B423" s="23">
        <v>2016</v>
      </c>
      <c r="C423" s="23" t="s">
        <v>31</v>
      </c>
      <c r="D423" s="23">
        <v>360.48</v>
      </c>
      <c r="E423" s="23">
        <v>198.26</v>
      </c>
    </row>
    <row r="424" spans="1:5" x14ac:dyDescent="0.3">
      <c r="A424" s="24">
        <v>43090</v>
      </c>
      <c r="B424" s="23">
        <v>2017</v>
      </c>
      <c r="C424" s="23" t="s">
        <v>30</v>
      </c>
      <c r="D424" s="23">
        <v>607.66</v>
      </c>
      <c r="E424" s="23">
        <v>376.75</v>
      </c>
    </row>
    <row r="425" spans="1:5" x14ac:dyDescent="0.3">
      <c r="A425" s="24">
        <v>43296</v>
      </c>
      <c r="B425" s="23">
        <v>2018</v>
      </c>
      <c r="C425" s="23" t="s">
        <v>76</v>
      </c>
      <c r="D425" s="23">
        <v>2348.0500000000002</v>
      </c>
      <c r="E425" s="23">
        <v>1009.66</v>
      </c>
    </row>
    <row r="426" spans="1:5" x14ac:dyDescent="0.3">
      <c r="A426" s="24">
        <v>42889</v>
      </c>
      <c r="B426" s="23">
        <v>2017</v>
      </c>
      <c r="C426" s="23" t="s">
        <v>30</v>
      </c>
      <c r="D426" s="23">
        <v>2347.36</v>
      </c>
      <c r="E426" s="23">
        <v>938.94</v>
      </c>
    </row>
    <row r="427" spans="1:5" x14ac:dyDescent="0.3">
      <c r="A427" s="24">
        <v>43153</v>
      </c>
      <c r="B427" s="23">
        <v>2018</v>
      </c>
      <c r="C427" s="23" t="s">
        <v>76</v>
      </c>
      <c r="D427" s="23">
        <v>149.54</v>
      </c>
      <c r="E427" s="23">
        <v>71.78</v>
      </c>
    </row>
    <row r="428" spans="1:5" x14ac:dyDescent="0.3">
      <c r="A428" s="24">
        <v>42656</v>
      </c>
      <c r="B428" s="23">
        <v>2016</v>
      </c>
      <c r="C428" s="23" t="s">
        <v>76</v>
      </c>
      <c r="D428" s="23">
        <v>1146.83</v>
      </c>
      <c r="E428" s="23">
        <v>527.54</v>
      </c>
    </row>
    <row r="429" spans="1:5" x14ac:dyDescent="0.3">
      <c r="A429" s="24">
        <v>43436</v>
      </c>
      <c r="B429" s="23">
        <v>2018</v>
      </c>
      <c r="C429" s="23" t="s">
        <v>76</v>
      </c>
      <c r="D429" s="23">
        <v>1611.46</v>
      </c>
      <c r="E429" s="23">
        <v>837.96</v>
      </c>
    </row>
    <row r="430" spans="1:5" x14ac:dyDescent="0.3">
      <c r="A430" s="24">
        <v>42835</v>
      </c>
      <c r="B430" s="23">
        <v>2017</v>
      </c>
      <c r="C430" s="23" t="s">
        <v>31</v>
      </c>
      <c r="D430" s="23">
        <v>312.83</v>
      </c>
      <c r="E430" s="23">
        <v>178.31</v>
      </c>
    </row>
    <row r="431" spans="1:5" x14ac:dyDescent="0.3">
      <c r="A431" s="24">
        <v>42674</v>
      </c>
      <c r="B431" s="23">
        <v>2016</v>
      </c>
      <c r="C431" s="23" t="s">
        <v>30</v>
      </c>
      <c r="D431" s="23">
        <v>1769.08</v>
      </c>
      <c r="E431" s="23">
        <v>1149.9000000000001</v>
      </c>
    </row>
    <row r="432" spans="1:5" x14ac:dyDescent="0.3">
      <c r="A432" s="24">
        <v>42751</v>
      </c>
      <c r="B432" s="23">
        <v>2017</v>
      </c>
      <c r="C432" s="23" t="s">
        <v>31</v>
      </c>
      <c r="D432" s="23">
        <v>1146.08</v>
      </c>
      <c r="E432" s="23">
        <v>641.79999999999995</v>
      </c>
    </row>
    <row r="433" spans="1:5" x14ac:dyDescent="0.3">
      <c r="A433" s="24">
        <v>43071</v>
      </c>
      <c r="B433" s="23">
        <v>2017</v>
      </c>
      <c r="C433" s="23" t="s">
        <v>76</v>
      </c>
      <c r="D433" s="23">
        <v>2109.7399999999998</v>
      </c>
      <c r="E433" s="23">
        <v>822.8</v>
      </c>
    </row>
    <row r="434" spans="1:5" x14ac:dyDescent="0.3">
      <c r="A434" s="24">
        <v>42628</v>
      </c>
      <c r="B434" s="23">
        <v>2016</v>
      </c>
      <c r="C434" s="23" t="s">
        <v>76</v>
      </c>
      <c r="D434" s="23">
        <v>78.819999999999993</v>
      </c>
      <c r="E434" s="23">
        <v>40.200000000000003</v>
      </c>
    </row>
    <row r="435" spans="1:5" x14ac:dyDescent="0.3">
      <c r="A435" s="24">
        <v>42730</v>
      </c>
      <c r="B435" s="23">
        <v>2016</v>
      </c>
      <c r="C435" s="23" t="s">
        <v>31</v>
      </c>
      <c r="D435" s="23">
        <v>1965.78</v>
      </c>
      <c r="E435" s="23">
        <v>786.31</v>
      </c>
    </row>
    <row r="436" spans="1:5" x14ac:dyDescent="0.3">
      <c r="A436" s="24">
        <v>43044</v>
      </c>
      <c r="B436" s="23">
        <v>2017</v>
      </c>
      <c r="C436" s="23" t="s">
        <v>77</v>
      </c>
      <c r="D436" s="23">
        <v>88.26</v>
      </c>
      <c r="E436" s="23">
        <v>41.48</v>
      </c>
    </row>
    <row r="437" spans="1:5" x14ac:dyDescent="0.3">
      <c r="A437" s="24">
        <v>43261</v>
      </c>
      <c r="B437" s="23">
        <v>2018</v>
      </c>
      <c r="C437" s="23" t="s">
        <v>31</v>
      </c>
      <c r="D437" s="23">
        <v>2468.0100000000002</v>
      </c>
      <c r="E437" s="23">
        <v>962.52</v>
      </c>
    </row>
    <row r="438" spans="1:5" x14ac:dyDescent="0.3">
      <c r="A438" s="24">
        <v>43457</v>
      </c>
      <c r="B438" s="23">
        <v>2018</v>
      </c>
      <c r="C438" s="23" t="s">
        <v>76</v>
      </c>
      <c r="D438" s="23">
        <v>1656.82</v>
      </c>
      <c r="E438" s="23">
        <v>1060.3599999999999</v>
      </c>
    </row>
    <row r="439" spans="1:5" x14ac:dyDescent="0.3">
      <c r="A439" s="24">
        <v>42534</v>
      </c>
      <c r="B439" s="23">
        <v>2016</v>
      </c>
      <c r="C439" s="23" t="s">
        <v>30</v>
      </c>
      <c r="D439" s="23">
        <v>1005.73</v>
      </c>
      <c r="E439" s="23">
        <v>553.15</v>
      </c>
    </row>
    <row r="440" spans="1:5" x14ac:dyDescent="0.3">
      <c r="A440" s="24">
        <v>43158</v>
      </c>
      <c r="B440" s="23">
        <v>2018</v>
      </c>
      <c r="C440" s="23" t="s">
        <v>30</v>
      </c>
      <c r="D440" s="23">
        <v>78</v>
      </c>
      <c r="E440" s="23">
        <v>35.880000000000003</v>
      </c>
    </row>
    <row r="441" spans="1:5" x14ac:dyDescent="0.3">
      <c r="A441" s="24">
        <v>43408</v>
      </c>
      <c r="B441" s="23">
        <v>2018</v>
      </c>
      <c r="C441" s="23" t="s">
        <v>30</v>
      </c>
      <c r="D441" s="23">
        <v>577.51</v>
      </c>
      <c r="E441" s="23">
        <v>259.88</v>
      </c>
    </row>
    <row r="442" spans="1:5" x14ac:dyDescent="0.3">
      <c r="A442" s="24">
        <v>42792</v>
      </c>
      <c r="B442" s="23">
        <v>2017</v>
      </c>
      <c r="C442" s="23" t="s">
        <v>76</v>
      </c>
      <c r="D442" s="23">
        <v>538.86</v>
      </c>
      <c r="E442" s="23">
        <v>323.32</v>
      </c>
    </row>
    <row r="443" spans="1:5" x14ac:dyDescent="0.3">
      <c r="A443" s="24">
        <v>42620</v>
      </c>
      <c r="B443" s="23">
        <v>2016</v>
      </c>
      <c r="C443" s="23" t="s">
        <v>30</v>
      </c>
      <c r="D443" s="23">
        <v>1527.05</v>
      </c>
      <c r="E443" s="23">
        <v>748.25</v>
      </c>
    </row>
    <row r="444" spans="1:5" x14ac:dyDescent="0.3">
      <c r="A444" s="24">
        <v>42415</v>
      </c>
      <c r="B444" s="23">
        <v>2016</v>
      </c>
      <c r="C444" s="23" t="s">
        <v>31</v>
      </c>
      <c r="D444" s="23">
        <v>410.71</v>
      </c>
      <c r="E444" s="23">
        <v>221.78</v>
      </c>
    </row>
    <row r="445" spans="1:5" x14ac:dyDescent="0.3">
      <c r="A445" s="24">
        <v>43107</v>
      </c>
      <c r="B445" s="23">
        <v>2018</v>
      </c>
      <c r="C445" s="23" t="s">
        <v>76</v>
      </c>
      <c r="D445" s="23">
        <v>1709.63</v>
      </c>
      <c r="E445" s="23">
        <v>1094.1600000000001</v>
      </c>
    </row>
    <row r="446" spans="1:5" x14ac:dyDescent="0.3">
      <c r="A446" s="24">
        <v>42739</v>
      </c>
      <c r="B446" s="23">
        <v>2017</v>
      </c>
      <c r="C446" s="23" t="s">
        <v>76</v>
      </c>
      <c r="D446" s="23">
        <v>2494.98</v>
      </c>
      <c r="E446" s="23">
        <v>1172.6400000000001</v>
      </c>
    </row>
    <row r="447" spans="1:5" x14ac:dyDescent="0.3">
      <c r="A447" s="24">
        <v>42815</v>
      </c>
      <c r="B447" s="23">
        <v>2017</v>
      </c>
      <c r="C447" s="23" t="s">
        <v>30</v>
      </c>
      <c r="D447" s="23">
        <v>33.229999999999997</v>
      </c>
      <c r="E447" s="23">
        <v>16.28</v>
      </c>
    </row>
    <row r="448" spans="1:5" x14ac:dyDescent="0.3">
      <c r="A448" s="24">
        <v>43341</v>
      </c>
      <c r="B448" s="23">
        <v>2018</v>
      </c>
      <c r="C448" s="23" t="s">
        <v>31</v>
      </c>
      <c r="D448" s="23">
        <v>1123.3699999999999</v>
      </c>
      <c r="E448" s="23">
        <v>505.52</v>
      </c>
    </row>
    <row r="449" spans="1:5" x14ac:dyDescent="0.3">
      <c r="A449" s="24">
        <v>42535</v>
      </c>
      <c r="B449" s="23">
        <v>2016</v>
      </c>
      <c r="C449" s="23" t="s">
        <v>31</v>
      </c>
      <c r="D449" s="23">
        <v>2278.94</v>
      </c>
      <c r="E449" s="23">
        <v>1526.89</v>
      </c>
    </row>
    <row r="450" spans="1:5" x14ac:dyDescent="0.3">
      <c r="A450" s="24">
        <v>43376</v>
      </c>
      <c r="B450" s="23">
        <v>2018</v>
      </c>
      <c r="C450" s="23" t="s">
        <v>30</v>
      </c>
      <c r="D450" s="23">
        <v>540.51</v>
      </c>
      <c r="E450" s="23">
        <v>254.04</v>
      </c>
    </row>
    <row r="451" spans="1:5" x14ac:dyDescent="0.3">
      <c r="A451" s="24">
        <v>43204</v>
      </c>
      <c r="B451" s="23">
        <v>2018</v>
      </c>
      <c r="C451" s="23" t="s">
        <v>30</v>
      </c>
      <c r="D451" s="23">
        <v>1321.13</v>
      </c>
      <c r="E451" s="23">
        <v>594.51</v>
      </c>
    </row>
    <row r="452" spans="1:5" x14ac:dyDescent="0.3">
      <c r="A452" s="24">
        <v>42656</v>
      </c>
      <c r="B452" s="23">
        <v>2016</v>
      </c>
      <c r="C452" s="23" t="s">
        <v>77</v>
      </c>
      <c r="D452" s="23">
        <v>2376.8000000000002</v>
      </c>
      <c r="E452" s="23">
        <v>1544.92</v>
      </c>
    </row>
    <row r="453" spans="1:5" x14ac:dyDescent="0.3">
      <c r="A453" s="24">
        <v>42670</v>
      </c>
      <c r="B453" s="23">
        <v>2016</v>
      </c>
      <c r="C453" s="23" t="s">
        <v>30</v>
      </c>
      <c r="D453" s="23">
        <v>2434.29</v>
      </c>
      <c r="E453" s="23">
        <v>973.72</v>
      </c>
    </row>
    <row r="454" spans="1:5" x14ac:dyDescent="0.3">
      <c r="A454" s="24">
        <v>43263</v>
      </c>
      <c r="B454" s="23">
        <v>2018</v>
      </c>
      <c r="C454" s="23" t="s">
        <v>30</v>
      </c>
      <c r="D454" s="23">
        <v>1397.51</v>
      </c>
      <c r="E454" s="23">
        <v>559</v>
      </c>
    </row>
    <row r="455" spans="1:5" x14ac:dyDescent="0.3">
      <c r="A455" s="24">
        <v>43116</v>
      </c>
      <c r="B455" s="23">
        <v>2018</v>
      </c>
      <c r="C455" s="23" t="s">
        <v>30</v>
      </c>
      <c r="D455" s="23">
        <v>751.96</v>
      </c>
      <c r="E455" s="23">
        <v>360.94</v>
      </c>
    </row>
    <row r="456" spans="1:5" x14ac:dyDescent="0.3">
      <c r="A456" s="24">
        <v>42403</v>
      </c>
      <c r="B456" s="23">
        <v>2016</v>
      </c>
      <c r="C456" s="23" t="s">
        <v>76</v>
      </c>
      <c r="D456" s="23">
        <v>1586.27</v>
      </c>
      <c r="E456" s="23">
        <v>650.37</v>
      </c>
    </row>
    <row r="457" spans="1:5" x14ac:dyDescent="0.3">
      <c r="A457" s="24">
        <v>42650</v>
      </c>
      <c r="B457" s="23">
        <v>2016</v>
      </c>
      <c r="C457" s="23" t="s">
        <v>30</v>
      </c>
      <c r="D457" s="23">
        <v>622.54999999999995</v>
      </c>
      <c r="E457" s="23">
        <v>242.79</v>
      </c>
    </row>
    <row r="458" spans="1:5" x14ac:dyDescent="0.3">
      <c r="A458" s="24">
        <v>42685</v>
      </c>
      <c r="B458" s="23">
        <v>2016</v>
      </c>
      <c r="C458" s="23" t="s">
        <v>30</v>
      </c>
      <c r="D458" s="23">
        <v>1641.29</v>
      </c>
      <c r="E458" s="23">
        <v>804.23</v>
      </c>
    </row>
    <row r="459" spans="1:5" x14ac:dyDescent="0.3">
      <c r="A459" s="24">
        <v>42733</v>
      </c>
      <c r="B459" s="23">
        <v>2016</v>
      </c>
      <c r="C459" s="23" t="s">
        <v>77</v>
      </c>
      <c r="D459" s="23">
        <v>2372.5100000000002</v>
      </c>
      <c r="E459" s="23">
        <v>1162.53</v>
      </c>
    </row>
    <row r="460" spans="1:5" x14ac:dyDescent="0.3">
      <c r="A460" s="24">
        <v>42463</v>
      </c>
      <c r="B460" s="23">
        <v>2016</v>
      </c>
      <c r="C460" s="23" t="s">
        <v>77</v>
      </c>
      <c r="D460" s="23">
        <v>1402.83</v>
      </c>
      <c r="E460" s="23">
        <v>757.53</v>
      </c>
    </row>
    <row r="461" spans="1:5" x14ac:dyDescent="0.3">
      <c r="A461" s="24">
        <v>42730</v>
      </c>
      <c r="B461" s="23">
        <v>2016</v>
      </c>
      <c r="C461" s="23" t="s">
        <v>77</v>
      </c>
      <c r="D461" s="23">
        <v>1457.64</v>
      </c>
      <c r="E461" s="23">
        <v>641.36</v>
      </c>
    </row>
    <row r="462" spans="1:5" x14ac:dyDescent="0.3">
      <c r="A462" s="24">
        <v>42985</v>
      </c>
      <c r="B462" s="23">
        <v>2017</v>
      </c>
      <c r="C462" s="23" t="s">
        <v>31</v>
      </c>
      <c r="D462" s="23">
        <v>364.61</v>
      </c>
      <c r="E462" s="23">
        <v>222.41</v>
      </c>
    </row>
    <row r="463" spans="1:5" x14ac:dyDescent="0.3">
      <c r="A463" s="24">
        <v>42686</v>
      </c>
      <c r="B463" s="23">
        <v>2016</v>
      </c>
      <c r="C463" s="23" t="s">
        <v>31</v>
      </c>
      <c r="D463" s="23">
        <v>736.24</v>
      </c>
      <c r="E463" s="23">
        <v>427.02</v>
      </c>
    </row>
    <row r="464" spans="1:5" x14ac:dyDescent="0.3">
      <c r="A464" s="24">
        <v>43460</v>
      </c>
      <c r="B464" s="23">
        <v>2018</v>
      </c>
      <c r="C464" s="23" t="s">
        <v>76</v>
      </c>
      <c r="D464" s="23">
        <v>923.94</v>
      </c>
      <c r="E464" s="23">
        <v>471.21</v>
      </c>
    </row>
    <row r="465" spans="1:5" x14ac:dyDescent="0.3">
      <c r="A465" s="24">
        <v>42465</v>
      </c>
      <c r="B465" s="23">
        <v>2016</v>
      </c>
      <c r="C465" s="23" t="s">
        <v>77</v>
      </c>
      <c r="D465" s="23">
        <v>295.16000000000003</v>
      </c>
      <c r="E465" s="23">
        <v>168.24</v>
      </c>
    </row>
    <row r="466" spans="1:5" x14ac:dyDescent="0.3">
      <c r="A466" s="24">
        <v>43066</v>
      </c>
      <c r="B466" s="23">
        <v>2017</v>
      </c>
      <c r="C466" s="23" t="s">
        <v>76</v>
      </c>
      <c r="D466" s="23">
        <v>278.19</v>
      </c>
      <c r="E466" s="23">
        <v>136.31</v>
      </c>
    </row>
    <row r="467" spans="1:5" x14ac:dyDescent="0.3">
      <c r="A467" s="24">
        <v>43364</v>
      </c>
      <c r="B467" s="23">
        <v>2018</v>
      </c>
      <c r="C467" s="23" t="s">
        <v>76</v>
      </c>
      <c r="D467" s="23">
        <v>377.95</v>
      </c>
      <c r="E467" s="23">
        <v>226.77</v>
      </c>
    </row>
    <row r="468" spans="1:5" x14ac:dyDescent="0.3">
      <c r="A468" s="24">
        <v>43031</v>
      </c>
      <c r="B468" s="23">
        <v>2017</v>
      </c>
      <c r="C468" s="23" t="s">
        <v>77</v>
      </c>
      <c r="D468" s="23">
        <v>299.07</v>
      </c>
      <c r="E468" s="23">
        <v>134.58000000000001</v>
      </c>
    </row>
    <row r="469" spans="1:5" x14ac:dyDescent="0.3">
      <c r="A469" s="24">
        <v>42385</v>
      </c>
      <c r="B469" s="23">
        <v>2016</v>
      </c>
      <c r="C469" s="23" t="s">
        <v>77</v>
      </c>
      <c r="D469" s="23">
        <v>2462.06</v>
      </c>
      <c r="E469" s="23">
        <v>1058.69</v>
      </c>
    </row>
    <row r="470" spans="1:5" x14ac:dyDescent="0.3">
      <c r="A470" s="24">
        <v>43251</v>
      </c>
      <c r="B470" s="23">
        <v>2018</v>
      </c>
      <c r="C470" s="23" t="s">
        <v>76</v>
      </c>
      <c r="D470" s="23">
        <v>1621.96</v>
      </c>
      <c r="E470" s="23">
        <v>843.42</v>
      </c>
    </row>
    <row r="471" spans="1:5" x14ac:dyDescent="0.3">
      <c r="A471" s="24">
        <v>43313</v>
      </c>
      <c r="B471" s="23">
        <v>2018</v>
      </c>
      <c r="C471" s="23" t="s">
        <v>31</v>
      </c>
      <c r="D471" s="23">
        <v>1708.73</v>
      </c>
      <c r="E471" s="23">
        <v>905.63</v>
      </c>
    </row>
    <row r="472" spans="1:5" x14ac:dyDescent="0.3">
      <c r="A472" s="24">
        <v>43263</v>
      </c>
      <c r="B472" s="23">
        <v>2018</v>
      </c>
      <c r="C472" s="23" t="s">
        <v>30</v>
      </c>
      <c r="D472" s="23">
        <v>254.01</v>
      </c>
      <c r="E472" s="23">
        <v>149.87</v>
      </c>
    </row>
    <row r="473" spans="1:5" x14ac:dyDescent="0.3">
      <c r="A473" s="24">
        <v>42801</v>
      </c>
      <c r="B473" s="23">
        <v>2017</v>
      </c>
      <c r="C473" s="23" t="s">
        <v>77</v>
      </c>
      <c r="D473" s="23">
        <v>2435.94</v>
      </c>
      <c r="E473" s="23">
        <v>1096.17</v>
      </c>
    </row>
    <row r="474" spans="1:5" x14ac:dyDescent="0.3">
      <c r="A474" s="24">
        <v>43386</v>
      </c>
      <c r="B474" s="23">
        <v>2018</v>
      </c>
      <c r="C474" s="23" t="s">
        <v>30</v>
      </c>
      <c r="D474" s="23">
        <v>2342.37</v>
      </c>
      <c r="E474" s="23">
        <v>1218.03</v>
      </c>
    </row>
    <row r="475" spans="1:5" x14ac:dyDescent="0.3">
      <c r="A475" s="24">
        <v>43404</v>
      </c>
      <c r="B475" s="23">
        <v>2018</v>
      </c>
      <c r="C475" s="23" t="s">
        <v>77</v>
      </c>
      <c r="D475" s="23">
        <v>1626.41</v>
      </c>
      <c r="E475" s="23">
        <v>829.47</v>
      </c>
    </row>
    <row r="476" spans="1:5" x14ac:dyDescent="0.3">
      <c r="A476" s="24">
        <v>43336</v>
      </c>
      <c r="B476" s="23">
        <v>2018</v>
      </c>
      <c r="C476" s="23" t="s">
        <v>76</v>
      </c>
      <c r="D476" s="23">
        <v>2228.5500000000002</v>
      </c>
      <c r="E476" s="23">
        <v>891.42</v>
      </c>
    </row>
    <row r="477" spans="1:5" x14ac:dyDescent="0.3">
      <c r="A477" s="24">
        <v>42875</v>
      </c>
      <c r="B477" s="23">
        <v>2017</v>
      </c>
      <c r="C477" s="23" t="s">
        <v>31</v>
      </c>
      <c r="D477" s="23">
        <v>508.97</v>
      </c>
      <c r="E477" s="23">
        <v>213.77</v>
      </c>
    </row>
    <row r="478" spans="1:5" x14ac:dyDescent="0.3">
      <c r="A478" s="24">
        <v>42693</v>
      </c>
      <c r="B478" s="23">
        <v>2016</v>
      </c>
      <c r="C478" s="23" t="s">
        <v>76</v>
      </c>
      <c r="D478" s="23">
        <v>2205.67</v>
      </c>
      <c r="E478" s="23">
        <v>1235.18</v>
      </c>
    </row>
    <row r="479" spans="1:5" x14ac:dyDescent="0.3">
      <c r="A479" s="24">
        <v>42872</v>
      </c>
      <c r="B479" s="23">
        <v>2017</v>
      </c>
      <c r="C479" s="23" t="s">
        <v>31</v>
      </c>
      <c r="D479" s="23">
        <v>1057.56</v>
      </c>
      <c r="E479" s="23">
        <v>412.45</v>
      </c>
    </row>
    <row r="480" spans="1:5" x14ac:dyDescent="0.3">
      <c r="A480" s="24">
        <v>42420</v>
      </c>
      <c r="B480" s="23">
        <v>2016</v>
      </c>
      <c r="C480" s="23" t="s">
        <v>30</v>
      </c>
      <c r="D480" s="23">
        <v>1458.31</v>
      </c>
      <c r="E480" s="23">
        <v>699.99</v>
      </c>
    </row>
    <row r="481" spans="1:5" x14ac:dyDescent="0.3">
      <c r="A481" s="24">
        <v>43179</v>
      </c>
      <c r="B481" s="23">
        <v>2018</v>
      </c>
      <c r="C481" s="23" t="s">
        <v>31</v>
      </c>
      <c r="D481" s="23">
        <v>458.76</v>
      </c>
      <c r="E481" s="23">
        <v>243.14</v>
      </c>
    </row>
    <row r="482" spans="1:5" x14ac:dyDescent="0.3">
      <c r="A482" s="24">
        <v>42964</v>
      </c>
      <c r="B482" s="23">
        <v>2017</v>
      </c>
      <c r="C482" s="23" t="s">
        <v>30</v>
      </c>
      <c r="D482" s="23">
        <v>172.58</v>
      </c>
      <c r="E482" s="23">
        <v>82.84</v>
      </c>
    </row>
    <row r="483" spans="1:5" x14ac:dyDescent="0.3">
      <c r="A483" s="24">
        <v>42959</v>
      </c>
      <c r="B483" s="23">
        <v>2017</v>
      </c>
      <c r="C483" s="23" t="s">
        <v>76</v>
      </c>
      <c r="D483" s="23">
        <v>2375.3200000000002</v>
      </c>
      <c r="E483" s="23">
        <v>1567.71</v>
      </c>
    </row>
    <row r="484" spans="1:5" x14ac:dyDescent="0.3">
      <c r="A484" s="24">
        <v>43176</v>
      </c>
      <c r="B484" s="23">
        <v>2018</v>
      </c>
      <c r="C484" s="23" t="s">
        <v>30</v>
      </c>
      <c r="D484" s="23">
        <v>1542.83</v>
      </c>
      <c r="E484" s="23">
        <v>802.27</v>
      </c>
    </row>
    <row r="485" spans="1:5" x14ac:dyDescent="0.3">
      <c r="A485" s="24">
        <v>42532</v>
      </c>
      <c r="B485" s="23">
        <v>2016</v>
      </c>
      <c r="C485" s="23" t="s">
        <v>31</v>
      </c>
      <c r="D485" s="23">
        <v>660.93</v>
      </c>
      <c r="E485" s="23">
        <v>304.02999999999997</v>
      </c>
    </row>
    <row r="486" spans="1:5" x14ac:dyDescent="0.3">
      <c r="A486" s="24">
        <v>42674</v>
      </c>
      <c r="B486" s="23">
        <v>2016</v>
      </c>
      <c r="C486" s="23" t="s">
        <v>77</v>
      </c>
      <c r="D486" s="23">
        <v>544.23</v>
      </c>
      <c r="E486" s="23">
        <v>212.25</v>
      </c>
    </row>
    <row r="487" spans="1:5" x14ac:dyDescent="0.3">
      <c r="A487" s="24">
        <v>42855</v>
      </c>
      <c r="B487" s="23">
        <v>2017</v>
      </c>
      <c r="C487" s="23" t="s">
        <v>76</v>
      </c>
      <c r="D487" s="23">
        <v>150.19</v>
      </c>
      <c r="E487" s="23">
        <v>82.6</v>
      </c>
    </row>
    <row r="488" spans="1:5" x14ac:dyDescent="0.3">
      <c r="A488" s="24">
        <v>43058</v>
      </c>
      <c r="B488" s="23">
        <v>2017</v>
      </c>
      <c r="C488" s="23" t="s">
        <v>77</v>
      </c>
      <c r="D488" s="23">
        <v>451.19</v>
      </c>
      <c r="E488" s="23">
        <v>284.25</v>
      </c>
    </row>
    <row r="489" spans="1:5" x14ac:dyDescent="0.3">
      <c r="A489" s="24">
        <v>43116</v>
      </c>
      <c r="B489" s="23">
        <v>2018</v>
      </c>
      <c r="C489" s="23" t="s">
        <v>31</v>
      </c>
      <c r="D489" s="23">
        <v>1711.73</v>
      </c>
      <c r="E489" s="23">
        <v>958.57</v>
      </c>
    </row>
    <row r="490" spans="1:5" x14ac:dyDescent="0.3">
      <c r="A490" s="24">
        <v>43250</v>
      </c>
      <c r="B490" s="23">
        <v>2018</v>
      </c>
      <c r="C490" s="23" t="s">
        <v>30</v>
      </c>
      <c r="D490" s="23">
        <v>689.05</v>
      </c>
      <c r="E490" s="23">
        <v>461.66</v>
      </c>
    </row>
    <row r="491" spans="1:5" x14ac:dyDescent="0.3">
      <c r="A491" s="24">
        <v>42493</v>
      </c>
      <c r="B491" s="23">
        <v>2016</v>
      </c>
      <c r="C491" s="23" t="s">
        <v>31</v>
      </c>
      <c r="D491" s="23">
        <v>1463.2</v>
      </c>
      <c r="E491" s="23">
        <v>643.80999999999995</v>
      </c>
    </row>
    <row r="492" spans="1:5" x14ac:dyDescent="0.3">
      <c r="A492" s="24">
        <v>42700</v>
      </c>
      <c r="B492" s="23">
        <v>2016</v>
      </c>
      <c r="C492" s="23" t="s">
        <v>30</v>
      </c>
      <c r="D492" s="23">
        <v>398.06</v>
      </c>
      <c r="E492" s="23">
        <v>250.78</v>
      </c>
    </row>
    <row r="493" spans="1:5" x14ac:dyDescent="0.3">
      <c r="A493" s="24">
        <v>42612</v>
      </c>
      <c r="B493" s="23">
        <v>2016</v>
      </c>
      <c r="C493" s="23" t="s">
        <v>77</v>
      </c>
      <c r="D493" s="23">
        <v>2139.4699999999998</v>
      </c>
      <c r="E493" s="23">
        <v>855.79</v>
      </c>
    </row>
    <row r="494" spans="1:5" x14ac:dyDescent="0.3">
      <c r="A494" s="24">
        <v>42735</v>
      </c>
      <c r="B494" s="23">
        <v>2016</v>
      </c>
      <c r="C494" s="23" t="s">
        <v>77</v>
      </c>
      <c r="D494" s="23">
        <v>990.07</v>
      </c>
      <c r="E494" s="23">
        <v>386.13</v>
      </c>
    </row>
    <row r="495" spans="1:5" x14ac:dyDescent="0.3">
      <c r="A495" s="24">
        <v>43304</v>
      </c>
      <c r="B495" s="23">
        <v>2018</v>
      </c>
      <c r="C495" s="23" t="s">
        <v>30</v>
      </c>
      <c r="D495" s="23">
        <v>983.91</v>
      </c>
      <c r="E495" s="23">
        <v>600.19000000000005</v>
      </c>
    </row>
    <row r="496" spans="1:5" x14ac:dyDescent="0.3">
      <c r="A496" s="24">
        <v>42576</v>
      </c>
      <c r="B496" s="23">
        <v>2016</v>
      </c>
      <c r="C496" s="23" t="s">
        <v>31</v>
      </c>
      <c r="D496" s="23">
        <v>1697.79</v>
      </c>
      <c r="E496" s="23">
        <v>1052.6300000000001</v>
      </c>
    </row>
    <row r="497" spans="1:5" x14ac:dyDescent="0.3">
      <c r="A497" s="24">
        <v>43328</v>
      </c>
      <c r="B497" s="23">
        <v>2018</v>
      </c>
      <c r="C497" s="23" t="s">
        <v>31</v>
      </c>
      <c r="D497" s="23">
        <v>2311.1999999999998</v>
      </c>
      <c r="E497" s="23">
        <v>970.7</v>
      </c>
    </row>
    <row r="498" spans="1:5" x14ac:dyDescent="0.3">
      <c r="A498" s="24">
        <v>43343</v>
      </c>
      <c r="B498" s="23">
        <v>2018</v>
      </c>
      <c r="C498" s="23" t="s">
        <v>76</v>
      </c>
      <c r="D498" s="23">
        <v>2410.44</v>
      </c>
      <c r="E498" s="23">
        <v>1084.7</v>
      </c>
    </row>
    <row r="499" spans="1:5" x14ac:dyDescent="0.3">
      <c r="A499" s="24">
        <v>42863</v>
      </c>
      <c r="B499" s="23">
        <v>2017</v>
      </c>
      <c r="C499" s="23" t="s">
        <v>30</v>
      </c>
      <c r="D499" s="23">
        <v>779.09</v>
      </c>
      <c r="E499" s="23">
        <v>483.04</v>
      </c>
    </row>
    <row r="500" spans="1:5" x14ac:dyDescent="0.3">
      <c r="A500" s="24">
        <v>42992</v>
      </c>
      <c r="B500" s="23">
        <v>2017</v>
      </c>
      <c r="C500" s="23" t="s">
        <v>31</v>
      </c>
      <c r="D500" s="23">
        <v>1383.95</v>
      </c>
      <c r="E500" s="23">
        <v>775.01</v>
      </c>
    </row>
    <row r="501" spans="1:5" x14ac:dyDescent="0.3">
      <c r="A501" s="24">
        <v>42778</v>
      </c>
      <c r="B501" s="23">
        <v>2017</v>
      </c>
      <c r="C501" s="23" t="s">
        <v>77</v>
      </c>
      <c r="D501" s="23">
        <v>2318.2399999999998</v>
      </c>
      <c r="E501" s="23">
        <v>1506.86</v>
      </c>
    </row>
    <row r="502" spans="1:5" x14ac:dyDescent="0.3">
      <c r="A502" s="24">
        <v>42755</v>
      </c>
      <c r="B502" s="23">
        <v>2017</v>
      </c>
      <c r="C502" s="23" t="s">
        <v>30</v>
      </c>
      <c r="D502" s="23">
        <v>169.05</v>
      </c>
      <c r="E502" s="23">
        <v>106.5</v>
      </c>
    </row>
    <row r="503" spans="1:5" x14ac:dyDescent="0.3">
      <c r="A503" s="24">
        <v>43226</v>
      </c>
      <c r="B503" s="23">
        <v>2018</v>
      </c>
      <c r="C503" s="23" t="s">
        <v>30</v>
      </c>
      <c r="D503" s="23">
        <v>2383.7600000000002</v>
      </c>
      <c r="E503" s="23">
        <v>1406.42</v>
      </c>
    </row>
    <row r="504" spans="1:5" x14ac:dyDescent="0.3">
      <c r="A504" s="24">
        <v>42905</v>
      </c>
      <c r="B504" s="23">
        <v>2017</v>
      </c>
      <c r="C504" s="23" t="s">
        <v>77</v>
      </c>
      <c r="D504" s="23">
        <v>1536.25</v>
      </c>
      <c r="E504" s="23">
        <v>814.21</v>
      </c>
    </row>
    <row r="505" spans="1:5" x14ac:dyDescent="0.3">
      <c r="A505" s="24">
        <v>42926</v>
      </c>
      <c r="B505" s="23">
        <v>2017</v>
      </c>
      <c r="C505" s="23" t="s">
        <v>76</v>
      </c>
      <c r="D505" s="23">
        <v>548.89</v>
      </c>
      <c r="E505" s="23">
        <v>351.29</v>
      </c>
    </row>
    <row r="506" spans="1:5" x14ac:dyDescent="0.3">
      <c r="A506" s="24">
        <v>43374</v>
      </c>
      <c r="B506" s="23">
        <v>2018</v>
      </c>
      <c r="C506" s="23" t="s">
        <v>77</v>
      </c>
      <c r="D506" s="23">
        <v>1650.76</v>
      </c>
      <c r="E506" s="23">
        <v>775.86</v>
      </c>
    </row>
    <row r="507" spans="1:5" x14ac:dyDescent="0.3">
      <c r="A507" s="24">
        <v>43405</v>
      </c>
      <c r="B507" s="23">
        <v>2018</v>
      </c>
      <c r="C507" s="23" t="s">
        <v>30</v>
      </c>
      <c r="D507" s="23">
        <v>288.33999999999997</v>
      </c>
      <c r="E507" s="23">
        <v>170.12</v>
      </c>
    </row>
    <row r="508" spans="1:5" x14ac:dyDescent="0.3">
      <c r="A508" s="24">
        <v>43096</v>
      </c>
      <c r="B508" s="23">
        <v>2017</v>
      </c>
      <c r="C508" s="23" t="s">
        <v>30</v>
      </c>
      <c r="D508" s="23">
        <v>1625.12</v>
      </c>
      <c r="E508" s="23">
        <v>731.3</v>
      </c>
    </row>
    <row r="509" spans="1:5" x14ac:dyDescent="0.3">
      <c r="A509" s="24">
        <v>42889</v>
      </c>
      <c r="B509" s="23">
        <v>2017</v>
      </c>
      <c r="C509" s="23" t="s">
        <v>77</v>
      </c>
      <c r="D509" s="23">
        <v>1318.75</v>
      </c>
      <c r="E509" s="23">
        <v>685.75</v>
      </c>
    </row>
    <row r="510" spans="1:5" x14ac:dyDescent="0.3">
      <c r="A510" s="24">
        <v>42504</v>
      </c>
      <c r="B510" s="23">
        <v>2016</v>
      </c>
      <c r="C510" s="23" t="s">
        <v>30</v>
      </c>
      <c r="D510" s="23">
        <v>2247.4499999999998</v>
      </c>
      <c r="E510" s="23">
        <v>898.98</v>
      </c>
    </row>
    <row r="511" spans="1:5" x14ac:dyDescent="0.3">
      <c r="A511" s="24">
        <v>43236</v>
      </c>
      <c r="B511" s="23">
        <v>2018</v>
      </c>
      <c r="C511" s="23" t="s">
        <v>30</v>
      </c>
      <c r="D511" s="23">
        <v>1394.64</v>
      </c>
      <c r="E511" s="23">
        <v>669.43</v>
      </c>
    </row>
    <row r="512" spans="1:5" x14ac:dyDescent="0.3">
      <c r="A512" s="24">
        <v>43103</v>
      </c>
      <c r="B512" s="23">
        <v>2018</v>
      </c>
      <c r="C512" s="23" t="s">
        <v>31</v>
      </c>
      <c r="D512" s="23">
        <v>1567.29</v>
      </c>
      <c r="E512" s="23">
        <v>673.93</v>
      </c>
    </row>
    <row r="513" spans="1:5" x14ac:dyDescent="0.3">
      <c r="A513" s="24">
        <v>42840</v>
      </c>
      <c r="B513" s="23">
        <v>2017</v>
      </c>
      <c r="C513" s="23" t="s">
        <v>77</v>
      </c>
      <c r="D513" s="23">
        <v>993.69</v>
      </c>
      <c r="E513" s="23">
        <v>556.47</v>
      </c>
    </row>
    <row r="514" spans="1:5" x14ac:dyDescent="0.3">
      <c r="A514" s="24">
        <v>42633</v>
      </c>
      <c r="B514" s="23">
        <v>2016</v>
      </c>
      <c r="C514" s="23" t="s">
        <v>76</v>
      </c>
      <c r="D514" s="23">
        <v>1698.45</v>
      </c>
      <c r="E514" s="23">
        <v>1053.04</v>
      </c>
    </row>
    <row r="515" spans="1:5" x14ac:dyDescent="0.3">
      <c r="A515" s="24">
        <v>43248</v>
      </c>
      <c r="B515" s="23">
        <v>2018</v>
      </c>
      <c r="C515" s="23" t="s">
        <v>77</v>
      </c>
      <c r="D515" s="23">
        <v>529.82000000000005</v>
      </c>
      <c r="E515" s="23">
        <v>233.12</v>
      </c>
    </row>
    <row r="516" spans="1:5" x14ac:dyDescent="0.3">
      <c r="A516" s="24">
        <v>43032</v>
      </c>
      <c r="B516" s="23">
        <v>2017</v>
      </c>
      <c r="C516" s="23" t="s">
        <v>31</v>
      </c>
      <c r="D516" s="23">
        <v>898.34</v>
      </c>
      <c r="E516" s="23">
        <v>467.14</v>
      </c>
    </row>
    <row r="517" spans="1:5" x14ac:dyDescent="0.3">
      <c r="A517" s="24">
        <v>43340</v>
      </c>
      <c r="B517" s="23">
        <v>2018</v>
      </c>
      <c r="C517" s="23" t="s">
        <v>77</v>
      </c>
      <c r="D517" s="23">
        <v>2470.64</v>
      </c>
      <c r="E517" s="23">
        <v>1309.44</v>
      </c>
    </row>
    <row r="518" spans="1:5" x14ac:dyDescent="0.3">
      <c r="A518" s="24">
        <v>42704</v>
      </c>
      <c r="B518" s="23">
        <v>2016</v>
      </c>
      <c r="C518" s="23" t="s">
        <v>77</v>
      </c>
      <c r="D518" s="23">
        <v>421.06</v>
      </c>
      <c r="E518" s="23">
        <v>189.48</v>
      </c>
    </row>
    <row r="519" spans="1:5" x14ac:dyDescent="0.3">
      <c r="A519" s="24">
        <v>42406</v>
      </c>
      <c r="B519" s="23">
        <v>2016</v>
      </c>
      <c r="C519" s="23" t="s">
        <v>76</v>
      </c>
      <c r="D519" s="23">
        <v>1437.88</v>
      </c>
      <c r="E519" s="23">
        <v>704.56</v>
      </c>
    </row>
    <row r="520" spans="1:5" x14ac:dyDescent="0.3">
      <c r="A520" s="24">
        <v>42640</v>
      </c>
      <c r="B520" s="23">
        <v>2016</v>
      </c>
      <c r="C520" s="23" t="s">
        <v>31</v>
      </c>
      <c r="D520" s="23">
        <v>2495.48</v>
      </c>
      <c r="E520" s="23">
        <v>1297.6500000000001</v>
      </c>
    </row>
    <row r="521" spans="1:5" x14ac:dyDescent="0.3">
      <c r="A521" s="24">
        <v>42915</v>
      </c>
      <c r="B521" s="23">
        <v>2017</v>
      </c>
      <c r="C521" s="23" t="s">
        <v>76</v>
      </c>
      <c r="D521" s="23">
        <v>2123.1799999999998</v>
      </c>
      <c r="E521" s="23">
        <v>997.89</v>
      </c>
    </row>
    <row r="522" spans="1:5" x14ac:dyDescent="0.3">
      <c r="A522" s="24">
        <v>42704</v>
      </c>
      <c r="B522" s="23">
        <v>2016</v>
      </c>
      <c r="C522" s="23" t="s">
        <v>77</v>
      </c>
      <c r="D522" s="23">
        <v>1955.88</v>
      </c>
      <c r="E522" s="23">
        <v>1114.8499999999999</v>
      </c>
    </row>
    <row r="523" spans="1:5" x14ac:dyDescent="0.3">
      <c r="A523" s="24">
        <v>42780</v>
      </c>
      <c r="B523" s="23">
        <v>2017</v>
      </c>
      <c r="C523" s="23" t="s">
        <v>31</v>
      </c>
      <c r="D523" s="23">
        <v>2138.09</v>
      </c>
      <c r="E523" s="23">
        <v>1197.33</v>
      </c>
    </row>
    <row r="524" spans="1:5" x14ac:dyDescent="0.3">
      <c r="A524" s="24">
        <v>43212</v>
      </c>
      <c r="B524" s="23">
        <v>2018</v>
      </c>
      <c r="C524" s="23" t="s">
        <v>31</v>
      </c>
      <c r="D524" s="23">
        <v>2424.29</v>
      </c>
      <c r="E524" s="23">
        <v>1260.6300000000001</v>
      </c>
    </row>
    <row r="525" spans="1:5" x14ac:dyDescent="0.3">
      <c r="A525" s="24">
        <v>43028</v>
      </c>
      <c r="B525" s="23">
        <v>2017</v>
      </c>
      <c r="C525" s="23" t="s">
        <v>30</v>
      </c>
      <c r="D525" s="23">
        <v>426.29</v>
      </c>
      <c r="E525" s="23">
        <v>170.52</v>
      </c>
    </row>
    <row r="526" spans="1:5" x14ac:dyDescent="0.3">
      <c r="A526" s="24">
        <v>42895</v>
      </c>
      <c r="B526" s="23">
        <v>2017</v>
      </c>
      <c r="C526" s="23" t="s">
        <v>77</v>
      </c>
      <c r="D526" s="23">
        <v>1208.04</v>
      </c>
      <c r="E526" s="23">
        <v>761.07</v>
      </c>
    </row>
    <row r="527" spans="1:5" x14ac:dyDescent="0.3">
      <c r="A527" s="24">
        <v>43149</v>
      </c>
      <c r="B527" s="23">
        <v>2018</v>
      </c>
      <c r="C527" s="23" t="s">
        <v>77</v>
      </c>
      <c r="D527" s="23">
        <v>1623.8</v>
      </c>
      <c r="E527" s="23">
        <v>714.47</v>
      </c>
    </row>
    <row r="528" spans="1:5" x14ac:dyDescent="0.3">
      <c r="A528" s="24">
        <v>42826</v>
      </c>
      <c r="B528" s="23">
        <v>2017</v>
      </c>
      <c r="C528" s="23" t="s">
        <v>77</v>
      </c>
      <c r="D528" s="23">
        <v>1631.95</v>
      </c>
      <c r="E528" s="23">
        <v>1093.4100000000001</v>
      </c>
    </row>
    <row r="529" spans="1:5" x14ac:dyDescent="0.3">
      <c r="A529" s="24">
        <v>42422</v>
      </c>
      <c r="B529" s="23">
        <v>2016</v>
      </c>
      <c r="C529" s="23" t="s">
        <v>77</v>
      </c>
      <c r="D529" s="23">
        <v>120.99</v>
      </c>
      <c r="E529" s="23">
        <v>52.03</v>
      </c>
    </row>
    <row r="530" spans="1:5" x14ac:dyDescent="0.3">
      <c r="A530" s="24">
        <v>42460</v>
      </c>
      <c r="B530" s="23">
        <v>2016</v>
      </c>
      <c r="C530" s="23" t="s">
        <v>76</v>
      </c>
      <c r="D530" s="23">
        <v>1764.88</v>
      </c>
      <c r="E530" s="23">
        <v>882.44</v>
      </c>
    </row>
    <row r="531" spans="1:5" x14ac:dyDescent="0.3">
      <c r="A531" s="24">
        <v>42920</v>
      </c>
      <c r="B531" s="23">
        <v>2017</v>
      </c>
      <c r="C531" s="23" t="s">
        <v>30</v>
      </c>
      <c r="D531" s="23">
        <v>2084.75</v>
      </c>
      <c r="E531" s="23">
        <v>1355.09</v>
      </c>
    </row>
    <row r="532" spans="1:5" x14ac:dyDescent="0.3">
      <c r="A532" s="24">
        <v>43339</v>
      </c>
      <c r="B532" s="23">
        <v>2018</v>
      </c>
      <c r="C532" s="23" t="s">
        <v>76</v>
      </c>
      <c r="D532" s="23">
        <v>713.57</v>
      </c>
      <c r="E532" s="23">
        <v>278.29000000000002</v>
      </c>
    </row>
    <row r="533" spans="1:5" x14ac:dyDescent="0.3">
      <c r="A533" s="24">
        <v>43231</v>
      </c>
      <c r="B533" s="23">
        <v>2018</v>
      </c>
      <c r="C533" s="23" t="s">
        <v>31</v>
      </c>
      <c r="D533" s="23">
        <v>460.82</v>
      </c>
      <c r="E533" s="23">
        <v>276.49</v>
      </c>
    </row>
    <row r="534" spans="1:5" x14ac:dyDescent="0.3">
      <c r="A534" s="24">
        <v>43098</v>
      </c>
      <c r="B534" s="23">
        <v>2017</v>
      </c>
      <c r="C534" s="23" t="s">
        <v>30</v>
      </c>
      <c r="D534" s="23">
        <v>1333.21</v>
      </c>
      <c r="E534" s="23">
        <v>813.26</v>
      </c>
    </row>
    <row r="535" spans="1:5" x14ac:dyDescent="0.3">
      <c r="A535" s="24">
        <v>42393</v>
      </c>
      <c r="B535" s="23">
        <v>2016</v>
      </c>
      <c r="C535" s="23" t="s">
        <v>31</v>
      </c>
      <c r="D535" s="23">
        <v>2282.04</v>
      </c>
      <c r="E535" s="23">
        <v>958.46</v>
      </c>
    </row>
    <row r="536" spans="1:5" x14ac:dyDescent="0.3">
      <c r="A536" s="24">
        <v>43128</v>
      </c>
      <c r="B536" s="23">
        <v>2018</v>
      </c>
      <c r="C536" s="23" t="s">
        <v>77</v>
      </c>
      <c r="D536" s="23">
        <v>1910.03</v>
      </c>
      <c r="E536" s="23">
        <v>974.12</v>
      </c>
    </row>
    <row r="537" spans="1:5" x14ac:dyDescent="0.3">
      <c r="A537" s="24">
        <v>43254</v>
      </c>
      <c r="B537" s="23">
        <v>2018</v>
      </c>
      <c r="C537" s="23" t="s">
        <v>76</v>
      </c>
      <c r="D537" s="23">
        <v>1744.01</v>
      </c>
      <c r="E537" s="23">
        <v>1081.29</v>
      </c>
    </row>
    <row r="538" spans="1:5" x14ac:dyDescent="0.3">
      <c r="A538" s="24">
        <v>43195</v>
      </c>
      <c r="B538" s="23">
        <v>2018</v>
      </c>
      <c r="C538" s="23" t="s">
        <v>76</v>
      </c>
      <c r="D538" s="23">
        <v>1567.95</v>
      </c>
      <c r="E538" s="23">
        <v>627.17999999999995</v>
      </c>
    </row>
    <row r="539" spans="1:5" x14ac:dyDescent="0.3">
      <c r="A539" s="24">
        <v>42609</v>
      </c>
      <c r="B539" s="23">
        <v>2016</v>
      </c>
      <c r="C539" s="23" t="s">
        <v>77</v>
      </c>
      <c r="D539" s="23">
        <v>1490.73</v>
      </c>
      <c r="E539" s="23">
        <v>715.55</v>
      </c>
    </row>
    <row r="540" spans="1:5" x14ac:dyDescent="0.3">
      <c r="A540" s="24">
        <v>42391</v>
      </c>
      <c r="B540" s="23">
        <v>2016</v>
      </c>
      <c r="C540" s="23" t="s">
        <v>30</v>
      </c>
      <c r="D540" s="23">
        <v>549.73</v>
      </c>
      <c r="E540" s="23">
        <v>351.83</v>
      </c>
    </row>
    <row r="541" spans="1:5" x14ac:dyDescent="0.3">
      <c r="A541" s="24">
        <v>43251</v>
      </c>
      <c r="B541" s="23">
        <v>2018</v>
      </c>
      <c r="C541" s="23" t="s">
        <v>77</v>
      </c>
      <c r="D541" s="23">
        <v>2297.85</v>
      </c>
      <c r="E541" s="23">
        <v>1125.95</v>
      </c>
    </row>
    <row r="542" spans="1:5" x14ac:dyDescent="0.3">
      <c r="A542" s="24">
        <v>42775</v>
      </c>
      <c r="B542" s="23">
        <v>2017</v>
      </c>
      <c r="C542" s="23" t="s">
        <v>76</v>
      </c>
      <c r="D542" s="23">
        <v>1573.07</v>
      </c>
      <c r="E542" s="23">
        <v>1022.5</v>
      </c>
    </row>
    <row r="543" spans="1:5" x14ac:dyDescent="0.3">
      <c r="A543" s="24">
        <v>43074</v>
      </c>
      <c r="B543" s="23">
        <v>2017</v>
      </c>
      <c r="C543" s="23" t="s">
        <v>31</v>
      </c>
      <c r="D543" s="23">
        <v>1405.91</v>
      </c>
      <c r="E543" s="23">
        <v>801.37</v>
      </c>
    </row>
    <row r="544" spans="1:5" x14ac:dyDescent="0.3">
      <c r="A544" s="24">
        <v>42805</v>
      </c>
      <c r="B544" s="23">
        <v>2017</v>
      </c>
      <c r="C544" s="23" t="s">
        <v>77</v>
      </c>
      <c r="D544" s="23">
        <v>510.87</v>
      </c>
      <c r="E544" s="23">
        <v>332.07</v>
      </c>
    </row>
    <row r="545" spans="1:5" x14ac:dyDescent="0.3">
      <c r="A545" s="24">
        <v>43244</v>
      </c>
      <c r="B545" s="23">
        <v>2018</v>
      </c>
      <c r="C545" s="23" t="s">
        <v>77</v>
      </c>
      <c r="D545" s="23">
        <v>2431.9</v>
      </c>
      <c r="E545" s="23">
        <v>1386.18</v>
      </c>
    </row>
    <row r="546" spans="1:5" x14ac:dyDescent="0.3">
      <c r="A546" s="24">
        <v>43232</v>
      </c>
      <c r="B546" s="23">
        <v>2018</v>
      </c>
      <c r="C546" s="23" t="s">
        <v>76</v>
      </c>
      <c r="D546" s="23">
        <v>468.49</v>
      </c>
      <c r="E546" s="23">
        <v>267.04000000000002</v>
      </c>
    </row>
    <row r="547" spans="1:5" x14ac:dyDescent="0.3">
      <c r="A547" s="24">
        <v>43160</v>
      </c>
      <c r="B547" s="23">
        <v>2018</v>
      </c>
      <c r="C547" s="23" t="s">
        <v>30</v>
      </c>
      <c r="D547" s="23">
        <v>305.97000000000003</v>
      </c>
      <c r="E547" s="23">
        <v>174.4</v>
      </c>
    </row>
    <row r="548" spans="1:5" x14ac:dyDescent="0.3">
      <c r="A548" s="24">
        <v>43246</v>
      </c>
      <c r="B548" s="23">
        <v>2018</v>
      </c>
      <c r="C548" s="23" t="s">
        <v>31</v>
      </c>
      <c r="D548" s="23">
        <v>1248.3599999999999</v>
      </c>
      <c r="E548" s="23">
        <v>486.86</v>
      </c>
    </row>
    <row r="549" spans="1:5" x14ac:dyDescent="0.3">
      <c r="A549" s="24">
        <v>43068</v>
      </c>
      <c r="B549" s="23">
        <v>2017</v>
      </c>
      <c r="C549" s="23" t="s">
        <v>77</v>
      </c>
      <c r="D549" s="23">
        <v>2419.5100000000002</v>
      </c>
      <c r="E549" s="23">
        <v>1621.07</v>
      </c>
    </row>
    <row r="550" spans="1:5" x14ac:dyDescent="0.3">
      <c r="A550" s="24">
        <v>43250</v>
      </c>
      <c r="B550" s="23">
        <v>2018</v>
      </c>
      <c r="C550" s="23" t="s">
        <v>76</v>
      </c>
      <c r="D550" s="23">
        <v>650.66</v>
      </c>
      <c r="E550" s="23">
        <v>422.93</v>
      </c>
    </row>
    <row r="551" spans="1:5" x14ac:dyDescent="0.3">
      <c r="A551" s="24">
        <v>42570</v>
      </c>
      <c r="B551" s="23">
        <v>2016</v>
      </c>
      <c r="C551" s="23" t="s">
        <v>76</v>
      </c>
      <c r="D551" s="23">
        <v>2143.37</v>
      </c>
      <c r="E551" s="23">
        <v>835.91</v>
      </c>
    </row>
    <row r="552" spans="1:5" x14ac:dyDescent="0.3">
      <c r="A552" s="24">
        <v>42507</v>
      </c>
      <c r="B552" s="23">
        <v>2016</v>
      </c>
      <c r="C552" s="23" t="s">
        <v>77</v>
      </c>
      <c r="D552" s="23">
        <v>1933.21</v>
      </c>
      <c r="E552" s="23">
        <v>1179.26</v>
      </c>
    </row>
    <row r="553" spans="1:5" x14ac:dyDescent="0.3">
      <c r="A553" s="24">
        <v>43205</v>
      </c>
      <c r="B553" s="23">
        <v>2018</v>
      </c>
      <c r="C553" s="23" t="s">
        <v>76</v>
      </c>
      <c r="D553" s="23">
        <v>640.23</v>
      </c>
      <c r="E553" s="23">
        <v>300.91000000000003</v>
      </c>
    </row>
    <row r="554" spans="1:5" x14ac:dyDescent="0.3">
      <c r="A554" s="24">
        <v>42668</v>
      </c>
      <c r="B554" s="23">
        <v>2016</v>
      </c>
      <c r="C554" s="23" t="s">
        <v>30</v>
      </c>
      <c r="D554" s="23">
        <v>212.44</v>
      </c>
      <c r="E554" s="23">
        <v>142.33000000000001</v>
      </c>
    </row>
    <row r="555" spans="1:5" x14ac:dyDescent="0.3">
      <c r="A555" s="24">
        <v>42701</v>
      </c>
      <c r="B555" s="23">
        <v>2016</v>
      </c>
      <c r="C555" s="23" t="s">
        <v>76</v>
      </c>
      <c r="D555" s="23">
        <v>775.76</v>
      </c>
      <c r="E555" s="23">
        <v>403.4</v>
      </c>
    </row>
    <row r="556" spans="1:5" x14ac:dyDescent="0.3">
      <c r="A556" s="24">
        <v>42479</v>
      </c>
      <c r="B556" s="23">
        <v>2016</v>
      </c>
      <c r="C556" s="23" t="s">
        <v>76</v>
      </c>
      <c r="D556" s="23">
        <v>2402.7600000000002</v>
      </c>
      <c r="E556" s="23">
        <v>1489.71</v>
      </c>
    </row>
    <row r="557" spans="1:5" x14ac:dyDescent="0.3">
      <c r="A557" s="24">
        <v>42494</v>
      </c>
      <c r="B557" s="23">
        <v>2016</v>
      </c>
      <c r="C557" s="23" t="s">
        <v>76</v>
      </c>
      <c r="D557" s="23">
        <v>1207.67</v>
      </c>
      <c r="E557" s="23">
        <v>712.53</v>
      </c>
    </row>
    <row r="558" spans="1:5" x14ac:dyDescent="0.3">
      <c r="A558" s="24">
        <v>42558</v>
      </c>
      <c r="B558" s="23">
        <v>2016</v>
      </c>
      <c r="C558" s="23" t="s">
        <v>31</v>
      </c>
      <c r="D558" s="23">
        <v>2420.86</v>
      </c>
      <c r="E558" s="23">
        <v>1525.14</v>
      </c>
    </row>
    <row r="559" spans="1:5" x14ac:dyDescent="0.3">
      <c r="A559" s="24">
        <v>42510</v>
      </c>
      <c r="B559" s="23">
        <v>2016</v>
      </c>
      <c r="C559" s="23" t="s">
        <v>30</v>
      </c>
      <c r="D559" s="23">
        <v>600.99</v>
      </c>
      <c r="E559" s="23">
        <v>354.58</v>
      </c>
    </row>
    <row r="560" spans="1:5" x14ac:dyDescent="0.3">
      <c r="A560" s="24">
        <v>43177</v>
      </c>
      <c r="B560" s="23">
        <v>2018</v>
      </c>
      <c r="C560" s="23" t="s">
        <v>30</v>
      </c>
      <c r="D560" s="23">
        <v>1382.05</v>
      </c>
      <c r="E560" s="23">
        <v>539</v>
      </c>
    </row>
    <row r="561" spans="1:5" x14ac:dyDescent="0.3">
      <c r="A561" s="24">
        <v>43010</v>
      </c>
      <c r="B561" s="23">
        <v>2017</v>
      </c>
      <c r="C561" s="23" t="s">
        <v>30</v>
      </c>
      <c r="D561" s="23">
        <v>1733.11</v>
      </c>
      <c r="E561" s="23">
        <v>1126.52</v>
      </c>
    </row>
    <row r="562" spans="1:5" x14ac:dyDescent="0.3">
      <c r="A562" s="24">
        <v>42539</v>
      </c>
      <c r="B562" s="23">
        <v>2016</v>
      </c>
      <c r="C562" s="23" t="s">
        <v>30</v>
      </c>
      <c r="D562" s="23">
        <v>158.13999999999999</v>
      </c>
      <c r="E562" s="23">
        <v>85.4</v>
      </c>
    </row>
    <row r="563" spans="1:5" x14ac:dyDescent="0.3">
      <c r="A563" s="24">
        <v>42668</v>
      </c>
      <c r="B563" s="23">
        <v>2016</v>
      </c>
      <c r="C563" s="23" t="s">
        <v>30</v>
      </c>
      <c r="D563" s="23">
        <v>902.42</v>
      </c>
      <c r="E563" s="23">
        <v>424.14</v>
      </c>
    </row>
    <row r="564" spans="1:5" x14ac:dyDescent="0.3">
      <c r="A564" s="24">
        <v>42495</v>
      </c>
      <c r="B564" s="23">
        <v>2016</v>
      </c>
      <c r="C564" s="23" t="s">
        <v>31</v>
      </c>
      <c r="D564" s="23">
        <v>1200.49</v>
      </c>
      <c r="E564" s="23">
        <v>684.28</v>
      </c>
    </row>
    <row r="565" spans="1:5" x14ac:dyDescent="0.3">
      <c r="A565" s="24">
        <v>43132</v>
      </c>
      <c r="B565" s="23">
        <v>2018</v>
      </c>
      <c r="C565" s="23" t="s">
        <v>30</v>
      </c>
      <c r="D565" s="23">
        <v>1899.36</v>
      </c>
      <c r="E565" s="23">
        <v>835.72</v>
      </c>
    </row>
    <row r="566" spans="1:5" x14ac:dyDescent="0.3">
      <c r="A566" s="24">
        <v>42737</v>
      </c>
      <c r="B566" s="23">
        <v>2017</v>
      </c>
      <c r="C566" s="23" t="s">
        <v>76</v>
      </c>
      <c r="D566" s="23">
        <v>790.56</v>
      </c>
      <c r="E566" s="23">
        <v>482.24</v>
      </c>
    </row>
    <row r="567" spans="1:5" x14ac:dyDescent="0.3">
      <c r="A567" s="24">
        <v>42943</v>
      </c>
      <c r="B567" s="23">
        <v>2017</v>
      </c>
      <c r="C567" s="23" t="s">
        <v>77</v>
      </c>
      <c r="D567" s="23">
        <v>599.09</v>
      </c>
      <c r="E567" s="23">
        <v>233.65</v>
      </c>
    </row>
    <row r="568" spans="1:5" x14ac:dyDescent="0.3">
      <c r="A568" s="24">
        <v>42979</v>
      </c>
      <c r="B568" s="23">
        <v>2017</v>
      </c>
      <c r="C568" s="23" t="s">
        <v>30</v>
      </c>
      <c r="D568" s="23">
        <v>1698.72</v>
      </c>
      <c r="E568" s="23">
        <v>1002.24</v>
      </c>
    </row>
    <row r="569" spans="1:5" x14ac:dyDescent="0.3">
      <c r="A569" s="24">
        <v>42630</v>
      </c>
      <c r="B569" s="23">
        <v>2016</v>
      </c>
      <c r="C569" s="23" t="s">
        <v>30</v>
      </c>
      <c r="D569" s="23">
        <v>2220.2399999999998</v>
      </c>
      <c r="E569" s="23">
        <v>888.1</v>
      </c>
    </row>
    <row r="570" spans="1:5" x14ac:dyDescent="0.3">
      <c r="A570" s="24">
        <v>43152</v>
      </c>
      <c r="B570" s="23">
        <v>2018</v>
      </c>
      <c r="C570" s="23" t="s">
        <v>76</v>
      </c>
      <c r="D570" s="23">
        <v>574.17999999999995</v>
      </c>
      <c r="E570" s="23">
        <v>292.83</v>
      </c>
    </row>
    <row r="571" spans="1:5" x14ac:dyDescent="0.3">
      <c r="A571" s="24">
        <v>42845</v>
      </c>
      <c r="B571" s="23">
        <v>2017</v>
      </c>
      <c r="C571" s="23" t="s">
        <v>76</v>
      </c>
      <c r="D571" s="23">
        <v>803.78</v>
      </c>
      <c r="E571" s="23">
        <v>377.78</v>
      </c>
    </row>
    <row r="572" spans="1:5" x14ac:dyDescent="0.3">
      <c r="A572" s="24">
        <v>42473</v>
      </c>
      <c r="B572" s="23">
        <v>2016</v>
      </c>
      <c r="C572" s="23" t="s">
        <v>76</v>
      </c>
      <c r="D572" s="23">
        <v>1006.45</v>
      </c>
      <c r="E572" s="23">
        <v>432.77</v>
      </c>
    </row>
    <row r="573" spans="1:5" x14ac:dyDescent="0.3">
      <c r="A573" s="24">
        <v>43008</v>
      </c>
      <c r="B573" s="23">
        <v>2017</v>
      </c>
      <c r="C573" s="23" t="s">
        <v>31</v>
      </c>
      <c r="D573" s="23">
        <v>1624.14</v>
      </c>
      <c r="E573" s="23">
        <v>779.59</v>
      </c>
    </row>
    <row r="574" spans="1:5" x14ac:dyDescent="0.3">
      <c r="A574" s="24">
        <v>42758</v>
      </c>
      <c r="B574" s="23">
        <v>2017</v>
      </c>
      <c r="C574" s="23" t="s">
        <v>30</v>
      </c>
      <c r="D574" s="23">
        <v>566.62</v>
      </c>
      <c r="E574" s="23">
        <v>317.31</v>
      </c>
    </row>
    <row r="575" spans="1:5" x14ac:dyDescent="0.3">
      <c r="A575" s="24">
        <v>42599</v>
      </c>
      <c r="B575" s="23">
        <v>2016</v>
      </c>
      <c r="C575" s="23" t="s">
        <v>77</v>
      </c>
      <c r="D575" s="23">
        <v>249.4</v>
      </c>
      <c r="E575" s="23">
        <v>154.63</v>
      </c>
    </row>
    <row r="576" spans="1:5" x14ac:dyDescent="0.3">
      <c r="A576" s="24">
        <v>43065</v>
      </c>
      <c r="B576" s="23">
        <v>2017</v>
      </c>
      <c r="C576" s="23" t="s">
        <v>31</v>
      </c>
      <c r="D576" s="23">
        <v>45.11</v>
      </c>
      <c r="E576" s="23">
        <v>18.95</v>
      </c>
    </row>
    <row r="577" spans="1:5" x14ac:dyDescent="0.3">
      <c r="A577" s="24">
        <v>43352</v>
      </c>
      <c r="B577" s="23">
        <v>2018</v>
      </c>
      <c r="C577" s="23" t="s">
        <v>30</v>
      </c>
      <c r="D577" s="23">
        <v>787.64</v>
      </c>
      <c r="E577" s="23">
        <v>393.82</v>
      </c>
    </row>
    <row r="578" spans="1:5" x14ac:dyDescent="0.3">
      <c r="A578" s="24">
        <v>42945</v>
      </c>
      <c r="B578" s="23">
        <v>2017</v>
      </c>
      <c r="C578" s="23" t="s">
        <v>30</v>
      </c>
      <c r="D578" s="23">
        <v>1248.92</v>
      </c>
      <c r="E578" s="23">
        <v>487.08</v>
      </c>
    </row>
    <row r="579" spans="1:5" x14ac:dyDescent="0.3">
      <c r="A579" s="24">
        <v>43397</v>
      </c>
      <c r="B579" s="23">
        <v>2018</v>
      </c>
      <c r="C579" s="23" t="s">
        <v>30</v>
      </c>
      <c r="D579" s="23">
        <v>719.72</v>
      </c>
      <c r="E579" s="23">
        <v>388.65</v>
      </c>
    </row>
    <row r="580" spans="1:5" x14ac:dyDescent="0.3">
      <c r="A580" s="24">
        <v>42624</v>
      </c>
      <c r="B580" s="23">
        <v>2016</v>
      </c>
      <c r="C580" s="23" t="s">
        <v>30</v>
      </c>
      <c r="D580" s="23">
        <v>1631.44</v>
      </c>
      <c r="E580" s="23">
        <v>1027.81</v>
      </c>
    </row>
    <row r="581" spans="1:5" x14ac:dyDescent="0.3">
      <c r="A581" s="24">
        <v>43100</v>
      </c>
      <c r="B581" s="23">
        <v>2017</v>
      </c>
      <c r="C581" s="23" t="s">
        <v>31</v>
      </c>
      <c r="D581" s="23">
        <v>1959.78</v>
      </c>
      <c r="E581" s="23">
        <v>1195.47</v>
      </c>
    </row>
    <row r="582" spans="1:5" x14ac:dyDescent="0.3">
      <c r="A582" s="24">
        <v>42646</v>
      </c>
      <c r="B582" s="23">
        <v>2016</v>
      </c>
      <c r="C582" s="23" t="s">
        <v>30</v>
      </c>
      <c r="D582" s="23">
        <v>513.19000000000005</v>
      </c>
      <c r="E582" s="23">
        <v>318.18</v>
      </c>
    </row>
    <row r="583" spans="1:5" x14ac:dyDescent="0.3">
      <c r="A583" s="24">
        <v>43421</v>
      </c>
      <c r="B583" s="23">
        <v>2018</v>
      </c>
      <c r="C583" s="23" t="s">
        <v>31</v>
      </c>
      <c r="D583" s="23">
        <v>2164.25</v>
      </c>
      <c r="E583" s="23">
        <v>1406.76</v>
      </c>
    </row>
    <row r="584" spans="1:5" x14ac:dyDescent="0.3">
      <c r="A584" s="24">
        <v>42372</v>
      </c>
      <c r="B584" s="23">
        <v>2016</v>
      </c>
      <c r="C584" s="23" t="s">
        <v>30</v>
      </c>
      <c r="D584" s="23">
        <v>440.32</v>
      </c>
      <c r="E584" s="23">
        <v>171.72</v>
      </c>
    </row>
    <row r="585" spans="1:5" x14ac:dyDescent="0.3">
      <c r="A585" s="24">
        <v>43417</v>
      </c>
      <c r="B585" s="23">
        <v>2018</v>
      </c>
      <c r="C585" s="23" t="s">
        <v>30</v>
      </c>
      <c r="D585" s="23">
        <v>292.45</v>
      </c>
      <c r="E585" s="23">
        <v>116.98</v>
      </c>
    </row>
    <row r="586" spans="1:5" x14ac:dyDescent="0.3">
      <c r="A586" s="24">
        <v>43458</v>
      </c>
      <c r="B586" s="23">
        <v>2018</v>
      </c>
      <c r="C586" s="23" t="s">
        <v>76</v>
      </c>
      <c r="D586" s="23">
        <v>2295.48</v>
      </c>
      <c r="E586" s="23">
        <v>1377.29</v>
      </c>
    </row>
    <row r="587" spans="1:5" x14ac:dyDescent="0.3">
      <c r="A587" s="24">
        <v>43370</v>
      </c>
      <c r="B587" s="23">
        <v>2018</v>
      </c>
      <c r="C587" s="23" t="s">
        <v>77</v>
      </c>
      <c r="D587" s="23">
        <v>1429.82</v>
      </c>
      <c r="E587" s="23">
        <v>743.51</v>
      </c>
    </row>
    <row r="588" spans="1:5" x14ac:dyDescent="0.3">
      <c r="A588" s="24">
        <v>42788</v>
      </c>
      <c r="B588" s="23">
        <v>2017</v>
      </c>
      <c r="C588" s="23" t="s">
        <v>77</v>
      </c>
      <c r="D588" s="23">
        <v>1468.2</v>
      </c>
      <c r="E588" s="23">
        <v>572.6</v>
      </c>
    </row>
    <row r="589" spans="1:5" x14ac:dyDescent="0.3">
      <c r="A589" s="24">
        <v>43362</v>
      </c>
      <c r="B589" s="23">
        <v>2018</v>
      </c>
      <c r="C589" s="23" t="s">
        <v>76</v>
      </c>
      <c r="D589" s="23">
        <v>2373.85</v>
      </c>
      <c r="E589" s="23">
        <v>1091.97</v>
      </c>
    </row>
    <row r="590" spans="1:5" x14ac:dyDescent="0.3">
      <c r="A590" s="24">
        <v>42384</v>
      </c>
      <c r="B590" s="23">
        <v>2016</v>
      </c>
      <c r="C590" s="23" t="s">
        <v>76</v>
      </c>
      <c r="D590" s="23">
        <v>2263.96</v>
      </c>
      <c r="E590" s="23">
        <v>1041.42</v>
      </c>
    </row>
    <row r="591" spans="1:5" x14ac:dyDescent="0.3">
      <c r="A591" s="24">
        <v>42835</v>
      </c>
      <c r="B591" s="23">
        <v>2017</v>
      </c>
      <c r="C591" s="23" t="s">
        <v>77</v>
      </c>
      <c r="D591" s="23">
        <v>96.28</v>
      </c>
      <c r="E591" s="23">
        <v>44.29</v>
      </c>
    </row>
    <row r="592" spans="1:5" x14ac:dyDescent="0.3">
      <c r="A592" s="24">
        <v>43150</v>
      </c>
      <c r="B592" s="23">
        <v>2018</v>
      </c>
      <c r="C592" s="23" t="s">
        <v>77</v>
      </c>
      <c r="D592" s="23">
        <v>2059.19</v>
      </c>
      <c r="E592" s="23">
        <v>1009</v>
      </c>
    </row>
    <row r="593" spans="1:5" x14ac:dyDescent="0.3">
      <c r="A593" s="24">
        <v>43078</v>
      </c>
      <c r="B593" s="23">
        <v>2017</v>
      </c>
      <c r="C593" s="23" t="s">
        <v>76</v>
      </c>
      <c r="D593" s="23">
        <v>1750.49</v>
      </c>
      <c r="E593" s="23">
        <v>717.7</v>
      </c>
    </row>
    <row r="594" spans="1:5" x14ac:dyDescent="0.3">
      <c r="A594" s="24">
        <v>42811</v>
      </c>
      <c r="B594" s="23">
        <v>2017</v>
      </c>
      <c r="C594" s="23" t="s">
        <v>31</v>
      </c>
      <c r="D594" s="23">
        <v>2485.4899999999998</v>
      </c>
      <c r="E594" s="23">
        <v>1019.05</v>
      </c>
    </row>
    <row r="595" spans="1:5" x14ac:dyDescent="0.3">
      <c r="A595" s="24">
        <v>42845</v>
      </c>
      <c r="B595" s="23">
        <v>2017</v>
      </c>
      <c r="C595" s="23" t="s">
        <v>31</v>
      </c>
      <c r="D595" s="23">
        <v>1274</v>
      </c>
      <c r="E595" s="23">
        <v>560.55999999999995</v>
      </c>
    </row>
    <row r="596" spans="1:5" x14ac:dyDescent="0.3">
      <c r="A596" s="24">
        <v>42639</v>
      </c>
      <c r="B596" s="23">
        <v>2016</v>
      </c>
      <c r="C596" s="23" t="s">
        <v>30</v>
      </c>
      <c r="D596" s="23">
        <v>820.24</v>
      </c>
      <c r="E596" s="23">
        <v>541.36</v>
      </c>
    </row>
    <row r="597" spans="1:5" x14ac:dyDescent="0.3">
      <c r="A597" s="24">
        <v>42661</v>
      </c>
      <c r="B597" s="23">
        <v>2016</v>
      </c>
      <c r="C597" s="23" t="s">
        <v>77</v>
      </c>
      <c r="D597" s="23">
        <v>1430.73</v>
      </c>
      <c r="E597" s="23">
        <v>844.13</v>
      </c>
    </row>
    <row r="598" spans="1:5" x14ac:dyDescent="0.3">
      <c r="A598" s="24">
        <v>42794</v>
      </c>
      <c r="B598" s="23">
        <v>2017</v>
      </c>
      <c r="C598" s="23" t="s">
        <v>30</v>
      </c>
      <c r="D598" s="23">
        <v>349.09</v>
      </c>
      <c r="E598" s="23">
        <v>212.94</v>
      </c>
    </row>
    <row r="599" spans="1:5" x14ac:dyDescent="0.3">
      <c r="A599" s="24">
        <v>42374</v>
      </c>
      <c r="B599" s="23">
        <v>2016</v>
      </c>
      <c r="C599" s="23" t="s">
        <v>77</v>
      </c>
      <c r="D599" s="23">
        <v>1771.18</v>
      </c>
      <c r="E599" s="23">
        <v>885.59</v>
      </c>
    </row>
    <row r="600" spans="1:5" x14ac:dyDescent="0.3">
      <c r="A600" s="24">
        <v>42707</v>
      </c>
      <c r="B600" s="23">
        <v>2016</v>
      </c>
      <c r="C600" s="23" t="s">
        <v>76</v>
      </c>
      <c r="D600" s="23">
        <v>2478.27</v>
      </c>
      <c r="E600" s="23">
        <v>1164.79</v>
      </c>
    </row>
    <row r="601" spans="1:5" x14ac:dyDescent="0.3">
      <c r="A601" s="24">
        <v>43274</v>
      </c>
      <c r="B601" s="23">
        <v>2018</v>
      </c>
      <c r="C601" s="23" t="s">
        <v>31</v>
      </c>
      <c r="D601" s="23">
        <v>1236.55</v>
      </c>
      <c r="E601" s="23">
        <v>581.17999999999995</v>
      </c>
    </row>
    <row r="602" spans="1:5" x14ac:dyDescent="0.3">
      <c r="A602" s="24">
        <v>43375</v>
      </c>
      <c r="B602" s="23">
        <v>2018</v>
      </c>
      <c r="C602" s="23" t="s">
        <v>77</v>
      </c>
      <c r="D602" s="23">
        <v>1816.07</v>
      </c>
      <c r="E602" s="23">
        <v>1017</v>
      </c>
    </row>
    <row r="603" spans="1:5" x14ac:dyDescent="0.3">
      <c r="A603" s="24">
        <v>42484</v>
      </c>
      <c r="B603" s="23">
        <v>2016</v>
      </c>
      <c r="C603" s="23" t="s">
        <v>31</v>
      </c>
      <c r="D603" s="23">
        <v>180.14</v>
      </c>
      <c r="E603" s="23">
        <v>82.86</v>
      </c>
    </row>
    <row r="604" spans="1:5" x14ac:dyDescent="0.3">
      <c r="A604" s="24">
        <v>42803</v>
      </c>
      <c r="B604" s="23">
        <v>2017</v>
      </c>
      <c r="C604" s="23" t="s">
        <v>77</v>
      </c>
      <c r="D604" s="23">
        <v>2433.5100000000002</v>
      </c>
      <c r="E604" s="23">
        <v>1314.1</v>
      </c>
    </row>
    <row r="605" spans="1:5" x14ac:dyDescent="0.3">
      <c r="A605" s="24">
        <v>42819</v>
      </c>
      <c r="B605" s="23">
        <v>2017</v>
      </c>
      <c r="C605" s="23" t="s">
        <v>77</v>
      </c>
      <c r="D605" s="23">
        <v>2145.1</v>
      </c>
      <c r="E605" s="23">
        <v>1158.3499999999999</v>
      </c>
    </row>
    <row r="606" spans="1:5" x14ac:dyDescent="0.3">
      <c r="A606" s="24">
        <v>42570</v>
      </c>
      <c r="B606" s="23">
        <v>2016</v>
      </c>
      <c r="C606" s="23" t="s">
        <v>30</v>
      </c>
      <c r="D606" s="23">
        <v>1331.71</v>
      </c>
      <c r="E606" s="23">
        <v>639.22</v>
      </c>
    </row>
    <row r="607" spans="1:5" x14ac:dyDescent="0.3">
      <c r="A607" s="24">
        <v>42523</v>
      </c>
      <c r="B607" s="23">
        <v>2016</v>
      </c>
      <c r="C607" s="23" t="s">
        <v>77</v>
      </c>
      <c r="D607" s="23">
        <v>2026.51</v>
      </c>
      <c r="E607" s="23">
        <v>1033.52</v>
      </c>
    </row>
    <row r="608" spans="1:5" x14ac:dyDescent="0.3">
      <c r="A608" s="24">
        <v>42413</v>
      </c>
      <c r="B608" s="23">
        <v>2016</v>
      </c>
      <c r="C608" s="23" t="s">
        <v>77</v>
      </c>
      <c r="D608" s="23">
        <v>2157.7600000000002</v>
      </c>
      <c r="E608" s="23">
        <v>1273.08</v>
      </c>
    </row>
    <row r="609" spans="1:5" x14ac:dyDescent="0.3">
      <c r="A609" s="24">
        <v>42858</v>
      </c>
      <c r="B609" s="23">
        <v>2017</v>
      </c>
      <c r="C609" s="23" t="s">
        <v>31</v>
      </c>
      <c r="D609" s="23">
        <v>2231.34</v>
      </c>
      <c r="E609" s="23">
        <v>1271.8599999999999</v>
      </c>
    </row>
    <row r="610" spans="1:5" x14ac:dyDescent="0.3">
      <c r="A610" s="24">
        <v>42449</v>
      </c>
      <c r="B610" s="23">
        <v>2016</v>
      </c>
      <c r="C610" s="23" t="s">
        <v>31</v>
      </c>
      <c r="D610" s="23">
        <v>734.63</v>
      </c>
      <c r="E610" s="23">
        <v>359.97</v>
      </c>
    </row>
    <row r="611" spans="1:5" x14ac:dyDescent="0.3">
      <c r="A611" s="24">
        <v>42649</v>
      </c>
      <c r="B611" s="23">
        <v>2016</v>
      </c>
      <c r="C611" s="23" t="s">
        <v>30</v>
      </c>
      <c r="D611" s="23">
        <v>1839.47</v>
      </c>
      <c r="E611" s="23">
        <v>956.52</v>
      </c>
    </row>
    <row r="612" spans="1:5" x14ac:dyDescent="0.3">
      <c r="A612" s="24">
        <v>43065</v>
      </c>
      <c r="B612" s="23">
        <v>2017</v>
      </c>
      <c r="C612" s="23" t="s">
        <v>76</v>
      </c>
      <c r="D612" s="23">
        <v>422.71</v>
      </c>
      <c r="E612" s="23">
        <v>169.08</v>
      </c>
    </row>
    <row r="613" spans="1:5" x14ac:dyDescent="0.3">
      <c r="A613" s="24">
        <v>42901</v>
      </c>
      <c r="B613" s="23">
        <v>2017</v>
      </c>
      <c r="C613" s="23" t="s">
        <v>77</v>
      </c>
      <c r="D613" s="23">
        <v>2438.39</v>
      </c>
      <c r="E613" s="23">
        <v>1341.11</v>
      </c>
    </row>
    <row r="614" spans="1:5" x14ac:dyDescent="0.3">
      <c r="A614" s="24">
        <v>43426</v>
      </c>
      <c r="B614" s="23">
        <v>2018</v>
      </c>
      <c r="C614" s="23" t="s">
        <v>77</v>
      </c>
      <c r="D614" s="23">
        <v>120.54</v>
      </c>
      <c r="E614" s="23">
        <v>55.45</v>
      </c>
    </row>
    <row r="615" spans="1:5" x14ac:dyDescent="0.3">
      <c r="A615" s="24">
        <v>43084</v>
      </c>
      <c r="B615" s="23">
        <v>2017</v>
      </c>
      <c r="C615" s="23" t="s">
        <v>77</v>
      </c>
      <c r="D615" s="23">
        <v>410.47</v>
      </c>
      <c r="E615" s="23">
        <v>238.07</v>
      </c>
    </row>
    <row r="616" spans="1:5" x14ac:dyDescent="0.3">
      <c r="A616" s="24">
        <v>43242</v>
      </c>
      <c r="B616" s="23">
        <v>2018</v>
      </c>
      <c r="C616" s="23" t="s">
        <v>76</v>
      </c>
      <c r="D616" s="23">
        <v>1300.3599999999999</v>
      </c>
      <c r="E616" s="23">
        <v>728.2</v>
      </c>
    </row>
    <row r="617" spans="1:5" x14ac:dyDescent="0.3">
      <c r="A617" s="24">
        <v>42930</v>
      </c>
      <c r="B617" s="23">
        <v>2017</v>
      </c>
      <c r="C617" s="23" t="s">
        <v>31</v>
      </c>
      <c r="D617" s="23">
        <v>2256.06</v>
      </c>
      <c r="E617" s="23">
        <v>1308.51</v>
      </c>
    </row>
    <row r="618" spans="1:5" x14ac:dyDescent="0.3">
      <c r="A618" s="24">
        <v>43448</v>
      </c>
      <c r="B618" s="23">
        <v>2018</v>
      </c>
      <c r="C618" s="23" t="s">
        <v>31</v>
      </c>
      <c r="D618" s="23">
        <v>553.39</v>
      </c>
      <c r="E618" s="23">
        <v>309.89999999999998</v>
      </c>
    </row>
    <row r="619" spans="1:5" x14ac:dyDescent="0.3">
      <c r="A619" s="24">
        <v>42697</v>
      </c>
      <c r="B619" s="23">
        <v>2016</v>
      </c>
      <c r="C619" s="23" t="s">
        <v>77</v>
      </c>
      <c r="D619" s="23">
        <v>2390.21</v>
      </c>
      <c r="E619" s="23">
        <v>1505.83</v>
      </c>
    </row>
    <row r="620" spans="1:5" x14ac:dyDescent="0.3">
      <c r="A620" s="24">
        <v>43402</v>
      </c>
      <c r="B620" s="23">
        <v>2018</v>
      </c>
      <c r="C620" s="23" t="s">
        <v>76</v>
      </c>
      <c r="D620" s="23">
        <v>1127.4100000000001</v>
      </c>
      <c r="E620" s="23">
        <v>642.62</v>
      </c>
    </row>
    <row r="621" spans="1:5" x14ac:dyDescent="0.3">
      <c r="A621" s="24">
        <v>43366</v>
      </c>
      <c r="B621" s="23">
        <v>2018</v>
      </c>
      <c r="C621" s="23" t="s">
        <v>77</v>
      </c>
      <c r="D621" s="23">
        <v>1275.43</v>
      </c>
      <c r="E621" s="23">
        <v>624.96</v>
      </c>
    </row>
    <row r="622" spans="1:5" x14ac:dyDescent="0.3">
      <c r="A622" s="24">
        <v>42580</v>
      </c>
      <c r="B622" s="23">
        <v>2016</v>
      </c>
      <c r="C622" s="23" t="s">
        <v>31</v>
      </c>
      <c r="D622" s="23">
        <v>1355.51</v>
      </c>
      <c r="E622" s="23">
        <v>691.31</v>
      </c>
    </row>
    <row r="623" spans="1:5" x14ac:dyDescent="0.3">
      <c r="A623" s="24">
        <v>42653</v>
      </c>
      <c r="B623" s="23">
        <v>2016</v>
      </c>
      <c r="C623" s="23" t="s">
        <v>77</v>
      </c>
      <c r="D623" s="23">
        <v>510.72</v>
      </c>
      <c r="E623" s="23">
        <v>209.4</v>
      </c>
    </row>
    <row r="624" spans="1:5" x14ac:dyDescent="0.3">
      <c r="A624" s="24">
        <v>43065</v>
      </c>
      <c r="B624" s="23">
        <v>2017</v>
      </c>
      <c r="C624" s="23" t="s">
        <v>76</v>
      </c>
      <c r="D624" s="23">
        <v>166</v>
      </c>
      <c r="E624" s="23">
        <v>94.62</v>
      </c>
    </row>
    <row r="625" spans="1:5" x14ac:dyDescent="0.3">
      <c r="A625" s="24">
        <v>43448</v>
      </c>
      <c r="B625" s="23">
        <v>2018</v>
      </c>
      <c r="C625" s="23" t="s">
        <v>31</v>
      </c>
      <c r="D625" s="23">
        <v>915.38</v>
      </c>
      <c r="E625" s="23">
        <v>485.15</v>
      </c>
    </row>
    <row r="626" spans="1:5" x14ac:dyDescent="0.3">
      <c r="A626" s="24">
        <v>42676</v>
      </c>
      <c r="B626" s="23">
        <v>2016</v>
      </c>
      <c r="C626" s="23" t="s">
        <v>31</v>
      </c>
      <c r="D626" s="23">
        <v>617.54</v>
      </c>
      <c r="E626" s="23">
        <v>240.84</v>
      </c>
    </row>
    <row r="627" spans="1:5" x14ac:dyDescent="0.3">
      <c r="A627" s="24">
        <v>42982</v>
      </c>
      <c r="B627" s="23">
        <v>2017</v>
      </c>
      <c r="C627" s="23" t="s">
        <v>77</v>
      </c>
      <c r="D627" s="23">
        <v>2497.58</v>
      </c>
      <c r="E627" s="23">
        <v>1523.52</v>
      </c>
    </row>
    <row r="628" spans="1:5" x14ac:dyDescent="0.3">
      <c r="A628" s="24">
        <v>43060</v>
      </c>
      <c r="B628" s="23">
        <v>2017</v>
      </c>
      <c r="C628" s="23" t="s">
        <v>31</v>
      </c>
      <c r="D628" s="23">
        <v>2154.19</v>
      </c>
      <c r="E628" s="23">
        <v>1034.01</v>
      </c>
    </row>
    <row r="629" spans="1:5" x14ac:dyDescent="0.3">
      <c r="A629" s="24">
        <v>42985</v>
      </c>
      <c r="B629" s="23">
        <v>2017</v>
      </c>
      <c r="C629" s="23" t="s">
        <v>30</v>
      </c>
      <c r="D629" s="23">
        <v>1062.3699999999999</v>
      </c>
      <c r="E629" s="23">
        <v>446.2</v>
      </c>
    </row>
    <row r="630" spans="1:5" x14ac:dyDescent="0.3">
      <c r="A630" s="24">
        <v>43315</v>
      </c>
      <c r="B630" s="23">
        <v>2018</v>
      </c>
      <c r="C630" s="23" t="s">
        <v>30</v>
      </c>
      <c r="D630" s="23">
        <v>726.73</v>
      </c>
      <c r="E630" s="23">
        <v>334.3</v>
      </c>
    </row>
    <row r="631" spans="1:5" x14ac:dyDescent="0.3">
      <c r="A631" s="24">
        <v>42552</v>
      </c>
      <c r="B631" s="23">
        <v>2016</v>
      </c>
      <c r="C631" s="23" t="s">
        <v>77</v>
      </c>
      <c r="D631" s="23">
        <v>1883.29</v>
      </c>
      <c r="E631" s="23">
        <v>1148.81</v>
      </c>
    </row>
    <row r="632" spans="1:5" x14ac:dyDescent="0.3">
      <c r="A632" s="24">
        <v>43072</v>
      </c>
      <c r="B632" s="23">
        <v>2017</v>
      </c>
      <c r="C632" s="23" t="s">
        <v>31</v>
      </c>
      <c r="D632" s="23">
        <v>850.93</v>
      </c>
      <c r="E632" s="23">
        <v>442.48</v>
      </c>
    </row>
    <row r="633" spans="1:5" x14ac:dyDescent="0.3">
      <c r="A633" s="24">
        <v>42709</v>
      </c>
      <c r="B633" s="23">
        <v>2016</v>
      </c>
      <c r="C633" s="23" t="s">
        <v>31</v>
      </c>
      <c r="D633" s="23">
        <v>2376.0100000000002</v>
      </c>
      <c r="E633" s="23">
        <v>1188.01</v>
      </c>
    </row>
    <row r="634" spans="1:5" x14ac:dyDescent="0.3">
      <c r="A634" s="24">
        <v>42860</v>
      </c>
      <c r="B634" s="23">
        <v>2017</v>
      </c>
      <c r="C634" s="23" t="s">
        <v>31</v>
      </c>
      <c r="D634" s="23">
        <v>183.9</v>
      </c>
      <c r="E634" s="23">
        <v>75.400000000000006</v>
      </c>
    </row>
    <row r="635" spans="1:5" x14ac:dyDescent="0.3">
      <c r="A635" s="24">
        <v>43135</v>
      </c>
      <c r="B635" s="23">
        <v>2018</v>
      </c>
      <c r="C635" s="23" t="s">
        <v>30</v>
      </c>
      <c r="D635" s="23">
        <v>2031.22</v>
      </c>
      <c r="E635" s="23">
        <v>1259.3599999999999</v>
      </c>
    </row>
    <row r="636" spans="1:5" x14ac:dyDescent="0.3">
      <c r="A636" s="24">
        <v>43317</v>
      </c>
      <c r="B636" s="23">
        <v>2018</v>
      </c>
      <c r="C636" s="23" t="s">
        <v>76</v>
      </c>
      <c r="D636" s="23">
        <v>1876.79</v>
      </c>
      <c r="E636" s="23">
        <v>1032.23</v>
      </c>
    </row>
    <row r="637" spans="1:5" x14ac:dyDescent="0.3">
      <c r="A637" s="24">
        <v>42879</v>
      </c>
      <c r="B637" s="23">
        <v>2017</v>
      </c>
      <c r="C637" s="23" t="s">
        <v>77</v>
      </c>
      <c r="D637" s="23">
        <v>89.32</v>
      </c>
      <c r="E637" s="23">
        <v>47.34</v>
      </c>
    </row>
    <row r="638" spans="1:5" x14ac:dyDescent="0.3">
      <c r="A638" s="24">
        <v>42870</v>
      </c>
      <c r="B638" s="23">
        <v>2017</v>
      </c>
      <c r="C638" s="23" t="s">
        <v>76</v>
      </c>
      <c r="D638" s="23">
        <v>56.93</v>
      </c>
      <c r="E638" s="23">
        <v>35.299999999999997</v>
      </c>
    </row>
    <row r="639" spans="1:5" x14ac:dyDescent="0.3">
      <c r="A639" s="24">
        <v>43186</v>
      </c>
      <c r="B639" s="23">
        <v>2018</v>
      </c>
      <c r="C639" s="23" t="s">
        <v>30</v>
      </c>
      <c r="D639" s="23">
        <v>312.88</v>
      </c>
      <c r="E639" s="23">
        <v>206.5</v>
      </c>
    </row>
    <row r="640" spans="1:5" x14ac:dyDescent="0.3">
      <c r="A640" s="24">
        <v>42876</v>
      </c>
      <c r="B640" s="23">
        <v>2017</v>
      </c>
      <c r="C640" s="23" t="s">
        <v>76</v>
      </c>
      <c r="D640" s="23">
        <v>215.25</v>
      </c>
      <c r="E640" s="23">
        <v>116.24</v>
      </c>
    </row>
    <row r="641" spans="1:5" x14ac:dyDescent="0.3">
      <c r="A641" s="24">
        <v>42725</v>
      </c>
      <c r="B641" s="23">
        <v>2016</v>
      </c>
      <c r="C641" s="23" t="s">
        <v>77</v>
      </c>
      <c r="D641" s="23">
        <v>1828.73</v>
      </c>
      <c r="E641" s="23">
        <v>987.51</v>
      </c>
    </row>
    <row r="642" spans="1:5" x14ac:dyDescent="0.3">
      <c r="A642" s="24">
        <v>42539</v>
      </c>
      <c r="B642" s="23">
        <v>2016</v>
      </c>
      <c r="C642" s="23" t="s">
        <v>31</v>
      </c>
      <c r="D642" s="23">
        <v>2246.1999999999998</v>
      </c>
      <c r="E642" s="23">
        <v>920.94</v>
      </c>
    </row>
    <row r="643" spans="1:5" x14ac:dyDescent="0.3">
      <c r="A643" s="24">
        <v>43425</v>
      </c>
      <c r="B643" s="23">
        <v>2018</v>
      </c>
      <c r="C643" s="23" t="s">
        <v>76</v>
      </c>
      <c r="D643" s="23">
        <v>1920.01</v>
      </c>
      <c r="E643" s="23">
        <v>864</v>
      </c>
    </row>
    <row r="644" spans="1:5" x14ac:dyDescent="0.3">
      <c r="A644" s="24">
        <v>42494</v>
      </c>
      <c r="B644" s="23">
        <v>2016</v>
      </c>
      <c r="C644" s="23" t="s">
        <v>30</v>
      </c>
      <c r="D644" s="23">
        <v>45.31</v>
      </c>
      <c r="E644" s="23">
        <v>29</v>
      </c>
    </row>
    <row r="645" spans="1:5" x14ac:dyDescent="0.3">
      <c r="A645" s="24">
        <v>42683</v>
      </c>
      <c r="B645" s="23">
        <v>2016</v>
      </c>
      <c r="C645" s="23" t="s">
        <v>31</v>
      </c>
      <c r="D645" s="23">
        <v>1753.84</v>
      </c>
      <c r="E645" s="23">
        <v>1175.07</v>
      </c>
    </row>
    <row r="646" spans="1:5" x14ac:dyDescent="0.3">
      <c r="A646" s="24">
        <v>43160</v>
      </c>
      <c r="B646" s="23">
        <v>2018</v>
      </c>
      <c r="C646" s="23" t="s">
        <v>77</v>
      </c>
      <c r="D646" s="23">
        <v>958.21</v>
      </c>
      <c r="E646" s="23">
        <v>622.84</v>
      </c>
    </row>
    <row r="647" spans="1:5" x14ac:dyDescent="0.3">
      <c r="A647" s="24">
        <v>43281</v>
      </c>
      <c r="B647" s="23">
        <v>2018</v>
      </c>
      <c r="C647" s="23" t="s">
        <v>77</v>
      </c>
      <c r="D647" s="23">
        <v>1866.89</v>
      </c>
      <c r="E647" s="23">
        <v>1232.1500000000001</v>
      </c>
    </row>
    <row r="648" spans="1:5" x14ac:dyDescent="0.3">
      <c r="A648" s="24">
        <v>42396</v>
      </c>
      <c r="B648" s="23">
        <v>2016</v>
      </c>
      <c r="C648" s="23" t="s">
        <v>76</v>
      </c>
      <c r="D648" s="23">
        <v>102.45</v>
      </c>
      <c r="E648" s="23">
        <v>52.25</v>
      </c>
    </row>
    <row r="649" spans="1:5" x14ac:dyDescent="0.3">
      <c r="A649" s="24">
        <v>42490</v>
      </c>
      <c r="B649" s="23">
        <v>2016</v>
      </c>
      <c r="C649" s="23" t="s">
        <v>31</v>
      </c>
      <c r="D649" s="23">
        <v>269.88</v>
      </c>
      <c r="E649" s="23">
        <v>107.95</v>
      </c>
    </row>
    <row r="650" spans="1:5" x14ac:dyDescent="0.3">
      <c r="A650" s="24">
        <v>43331</v>
      </c>
      <c r="B650" s="23">
        <v>2018</v>
      </c>
      <c r="C650" s="23" t="s">
        <v>77</v>
      </c>
      <c r="D650" s="23">
        <v>1622.11</v>
      </c>
      <c r="E650" s="23">
        <v>778.61</v>
      </c>
    </row>
    <row r="651" spans="1:5" x14ac:dyDescent="0.3">
      <c r="A651" s="24">
        <v>42937</v>
      </c>
      <c r="B651" s="23">
        <v>2017</v>
      </c>
      <c r="C651" s="23" t="s">
        <v>31</v>
      </c>
      <c r="D651" s="23">
        <v>98.09</v>
      </c>
      <c r="E651" s="23">
        <v>38.26</v>
      </c>
    </row>
    <row r="652" spans="1:5" x14ac:dyDescent="0.3">
      <c r="A652" s="24">
        <v>42989</v>
      </c>
      <c r="B652" s="23">
        <v>2017</v>
      </c>
      <c r="C652" s="23" t="s">
        <v>30</v>
      </c>
      <c r="D652" s="23">
        <v>2121.16</v>
      </c>
      <c r="E652" s="23">
        <v>1103</v>
      </c>
    </row>
    <row r="653" spans="1:5" x14ac:dyDescent="0.3">
      <c r="A653" s="24">
        <v>42809</v>
      </c>
      <c r="B653" s="23">
        <v>2017</v>
      </c>
      <c r="C653" s="23" t="s">
        <v>77</v>
      </c>
      <c r="D653" s="23">
        <v>1324.71</v>
      </c>
      <c r="E653" s="23">
        <v>794.83</v>
      </c>
    </row>
    <row r="654" spans="1:5" x14ac:dyDescent="0.3">
      <c r="A654" s="24">
        <v>43283</v>
      </c>
      <c r="B654" s="23">
        <v>2018</v>
      </c>
      <c r="C654" s="23" t="s">
        <v>31</v>
      </c>
      <c r="D654" s="23">
        <v>2115.63</v>
      </c>
      <c r="E654" s="23">
        <v>1015.5</v>
      </c>
    </row>
    <row r="655" spans="1:5" x14ac:dyDescent="0.3">
      <c r="A655" s="24">
        <v>42567</v>
      </c>
      <c r="B655" s="23">
        <v>2016</v>
      </c>
      <c r="C655" s="23" t="s">
        <v>76</v>
      </c>
      <c r="D655" s="23">
        <v>2350.71</v>
      </c>
      <c r="E655" s="23">
        <v>1551.47</v>
      </c>
    </row>
    <row r="656" spans="1:5" x14ac:dyDescent="0.3">
      <c r="A656" s="24">
        <v>42435</v>
      </c>
      <c r="B656" s="23">
        <v>2016</v>
      </c>
      <c r="C656" s="23" t="s">
        <v>31</v>
      </c>
      <c r="D656" s="23">
        <v>357.19</v>
      </c>
      <c r="E656" s="23">
        <v>157.16</v>
      </c>
    </row>
    <row r="657" spans="1:5" x14ac:dyDescent="0.3">
      <c r="A657" s="24">
        <v>43068</v>
      </c>
      <c r="B657" s="23">
        <v>2017</v>
      </c>
      <c r="C657" s="23" t="s">
        <v>31</v>
      </c>
      <c r="D657" s="23">
        <v>2313.92</v>
      </c>
      <c r="E657" s="23">
        <v>1226.3800000000001</v>
      </c>
    </row>
    <row r="658" spans="1:5" x14ac:dyDescent="0.3">
      <c r="A658" s="24">
        <v>43307</v>
      </c>
      <c r="B658" s="23">
        <v>2018</v>
      </c>
      <c r="C658" s="23" t="s">
        <v>77</v>
      </c>
      <c r="D658" s="23">
        <v>1059.7</v>
      </c>
      <c r="E658" s="23">
        <v>710</v>
      </c>
    </row>
    <row r="659" spans="1:5" x14ac:dyDescent="0.3">
      <c r="A659" s="24">
        <v>43043</v>
      </c>
      <c r="B659" s="23">
        <v>2017</v>
      </c>
      <c r="C659" s="23" t="s">
        <v>76</v>
      </c>
      <c r="D659" s="23">
        <v>353.06</v>
      </c>
      <c r="E659" s="23">
        <v>222.43</v>
      </c>
    </row>
    <row r="660" spans="1:5" x14ac:dyDescent="0.3">
      <c r="A660" s="24">
        <v>42749</v>
      </c>
      <c r="B660" s="23">
        <v>2017</v>
      </c>
      <c r="C660" s="23" t="s">
        <v>30</v>
      </c>
      <c r="D660" s="23">
        <v>1504.56</v>
      </c>
      <c r="E660" s="23">
        <v>857.6</v>
      </c>
    </row>
    <row r="661" spans="1:5" x14ac:dyDescent="0.3">
      <c r="A661" s="24">
        <v>42864</v>
      </c>
      <c r="B661" s="23">
        <v>2017</v>
      </c>
      <c r="C661" s="23" t="s">
        <v>30</v>
      </c>
      <c r="D661" s="23">
        <v>593.80999999999995</v>
      </c>
      <c r="E661" s="23">
        <v>385.98</v>
      </c>
    </row>
    <row r="662" spans="1:5" x14ac:dyDescent="0.3">
      <c r="A662" s="24">
        <v>43087</v>
      </c>
      <c r="B662" s="23">
        <v>2017</v>
      </c>
      <c r="C662" s="23" t="s">
        <v>30</v>
      </c>
      <c r="D662" s="23">
        <v>1254.81</v>
      </c>
      <c r="E662" s="23">
        <v>639.95000000000005</v>
      </c>
    </row>
    <row r="663" spans="1:5" x14ac:dyDescent="0.3">
      <c r="A663" s="24">
        <v>42489</v>
      </c>
      <c r="B663" s="23">
        <v>2016</v>
      </c>
      <c r="C663" s="23" t="s">
        <v>30</v>
      </c>
      <c r="D663" s="23">
        <v>1753.17</v>
      </c>
      <c r="E663" s="23">
        <v>876.59</v>
      </c>
    </row>
    <row r="664" spans="1:5" x14ac:dyDescent="0.3">
      <c r="A664" s="24">
        <v>43133</v>
      </c>
      <c r="B664" s="23">
        <v>2018</v>
      </c>
      <c r="C664" s="23" t="s">
        <v>30</v>
      </c>
      <c r="D664" s="23">
        <v>1441.19</v>
      </c>
      <c r="E664" s="23">
        <v>864.71</v>
      </c>
    </row>
    <row r="665" spans="1:5" x14ac:dyDescent="0.3">
      <c r="A665" s="24">
        <v>42380</v>
      </c>
      <c r="B665" s="23">
        <v>2016</v>
      </c>
      <c r="C665" s="23" t="s">
        <v>77</v>
      </c>
      <c r="D665" s="23">
        <v>691.6</v>
      </c>
      <c r="E665" s="23">
        <v>290.47000000000003</v>
      </c>
    </row>
  </sheetData>
  <conditionalFormatting sqref="A2:E665">
    <cfRule type="expression" dxfId="14" priority="1">
      <formula>AND($C2=#REF!,$B2=#REF!)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C854C-676D-440A-8DAB-7CFBBF5EC90A}">
  <sheetPr>
    <tabColor rgb="FF0000FF"/>
  </sheetPr>
  <dimension ref="A1:O665"/>
  <sheetViews>
    <sheetView zoomScale="160" zoomScaleNormal="160" workbookViewId="0">
      <selection activeCell="H10" sqref="H10"/>
    </sheetView>
  </sheetViews>
  <sheetFormatPr defaultRowHeight="14.4" x14ac:dyDescent="0.3"/>
  <cols>
    <col min="1" max="1" width="12.33203125" customWidth="1"/>
    <col min="2" max="2" width="7.5546875" customWidth="1"/>
    <col min="3" max="3" width="10.44140625" customWidth="1"/>
    <col min="4" max="5" width="12.44140625" customWidth="1"/>
    <col min="8" max="8" width="21.5546875" customWidth="1"/>
    <col min="15" max="15" width="15.6640625" customWidth="1"/>
  </cols>
  <sheetData>
    <row r="1" spans="1:15" x14ac:dyDescent="0.3">
      <c r="A1" s="56" t="s">
        <v>1</v>
      </c>
      <c r="B1" s="56" t="s">
        <v>52</v>
      </c>
      <c r="C1" s="56" t="s">
        <v>29</v>
      </c>
      <c r="D1" s="56" t="s">
        <v>2</v>
      </c>
      <c r="E1" s="56" t="s">
        <v>75</v>
      </c>
      <c r="G1" t="s">
        <v>129</v>
      </c>
    </row>
    <row r="2" spans="1:15" x14ac:dyDescent="0.3">
      <c r="A2" s="24">
        <v>43296</v>
      </c>
      <c r="B2" s="23">
        <v>2018</v>
      </c>
      <c r="C2" s="23" t="s">
        <v>30</v>
      </c>
      <c r="D2" s="23">
        <v>2453.52</v>
      </c>
      <c r="E2" s="23">
        <v>1128.6199999999999</v>
      </c>
    </row>
    <row r="3" spans="1:15" x14ac:dyDescent="0.3">
      <c r="A3" s="24">
        <v>42415</v>
      </c>
      <c r="B3" s="23">
        <v>2016</v>
      </c>
      <c r="C3" s="23" t="s">
        <v>31</v>
      </c>
      <c r="D3" s="23">
        <v>2391.92</v>
      </c>
      <c r="E3" s="23">
        <v>980.69</v>
      </c>
      <c r="G3" s="93" t="s">
        <v>142</v>
      </c>
      <c r="H3" s="34"/>
      <c r="I3" s="34"/>
      <c r="J3" s="34"/>
      <c r="K3" s="34"/>
      <c r="L3" s="34"/>
      <c r="M3" s="34"/>
      <c r="N3" s="34"/>
      <c r="O3" s="35"/>
    </row>
    <row r="4" spans="1:15" x14ac:dyDescent="0.3">
      <c r="A4" s="24">
        <v>43054</v>
      </c>
      <c r="B4" s="23">
        <v>2017</v>
      </c>
      <c r="C4" s="23" t="s">
        <v>77</v>
      </c>
      <c r="D4" s="23">
        <v>53.23</v>
      </c>
      <c r="E4" s="23">
        <v>22.89</v>
      </c>
      <c r="G4" s="98" t="s">
        <v>143</v>
      </c>
      <c r="H4" s="36"/>
      <c r="I4" s="36"/>
      <c r="J4" s="36"/>
      <c r="K4" s="36"/>
      <c r="L4" s="36"/>
      <c r="M4" s="36"/>
      <c r="N4" s="36"/>
      <c r="O4" s="37"/>
    </row>
    <row r="5" spans="1:15" x14ac:dyDescent="0.3">
      <c r="A5" s="24">
        <v>43343</v>
      </c>
      <c r="B5" s="23">
        <v>2018</v>
      </c>
      <c r="C5" s="23" t="s">
        <v>77</v>
      </c>
      <c r="D5" s="23">
        <v>1558.76</v>
      </c>
      <c r="E5" s="23">
        <v>888.49</v>
      </c>
      <c r="G5" s="98" t="s">
        <v>144</v>
      </c>
      <c r="H5" s="36"/>
      <c r="I5" s="36"/>
      <c r="J5" s="36"/>
      <c r="K5" s="36"/>
      <c r="L5" s="36"/>
      <c r="M5" s="36"/>
      <c r="N5" s="36"/>
      <c r="O5" s="37"/>
    </row>
    <row r="6" spans="1:15" x14ac:dyDescent="0.3">
      <c r="A6" s="24">
        <v>43450</v>
      </c>
      <c r="B6" s="23">
        <v>2018</v>
      </c>
      <c r="C6" s="23" t="s">
        <v>31</v>
      </c>
      <c r="D6" s="23">
        <v>917.72</v>
      </c>
      <c r="E6" s="23">
        <v>568.99</v>
      </c>
      <c r="G6" s="99"/>
      <c r="H6" s="38"/>
      <c r="I6" s="38"/>
      <c r="J6" s="38"/>
      <c r="K6" s="38"/>
      <c r="L6" s="38"/>
      <c r="M6" s="38"/>
      <c r="N6" s="38"/>
      <c r="O6" s="39"/>
    </row>
    <row r="7" spans="1:15" x14ac:dyDescent="0.3">
      <c r="A7" s="24">
        <v>43236</v>
      </c>
      <c r="B7" s="23">
        <v>2018</v>
      </c>
      <c r="C7" s="23" t="s">
        <v>31</v>
      </c>
      <c r="D7" s="23">
        <v>1876.27</v>
      </c>
      <c r="E7" s="23">
        <v>731.75</v>
      </c>
    </row>
    <row r="8" spans="1:15" x14ac:dyDescent="0.3">
      <c r="A8" s="24">
        <v>42731</v>
      </c>
      <c r="B8" s="23">
        <v>2016</v>
      </c>
      <c r="C8" s="23" t="s">
        <v>76</v>
      </c>
      <c r="D8" s="23">
        <v>1487.82</v>
      </c>
      <c r="E8" s="23">
        <v>684.4</v>
      </c>
      <c r="G8" s="106" t="s">
        <v>20</v>
      </c>
      <c r="H8" s="106"/>
    </row>
    <row r="9" spans="1:15" x14ac:dyDescent="0.3">
      <c r="A9" s="24">
        <v>42996</v>
      </c>
      <c r="B9" s="23">
        <v>2017</v>
      </c>
      <c r="C9" s="23" t="s">
        <v>30</v>
      </c>
      <c r="D9" s="23">
        <v>2017.73</v>
      </c>
      <c r="E9" s="23">
        <v>807.09</v>
      </c>
      <c r="G9" s="55" t="s">
        <v>52</v>
      </c>
      <c r="H9" s="23">
        <v>2016</v>
      </c>
    </row>
    <row r="10" spans="1:15" x14ac:dyDescent="0.3">
      <c r="A10" s="24">
        <v>43255</v>
      </c>
      <c r="B10" s="23">
        <v>2018</v>
      </c>
      <c r="C10" s="23" t="s">
        <v>76</v>
      </c>
      <c r="D10" s="23">
        <v>1459.48</v>
      </c>
      <c r="E10" s="23">
        <v>569.20000000000005</v>
      </c>
    </row>
    <row r="11" spans="1:15" x14ac:dyDescent="0.3">
      <c r="A11" s="24">
        <v>43229</v>
      </c>
      <c r="B11" s="23">
        <v>2018</v>
      </c>
      <c r="C11" s="23" t="s">
        <v>77</v>
      </c>
      <c r="D11" s="23">
        <v>1020.18</v>
      </c>
      <c r="E11" s="23">
        <v>591.70000000000005</v>
      </c>
      <c r="G11" s="56" t="s">
        <v>29</v>
      </c>
      <c r="H11" s="56" t="s">
        <v>151</v>
      </c>
    </row>
    <row r="12" spans="1:15" x14ac:dyDescent="0.3">
      <c r="A12" s="24">
        <v>42557</v>
      </c>
      <c r="B12" s="23">
        <v>2016</v>
      </c>
      <c r="C12" s="23" t="s">
        <v>77</v>
      </c>
      <c r="D12" s="23">
        <v>653.87</v>
      </c>
      <c r="E12" s="23">
        <v>274.63</v>
      </c>
      <c r="G12" s="23" t="s">
        <v>30</v>
      </c>
      <c r="H12" s="103">
        <f>AVERAGEIFS($D$2:$D$665, $C$2:$C$665,G12,$B$2:$B$665,$H$9)</f>
        <v>1232.2153571428573</v>
      </c>
    </row>
    <row r="13" spans="1:15" x14ac:dyDescent="0.3">
      <c r="A13" s="24">
        <v>43048</v>
      </c>
      <c r="B13" s="23">
        <v>2017</v>
      </c>
      <c r="C13" s="23" t="s">
        <v>76</v>
      </c>
      <c r="D13" s="23">
        <v>1044.3699999999999</v>
      </c>
      <c r="E13" s="23">
        <v>616.17999999999995</v>
      </c>
      <c r="G13" s="23" t="s">
        <v>31</v>
      </c>
      <c r="H13" s="103">
        <f t="shared" ref="H13:H15" si="0">AVERAGEIFS($D$2:$D$665, $C$2:$C$665,G13,$B$2:$B$665,$H$9)</f>
        <v>1299.365</v>
      </c>
    </row>
    <row r="14" spans="1:15" x14ac:dyDescent="0.3">
      <c r="A14" s="24">
        <v>42985</v>
      </c>
      <c r="B14" s="23">
        <v>2017</v>
      </c>
      <c r="C14" s="23" t="s">
        <v>77</v>
      </c>
      <c r="D14" s="23">
        <v>1900.47</v>
      </c>
      <c r="E14" s="23">
        <v>988.24</v>
      </c>
      <c r="G14" s="23" t="s">
        <v>77</v>
      </c>
      <c r="H14" s="103">
        <f t="shared" si="0"/>
        <v>1321.5995833333336</v>
      </c>
    </row>
    <row r="15" spans="1:15" x14ac:dyDescent="0.3">
      <c r="A15" s="24">
        <v>42838</v>
      </c>
      <c r="B15" s="23">
        <v>2017</v>
      </c>
      <c r="C15" s="23" t="s">
        <v>77</v>
      </c>
      <c r="D15" s="23">
        <v>1129.45</v>
      </c>
      <c r="E15" s="23">
        <v>463.07</v>
      </c>
      <c r="G15" s="23" t="s">
        <v>76</v>
      </c>
      <c r="H15" s="103">
        <f t="shared" si="0"/>
        <v>1318.711276595744</v>
      </c>
    </row>
    <row r="16" spans="1:15" x14ac:dyDescent="0.3">
      <c r="A16" s="24">
        <v>42906</v>
      </c>
      <c r="B16" s="23">
        <v>2017</v>
      </c>
      <c r="C16" s="23" t="s">
        <v>77</v>
      </c>
      <c r="D16" s="23">
        <v>328.7</v>
      </c>
      <c r="E16" s="23">
        <v>128.19</v>
      </c>
    </row>
    <row r="17" spans="1:5" x14ac:dyDescent="0.3">
      <c r="A17" s="24">
        <v>42881</v>
      </c>
      <c r="B17" s="23">
        <v>2017</v>
      </c>
      <c r="C17" s="23" t="s">
        <v>31</v>
      </c>
      <c r="D17" s="23">
        <v>58</v>
      </c>
      <c r="E17" s="23">
        <v>36.54</v>
      </c>
    </row>
    <row r="18" spans="1:5" x14ac:dyDescent="0.3">
      <c r="A18" s="24">
        <v>43162</v>
      </c>
      <c r="B18" s="23">
        <v>2018</v>
      </c>
      <c r="C18" s="23" t="s">
        <v>31</v>
      </c>
      <c r="D18" s="23">
        <v>1646.76</v>
      </c>
      <c r="E18" s="23">
        <v>1037.46</v>
      </c>
    </row>
    <row r="19" spans="1:5" x14ac:dyDescent="0.3">
      <c r="A19" s="24">
        <v>43049</v>
      </c>
      <c r="B19" s="23">
        <v>2017</v>
      </c>
      <c r="C19" s="23" t="s">
        <v>77</v>
      </c>
      <c r="D19" s="23">
        <v>1865.2</v>
      </c>
      <c r="E19" s="23">
        <v>895.3</v>
      </c>
    </row>
    <row r="20" spans="1:5" x14ac:dyDescent="0.3">
      <c r="A20" s="24">
        <v>42753</v>
      </c>
      <c r="B20" s="23">
        <v>2017</v>
      </c>
      <c r="C20" s="23" t="s">
        <v>30</v>
      </c>
      <c r="D20" s="23">
        <v>884.17</v>
      </c>
      <c r="E20" s="23">
        <v>512.82000000000005</v>
      </c>
    </row>
    <row r="21" spans="1:5" x14ac:dyDescent="0.3">
      <c r="A21" s="24">
        <v>42898</v>
      </c>
      <c r="B21" s="23">
        <v>2017</v>
      </c>
      <c r="C21" s="23" t="s">
        <v>30</v>
      </c>
      <c r="D21" s="23">
        <v>1891.74</v>
      </c>
      <c r="E21" s="23">
        <v>908.04</v>
      </c>
    </row>
    <row r="22" spans="1:5" x14ac:dyDescent="0.3">
      <c r="A22" s="24">
        <v>43016</v>
      </c>
      <c r="B22" s="23">
        <v>2017</v>
      </c>
      <c r="C22" s="23" t="s">
        <v>31</v>
      </c>
      <c r="D22" s="23">
        <v>561.61</v>
      </c>
      <c r="E22" s="23">
        <v>219.03</v>
      </c>
    </row>
    <row r="23" spans="1:5" x14ac:dyDescent="0.3">
      <c r="A23" s="24">
        <v>42974</v>
      </c>
      <c r="B23" s="23">
        <v>2017</v>
      </c>
      <c r="C23" s="23" t="s">
        <v>30</v>
      </c>
      <c r="D23" s="23">
        <v>713.19</v>
      </c>
      <c r="E23" s="23">
        <v>392.25</v>
      </c>
    </row>
    <row r="24" spans="1:5" x14ac:dyDescent="0.3">
      <c r="A24" s="24">
        <v>42445</v>
      </c>
      <c r="B24" s="23">
        <v>2016</v>
      </c>
      <c r="C24" s="23" t="s">
        <v>31</v>
      </c>
      <c r="D24" s="23">
        <v>148.6</v>
      </c>
      <c r="E24" s="23">
        <v>69.84</v>
      </c>
    </row>
    <row r="25" spans="1:5" x14ac:dyDescent="0.3">
      <c r="A25" s="24">
        <v>42963</v>
      </c>
      <c r="B25" s="23">
        <v>2017</v>
      </c>
      <c r="C25" s="23" t="s">
        <v>76</v>
      </c>
      <c r="D25" s="23">
        <v>2436.08</v>
      </c>
      <c r="E25" s="23">
        <v>1315.48</v>
      </c>
    </row>
    <row r="26" spans="1:5" x14ac:dyDescent="0.3">
      <c r="A26" s="24">
        <v>43129</v>
      </c>
      <c r="B26" s="23">
        <v>2018</v>
      </c>
      <c r="C26" s="23" t="s">
        <v>31</v>
      </c>
      <c r="D26" s="23">
        <v>353.67</v>
      </c>
      <c r="E26" s="23">
        <v>169.76</v>
      </c>
    </row>
    <row r="27" spans="1:5" x14ac:dyDescent="0.3">
      <c r="A27" s="24">
        <v>43046</v>
      </c>
      <c r="B27" s="23">
        <v>2017</v>
      </c>
      <c r="C27" s="23" t="s">
        <v>31</v>
      </c>
      <c r="D27" s="23">
        <v>1993.91</v>
      </c>
      <c r="E27" s="23">
        <v>996.96</v>
      </c>
    </row>
    <row r="28" spans="1:5" x14ac:dyDescent="0.3">
      <c r="A28" s="24">
        <v>43217</v>
      </c>
      <c r="B28" s="23">
        <v>2018</v>
      </c>
      <c r="C28" s="23" t="s">
        <v>76</v>
      </c>
      <c r="D28" s="23">
        <v>1535.67</v>
      </c>
      <c r="E28" s="23">
        <v>982.83</v>
      </c>
    </row>
    <row r="29" spans="1:5" x14ac:dyDescent="0.3">
      <c r="A29" s="24">
        <v>42858</v>
      </c>
      <c r="B29" s="23">
        <v>2017</v>
      </c>
      <c r="C29" s="23" t="s">
        <v>76</v>
      </c>
      <c r="D29" s="23">
        <v>1058.98</v>
      </c>
      <c r="E29" s="23">
        <v>645.98</v>
      </c>
    </row>
    <row r="30" spans="1:5" x14ac:dyDescent="0.3">
      <c r="A30" s="24">
        <v>43026</v>
      </c>
      <c r="B30" s="23">
        <v>2017</v>
      </c>
      <c r="C30" s="23" t="s">
        <v>77</v>
      </c>
      <c r="D30" s="23">
        <v>725.21</v>
      </c>
      <c r="E30" s="23">
        <v>362.61</v>
      </c>
    </row>
    <row r="31" spans="1:5" x14ac:dyDescent="0.3">
      <c r="A31" s="24">
        <v>43043</v>
      </c>
      <c r="B31" s="23">
        <v>2017</v>
      </c>
      <c r="C31" s="23" t="s">
        <v>77</v>
      </c>
      <c r="D31" s="23">
        <v>1332.83</v>
      </c>
      <c r="E31" s="23">
        <v>879.67</v>
      </c>
    </row>
    <row r="32" spans="1:5" x14ac:dyDescent="0.3">
      <c r="A32" s="24">
        <v>42556</v>
      </c>
      <c r="B32" s="23">
        <v>2016</v>
      </c>
      <c r="C32" s="23" t="s">
        <v>30</v>
      </c>
      <c r="D32" s="23">
        <v>1955.26</v>
      </c>
      <c r="E32" s="23">
        <v>860.31</v>
      </c>
    </row>
    <row r="33" spans="1:5" x14ac:dyDescent="0.3">
      <c r="A33" s="24">
        <v>42646</v>
      </c>
      <c r="B33" s="23">
        <v>2016</v>
      </c>
      <c r="C33" s="23" t="s">
        <v>77</v>
      </c>
      <c r="D33" s="23">
        <v>1003.54</v>
      </c>
      <c r="E33" s="23">
        <v>662.34</v>
      </c>
    </row>
    <row r="34" spans="1:5" x14ac:dyDescent="0.3">
      <c r="A34" s="24">
        <v>42806</v>
      </c>
      <c r="B34" s="23">
        <v>2017</v>
      </c>
      <c r="C34" s="23" t="s">
        <v>31</v>
      </c>
      <c r="D34" s="23">
        <v>368.46</v>
      </c>
      <c r="E34" s="23">
        <v>184.23</v>
      </c>
    </row>
    <row r="35" spans="1:5" x14ac:dyDescent="0.3">
      <c r="A35" s="24">
        <v>43019</v>
      </c>
      <c r="B35" s="23">
        <v>2017</v>
      </c>
      <c r="C35" s="23" t="s">
        <v>30</v>
      </c>
      <c r="D35" s="23">
        <v>1473.86</v>
      </c>
      <c r="E35" s="23">
        <v>795.88</v>
      </c>
    </row>
    <row r="36" spans="1:5" x14ac:dyDescent="0.3">
      <c r="A36" s="24">
        <v>43032</v>
      </c>
      <c r="B36" s="23">
        <v>2017</v>
      </c>
      <c r="C36" s="23" t="s">
        <v>76</v>
      </c>
      <c r="D36" s="23">
        <v>539.23</v>
      </c>
      <c r="E36" s="23">
        <v>285.79000000000002</v>
      </c>
    </row>
    <row r="37" spans="1:5" x14ac:dyDescent="0.3">
      <c r="A37" s="24">
        <v>42377</v>
      </c>
      <c r="B37" s="23">
        <v>2016</v>
      </c>
      <c r="C37" s="23" t="s">
        <v>76</v>
      </c>
      <c r="D37" s="23">
        <v>1974.49</v>
      </c>
      <c r="E37" s="23">
        <v>908.27</v>
      </c>
    </row>
    <row r="38" spans="1:5" x14ac:dyDescent="0.3">
      <c r="A38" s="24">
        <v>42964</v>
      </c>
      <c r="B38" s="23">
        <v>2017</v>
      </c>
      <c r="C38" s="23" t="s">
        <v>76</v>
      </c>
      <c r="D38" s="23">
        <v>1931.47</v>
      </c>
      <c r="E38" s="23">
        <v>1081.6199999999999</v>
      </c>
    </row>
    <row r="39" spans="1:5" x14ac:dyDescent="0.3">
      <c r="A39" s="24">
        <v>42688</v>
      </c>
      <c r="B39" s="23">
        <v>2016</v>
      </c>
      <c r="C39" s="23" t="s">
        <v>76</v>
      </c>
      <c r="D39" s="23">
        <v>1449.29</v>
      </c>
      <c r="E39" s="23">
        <v>884.07</v>
      </c>
    </row>
    <row r="40" spans="1:5" x14ac:dyDescent="0.3">
      <c r="A40" s="24">
        <v>42904</v>
      </c>
      <c r="B40" s="23">
        <v>2017</v>
      </c>
      <c r="C40" s="23" t="s">
        <v>77</v>
      </c>
      <c r="D40" s="23">
        <v>2307.69</v>
      </c>
      <c r="E40" s="23">
        <v>1038.46</v>
      </c>
    </row>
    <row r="41" spans="1:5" x14ac:dyDescent="0.3">
      <c r="A41" s="24">
        <v>43193</v>
      </c>
      <c r="B41" s="23">
        <v>2018</v>
      </c>
      <c r="C41" s="23" t="s">
        <v>30</v>
      </c>
      <c r="D41" s="23">
        <v>1115.1300000000001</v>
      </c>
      <c r="E41" s="23">
        <v>490.66</v>
      </c>
    </row>
    <row r="42" spans="1:5" x14ac:dyDescent="0.3">
      <c r="A42" s="24">
        <v>42384</v>
      </c>
      <c r="B42" s="23">
        <v>2016</v>
      </c>
      <c r="C42" s="23" t="s">
        <v>31</v>
      </c>
      <c r="D42" s="23">
        <v>29.88</v>
      </c>
      <c r="E42" s="23">
        <v>16.14</v>
      </c>
    </row>
    <row r="43" spans="1:5" x14ac:dyDescent="0.3">
      <c r="A43" s="24">
        <v>42794</v>
      </c>
      <c r="B43" s="23">
        <v>2017</v>
      </c>
      <c r="C43" s="23" t="s">
        <v>77</v>
      </c>
      <c r="D43" s="23">
        <v>2154.9499999999998</v>
      </c>
      <c r="E43" s="23">
        <v>1077.48</v>
      </c>
    </row>
    <row r="44" spans="1:5" x14ac:dyDescent="0.3">
      <c r="A44" s="24">
        <v>42433</v>
      </c>
      <c r="B44" s="23">
        <v>2016</v>
      </c>
      <c r="C44" s="23" t="s">
        <v>30</v>
      </c>
      <c r="D44" s="23">
        <v>1234.8599999999999</v>
      </c>
      <c r="E44" s="23">
        <v>815.01</v>
      </c>
    </row>
    <row r="45" spans="1:5" x14ac:dyDescent="0.3">
      <c r="A45" s="24">
        <v>43000</v>
      </c>
      <c r="B45" s="23">
        <v>2017</v>
      </c>
      <c r="C45" s="23" t="s">
        <v>76</v>
      </c>
      <c r="D45" s="23">
        <v>2154.1799999999998</v>
      </c>
      <c r="E45" s="23">
        <v>1206.3399999999999</v>
      </c>
    </row>
    <row r="46" spans="1:5" x14ac:dyDescent="0.3">
      <c r="A46" s="24">
        <v>42939</v>
      </c>
      <c r="B46" s="23">
        <v>2017</v>
      </c>
      <c r="C46" s="23" t="s">
        <v>30</v>
      </c>
      <c r="D46" s="23">
        <v>1744.62</v>
      </c>
      <c r="E46" s="23">
        <v>872.31</v>
      </c>
    </row>
    <row r="47" spans="1:5" x14ac:dyDescent="0.3">
      <c r="A47" s="24">
        <v>43269</v>
      </c>
      <c r="B47" s="23">
        <v>2018</v>
      </c>
      <c r="C47" s="23" t="s">
        <v>76</v>
      </c>
      <c r="D47" s="23">
        <v>2298.4499999999998</v>
      </c>
      <c r="E47" s="23">
        <v>1126.24</v>
      </c>
    </row>
    <row r="48" spans="1:5" x14ac:dyDescent="0.3">
      <c r="A48" s="24">
        <v>42596</v>
      </c>
      <c r="B48" s="23">
        <v>2016</v>
      </c>
      <c r="C48" s="23" t="s">
        <v>30</v>
      </c>
      <c r="D48" s="23">
        <v>494.28</v>
      </c>
      <c r="E48" s="23">
        <v>271.85000000000002</v>
      </c>
    </row>
    <row r="49" spans="1:5" x14ac:dyDescent="0.3">
      <c r="A49" s="24">
        <v>42438</v>
      </c>
      <c r="B49" s="23">
        <v>2016</v>
      </c>
      <c r="C49" s="23" t="s">
        <v>31</v>
      </c>
      <c r="D49" s="23">
        <v>2253.0300000000002</v>
      </c>
      <c r="E49" s="23">
        <v>1149.05</v>
      </c>
    </row>
    <row r="50" spans="1:5" x14ac:dyDescent="0.3">
      <c r="A50" s="24">
        <v>42795</v>
      </c>
      <c r="B50" s="23">
        <v>2017</v>
      </c>
      <c r="C50" s="23" t="s">
        <v>31</v>
      </c>
      <c r="D50" s="23">
        <v>1478.09</v>
      </c>
      <c r="E50" s="23">
        <v>768.61</v>
      </c>
    </row>
    <row r="51" spans="1:5" x14ac:dyDescent="0.3">
      <c r="A51" s="24">
        <v>43406</v>
      </c>
      <c r="B51" s="23">
        <v>2018</v>
      </c>
      <c r="C51" s="23" t="s">
        <v>77</v>
      </c>
      <c r="D51" s="23">
        <v>678.92</v>
      </c>
      <c r="E51" s="23">
        <v>325.88</v>
      </c>
    </row>
    <row r="52" spans="1:5" x14ac:dyDescent="0.3">
      <c r="A52" s="24">
        <v>43201</v>
      </c>
      <c r="B52" s="23">
        <v>2018</v>
      </c>
      <c r="C52" s="23" t="s">
        <v>31</v>
      </c>
      <c r="D52" s="23">
        <v>143.51</v>
      </c>
      <c r="E52" s="23">
        <v>71.760000000000005</v>
      </c>
    </row>
    <row r="53" spans="1:5" x14ac:dyDescent="0.3">
      <c r="A53" s="24">
        <v>42425</v>
      </c>
      <c r="B53" s="23">
        <v>2016</v>
      </c>
      <c r="C53" s="23" t="s">
        <v>77</v>
      </c>
      <c r="D53" s="23">
        <v>1868.96</v>
      </c>
      <c r="E53" s="23">
        <v>747.58</v>
      </c>
    </row>
    <row r="54" spans="1:5" x14ac:dyDescent="0.3">
      <c r="A54" s="24">
        <v>42899</v>
      </c>
      <c r="B54" s="23">
        <v>2017</v>
      </c>
      <c r="C54" s="23" t="s">
        <v>77</v>
      </c>
      <c r="D54" s="23">
        <v>1549.63</v>
      </c>
      <c r="E54" s="23">
        <v>604.36</v>
      </c>
    </row>
    <row r="55" spans="1:5" x14ac:dyDescent="0.3">
      <c r="A55" s="24">
        <v>42682</v>
      </c>
      <c r="B55" s="23">
        <v>2016</v>
      </c>
      <c r="C55" s="23" t="s">
        <v>31</v>
      </c>
      <c r="D55" s="23">
        <v>937.24</v>
      </c>
      <c r="E55" s="23">
        <v>459.25</v>
      </c>
    </row>
    <row r="56" spans="1:5" x14ac:dyDescent="0.3">
      <c r="A56" s="24">
        <v>43227</v>
      </c>
      <c r="B56" s="23">
        <v>2018</v>
      </c>
      <c r="C56" s="23" t="s">
        <v>31</v>
      </c>
      <c r="D56" s="23">
        <v>109.84</v>
      </c>
      <c r="E56" s="23">
        <v>54.92</v>
      </c>
    </row>
    <row r="57" spans="1:5" x14ac:dyDescent="0.3">
      <c r="A57" s="24">
        <v>42782</v>
      </c>
      <c r="B57" s="23">
        <v>2017</v>
      </c>
      <c r="C57" s="23" t="s">
        <v>77</v>
      </c>
      <c r="D57" s="23">
        <v>747.68</v>
      </c>
      <c r="E57" s="23">
        <v>500.95</v>
      </c>
    </row>
    <row r="58" spans="1:5" x14ac:dyDescent="0.3">
      <c r="A58" s="24">
        <v>42886</v>
      </c>
      <c r="B58" s="23">
        <v>2017</v>
      </c>
      <c r="C58" s="23" t="s">
        <v>77</v>
      </c>
      <c r="D58" s="23">
        <v>443.35</v>
      </c>
      <c r="E58" s="23">
        <v>252.71</v>
      </c>
    </row>
    <row r="59" spans="1:5" x14ac:dyDescent="0.3">
      <c r="A59" s="24">
        <v>42396</v>
      </c>
      <c r="B59" s="23">
        <v>2016</v>
      </c>
      <c r="C59" s="23" t="s">
        <v>77</v>
      </c>
      <c r="D59" s="23">
        <v>1129.8499999999999</v>
      </c>
      <c r="E59" s="23">
        <v>723.1</v>
      </c>
    </row>
    <row r="60" spans="1:5" x14ac:dyDescent="0.3">
      <c r="A60" s="24">
        <v>42632</v>
      </c>
      <c r="B60" s="23">
        <v>2016</v>
      </c>
      <c r="C60" s="23" t="s">
        <v>76</v>
      </c>
      <c r="D60" s="23">
        <v>2202.75</v>
      </c>
      <c r="E60" s="23">
        <v>947.18</v>
      </c>
    </row>
    <row r="61" spans="1:5" x14ac:dyDescent="0.3">
      <c r="A61" s="24">
        <v>42405</v>
      </c>
      <c r="B61" s="23">
        <v>2016</v>
      </c>
      <c r="C61" s="23" t="s">
        <v>30</v>
      </c>
      <c r="D61" s="23">
        <v>29.56</v>
      </c>
      <c r="E61" s="23">
        <v>11.82</v>
      </c>
    </row>
    <row r="62" spans="1:5" x14ac:dyDescent="0.3">
      <c r="A62" s="24">
        <v>42473</v>
      </c>
      <c r="B62" s="23">
        <v>2016</v>
      </c>
      <c r="C62" s="23" t="s">
        <v>30</v>
      </c>
      <c r="D62" s="23">
        <v>2088.42</v>
      </c>
      <c r="E62" s="23">
        <v>1294.82</v>
      </c>
    </row>
    <row r="63" spans="1:5" x14ac:dyDescent="0.3">
      <c r="A63" s="24">
        <v>42817</v>
      </c>
      <c r="B63" s="23">
        <v>2017</v>
      </c>
      <c r="C63" s="23" t="s">
        <v>31</v>
      </c>
      <c r="D63" s="23">
        <v>708.14</v>
      </c>
      <c r="E63" s="23">
        <v>446.13</v>
      </c>
    </row>
    <row r="64" spans="1:5" x14ac:dyDescent="0.3">
      <c r="A64" s="24">
        <v>43442</v>
      </c>
      <c r="B64" s="23">
        <v>2018</v>
      </c>
      <c r="C64" s="23" t="s">
        <v>77</v>
      </c>
      <c r="D64" s="23">
        <v>44.86</v>
      </c>
      <c r="E64" s="23">
        <v>26.47</v>
      </c>
    </row>
    <row r="65" spans="1:5" x14ac:dyDescent="0.3">
      <c r="A65" s="24">
        <v>42997</v>
      </c>
      <c r="B65" s="23">
        <v>2017</v>
      </c>
      <c r="C65" s="23" t="s">
        <v>76</v>
      </c>
      <c r="D65" s="23">
        <v>1665.87</v>
      </c>
      <c r="E65" s="23">
        <v>866.25</v>
      </c>
    </row>
    <row r="66" spans="1:5" x14ac:dyDescent="0.3">
      <c r="A66" s="24">
        <v>43108</v>
      </c>
      <c r="B66" s="23">
        <v>2018</v>
      </c>
      <c r="C66" s="23" t="s">
        <v>30</v>
      </c>
      <c r="D66" s="23">
        <v>1657.26</v>
      </c>
      <c r="E66" s="23">
        <v>977.78</v>
      </c>
    </row>
    <row r="67" spans="1:5" x14ac:dyDescent="0.3">
      <c r="A67" s="24">
        <v>42763</v>
      </c>
      <c r="B67" s="23">
        <v>2017</v>
      </c>
      <c r="C67" s="23" t="s">
        <v>31</v>
      </c>
      <c r="D67" s="23">
        <v>1543.94</v>
      </c>
      <c r="E67" s="23">
        <v>679.33</v>
      </c>
    </row>
    <row r="68" spans="1:5" x14ac:dyDescent="0.3">
      <c r="A68" s="24">
        <v>42571</v>
      </c>
      <c r="B68" s="23">
        <v>2016</v>
      </c>
      <c r="C68" s="23" t="s">
        <v>30</v>
      </c>
      <c r="D68" s="23">
        <v>1362.96</v>
      </c>
      <c r="E68" s="23">
        <v>708.74</v>
      </c>
    </row>
    <row r="69" spans="1:5" x14ac:dyDescent="0.3">
      <c r="A69" s="24">
        <v>42903</v>
      </c>
      <c r="B69" s="23">
        <v>2017</v>
      </c>
      <c r="C69" s="23" t="s">
        <v>30</v>
      </c>
      <c r="D69" s="23">
        <v>308.39999999999998</v>
      </c>
      <c r="E69" s="23">
        <v>141.86000000000001</v>
      </c>
    </row>
    <row r="70" spans="1:5" x14ac:dyDescent="0.3">
      <c r="A70" s="24">
        <v>42804</v>
      </c>
      <c r="B70" s="23">
        <v>2017</v>
      </c>
      <c r="C70" s="23" t="s">
        <v>77</v>
      </c>
      <c r="D70" s="23">
        <v>2495.48</v>
      </c>
      <c r="E70" s="23">
        <v>1098.01</v>
      </c>
    </row>
    <row r="71" spans="1:5" x14ac:dyDescent="0.3">
      <c r="A71" s="24">
        <v>42865</v>
      </c>
      <c r="B71" s="23">
        <v>2017</v>
      </c>
      <c r="C71" s="23" t="s">
        <v>76</v>
      </c>
      <c r="D71" s="23">
        <v>402.76</v>
      </c>
      <c r="E71" s="23">
        <v>189.3</v>
      </c>
    </row>
    <row r="72" spans="1:5" x14ac:dyDescent="0.3">
      <c r="A72" s="24">
        <v>43228</v>
      </c>
      <c r="B72" s="23">
        <v>2018</v>
      </c>
      <c r="C72" s="23" t="s">
        <v>77</v>
      </c>
      <c r="D72" s="23">
        <v>1421.93</v>
      </c>
      <c r="E72" s="23">
        <v>639.87</v>
      </c>
    </row>
    <row r="73" spans="1:5" x14ac:dyDescent="0.3">
      <c r="A73" s="24">
        <v>42374</v>
      </c>
      <c r="B73" s="23">
        <v>2016</v>
      </c>
      <c r="C73" s="23" t="s">
        <v>31</v>
      </c>
      <c r="D73" s="23">
        <v>1172.31</v>
      </c>
      <c r="E73" s="23">
        <v>644.77</v>
      </c>
    </row>
    <row r="74" spans="1:5" x14ac:dyDescent="0.3">
      <c r="A74" s="24">
        <v>42834</v>
      </c>
      <c r="B74" s="23">
        <v>2017</v>
      </c>
      <c r="C74" s="23" t="s">
        <v>31</v>
      </c>
      <c r="D74" s="23">
        <v>2070.4899999999998</v>
      </c>
      <c r="E74" s="23">
        <v>1345.82</v>
      </c>
    </row>
    <row r="75" spans="1:5" x14ac:dyDescent="0.3">
      <c r="A75" s="24">
        <v>43463</v>
      </c>
      <c r="B75" s="23">
        <v>2018</v>
      </c>
      <c r="C75" s="23" t="s">
        <v>30</v>
      </c>
      <c r="D75" s="23">
        <v>1965.34</v>
      </c>
      <c r="E75" s="23">
        <v>786.14</v>
      </c>
    </row>
    <row r="76" spans="1:5" x14ac:dyDescent="0.3">
      <c r="A76" s="24">
        <v>42542</v>
      </c>
      <c r="B76" s="23">
        <v>2016</v>
      </c>
      <c r="C76" s="23" t="s">
        <v>76</v>
      </c>
      <c r="D76" s="23">
        <v>1833</v>
      </c>
      <c r="E76" s="23">
        <v>879.84</v>
      </c>
    </row>
    <row r="77" spans="1:5" x14ac:dyDescent="0.3">
      <c r="A77" s="24">
        <v>43197</v>
      </c>
      <c r="B77" s="23">
        <v>2018</v>
      </c>
      <c r="C77" s="23" t="s">
        <v>76</v>
      </c>
      <c r="D77" s="23">
        <v>2151.4499999999998</v>
      </c>
      <c r="E77" s="23">
        <v>1312.38</v>
      </c>
    </row>
    <row r="78" spans="1:5" x14ac:dyDescent="0.3">
      <c r="A78" s="24">
        <v>42860</v>
      </c>
      <c r="B78" s="23">
        <v>2017</v>
      </c>
      <c r="C78" s="23" t="s">
        <v>76</v>
      </c>
      <c r="D78" s="23">
        <v>673.95</v>
      </c>
      <c r="E78" s="23">
        <v>384.15</v>
      </c>
    </row>
    <row r="79" spans="1:5" x14ac:dyDescent="0.3">
      <c r="A79" s="24">
        <v>43117</v>
      </c>
      <c r="B79" s="23">
        <v>2018</v>
      </c>
      <c r="C79" s="23" t="s">
        <v>30</v>
      </c>
      <c r="D79" s="23">
        <v>561.58000000000004</v>
      </c>
      <c r="E79" s="23">
        <v>247.1</v>
      </c>
    </row>
    <row r="80" spans="1:5" x14ac:dyDescent="0.3">
      <c r="A80" s="24">
        <v>42957</v>
      </c>
      <c r="B80" s="23">
        <v>2017</v>
      </c>
      <c r="C80" s="23" t="s">
        <v>77</v>
      </c>
      <c r="D80" s="23">
        <v>1342.24</v>
      </c>
      <c r="E80" s="23">
        <v>711.39</v>
      </c>
    </row>
    <row r="81" spans="1:5" x14ac:dyDescent="0.3">
      <c r="A81" s="24">
        <v>43286</v>
      </c>
      <c r="B81" s="23">
        <v>2018</v>
      </c>
      <c r="C81" s="23" t="s">
        <v>31</v>
      </c>
      <c r="D81" s="23">
        <v>1754.6</v>
      </c>
      <c r="E81" s="23">
        <v>789.57</v>
      </c>
    </row>
    <row r="82" spans="1:5" x14ac:dyDescent="0.3">
      <c r="A82" s="24">
        <v>43129</v>
      </c>
      <c r="B82" s="23">
        <v>2018</v>
      </c>
      <c r="C82" s="23" t="s">
        <v>31</v>
      </c>
      <c r="D82" s="23">
        <v>214.29</v>
      </c>
      <c r="E82" s="23">
        <v>109.29</v>
      </c>
    </row>
    <row r="83" spans="1:5" x14ac:dyDescent="0.3">
      <c r="A83" s="24">
        <v>42793</v>
      </c>
      <c r="B83" s="23">
        <v>2017</v>
      </c>
      <c r="C83" s="23" t="s">
        <v>77</v>
      </c>
      <c r="D83" s="23">
        <v>1561.54</v>
      </c>
      <c r="E83" s="23">
        <v>952.54</v>
      </c>
    </row>
    <row r="84" spans="1:5" x14ac:dyDescent="0.3">
      <c r="A84" s="24">
        <v>43165</v>
      </c>
      <c r="B84" s="23">
        <v>2018</v>
      </c>
      <c r="C84" s="23" t="s">
        <v>30</v>
      </c>
      <c r="D84" s="23">
        <v>1673.37</v>
      </c>
      <c r="E84" s="23">
        <v>870.15</v>
      </c>
    </row>
    <row r="85" spans="1:5" x14ac:dyDescent="0.3">
      <c r="A85" s="24">
        <v>43414</v>
      </c>
      <c r="B85" s="23">
        <v>2018</v>
      </c>
      <c r="C85" s="23" t="s">
        <v>30</v>
      </c>
      <c r="D85" s="23">
        <v>773.05</v>
      </c>
      <c r="E85" s="23">
        <v>440.64</v>
      </c>
    </row>
    <row r="86" spans="1:5" x14ac:dyDescent="0.3">
      <c r="A86" s="24">
        <v>43385</v>
      </c>
      <c r="B86" s="23">
        <v>2018</v>
      </c>
      <c r="C86" s="23" t="s">
        <v>30</v>
      </c>
      <c r="D86" s="23">
        <v>418.72</v>
      </c>
      <c r="E86" s="23">
        <v>230.3</v>
      </c>
    </row>
    <row r="87" spans="1:5" x14ac:dyDescent="0.3">
      <c r="A87" s="24">
        <v>43033</v>
      </c>
      <c r="B87" s="23">
        <v>2017</v>
      </c>
      <c r="C87" s="23" t="s">
        <v>76</v>
      </c>
      <c r="D87" s="23">
        <v>1946.44</v>
      </c>
      <c r="E87" s="23">
        <v>1051.08</v>
      </c>
    </row>
    <row r="88" spans="1:5" x14ac:dyDescent="0.3">
      <c r="A88" s="24">
        <v>42791</v>
      </c>
      <c r="B88" s="23">
        <v>2017</v>
      </c>
      <c r="C88" s="23" t="s">
        <v>77</v>
      </c>
      <c r="D88" s="23">
        <v>770.94</v>
      </c>
      <c r="E88" s="23">
        <v>339.21</v>
      </c>
    </row>
    <row r="89" spans="1:5" x14ac:dyDescent="0.3">
      <c r="A89" s="24">
        <v>43332</v>
      </c>
      <c r="B89" s="23">
        <v>2018</v>
      </c>
      <c r="C89" s="23" t="s">
        <v>31</v>
      </c>
      <c r="D89" s="23">
        <v>1222.49</v>
      </c>
      <c r="E89" s="23">
        <v>770.17</v>
      </c>
    </row>
    <row r="90" spans="1:5" x14ac:dyDescent="0.3">
      <c r="A90" s="24">
        <v>43184</v>
      </c>
      <c r="B90" s="23">
        <v>2018</v>
      </c>
      <c r="C90" s="23" t="s">
        <v>30</v>
      </c>
      <c r="D90" s="23">
        <v>1395.46</v>
      </c>
      <c r="E90" s="23">
        <v>851.23</v>
      </c>
    </row>
    <row r="91" spans="1:5" x14ac:dyDescent="0.3">
      <c r="A91" s="24">
        <v>42896</v>
      </c>
      <c r="B91" s="23">
        <v>2017</v>
      </c>
      <c r="C91" s="23" t="s">
        <v>30</v>
      </c>
      <c r="D91" s="23">
        <v>1520.63</v>
      </c>
      <c r="E91" s="23">
        <v>851.55</v>
      </c>
    </row>
    <row r="92" spans="1:5" x14ac:dyDescent="0.3">
      <c r="A92" s="24">
        <v>42635</v>
      </c>
      <c r="B92" s="23">
        <v>2016</v>
      </c>
      <c r="C92" s="23" t="s">
        <v>77</v>
      </c>
      <c r="D92" s="23">
        <v>1094.5</v>
      </c>
      <c r="E92" s="23">
        <v>689.54</v>
      </c>
    </row>
    <row r="93" spans="1:5" x14ac:dyDescent="0.3">
      <c r="A93" s="24">
        <v>42808</v>
      </c>
      <c r="B93" s="23">
        <v>2017</v>
      </c>
      <c r="C93" s="23" t="s">
        <v>31</v>
      </c>
      <c r="D93" s="23">
        <v>76.959999999999994</v>
      </c>
      <c r="E93" s="23">
        <v>33.86</v>
      </c>
    </row>
    <row r="94" spans="1:5" x14ac:dyDescent="0.3">
      <c r="A94" s="24">
        <v>43016</v>
      </c>
      <c r="B94" s="23">
        <v>2017</v>
      </c>
      <c r="C94" s="23" t="s">
        <v>31</v>
      </c>
      <c r="D94" s="23">
        <v>234.72</v>
      </c>
      <c r="E94" s="23">
        <v>152.57</v>
      </c>
    </row>
    <row r="95" spans="1:5" x14ac:dyDescent="0.3">
      <c r="A95" s="24">
        <v>42793</v>
      </c>
      <c r="B95" s="23">
        <v>2017</v>
      </c>
      <c r="C95" s="23" t="s">
        <v>30</v>
      </c>
      <c r="D95" s="23">
        <v>2003.25</v>
      </c>
      <c r="E95" s="23">
        <v>1041.69</v>
      </c>
    </row>
    <row r="96" spans="1:5" x14ac:dyDescent="0.3">
      <c r="A96" s="24">
        <v>42879</v>
      </c>
      <c r="B96" s="23">
        <v>2017</v>
      </c>
      <c r="C96" s="23" t="s">
        <v>31</v>
      </c>
      <c r="D96" s="23">
        <v>1688.01</v>
      </c>
      <c r="E96" s="23">
        <v>1063.45</v>
      </c>
    </row>
    <row r="97" spans="1:5" x14ac:dyDescent="0.3">
      <c r="A97" s="24">
        <v>42733</v>
      </c>
      <c r="B97" s="23">
        <v>2016</v>
      </c>
      <c r="C97" s="23" t="s">
        <v>77</v>
      </c>
      <c r="D97" s="23">
        <v>1538.35</v>
      </c>
      <c r="E97" s="23">
        <v>815.33</v>
      </c>
    </row>
    <row r="98" spans="1:5" x14ac:dyDescent="0.3">
      <c r="A98" s="24">
        <v>42856</v>
      </c>
      <c r="B98" s="23">
        <v>2017</v>
      </c>
      <c r="C98" s="23" t="s">
        <v>76</v>
      </c>
      <c r="D98" s="23">
        <v>147.04</v>
      </c>
      <c r="E98" s="23">
        <v>97.05</v>
      </c>
    </row>
    <row r="99" spans="1:5" x14ac:dyDescent="0.3">
      <c r="A99" s="24">
        <v>42937</v>
      </c>
      <c r="B99" s="23">
        <v>2017</v>
      </c>
      <c r="C99" s="23" t="s">
        <v>76</v>
      </c>
      <c r="D99" s="23">
        <v>1908.31</v>
      </c>
      <c r="E99" s="23">
        <v>954.16</v>
      </c>
    </row>
    <row r="100" spans="1:5" x14ac:dyDescent="0.3">
      <c r="A100" s="24">
        <v>42745</v>
      </c>
      <c r="B100" s="23">
        <v>2017</v>
      </c>
      <c r="C100" s="23" t="s">
        <v>31</v>
      </c>
      <c r="D100" s="23">
        <v>490.77</v>
      </c>
      <c r="E100" s="23">
        <v>319</v>
      </c>
    </row>
    <row r="101" spans="1:5" x14ac:dyDescent="0.3">
      <c r="A101" s="24">
        <v>42920</v>
      </c>
      <c r="B101" s="23">
        <v>2017</v>
      </c>
      <c r="C101" s="23" t="s">
        <v>30</v>
      </c>
      <c r="D101" s="23">
        <v>671.76</v>
      </c>
      <c r="E101" s="23">
        <v>409.77</v>
      </c>
    </row>
    <row r="102" spans="1:5" x14ac:dyDescent="0.3">
      <c r="A102" s="24">
        <v>42556</v>
      </c>
      <c r="B102" s="23">
        <v>2016</v>
      </c>
      <c r="C102" s="23" t="s">
        <v>30</v>
      </c>
      <c r="D102" s="23">
        <v>2301.62</v>
      </c>
      <c r="E102" s="23">
        <v>920.65</v>
      </c>
    </row>
    <row r="103" spans="1:5" x14ac:dyDescent="0.3">
      <c r="A103" s="24">
        <v>42746</v>
      </c>
      <c r="B103" s="23">
        <v>2017</v>
      </c>
      <c r="C103" s="23" t="s">
        <v>77</v>
      </c>
      <c r="D103" s="23">
        <v>502.61</v>
      </c>
      <c r="E103" s="23">
        <v>206.07</v>
      </c>
    </row>
    <row r="104" spans="1:5" x14ac:dyDescent="0.3">
      <c r="A104" s="24">
        <v>43381</v>
      </c>
      <c r="B104" s="23">
        <v>2018</v>
      </c>
      <c r="C104" s="23" t="s">
        <v>30</v>
      </c>
      <c r="D104" s="23">
        <v>1047.6300000000001</v>
      </c>
      <c r="E104" s="23">
        <v>408.58</v>
      </c>
    </row>
    <row r="105" spans="1:5" x14ac:dyDescent="0.3">
      <c r="A105" s="24">
        <v>43227</v>
      </c>
      <c r="B105" s="23">
        <v>2018</v>
      </c>
      <c r="C105" s="23" t="s">
        <v>76</v>
      </c>
      <c r="D105" s="23">
        <v>1647.46</v>
      </c>
      <c r="E105" s="23">
        <v>741.36</v>
      </c>
    </row>
    <row r="106" spans="1:5" x14ac:dyDescent="0.3">
      <c r="A106" s="24">
        <v>43137</v>
      </c>
      <c r="B106" s="23">
        <v>2018</v>
      </c>
      <c r="C106" s="23" t="s">
        <v>31</v>
      </c>
      <c r="D106" s="23">
        <v>609.32000000000005</v>
      </c>
      <c r="E106" s="23">
        <v>280.29000000000002</v>
      </c>
    </row>
    <row r="107" spans="1:5" x14ac:dyDescent="0.3">
      <c r="A107" s="24">
        <v>43141</v>
      </c>
      <c r="B107" s="23">
        <v>2018</v>
      </c>
      <c r="C107" s="23" t="s">
        <v>76</v>
      </c>
      <c r="D107" s="23">
        <v>489.95</v>
      </c>
      <c r="E107" s="23">
        <v>279.27</v>
      </c>
    </row>
    <row r="108" spans="1:5" x14ac:dyDescent="0.3">
      <c r="A108" s="24">
        <v>43200</v>
      </c>
      <c r="B108" s="23">
        <v>2018</v>
      </c>
      <c r="C108" s="23" t="s">
        <v>77</v>
      </c>
      <c r="D108" s="23">
        <v>234.43</v>
      </c>
      <c r="E108" s="23">
        <v>126.59</v>
      </c>
    </row>
    <row r="109" spans="1:5" x14ac:dyDescent="0.3">
      <c r="A109" s="24">
        <v>43119</v>
      </c>
      <c r="B109" s="23">
        <v>2018</v>
      </c>
      <c r="C109" s="23" t="s">
        <v>77</v>
      </c>
      <c r="D109" s="23">
        <v>1988.25</v>
      </c>
      <c r="E109" s="23">
        <v>1113.42</v>
      </c>
    </row>
    <row r="110" spans="1:5" x14ac:dyDescent="0.3">
      <c r="A110" s="24">
        <v>43116</v>
      </c>
      <c r="B110" s="23">
        <v>2018</v>
      </c>
      <c r="C110" s="23" t="s">
        <v>31</v>
      </c>
      <c r="D110" s="23">
        <v>62.18</v>
      </c>
      <c r="E110" s="23">
        <v>24.25</v>
      </c>
    </row>
    <row r="111" spans="1:5" x14ac:dyDescent="0.3">
      <c r="A111" s="24">
        <v>42406</v>
      </c>
      <c r="B111" s="23">
        <v>2016</v>
      </c>
      <c r="C111" s="23" t="s">
        <v>76</v>
      </c>
      <c r="D111" s="23">
        <v>598.85</v>
      </c>
      <c r="E111" s="23">
        <v>269.48</v>
      </c>
    </row>
    <row r="112" spans="1:5" x14ac:dyDescent="0.3">
      <c r="A112" s="24">
        <v>42567</v>
      </c>
      <c r="B112" s="23">
        <v>2016</v>
      </c>
      <c r="C112" s="23" t="s">
        <v>77</v>
      </c>
      <c r="D112" s="23">
        <v>2177.11</v>
      </c>
      <c r="E112" s="23">
        <v>936.16</v>
      </c>
    </row>
    <row r="113" spans="1:5" x14ac:dyDescent="0.3">
      <c r="A113" s="24">
        <v>42801</v>
      </c>
      <c r="B113" s="23">
        <v>2017</v>
      </c>
      <c r="C113" s="23" t="s">
        <v>30</v>
      </c>
      <c r="D113" s="23">
        <v>2417.35</v>
      </c>
      <c r="E113" s="23">
        <v>1281.2</v>
      </c>
    </row>
    <row r="114" spans="1:5" x14ac:dyDescent="0.3">
      <c r="A114" s="24">
        <v>42797</v>
      </c>
      <c r="B114" s="23">
        <v>2017</v>
      </c>
      <c r="C114" s="23" t="s">
        <v>77</v>
      </c>
      <c r="D114" s="23">
        <v>498.52</v>
      </c>
      <c r="E114" s="23">
        <v>259.23</v>
      </c>
    </row>
    <row r="115" spans="1:5" x14ac:dyDescent="0.3">
      <c r="A115" s="24">
        <v>43091</v>
      </c>
      <c r="B115" s="23">
        <v>2017</v>
      </c>
      <c r="C115" s="23" t="s">
        <v>31</v>
      </c>
      <c r="D115" s="23">
        <v>22.8</v>
      </c>
      <c r="E115" s="23">
        <v>13.91</v>
      </c>
    </row>
    <row r="116" spans="1:5" x14ac:dyDescent="0.3">
      <c r="A116" s="24">
        <v>43274</v>
      </c>
      <c r="B116" s="23">
        <v>2018</v>
      </c>
      <c r="C116" s="23" t="s">
        <v>30</v>
      </c>
      <c r="D116" s="23">
        <v>536.25</v>
      </c>
      <c r="E116" s="23">
        <v>294.94</v>
      </c>
    </row>
    <row r="117" spans="1:5" x14ac:dyDescent="0.3">
      <c r="A117" s="24">
        <v>42413</v>
      </c>
      <c r="B117" s="23">
        <v>2016</v>
      </c>
      <c r="C117" s="23" t="s">
        <v>30</v>
      </c>
      <c r="D117" s="23">
        <v>1871.36</v>
      </c>
      <c r="E117" s="23">
        <v>1160.24</v>
      </c>
    </row>
    <row r="118" spans="1:5" x14ac:dyDescent="0.3">
      <c r="A118" s="24">
        <v>42622</v>
      </c>
      <c r="B118" s="23">
        <v>2016</v>
      </c>
      <c r="C118" s="23" t="s">
        <v>31</v>
      </c>
      <c r="D118" s="23">
        <v>880.15</v>
      </c>
      <c r="E118" s="23">
        <v>536.89</v>
      </c>
    </row>
    <row r="119" spans="1:5" x14ac:dyDescent="0.3">
      <c r="A119" s="24">
        <v>42503</v>
      </c>
      <c r="B119" s="23">
        <v>2016</v>
      </c>
      <c r="C119" s="23" t="s">
        <v>77</v>
      </c>
      <c r="D119" s="23">
        <v>2115.44</v>
      </c>
      <c r="E119" s="23">
        <v>1184.6500000000001</v>
      </c>
    </row>
    <row r="120" spans="1:5" x14ac:dyDescent="0.3">
      <c r="A120" s="24">
        <v>42612</v>
      </c>
      <c r="B120" s="23">
        <v>2016</v>
      </c>
      <c r="C120" s="23" t="s">
        <v>31</v>
      </c>
      <c r="D120" s="23">
        <v>2268.16</v>
      </c>
      <c r="E120" s="23">
        <v>975.31</v>
      </c>
    </row>
    <row r="121" spans="1:5" x14ac:dyDescent="0.3">
      <c r="A121" s="24">
        <v>43424</v>
      </c>
      <c r="B121" s="23">
        <v>2018</v>
      </c>
      <c r="C121" s="23" t="s">
        <v>77</v>
      </c>
      <c r="D121" s="23">
        <v>1800.62</v>
      </c>
      <c r="E121" s="23">
        <v>954.33</v>
      </c>
    </row>
    <row r="122" spans="1:5" x14ac:dyDescent="0.3">
      <c r="A122" s="24">
        <v>43410</v>
      </c>
      <c r="B122" s="23">
        <v>2018</v>
      </c>
      <c r="C122" s="23" t="s">
        <v>30</v>
      </c>
      <c r="D122" s="23">
        <v>1860.09</v>
      </c>
      <c r="E122" s="23">
        <v>781.24</v>
      </c>
    </row>
    <row r="123" spans="1:5" x14ac:dyDescent="0.3">
      <c r="A123" s="24">
        <v>43154</v>
      </c>
      <c r="B123" s="23">
        <v>2018</v>
      </c>
      <c r="C123" s="23" t="s">
        <v>76</v>
      </c>
      <c r="D123" s="23">
        <v>667.55</v>
      </c>
      <c r="E123" s="23">
        <v>267.02</v>
      </c>
    </row>
    <row r="124" spans="1:5" x14ac:dyDescent="0.3">
      <c r="A124" s="24">
        <v>42678</v>
      </c>
      <c r="B124" s="23">
        <v>2016</v>
      </c>
      <c r="C124" s="23" t="s">
        <v>30</v>
      </c>
      <c r="D124" s="23">
        <v>989.63</v>
      </c>
      <c r="E124" s="23">
        <v>653.16</v>
      </c>
    </row>
    <row r="125" spans="1:5" x14ac:dyDescent="0.3">
      <c r="A125" s="24">
        <v>42528</v>
      </c>
      <c r="B125" s="23">
        <v>2016</v>
      </c>
      <c r="C125" s="23" t="s">
        <v>76</v>
      </c>
      <c r="D125" s="23">
        <v>1907.49</v>
      </c>
      <c r="E125" s="23">
        <v>820.22</v>
      </c>
    </row>
    <row r="126" spans="1:5" x14ac:dyDescent="0.3">
      <c r="A126" s="24">
        <v>42468</v>
      </c>
      <c r="B126" s="23">
        <v>2016</v>
      </c>
      <c r="C126" s="23" t="s">
        <v>30</v>
      </c>
      <c r="D126" s="23">
        <v>693.75</v>
      </c>
      <c r="E126" s="23">
        <v>291.38</v>
      </c>
    </row>
    <row r="127" spans="1:5" x14ac:dyDescent="0.3">
      <c r="A127" s="24">
        <v>43044</v>
      </c>
      <c r="B127" s="23">
        <v>2017</v>
      </c>
      <c r="C127" s="23" t="s">
        <v>77</v>
      </c>
      <c r="D127" s="23">
        <v>699.22</v>
      </c>
      <c r="E127" s="23">
        <v>391.56</v>
      </c>
    </row>
    <row r="128" spans="1:5" x14ac:dyDescent="0.3">
      <c r="A128" s="24">
        <v>42938</v>
      </c>
      <c r="B128" s="23">
        <v>2017</v>
      </c>
      <c r="C128" s="23" t="s">
        <v>77</v>
      </c>
      <c r="D128" s="23">
        <v>1489.21</v>
      </c>
      <c r="E128" s="23">
        <v>982.88</v>
      </c>
    </row>
    <row r="129" spans="1:5" x14ac:dyDescent="0.3">
      <c r="A129" s="24">
        <v>42760</v>
      </c>
      <c r="B129" s="23">
        <v>2017</v>
      </c>
      <c r="C129" s="23" t="s">
        <v>76</v>
      </c>
      <c r="D129" s="23">
        <v>987.63</v>
      </c>
      <c r="E129" s="23">
        <v>414.8</v>
      </c>
    </row>
    <row r="130" spans="1:5" x14ac:dyDescent="0.3">
      <c r="A130" s="24">
        <v>43272</v>
      </c>
      <c r="B130" s="23">
        <v>2018</v>
      </c>
      <c r="C130" s="23" t="s">
        <v>30</v>
      </c>
      <c r="D130" s="23">
        <v>2037.45</v>
      </c>
      <c r="E130" s="23">
        <v>1161.3499999999999</v>
      </c>
    </row>
    <row r="131" spans="1:5" x14ac:dyDescent="0.3">
      <c r="A131" s="24">
        <v>42411</v>
      </c>
      <c r="B131" s="23">
        <v>2016</v>
      </c>
      <c r="C131" s="23" t="s">
        <v>30</v>
      </c>
      <c r="D131" s="23">
        <v>2345</v>
      </c>
      <c r="E131" s="23">
        <v>1430.45</v>
      </c>
    </row>
    <row r="132" spans="1:5" x14ac:dyDescent="0.3">
      <c r="A132" s="24">
        <v>43119</v>
      </c>
      <c r="B132" s="23">
        <v>2018</v>
      </c>
      <c r="C132" s="23" t="s">
        <v>30</v>
      </c>
      <c r="D132" s="23">
        <v>1496.14</v>
      </c>
      <c r="E132" s="23">
        <v>703.19</v>
      </c>
    </row>
    <row r="133" spans="1:5" x14ac:dyDescent="0.3">
      <c r="A133" s="24">
        <v>43121</v>
      </c>
      <c r="B133" s="23">
        <v>2018</v>
      </c>
      <c r="C133" s="23" t="s">
        <v>77</v>
      </c>
      <c r="D133" s="23">
        <v>836.37</v>
      </c>
      <c r="E133" s="23">
        <v>368</v>
      </c>
    </row>
    <row r="134" spans="1:5" x14ac:dyDescent="0.3">
      <c r="A134" s="24">
        <v>43264</v>
      </c>
      <c r="B134" s="23">
        <v>2018</v>
      </c>
      <c r="C134" s="23" t="s">
        <v>77</v>
      </c>
      <c r="D134" s="23">
        <v>1023.91</v>
      </c>
      <c r="E134" s="23">
        <v>573.39</v>
      </c>
    </row>
    <row r="135" spans="1:5" x14ac:dyDescent="0.3">
      <c r="A135" s="24">
        <v>42760</v>
      </c>
      <c r="B135" s="23">
        <v>2017</v>
      </c>
      <c r="C135" s="23" t="s">
        <v>31</v>
      </c>
      <c r="D135" s="23">
        <v>1553.78</v>
      </c>
      <c r="E135" s="23">
        <v>776.89</v>
      </c>
    </row>
    <row r="136" spans="1:5" x14ac:dyDescent="0.3">
      <c r="A136" s="24">
        <v>43088</v>
      </c>
      <c r="B136" s="23">
        <v>2017</v>
      </c>
      <c r="C136" s="23" t="s">
        <v>76</v>
      </c>
      <c r="D136" s="23">
        <v>946.52</v>
      </c>
      <c r="E136" s="23">
        <v>388.07</v>
      </c>
    </row>
    <row r="137" spans="1:5" x14ac:dyDescent="0.3">
      <c r="A137" s="24">
        <v>42539</v>
      </c>
      <c r="B137" s="23">
        <v>2016</v>
      </c>
      <c r="C137" s="23" t="s">
        <v>76</v>
      </c>
      <c r="D137" s="23">
        <v>891.64</v>
      </c>
      <c r="E137" s="23">
        <v>552.82000000000005</v>
      </c>
    </row>
    <row r="138" spans="1:5" x14ac:dyDescent="0.3">
      <c r="A138" s="24">
        <v>42431</v>
      </c>
      <c r="B138" s="23">
        <v>2016</v>
      </c>
      <c r="C138" s="23" t="s">
        <v>31</v>
      </c>
      <c r="D138" s="23">
        <v>1042.6099999999999</v>
      </c>
      <c r="E138" s="23">
        <v>552.58000000000004</v>
      </c>
    </row>
    <row r="139" spans="1:5" x14ac:dyDescent="0.3">
      <c r="A139" s="24">
        <v>43189</v>
      </c>
      <c r="B139" s="23">
        <v>2018</v>
      </c>
      <c r="C139" s="23" t="s">
        <v>76</v>
      </c>
      <c r="D139" s="23">
        <v>692.89</v>
      </c>
      <c r="E139" s="23">
        <v>291.01</v>
      </c>
    </row>
    <row r="140" spans="1:5" x14ac:dyDescent="0.3">
      <c r="A140" s="24">
        <v>42497</v>
      </c>
      <c r="B140" s="23">
        <v>2016</v>
      </c>
      <c r="C140" s="23" t="s">
        <v>30</v>
      </c>
      <c r="D140" s="23">
        <v>2421.14</v>
      </c>
      <c r="E140" s="23">
        <v>1234.78</v>
      </c>
    </row>
    <row r="141" spans="1:5" x14ac:dyDescent="0.3">
      <c r="A141" s="24">
        <v>43016</v>
      </c>
      <c r="B141" s="23">
        <v>2017</v>
      </c>
      <c r="C141" s="23" t="s">
        <v>77</v>
      </c>
      <c r="D141" s="23">
        <v>2459.69</v>
      </c>
      <c r="E141" s="23">
        <v>1008.47</v>
      </c>
    </row>
    <row r="142" spans="1:5" x14ac:dyDescent="0.3">
      <c r="A142" s="24">
        <v>42527</v>
      </c>
      <c r="B142" s="23">
        <v>2016</v>
      </c>
      <c r="C142" s="23" t="s">
        <v>76</v>
      </c>
      <c r="D142" s="23">
        <v>505.37</v>
      </c>
      <c r="E142" s="23">
        <v>293.11</v>
      </c>
    </row>
    <row r="143" spans="1:5" x14ac:dyDescent="0.3">
      <c r="A143" s="24">
        <v>43163</v>
      </c>
      <c r="B143" s="23">
        <v>2018</v>
      </c>
      <c r="C143" s="23" t="s">
        <v>31</v>
      </c>
      <c r="D143" s="23">
        <v>1349.89</v>
      </c>
      <c r="E143" s="23">
        <v>566.95000000000005</v>
      </c>
    </row>
    <row r="144" spans="1:5" x14ac:dyDescent="0.3">
      <c r="A144" s="24">
        <v>43207</v>
      </c>
      <c r="B144" s="23">
        <v>2018</v>
      </c>
      <c r="C144" s="23" t="s">
        <v>76</v>
      </c>
      <c r="D144" s="23">
        <v>2256.65</v>
      </c>
      <c r="E144" s="23">
        <v>1196.02</v>
      </c>
    </row>
    <row r="145" spans="1:5" x14ac:dyDescent="0.3">
      <c r="A145" s="24">
        <v>43071</v>
      </c>
      <c r="B145" s="23">
        <v>2017</v>
      </c>
      <c r="C145" s="23" t="s">
        <v>30</v>
      </c>
      <c r="D145" s="23">
        <v>1068.1500000000001</v>
      </c>
      <c r="E145" s="23">
        <v>480.67</v>
      </c>
    </row>
    <row r="146" spans="1:5" x14ac:dyDescent="0.3">
      <c r="A146" s="24">
        <v>42832</v>
      </c>
      <c r="B146" s="23">
        <v>2017</v>
      </c>
      <c r="C146" s="23" t="s">
        <v>31</v>
      </c>
      <c r="D146" s="23">
        <v>488.82</v>
      </c>
      <c r="E146" s="23">
        <v>303.07</v>
      </c>
    </row>
    <row r="147" spans="1:5" x14ac:dyDescent="0.3">
      <c r="A147" s="24">
        <v>42589</v>
      </c>
      <c r="B147" s="23">
        <v>2016</v>
      </c>
      <c r="C147" s="23" t="s">
        <v>30</v>
      </c>
      <c r="D147" s="23">
        <v>1549.1</v>
      </c>
      <c r="E147" s="23">
        <v>805.53</v>
      </c>
    </row>
    <row r="148" spans="1:5" x14ac:dyDescent="0.3">
      <c r="A148" s="24">
        <v>43093</v>
      </c>
      <c r="B148" s="23">
        <v>2017</v>
      </c>
      <c r="C148" s="23" t="s">
        <v>77</v>
      </c>
      <c r="D148" s="23">
        <v>984.61</v>
      </c>
      <c r="E148" s="23">
        <v>384</v>
      </c>
    </row>
    <row r="149" spans="1:5" x14ac:dyDescent="0.3">
      <c r="A149" s="24">
        <v>42963</v>
      </c>
      <c r="B149" s="23">
        <v>2017</v>
      </c>
      <c r="C149" s="23" t="s">
        <v>31</v>
      </c>
      <c r="D149" s="23">
        <v>2445.1799999999998</v>
      </c>
      <c r="E149" s="23">
        <v>1295.95</v>
      </c>
    </row>
    <row r="150" spans="1:5" x14ac:dyDescent="0.3">
      <c r="A150" s="24">
        <v>43013</v>
      </c>
      <c r="B150" s="23">
        <v>2017</v>
      </c>
      <c r="C150" s="23" t="s">
        <v>30</v>
      </c>
      <c r="D150" s="23">
        <v>45.18</v>
      </c>
      <c r="E150" s="23">
        <v>21.69</v>
      </c>
    </row>
    <row r="151" spans="1:5" x14ac:dyDescent="0.3">
      <c r="A151" s="24">
        <v>42768</v>
      </c>
      <c r="B151" s="23">
        <v>2017</v>
      </c>
      <c r="C151" s="23" t="s">
        <v>76</v>
      </c>
      <c r="D151" s="23">
        <v>2162.3200000000002</v>
      </c>
      <c r="E151" s="23">
        <v>1037.9100000000001</v>
      </c>
    </row>
    <row r="152" spans="1:5" x14ac:dyDescent="0.3">
      <c r="A152" s="24">
        <v>42631</v>
      </c>
      <c r="B152" s="23">
        <v>2016</v>
      </c>
      <c r="C152" s="23" t="s">
        <v>31</v>
      </c>
      <c r="D152" s="23">
        <v>2345.4299999999998</v>
      </c>
      <c r="E152" s="23">
        <v>1336.9</v>
      </c>
    </row>
    <row r="153" spans="1:5" x14ac:dyDescent="0.3">
      <c r="A153" s="24">
        <v>42392</v>
      </c>
      <c r="B153" s="23">
        <v>2016</v>
      </c>
      <c r="C153" s="23" t="s">
        <v>30</v>
      </c>
      <c r="D153" s="23">
        <v>968.43</v>
      </c>
      <c r="E153" s="23">
        <v>571.37</v>
      </c>
    </row>
    <row r="154" spans="1:5" x14ac:dyDescent="0.3">
      <c r="A154" s="24">
        <v>43354</v>
      </c>
      <c r="B154" s="23">
        <v>2018</v>
      </c>
      <c r="C154" s="23" t="s">
        <v>76</v>
      </c>
      <c r="D154" s="23">
        <v>573.76</v>
      </c>
      <c r="E154" s="23">
        <v>355.73</v>
      </c>
    </row>
    <row r="155" spans="1:5" x14ac:dyDescent="0.3">
      <c r="A155" s="24">
        <v>42839</v>
      </c>
      <c r="B155" s="23">
        <v>2017</v>
      </c>
      <c r="C155" s="23" t="s">
        <v>31</v>
      </c>
      <c r="D155" s="23">
        <v>2222.89</v>
      </c>
      <c r="E155" s="23">
        <v>911.38</v>
      </c>
    </row>
    <row r="156" spans="1:5" x14ac:dyDescent="0.3">
      <c r="A156" s="24">
        <v>42560</v>
      </c>
      <c r="B156" s="23">
        <v>2016</v>
      </c>
      <c r="C156" s="23" t="s">
        <v>76</v>
      </c>
      <c r="D156" s="23">
        <v>1452.43</v>
      </c>
      <c r="E156" s="23">
        <v>813.36</v>
      </c>
    </row>
    <row r="157" spans="1:5" x14ac:dyDescent="0.3">
      <c r="A157" s="24">
        <v>43153</v>
      </c>
      <c r="B157" s="23">
        <v>2018</v>
      </c>
      <c r="C157" s="23" t="s">
        <v>77</v>
      </c>
      <c r="D157" s="23">
        <v>454.62</v>
      </c>
      <c r="E157" s="23">
        <v>222.76</v>
      </c>
    </row>
    <row r="158" spans="1:5" x14ac:dyDescent="0.3">
      <c r="A158" s="24">
        <v>43105</v>
      </c>
      <c r="B158" s="23">
        <v>2018</v>
      </c>
      <c r="C158" s="23" t="s">
        <v>77</v>
      </c>
      <c r="D158" s="23">
        <v>1753.68</v>
      </c>
      <c r="E158" s="23">
        <v>789.16</v>
      </c>
    </row>
    <row r="159" spans="1:5" x14ac:dyDescent="0.3">
      <c r="A159" s="24">
        <v>43312</v>
      </c>
      <c r="B159" s="23">
        <v>2018</v>
      </c>
      <c r="C159" s="23" t="s">
        <v>31</v>
      </c>
      <c r="D159" s="23">
        <v>1623.32</v>
      </c>
      <c r="E159" s="23">
        <v>795.43</v>
      </c>
    </row>
    <row r="160" spans="1:5" x14ac:dyDescent="0.3">
      <c r="A160" s="24">
        <v>43430</v>
      </c>
      <c r="B160" s="23">
        <v>2018</v>
      </c>
      <c r="C160" s="23" t="s">
        <v>30</v>
      </c>
      <c r="D160" s="23">
        <v>531.32000000000005</v>
      </c>
      <c r="E160" s="23">
        <v>355.98</v>
      </c>
    </row>
    <row r="161" spans="1:5" x14ac:dyDescent="0.3">
      <c r="A161" s="24">
        <v>43123</v>
      </c>
      <c r="B161" s="23">
        <v>2018</v>
      </c>
      <c r="C161" s="23" t="s">
        <v>76</v>
      </c>
      <c r="D161" s="23">
        <v>2144.9499999999998</v>
      </c>
      <c r="E161" s="23">
        <v>1394.22</v>
      </c>
    </row>
    <row r="162" spans="1:5" x14ac:dyDescent="0.3">
      <c r="A162" s="24">
        <v>42883</v>
      </c>
      <c r="B162" s="23">
        <v>2017</v>
      </c>
      <c r="C162" s="23" t="s">
        <v>31</v>
      </c>
      <c r="D162" s="23">
        <v>517.14</v>
      </c>
      <c r="E162" s="23">
        <v>336.14</v>
      </c>
    </row>
    <row r="163" spans="1:5" x14ac:dyDescent="0.3">
      <c r="A163" s="24">
        <v>43129</v>
      </c>
      <c r="B163" s="23">
        <v>2018</v>
      </c>
      <c r="C163" s="23" t="s">
        <v>30</v>
      </c>
      <c r="D163" s="23">
        <v>852.54</v>
      </c>
      <c r="E163" s="23">
        <v>562.67999999999995</v>
      </c>
    </row>
    <row r="164" spans="1:5" x14ac:dyDescent="0.3">
      <c r="A164" s="24">
        <v>42928</v>
      </c>
      <c r="B164" s="23">
        <v>2017</v>
      </c>
      <c r="C164" s="23" t="s">
        <v>31</v>
      </c>
      <c r="D164" s="23">
        <v>438.5</v>
      </c>
      <c r="E164" s="23">
        <v>223.64</v>
      </c>
    </row>
    <row r="165" spans="1:5" x14ac:dyDescent="0.3">
      <c r="A165" s="24">
        <v>42807</v>
      </c>
      <c r="B165" s="23">
        <v>2017</v>
      </c>
      <c r="C165" s="23" t="s">
        <v>77</v>
      </c>
      <c r="D165" s="23">
        <v>1958.55</v>
      </c>
      <c r="E165" s="23">
        <v>998.86</v>
      </c>
    </row>
    <row r="166" spans="1:5" x14ac:dyDescent="0.3">
      <c r="A166" s="24">
        <v>42747</v>
      </c>
      <c r="B166" s="23">
        <v>2017</v>
      </c>
      <c r="C166" s="23" t="s">
        <v>30</v>
      </c>
      <c r="D166" s="23">
        <v>245.23</v>
      </c>
      <c r="E166" s="23">
        <v>122.62</v>
      </c>
    </row>
    <row r="167" spans="1:5" x14ac:dyDescent="0.3">
      <c r="A167" s="24">
        <v>42628</v>
      </c>
      <c r="B167" s="23">
        <v>2016</v>
      </c>
      <c r="C167" s="23" t="s">
        <v>31</v>
      </c>
      <c r="D167" s="23">
        <v>315.60000000000002</v>
      </c>
      <c r="E167" s="23">
        <v>201.98</v>
      </c>
    </row>
    <row r="168" spans="1:5" x14ac:dyDescent="0.3">
      <c r="A168" s="24">
        <v>42448</v>
      </c>
      <c r="B168" s="23">
        <v>2016</v>
      </c>
      <c r="C168" s="23" t="s">
        <v>76</v>
      </c>
      <c r="D168" s="23">
        <v>269.58</v>
      </c>
      <c r="E168" s="23">
        <v>126.7</v>
      </c>
    </row>
    <row r="169" spans="1:5" x14ac:dyDescent="0.3">
      <c r="A169" s="24">
        <v>43380</v>
      </c>
      <c r="B169" s="23">
        <v>2018</v>
      </c>
      <c r="C169" s="23" t="s">
        <v>31</v>
      </c>
      <c r="D169" s="23">
        <v>2106.0700000000002</v>
      </c>
      <c r="E169" s="23">
        <v>1263.6400000000001</v>
      </c>
    </row>
    <row r="170" spans="1:5" x14ac:dyDescent="0.3">
      <c r="A170" s="24">
        <v>42853</v>
      </c>
      <c r="B170" s="23">
        <v>2017</v>
      </c>
      <c r="C170" s="23" t="s">
        <v>31</v>
      </c>
      <c r="D170" s="23">
        <v>562.73</v>
      </c>
      <c r="E170" s="23">
        <v>236.35</v>
      </c>
    </row>
    <row r="171" spans="1:5" x14ac:dyDescent="0.3">
      <c r="A171" s="24">
        <v>43249</v>
      </c>
      <c r="B171" s="23">
        <v>2018</v>
      </c>
      <c r="C171" s="23" t="s">
        <v>76</v>
      </c>
      <c r="D171" s="23">
        <v>2347.6</v>
      </c>
      <c r="E171" s="23">
        <v>962.52</v>
      </c>
    </row>
    <row r="172" spans="1:5" x14ac:dyDescent="0.3">
      <c r="A172" s="24">
        <v>43261</v>
      </c>
      <c r="B172" s="23">
        <v>2018</v>
      </c>
      <c r="C172" s="23" t="s">
        <v>30</v>
      </c>
      <c r="D172" s="23">
        <v>1197.77</v>
      </c>
      <c r="E172" s="23">
        <v>598.89</v>
      </c>
    </row>
    <row r="173" spans="1:5" x14ac:dyDescent="0.3">
      <c r="A173" s="24">
        <v>42612</v>
      </c>
      <c r="B173" s="23">
        <v>2016</v>
      </c>
      <c r="C173" s="23" t="s">
        <v>76</v>
      </c>
      <c r="D173" s="23">
        <v>1411.59</v>
      </c>
      <c r="E173" s="23">
        <v>762.26</v>
      </c>
    </row>
    <row r="174" spans="1:5" x14ac:dyDescent="0.3">
      <c r="A174" s="24">
        <v>42943</v>
      </c>
      <c r="B174" s="23">
        <v>2017</v>
      </c>
      <c r="C174" s="23" t="s">
        <v>30</v>
      </c>
      <c r="D174" s="23">
        <v>2030.49</v>
      </c>
      <c r="E174" s="23">
        <v>1258.9000000000001</v>
      </c>
    </row>
    <row r="175" spans="1:5" x14ac:dyDescent="0.3">
      <c r="A175" s="24">
        <v>43370</v>
      </c>
      <c r="B175" s="23">
        <v>2018</v>
      </c>
      <c r="C175" s="23" t="s">
        <v>76</v>
      </c>
      <c r="D175" s="23">
        <v>1665.95</v>
      </c>
      <c r="E175" s="23">
        <v>766.34</v>
      </c>
    </row>
    <row r="176" spans="1:5" x14ac:dyDescent="0.3">
      <c r="A176" s="24">
        <v>43450</v>
      </c>
      <c r="B176" s="23">
        <v>2018</v>
      </c>
      <c r="C176" s="23" t="s">
        <v>31</v>
      </c>
      <c r="D176" s="23">
        <v>305.45999999999998</v>
      </c>
      <c r="E176" s="23">
        <v>192.44</v>
      </c>
    </row>
    <row r="177" spans="1:5" x14ac:dyDescent="0.3">
      <c r="A177" s="24">
        <v>43464</v>
      </c>
      <c r="B177" s="23">
        <v>2018</v>
      </c>
      <c r="C177" s="23" t="s">
        <v>77</v>
      </c>
      <c r="D177" s="23">
        <v>1913.15</v>
      </c>
      <c r="E177" s="23">
        <v>1033.0999999999999</v>
      </c>
    </row>
    <row r="178" spans="1:5" x14ac:dyDescent="0.3">
      <c r="A178" s="24">
        <v>42836</v>
      </c>
      <c r="B178" s="23">
        <v>2017</v>
      </c>
      <c r="C178" s="23" t="s">
        <v>76</v>
      </c>
      <c r="D178" s="23">
        <v>1838.42</v>
      </c>
      <c r="E178" s="23">
        <v>772.14</v>
      </c>
    </row>
    <row r="179" spans="1:5" x14ac:dyDescent="0.3">
      <c r="A179" s="24">
        <v>42400</v>
      </c>
      <c r="B179" s="23">
        <v>2016</v>
      </c>
      <c r="C179" s="23" t="s">
        <v>30</v>
      </c>
      <c r="D179" s="23">
        <v>2043.55</v>
      </c>
      <c r="E179" s="23">
        <v>1226.1300000000001</v>
      </c>
    </row>
    <row r="180" spans="1:5" x14ac:dyDescent="0.3">
      <c r="A180" s="24">
        <v>42674</v>
      </c>
      <c r="B180" s="23">
        <v>2016</v>
      </c>
      <c r="C180" s="23" t="s">
        <v>31</v>
      </c>
      <c r="D180" s="23">
        <v>1426.9</v>
      </c>
      <c r="E180" s="23">
        <v>684.91</v>
      </c>
    </row>
    <row r="181" spans="1:5" x14ac:dyDescent="0.3">
      <c r="A181" s="24">
        <v>42442</v>
      </c>
      <c r="B181" s="23">
        <v>2016</v>
      </c>
      <c r="C181" s="23" t="s">
        <v>31</v>
      </c>
      <c r="D181" s="23">
        <v>1997.29</v>
      </c>
      <c r="E181" s="23">
        <v>778.94</v>
      </c>
    </row>
    <row r="182" spans="1:5" x14ac:dyDescent="0.3">
      <c r="A182" s="24">
        <v>43046</v>
      </c>
      <c r="B182" s="23">
        <v>2017</v>
      </c>
      <c r="C182" s="23" t="s">
        <v>30</v>
      </c>
      <c r="D182" s="23">
        <v>823.75</v>
      </c>
      <c r="E182" s="23">
        <v>420.11</v>
      </c>
    </row>
    <row r="183" spans="1:5" x14ac:dyDescent="0.3">
      <c r="A183" s="24">
        <v>43265</v>
      </c>
      <c r="B183" s="23">
        <v>2018</v>
      </c>
      <c r="C183" s="23" t="s">
        <v>76</v>
      </c>
      <c r="D183" s="23">
        <v>1927.75</v>
      </c>
      <c r="E183" s="23">
        <v>1079.54</v>
      </c>
    </row>
    <row r="184" spans="1:5" x14ac:dyDescent="0.3">
      <c r="A184" s="24">
        <v>42535</v>
      </c>
      <c r="B184" s="23">
        <v>2016</v>
      </c>
      <c r="C184" s="23" t="s">
        <v>77</v>
      </c>
      <c r="D184" s="23">
        <v>52.38</v>
      </c>
      <c r="E184" s="23">
        <v>25.14</v>
      </c>
    </row>
    <row r="185" spans="1:5" x14ac:dyDescent="0.3">
      <c r="A185" s="24">
        <v>43398</v>
      </c>
      <c r="B185" s="23">
        <v>2018</v>
      </c>
      <c r="C185" s="23" t="s">
        <v>30</v>
      </c>
      <c r="D185" s="23">
        <v>865.26</v>
      </c>
      <c r="E185" s="23">
        <v>449.94</v>
      </c>
    </row>
    <row r="186" spans="1:5" x14ac:dyDescent="0.3">
      <c r="A186" s="24">
        <v>43410</v>
      </c>
      <c r="B186" s="23">
        <v>2018</v>
      </c>
      <c r="C186" s="23" t="s">
        <v>31</v>
      </c>
      <c r="D186" s="23">
        <v>1539.72</v>
      </c>
      <c r="E186" s="23">
        <v>1016.22</v>
      </c>
    </row>
    <row r="187" spans="1:5" x14ac:dyDescent="0.3">
      <c r="A187" s="24">
        <v>42713</v>
      </c>
      <c r="B187" s="23">
        <v>2016</v>
      </c>
      <c r="C187" s="23" t="s">
        <v>76</v>
      </c>
      <c r="D187" s="23">
        <v>698.67</v>
      </c>
      <c r="E187" s="23">
        <v>461.12</v>
      </c>
    </row>
    <row r="188" spans="1:5" x14ac:dyDescent="0.3">
      <c r="A188" s="24">
        <v>42443</v>
      </c>
      <c r="B188" s="23">
        <v>2016</v>
      </c>
      <c r="C188" s="23" t="s">
        <v>76</v>
      </c>
      <c r="D188" s="23">
        <v>33.119999999999997</v>
      </c>
      <c r="E188" s="23">
        <v>18.88</v>
      </c>
    </row>
    <row r="189" spans="1:5" x14ac:dyDescent="0.3">
      <c r="A189" s="24">
        <v>43419</v>
      </c>
      <c r="B189" s="23">
        <v>2018</v>
      </c>
      <c r="C189" s="23" t="s">
        <v>76</v>
      </c>
      <c r="D189" s="23">
        <v>1017.6</v>
      </c>
      <c r="E189" s="23">
        <v>590.21</v>
      </c>
    </row>
    <row r="190" spans="1:5" x14ac:dyDescent="0.3">
      <c r="A190" s="24">
        <v>43086</v>
      </c>
      <c r="B190" s="23">
        <v>2017</v>
      </c>
      <c r="C190" s="23" t="s">
        <v>31</v>
      </c>
      <c r="D190" s="23">
        <v>1042</v>
      </c>
      <c r="E190" s="23">
        <v>666.88</v>
      </c>
    </row>
    <row r="191" spans="1:5" x14ac:dyDescent="0.3">
      <c r="A191" s="24">
        <v>42774</v>
      </c>
      <c r="B191" s="23">
        <v>2017</v>
      </c>
      <c r="C191" s="23" t="s">
        <v>31</v>
      </c>
      <c r="D191" s="23">
        <v>1520.64</v>
      </c>
      <c r="E191" s="23">
        <v>669.08</v>
      </c>
    </row>
    <row r="192" spans="1:5" x14ac:dyDescent="0.3">
      <c r="A192" s="24">
        <v>43351</v>
      </c>
      <c r="B192" s="23">
        <v>2018</v>
      </c>
      <c r="C192" s="23" t="s">
        <v>76</v>
      </c>
      <c r="D192" s="23">
        <v>1780.84</v>
      </c>
      <c r="E192" s="23">
        <v>979.46</v>
      </c>
    </row>
    <row r="193" spans="1:5" x14ac:dyDescent="0.3">
      <c r="A193" s="24">
        <v>43102</v>
      </c>
      <c r="B193" s="23">
        <v>2018</v>
      </c>
      <c r="C193" s="23" t="s">
        <v>76</v>
      </c>
      <c r="D193" s="23">
        <v>1474.72</v>
      </c>
      <c r="E193" s="23">
        <v>722.61</v>
      </c>
    </row>
    <row r="194" spans="1:5" x14ac:dyDescent="0.3">
      <c r="A194" s="24">
        <v>42882</v>
      </c>
      <c r="B194" s="23">
        <v>2017</v>
      </c>
      <c r="C194" s="23" t="s">
        <v>30</v>
      </c>
      <c r="D194" s="23">
        <v>953.44</v>
      </c>
      <c r="E194" s="23">
        <v>457.65</v>
      </c>
    </row>
    <row r="195" spans="1:5" x14ac:dyDescent="0.3">
      <c r="A195" s="24">
        <v>42628</v>
      </c>
      <c r="B195" s="23">
        <v>2016</v>
      </c>
      <c r="C195" s="23" t="s">
        <v>30</v>
      </c>
      <c r="D195" s="23">
        <v>1769.66</v>
      </c>
      <c r="E195" s="23">
        <v>867.13</v>
      </c>
    </row>
    <row r="196" spans="1:5" x14ac:dyDescent="0.3">
      <c r="A196" s="24">
        <v>42800</v>
      </c>
      <c r="B196" s="23">
        <v>2017</v>
      </c>
      <c r="C196" s="23" t="s">
        <v>77</v>
      </c>
      <c r="D196" s="23">
        <v>1275.3499999999999</v>
      </c>
      <c r="E196" s="23">
        <v>790.72</v>
      </c>
    </row>
    <row r="197" spans="1:5" x14ac:dyDescent="0.3">
      <c r="A197" s="24">
        <v>42640</v>
      </c>
      <c r="B197" s="23">
        <v>2016</v>
      </c>
      <c r="C197" s="23" t="s">
        <v>31</v>
      </c>
      <c r="D197" s="23">
        <v>46.74</v>
      </c>
      <c r="E197" s="23">
        <v>20.57</v>
      </c>
    </row>
    <row r="198" spans="1:5" x14ac:dyDescent="0.3">
      <c r="A198" s="24">
        <v>43088</v>
      </c>
      <c r="B198" s="23">
        <v>2017</v>
      </c>
      <c r="C198" s="23" t="s">
        <v>77</v>
      </c>
      <c r="D198" s="23">
        <v>1351.89</v>
      </c>
      <c r="E198" s="23">
        <v>851.69</v>
      </c>
    </row>
    <row r="199" spans="1:5" x14ac:dyDescent="0.3">
      <c r="A199" s="24">
        <v>42459</v>
      </c>
      <c r="B199" s="23">
        <v>2016</v>
      </c>
      <c r="C199" s="23" t="s">
        <v>76</v>
      </c>
      <c r="D199" s="23">
        <v>674.89</v>
      </c>
      <c r="E199" s="23">
        <v>364.44</v>
      </c>
    </row>
    <row r="200" spans="1:5" x14ac:dyDescent="0.3">
      <c r="A200" s="24">
        <v>43096</v>
      </c>
      <c r="B200" s="23">
        <v>2017</v>
      </c>
      <c r="C200" s="23" t="s">
        <v>31</v>
      </c>
      <c r="D200" s="23">
        <v>2362.0500000000002</v>
      </c>
      <c r="E200" s="23">
        <v>1251.8900000000001</v>
      </c>
    </row>
    <row r="201" spans="1:5" x14ac:dyDescent="0.3">
      <c r="A201" s="24">
        <v>42648</v>
      </c>
      <c r="B201" s="23">
        <v>2016</v>
      </c>
      <c r="C201" s="23" t="s">
        <v>31</v>
      </c>
      <c r="D201" s="23">
        <v>405.09</v>
      </c>
      <c r="E201" s="23">
        <v>182.29</v>
      </c>
    </row>
    <row r="202" spans="1:5" x14ac:dyDescent="0.3">
      <c r="A202" s="24">
        <v>42583</v>
      </c>
      <c r="B202" s="23">
        <v>2016</v>
      </c>
      <c r="C202" s="23" t="s">
        <v>31</v>
      </c>
      <c r="D202" s="23">
        <v>699.56</v>
      </c>
      <c r="E202" s="23">
        <v>391.75</v>
      </c>
    </row>
    <row r="203" spans="1:5" x14ac:dyDescent="0.3">
      <c r="A203" s="24">
        <v>43138</v>
      </c>
      <c r="B203" s="23">
        <v>2018</v>
      </c>
      <c r="C203" s="23" t="s">
        <v>30</v>
      </c>
      <c r="D203" s="23">
        <v>1447.24</v>
      </c>
      <c r="E203" s="23">
        <v>781.51</v>
      </c>
    </row>
    <row r="204" spans="1:5" x14ac:dyDescent="0.3">
      <c r="A204" s="24">
        <v>43103</v>
      </c>
      <c r="B204" s="23">
        <v>2018</v>
      </c>
      <c r="C204" s="23" t="s">
        <v>77</v>
      </c>
      <c r="D204" s="23">
        <v>1811.1</v>
      </c>
      <c r="E204" s="23">
        <v>1213.44</v>
      </c>
    </row>
    <row r="205" spans="1:5" x14ac:dyDescent="0.3">
      <c r="A205" s="24">
        <v>43028</v>
      </c>
      <c r="B205" s="23">
        <v>2017</v>
      </c>
      <c r="C205" s="23" t="s">
        <v>77</v>
      </c>
      <c r="D205" s="23">
        <v>1826.26</v>
      </c>
      <c r="E205" s="23">
        <v>949.66</v>
      </c>
    </row>
    <row r="206" spans="1:5" x14ac:dyDescent="0.3">
      <c r="A206" s="24">
        <v>42579</v>
      </c>
      <c r="B206" s="23">
        <v>2016</v>
      </c>
      <c r="C206" s="23" t="s">
        <v>77</v>
      </c>
      <c r="D206" s="23">
        <v>62.06</v>
      </c>
      <c r="E206" s="23">
        <v>25.44</v>
      </c>
    </row>
    <row r="207" spans="1:5" x14ac:dyDescent="0.3">
      <c r="A207" s="24">
        <v>42487</v>
      </c>
      <c r="B207" s="23">
        <v>2016</v>
      </c>
      <c r="C207" s="23" t="s">
        <v>77</v>
      </c>
      <c r="D207" s="23">
        <v>177.72</v>
      </c>
      <c r="E207" s="23">
        <v>81.75</v>
      </c>
    </row>
    <row r="208" spans="1:5" x14ac:dyDescent="0.3">
      <c r="A208" s="24">
        <v>43353</v>
      </c>
      <c r="B208" s="23">
        <v>2018</v>
      </c>
      <c r="C208" s="23" t="s">
        <v>31</v>
      </c>
      <c r="D208" s="23">
        <v>299.68</v>
      </c>
      <c r="E208" s="23">
        <v>128.86000000000001</v>
      </c>
    </row>
    <row r="209" spans="1:5" x14ac:dyDescent="0.3">
      <c r="A209" s="24">
        <v>42436</v>
      </c>
      <c r="B209" s="23">
        <v>2016</v>
      </c>
      <c r="C209" s="23" t="s">
        <v>77</v>
      </c>
      <c r="D209" s="23">
        <v>653.23</v>
      </c>
      <c r="E209" s="23">
        <v>313.55</v>
      </c>
    </row>
    <row r="210" spans="1:5" x14ac:dyDescent="0.3">
      <c r="A210" s="24">
        <v>42868</v>
      </c>
      <c r="B210" s="23">
        <v>2017</v>
      </c>
      <c r="C210" s="23" t="s">
        <v>77</v>
      </c>
      <c r="D210" s="23">
        <v>1056.07</v>
      </c>
      <c r="E210" s="23">
        <v>538.6</v>
      </c>
    </row>
    <row r="211" spans="1:5" x14ac:dyDescent="0.3">
      <c r="A211" s="24">
        <v>42806</v>
      </c>
      <c r="B211" s="23">
        <v>2017</v>
      </c>
      <c r="C211" s="23" t="s">
        <v>30</v>
      </c>
      <c r="D211" s="23">
        <v>1794.17</v>
      </c>
      <c r="E211" s="23">
        <v>1202.0899999999999</v>
      </c>
    </row>
    <row r="212" spans="1:5" x14ac:dyDescent="0.3">
      <c r="A212" s="24">
        <v>43158</v>
      </c>
      <c r="B212" s="23">
        <v>2018</v>
      </c>
      <c r="C212" s="23" t="s">
        <v>31</v>
      </c>
      <c r="D212" s="23">
        <v>345.44</v>
      </c>
      <c r="E212" s="23">
        <v>179.63</v>
      </c>
    </row>
    <row r="213" spans="1:5" x14ac:dyDescent="0.3">
      <c r="A213" s="24">
        <v>43296</v>
      </c>
      <c r="B213" s="23">
        <v>2018</v>
      </c>
      <c r="C213" s="23" t="s">
        <v>77</v>
      </c>
      <c r="D213" s="23">
        <v>1988.63</v>
      </c>
      <c r="E213" s="23">
        <v>1272.72</v>
      </c>
    </row>
    <row r="214" spans="1:5" x14ac:dyDescent="0.3">
      <c r="A214" s="24">
        <v>43090</v>
      </c>
      <c r="B214" s="23">
        <v>2017</v>
      </c>
      <c r="C214" s="23" t="s">
        <v>77</v>
      </c>
      <c r="D214" s="23">
        <v>233.24</v>
      </c>
      <c r="E214" s="23">
        <v>104.96</v>
      </c>
    </row>
    <row r="215" spans="1:5" x14ac:dyDescent="0.3">
      <c r="A215" s="24">
        <v>43217</v>
      </c>
      <c r="B215" s="23">
        <v>2018</v>
      </c>
      <c r="C215" s="23" t="s">
        <v>77</v>
      </c>
      <c r="D215" s="23">
        <v>1991.82</v>
      </c>
      <c r="E215" s="23">
        <v>896.32</v>
      </c>
    </row>
    <row r="216" spans="1:5" x14ac:dyDescent="0.3">
      <c r="A216" s="24">
        <v>43412</v>
      </c>
      <c r="B216" s="23">
        <v>2018</v>
      </c>
      <c r="C216" s="23" t="s">
        <v>31</v>
      </c>
      <c r="D216" s="23">
        <v>2045.57</v>
      </c>
      <c r="E216" s="23">
        <v>797.77</v>
      </c>
    </row>
    <row r="217" spans="1:5" x14ac:dyDescent="0.3">
      <c r="A217" s="24">
        <v>43310</v>
      </c>
      <c r="B217" s="23">
        <v>2018</v>
      </c>
      <c r="C217" s="23" t="s">
        <v>30</v>
      </c>
      <c r="D217" s="23">
        <v>2094.96</v>
      </c>
      <c r="E217" s="23">
        <v>817.03</v>
      </c>
    </row>
    <row r="218" spans="1:5" x14ac:dyDescent="0.3">
      <c r="A218" s="24">
        <v>42873</v>
      </c>
      <c r="B218" s="23">
        <v>2017</v>
      </c>
      <c r="C218" s="23" t="s">
        <v>77</v>
      </c>
      <c r="D218" s="23">
        <v>1978.7</v>
      </c>
      <c r="E218" s="23">
        <v>811.27</v>
      </c>
    </row>
    <row r="219" spans="1:5" x14ac:dyDescent="0.3">
      <c r="A219" s="24">
        <v>42652</v>
      </c>
      <c r="B219" s="23">
        <v>2016</v>
      </c>
      <c r="C219" s="23" t="s">
        <v>30</v>
      </c>
      <c r="D219" s="23">
        <v>30.38</v>
      </c>
      <c r="E219" s="23">
        <v>17.62</v>
      </c>
    </row>
    <row r="220" spans="1:5" x14ac:dyDescent="0.3">
      <c r="A220" s="24">
        <v>43421</v>
      </c>
      <c r="B220" s="23">
        <v>2018</v>
      </c>
      <c r="C220" s="23" t="s">
        <v>76</v>
      </c>
      <c r="D220" s="23">
        <v>1313.35</v>
      </c>
      <c r="E220" s="23">
        <v>669.81</v>
      </c>
    </row>
    <row r="221" spans="1:5" x14ac:dyDescent="0.3">
      <c r="A221" s="24">
        <v>42628</v>
      </c>
      <c r="B221" s="23">
        <v>2016</v>
      </c>
      <c r="C221" s="23" t="s">
        <v>76</v>
      </c>
      <c r="D221" s="23">
        <v>1532.81</v>
      </c>
      <c r="E221" s="23">
        <v>812.39</v>
      </c>
    </row>
    <row r="222" spans="1:5" x14ac:dyDescent="0.3">
      <c r="A222" s="24">
        <v>43335</v>
      </c>
      <c r="B222" s="23">
        <v>2018</v>
      </c>
      <c r="C222" s="23" t="s">
        <v>76</v>
      </c>
      <c r="D222" s="23">
        <v>2195.7800000000002</v>
      </c>
      <c r="E222" s="23">
        <v>1097.8900000000001</v>
      </c>
    </row>
    <row r="223" spans="1:5" x14ac:dyDescent="0.3">
      <c r="A223" s="24">
        <v>42817</v>
      </c>
      <c r="B223" s="23">
        <v>2017</v>
      </c>
      <c r="C223" s="23" t="s">
        <v>76</v>
      </c>
      <c r="D223" s="23">
        <v>80.08</v>
      </c>
      <c r="E223" s="23">
        <v>31.23</v>
      </c>
    </row>
    <row r="224" spans="1:5" x14ac:dyDescent="0.3">
      <c r="A224" s="24">
        <v>42560</v>
      </c>
      <c r="B224" s="23">
        <v>2016</v>
      </c>
      <c r="C224" s="23" t="s">
        <v>31</v>
      </c>
      <c r="D224" s="23">
        <v>45.19</v>
      </c>
      <c r="E224" s="23">
        <v>24.85</v>
      </c>
    </row>
    <row r="225" spans="1:5" x14ac:dyDescent="0.3">
      <c r="A225" s="24">
        <v>42791</v>
      </c>
      <c r="B225" s="23">
        <v>2017</v>
      </c>
      <c r="C225" s="23" t="s">
        <v>30</v>
      </c>
      <c r="D225" s="23">
        <v>732.64</v>
      </c>
      <c r="E225" s="23">
        <v>388.3</v>
      </c>
    </row>
    <row r="226" spans="1:5" x14ac:dyDescent="0.3">
      <c r="A226" s="24">
        <v>42446</v>
      </c>
      <c r="B226" s="23">
        <v>2016</v>
      </c>
      <c r="C226" s="23" t="s">
        <v>77</v>
      </c>
      <c r="D226" s="23">
        <v>1049.3599999999999</v>
      </c>
      <c r="E226" s="23">
        <v>671.59</v>
      </c>
    </row>
    <row r="227" spans="1:5" x14ac:dyDescent="0.3">
      <c r="A227" s="24">
        <v>42897</v>
      </c>
      <c r="B227" s="23">
        <v>2017</v>
      </c>
      <c r="C227" s="23" t="s">
        <v>30</v>
      </c>
      <c r="D227" s="23">
        <v>222.93</v>
      </c>
      <c r="E227" s="23">
        <v>86.94</v>
      </c>
    </row>
    <row r="228" spans="1:5" x14ac:dyDescent="0.3">
      <c r="A228" s="24">
        <v>43281</v>
      </c>
      <c r="B228" s="23">
        <v>2018</v>
      </c>
      <c r="C228" s="23" t="s">
        <v>31</v>
      </c>
      <c r="D228" s="23">
        <v>682.26</v>
      </c>
      <c r="E228" s="23">
        <v>416.18</v>
      </c>
    </row>
    <row r="229" spans="1:5" x14ac:dyDescent="0.3">
      <c r="A229" s="24">
        <v>42785</v>
      </c>
      <c r="B229" s="23">
        <v>2017</v>
      </c>
      <c r="C229" s="23" t="s">
        <v>76</v>
      </c>
      <c r="D229" s="23">
        <v>1248.8599999999999</v>
      </c>
      <c r="E229" s="23">
        <v>487.06</v>
      </c>
    </row>
    <row r="230" spans="1:5" x14ac:dyDescent="0.3">
      <c r="A230" s="24">
        <v>42950</v>
      </c>
      <c r="B230" s="23">
        <v>2017</v>
      </c>
      <c r="C230" s="23" t="s">
        <v>30</v>
      </c>
      <c r="D230" s="23">
        <v>1678.55</v>
      </c>
      <c r="E230" s="23">
        <v>772.13</v>
      </c>
    </row>
    <row r="231" spans="1:5" x14ac:dyDescent="0.3">
      <c r="A231" s="24">
        <v>43401</v>
      </c>
      <c r="B231" s="23">
        <v>2018</v>
      </c>
      <c r="C231" s="23" t="s">
        <v>76</v>
      </c>
      <c r="D231" s="23">
        <v>2184.1999999999998</v>
      </c>
      <c r="E231" s="23">
        <v>1092.0999999999999</v>
      </c>
    </row>
    <row r="232" spans="1:5" x14ac:dyDescent="0.3">
      <c r="A232" s="24">
        <v>43310</v>
      </c>
      <c r="B232" s="23">
        <v>2018</v>
      </c>
      <c r="C232" s="23" t="s">
        <v>31</v>
      </c>
      <c r="D232" s="23">
        <v>460.34</v>
      </c>
      <c r="E232" s="23">
        <v>188.74</v>
      </c>
    </row>
    <row r="233" spans="1:5" x14ac:dyDescent="0.3">
      <c r="A233" s="24">
        <v>42916</v>
      </c>
      <c r="B233" s="23">
        <v>2017</v>
      </c>
      <c r="C233" s="23" t="s">
        <v>30</v>
      </c>
      <c r="D233" s="23">
        <v>371.62</v>
      </c>
      <c r="E233" s="23">
        <v>156.08000000000001</v>
      </c>
    </row>
    <row r="234" spans="1:5" x14ac:dyDescent="0.3">
      <c r="A234" s="24">
        <v>42563</v>
      </c>
      <c r="B234" s="23">
        <v>2016</v>
      </c>
      <c r="C234" s="23" t="s">
        <v>30</v>
      </c>
      <c r="D234" s="23">
        <v>584.32000000000005</v>
      </c>
      <c r="E234" s="23">
        <v>286.32</v>
      </c>
    </row>
    <row r="235" spans="1:5" x14ac:dyDescent="0.3">
      <c r="A235" s="24">
        <v>43172</v>
      </c>
      <c r="B235" s="23">
        <v>2018</v>
      </c>
      <c r="C235" s="23" t="s">
        <v>30</v>
      </c>
      <c r="D235" s="23">
        <v>2365.67</v>
      </c>
      <c r="E235" s="23">
        <v>1490.37</v>
      </c>
    </row>
    <row r="236" spans="1:5" x14ac:dyDescent="0.3">
      <c r="A236" s="24">
        <v>43369</v>
      </c>
      <c r="B236" s="23">
        <v>2018</v>
      </c>
      <c r="C236" s="23" t="s">
        <v>31</v>
      </c>
      <c r="D236" s="23">
        <v>1545.48</v>
      </c>
      <c r="E236" s="23">
        <v>649.1</v>
      </c>
    </row>
    <row r="237" spans="1:5" x14ac:dyDescent="0.3">
      <c r="A237" s="24">
        <v>43279</v>
      </c>
      <c r="B237" s="23">
        <v>2018</v>
      </c>
      <c r="C237" s="23" t="s">
        <v>77</v>
      </c>
      <c r="D237" s="23">
        <v>514.36</v>
      </c>
      <c r="E237" s="23">
        <v>334.33</v>
      </c>
    </row>
    <row r="238" spans="1:5" x14ac:dyDescent="0.3">
      <c r="A238" s="24">
        <v>43419</v>
      </c>
      <c r="B238" s="23">
        <v>2018</v>
      </c>
      <c r="C238" s="23" t="s">
        <v>30</v>
      </c>
      <c r="D238" s="23">
        <v>1569.02</v>
      </c>
      <c r="E238" s="23">
        <v>894.34</v>
      </c>
    </row>
    <row r="239" spans="1:5" x14ac:dyDescent="0.3">
      <c r="A239" s="24">
        <v>43059</v>
      </c>
      <c r="B239" s="23">
        <v>2017</v>
      </c>
      <c r="C239" s="23" t="s">
        <v>31</v>
      </c>
      <c r="D239" s="23">
        <v>722.85</v>
      </c>
      <c r="E239" s="23">
        <v>404.8</v>
      </c>
    </row>
    <row r="240" spans="1:5" x14ac:dyDescent="0.3">
      <c r="A240" s="24">
        <v>43396</v>
      </c>
      <c r="B240" s="23">
        <v>2018</v>
      </c>
      <c r="C240" s="23" t="s">
        <v>30</v>
      </c>
      <c r="D240" s="23">
        <v>318.07</v>
      </c>
      <c r="E240" s="23">
        <v>152.66999999999999</v>
      </c>
    </row>
    <row r="241" spans="1:5" x14ac:dyDescent="0.3">
      <c r="A241" s="24">
        <v>43194</v>
      </c>
      <c r="B241" s="23">
        <v>2018</v>
      </c>
      <c r="C241" s="23" t="s">
        <v>76</v>
      </c>
      <c r="D241" s="23">
        <v>857.2</v>
      </c>
      <c r="E241" s="23">
        <v>548.61</v>
      </c>
    </row>
    <row r="242" spans="1:5" x14ac:dyDescent="0.3">
      <c r="A242" s="24">
        <v>43010</v>
      </c>
      <c r="B242" s="23">
        <v>2017</v>
      </c>
      <c r="C242" s="23" t="s">
        <v>77</v>
      </c>
      <c r="D242" s="23">
        <v>1931.66</v>
      </c>
      <c r="E242" s="23">
        <v>1062.4100000000001</v>
      </c>
    </row>
    <row r="243" spans="1:5" x14ac:dyDescent="0.3">
      <c r="A243" s="24">
        <v>42382</v>
      </c>
      <c r="B243" s="23">
        <v>2016</v>
      </c>
      <c r="C243" s="23" t="s">
        <v>31</v>
      </c>
      <c r="D243" s="23">
        <v>1826.83</v>
      </c>
      <c r="E243" s="23">
        <v>822.07</v>
      </c>
    </row>
    <row r="244" spans="1:5" x14ac:dyDescent="0.3">
      <c r="A244" s="24">
        <v>43164</v>
      </c>
      <c r="B244" s="23">
        <v>2018</v>
      </c>
      <c r="C244" s="23" t="s">
        <v>76</v>
      </c>
      <c r="D244" s="23">
        <v>1809.23</v>
      </c>
      <c r="E244" s="23">
        <v>958.89</v>
      </c>
    </row>
    <row r="245" spans="1:5" x14ac:dyDescent="0.3">
      <c r="A245" s="24">
        <v>43458</v>
      </c>
      <c r="B245" s="23">
        <v>2018</v>
      </c>
      <c r="C245" s="23" t="s">
        <v>76</v>
      </c>
      <c r="D245" s="23">
        <v>763.13</v>
      </c>
      <c r="E245" s="23">
        <v>503.67</v>
      </c>
    </row>
    <row r="246" spans="1:5" x14ac:dyDescent="0.3">
      <c r="A246" s="24">
        <v>43012</v>
      </c>
      <c r="B246" s="23">
        <v>2017</v>
      </c>
      <c r="C246" s="23" t="s">
        <v>77</v>
      </c>
      <c r="D246" s="23">
        <v>668.28</v>
      </c>
      <c r="E246" s="23">
        <v>300.73</v>
      </c>
    </row>
    <row r="247" spans="1:5" x14ac:dyDescent="0.3">
      <c r="A247" s="24">
        <v>43369</v>
      </c>
      <c r="B247" s="23">
        <v>2018</v>
      </c>
      <c r="C247" s="23" t="s">
        <v>31</v>
      </c>
      <c r="D247" s="23">
        <v>1712.38</v>
      </c>
      <c r="E247" s="23">
        <v>1095.92</v>
      </c>
    </row>
    <row r="248" spans="1:5" x14ac:dyDescent="0.3">
      <c r="A248" s="24">
        <v>42838</v>
      </c>
      <c r="B248" s="23">
        <v>2017</v>
      </c>
      <c r="C248" s="23" t="s">
        <v>77</v>
      </c>
      <c r="D248" s="23">
        <v>2066.17</v>
      </c>
      <c r="E248" s="23">
        <v>1136.3900000000001</v>
      </c>
    </row>
    <row r="249" spans="1:5" x14ac:dyDescent="0.3">
      <c r="A249" s="24">
        <v>42942</v>
      </c>
      <c r="B249" s="23">
        <v>2017</v>
      </c>
      <c r="C249" s="23" t="s">
        <v>30</v>
      </c>
      <c r="D249" s="23">
        <v>1469.55</v>
      </c>
      <c r="E249" s="23">
        <v>720.08</v>
      </c>
    </row>
    <row r="250" spans="1:5" x14ac:dyDescent="0.3">
      <c r="A250" s="24">
        <v>42420</v>
      </c>
      <c r="B250" s="23">
        <v>2016</v>
      </c>
      <c r="C250" s="23" t="s">
        <v>30</v>
      </c>
      <c r="D250" s="23">
        <v>2040.88</v>
      </c>
      <c r="E250" s="23">
        <v>795.94</v>
      </c>
    </row>
    <row r="251" spans="1:5" x14ac:dyDescent="0.3">
      <c r="A251" s="24">
        <v>43047</v>
      </c>
      <c r="B251" s="23">
        <v>2017</v>
      </c>
      <c r="C251" s="23" t="s">
        <v>31</v>
      </c>
      <c r="D251" s="23">
        <v>2035.16</v>
      </c>
      <c r="E251" s="23">
        <v>875.12</v>
      </c>
    </row>
    <row r="252" spans="1:5" x14ac:dyDescent="0.3">
      <c r="A252" s="24">
        <v>42991</v>
      </c>
      <c r="B252" s="23">
        <v>2017</v>
      </c>
      <c r="C252" s="23" t="s">
        <v>31</v>
      </c>
      <c r="D252" s="23">
        <v>2181.6</v>
      </c>
      <c r="E252" s="23">
        <v>981.72</v>
      </c>
    </row>
    <row r="253" spans="1:5" x14ac:dyDescent="0.3">
      <c r="A253" s="24">
        <v>42983</v>
      </c>
      <c r="B253" s="23">
        <v>2017</v>
      </c>
      <c r="C253" s="23" t="s">
        <v>76</v>
      </c>
      <c r="D253" s="23">
        <v>1032.75</v>
      </c>
      <c r="E253" s="23">
        <v>640.30999999999995</v>
      </c>
    </row>
    <row r="254" spans="1:5" x14ac:dyDescent="0.3">
      <c r="A254" s="24">
        <v>43369</v>
      </c>
      <c r="B254" s="23">
        <v>2018</v>
      </c>
      <c r="C254" s="23" t="s">
        <v>76</v>
      </c>
      <c r="D254" s="23">
        <v>532.4</v>
      </c>
      <c r="E254" s="23">
        <v>340.74</v>
      </c>
    </row>
    <row r="255" spans="1:5" x14ac:dyDescent="0.3">
      <c r="A255" s="24">
        <v>43281</v>
      </c>
      <c r="B255" s="23">
        <v>2018</v>
      </c>
      <c r="C255" s="23" t="s">
        <v>31</v>
      </c>
      <c r="D255" s="23">
        <v>2343.34</v>
      </c>
      <c r="E255" s="23">
        <v>1288.8399999999999</v>
      </c>
    </row>
    <row r="256" spans="1:5" x14ac:dyDescent="0.3">
      <c r="A256" s="24">
        <v>43358</v>
      </c>
      <c r="B256" s="23">
        <v>2018</v>
      </c>
      <c r="C256" s="23" t="s">
        <v>31</v>
      </c>
      <c r="D256" s="23">
        <v>1320.41</v>
      </c>
      <c r="E256" s="23">
        <v>818.65</v>
      </c>
    </row>
    <row r="257" spans="1:5" x14ac:dyDescent="0.3">
      <c r="A257" s="24">
        <v>42806</v>
      </c>
      <c r="B257" s="23">
        <v>2017</v>
      </c>
      <c r="C257" s="23" t="s">
        <v>76</v>
      </c>
      <c r="D257" s="23">
        <v>1595.86</v>
      </c>
      <c r="E257" s="23">
        <v>654.29999999999995</v>
      </c>
    </row>
    <row r="258" spans="1:5" x14ac:dyDescent="0.3">
      <c r="A258" s="24">
        <v>43327</v>
      </c>
      <c r="B258" s="23">
        <v>2018</v>
      </c>
      <c r="C258" s="23" t="s">
        <v>31</v>
      </c>
      <c r="D258" s="23">
        <v>755.86</v>
      </c>
      <c r="E258" s="23">
        <v>423.28</v>
      </c>
    </row>
    <row r="259" spans="1:5" x14ac:dyDescent="0.3">
      <c r="A259" s="24">
        <v>42719</v>
      </c>
      <c r="B259" s="23">
        <v>2016</v>
      </c>
      <c r="C259" s="23" t="s">
        <v>31</v>
      </c>
      <c r="D259" s="23">
        <v>821.07</v>
      </c>
      <c r="E259" s="23">
        <v>541.91</v>
      </c>
    </row>
    <row r="260" spans="1:5" x14ac:dyDescent="0.3">
      <c r="A260" s="24">
        <v>42620</v>
      </c>
      <c r="B260" s="23">
        <v>2016</v>
      </c>
      <c r="C260" s="23" t="s">
        <v>31</v>
      </c>
      <c r="D260" s="23">
        <v>1038.6300000000001</v>
      </c>
      <c r="E260" s="23">
        <v>612.79</v>
      </c>
    </row>
    <row r="261" spans="1:5" x14ac:dyDescent="0.3">
      <c r="A261" s="24">
        <v>43415</v>
      </c>
      <c r="B261" s="23">
        <v>2018</v>
      </c>
      <c r="C261" s="23" t="s">
        <v>31</v>
      </c>
      <c r="D261" s="23">
        <v>374.65</v>
      </c>
      <c r="E261" s="23">
        <v>243.52</v>
      </c>
    </row>
    <row r="262" spans="1:5" x14ac:dyDescent="0.3">
      <c r="A262" s="24">
        <v>43131</v>
      </c>
      <c r="B262" s="23">
        <v>2018</v>
      </c>
      <c r="C262" s="23" t="s">
        <v>76</v>
      </c>
      <c r="D262" s="23">
        <v>617.79</v>
      </c>
      <c r="E262" s="23">
        <v>240.94</v>
      </c>
    </row>
    <row r="263" spans="1:5" x14ac:dyDescent="0.3">
      <c r="A263" s="24">
        <v>42403</v>
      </c>
      <c r="B263" s="23">
        <v>2016</v>
      </c>
      <c r="C263" s="23" t="s">
        <v>30</v>
      </c>
      <c r="D263" s="23">
        <v>2432.56</v>
      </c>
      <c r="E263" s="23">
        <v>1070.33</v>
      </c>
    </row>
    <row r="264" spans="1:5" x14ac:dyDescent="0.3">
      <c r="A264" s="24">
        <v>43194</v>
      </c>
      <c r="B264" s="23">
        <v>2018</v>
      </c>
      <c r="C264" s="23" t="s">
        <v>76</v>
      </c>
      <c r="D264" s="23">
        <v>1525.92</v>
      </c>
      <c r="E264" s="23">
        <v>793.48</v>
      </c>
    </row>
    <row r="265" spans="1:5" x14ac:dyDescent="0.3">
      <c r="A265" s="24">
        <v>42606</v>
      </c>
      <c r="B265" s="23">
        <v>2016</v>
      </c>
      <c r="C265" s="23" t="s">
        <v>31</v>
      </c>
      <c r="D265" s="23">
        <v>2183.81</v>
      </c>
      <c r="E265" s="23">
        <v>1135.58</v>
      </c>
    </row>
    <row r="266" spans="1:5" x14ac:dyDescent="0.3">
      <c r="A266" s="24">
        <v>42795</v>
      </c>
      <c r="B266" s="23">
        <v>2017</v>
      </c>
      <c r="C266" s="23" t="s">
        <v>76</v>
      </c>
      <c r="D266" s="23">
        <v>1269.81</v>
      </c>
      <c r="E266" s="23">
        <v>647.6</v>
      </c>
    </row>
    <row r="267" spans="1:5" x14ac:dyDescent="0.3">
      <c r="A267" s="24">
        <v>43045</v>
      </c>
      <c r="B267" s="23">
        <v>2017</v>
      </c>
      <c r="C267" s="23" t="s">
        <v>30</v>
      </c>
      <c r="D267" s="23">
        <v>1687.91</v>
      </c>
      <c r="E267" s="23">
        <v>1046.5</v>
      </c>
    </row>
    <row r="268" spans="1:5" x14ac:dyDescent="0.3">
      <c r="A268" s="24">
        <v>42812</v>
      </c>
      <c r="B268" s="23">
        <v>2017</v>
      </c>
      <c r="C268" s="23" t="s">
        <v>76</v>
      </c>
      <c r="D268" s="23">
        <v>1768.43</v>
      </c>
      <c r="E268" s="23">
        <v>813.48</v>
      </c>
    </row>
    <row r="269" spans="1:5" x14ac:dyDescent="0.3">
      <c r="A269" s="24">
        <v>42690</v>
      </c>
      <c r="B269" s="23">
        <v>2016</v>
      </c>
      <c r="C269" s="23" t="s">
        <v>31</v>
      </c>
      <c r="D269" s="23">
        <v>2318.52</v>
      </c>
      <c r="E269" s="23">
        <v>904.22</v>
      </c>
    </row>
    <row r="270" spans="1:5" x14ac:dyDescent="0.3">
      <c r="A270" s="24">
        <v>43438</v>
      </c>
      <c r="B270" s="23">
        <v>2018</v>
      </c>
      <c r="C270" s="23" t="s">
        <v>77</v>
      </c>
      <c r="D270" s="23">
        <v>1196.2</v>
      </c>
      <c r="E270" s="23">
        <v>514.37</v>
      </c>
    </row>
    <row r="271" spans="1:5" x14ac:dyDescent="0.3">
      <c r="A271" s="24">
        <v>42717</v>
      </c>
      <c r="B271" s="23">
        <v>2016</v>
      </c>
      <c r="C271" s="23" t="s">
        <v>76</v>
      </c>
      <c r="D271" s="23">
        <v>960.34</v>
      </c>
      <c r="E271" s="23">
        <v>374.53</v>
      </c>
    </row>
    <row r="272" spans="1:5" x14ac:dyDescent="0.3">
      <c r="A272" s="24">
        <v>42702</v>
      </c>
      <c r="B272" s="23">
        <v>2016</v>
      </c>
      <c r="C272" s="23" t="s">
        <v>76</v>
      </c>
      <c r="D272" s="23">
        <v>530.88</v>
      </c>
      <c r="E272" s="23">
        <v>323.83999999999997</v>
      </c>
    </row>
    <row r="273" spans="1:5" x14ac:dyDescent="0.3">
      <c r="A273" s="24">
        <v>42462</v>
      </c>
      <c r="B273" s="23">
        <v>2016</v>
      </c>
      <c r="C273" s="23" t="s">
        <v>30</v>
      </c>
      <c r="D273" s="23">
        <v>984.47</v>
      </c>
      <c r="E273" s="23">
        <v>433.17</v>
      </c>
    </row>
    <row r="274" spans="1:5" x14ac:dyDescent="0.3">
      <c r="A274" s="24">
        <v>42412</v>
      </c>
      <c r="B274" s="23">
        <v>2016</v>
      </c>
      <c r="C274" s="23" t="s">
        <v>76</v>
      </c>
      <c r="D274" s="23">
        <v>1748.51</v>
      </c>
      <c r="E274" s="23">
        <v>891.74</v>
      </c>
    </row>
    <row r="275" spans="1:5" x14ac:dyDescent="0.3">
      <c r="A275" s="24">
        <v>42619</v>
      </c>
      <c r="B275" s="23">
        <v>2016</v>
      </c>
      <c r="C275" s="23" t="s">
        <v>76</v>
      </c>
      <c r="D275" s="23">
        <v>1349.5</v>
      </c>
      <c r="E275" s="23">
        <v>647.76</v>
      </c>
    </row>
    <row r="276" spans="1:5" x14ac:dyDescent="0.3">
      <c r="A276" s="24">
        <v>43454</v>
      </c>
      <c r="B276" s="23">
        <v>2018</v>
      </c>
      <c r="C276" s="23" t="s">
        <v>31</v>
      </c>
      <c r="D276" s="23">
        <v>202.11</v>
      </c>
      <c r="E276" s="23">
        <v>131.37</v>
      </c>
    </row>
    <row r="277" spans="1:5" x14ac:dyDescent="0.3">
      <c r="A277" s="24">
        <v>42589</v>
      </c>
      <c r="B277" s="23">
        <v>2016</v>
      </c>
      <c r="C277" s="23" t="s">
        <v>31</v>
      </c>
      <c r="D277" s="23">
        <v>1315.22</v>
      </c>
      <c r="E277" s="23">
        <v>670.76</v>
      </c>
    </row>
    <row r="278" spans="1:5" x14ac:dyDescent="0.3">
      <c r="A278" s="24">
        <v>42838</v>
      </c>
      <c r="B278" s="23">
        <v>2017</v>
      </c>
      <c r="C278" s="23" t="s">
        <v>76</v>
      </c>
      <c r="D278" s="23">
        <v>1443.33</v>
      </c>
      <c r="E278" s="23">
        <v>837.13</v>
      </c>
    </row>
    <row r="279" spans="1:5" x14ac:dyDescent="0.3">
      <c r="A279" s="24">
        <v>42613</v>
      </c>
      <c r="B279" s="23">
        <v>2016</v>
      </c>
      <c r="C279" s="23" t="s">
        <v>30</v>
      </c>
      <c r="D279" s="23">
        <v>405.95</v>
      </c>
      <c r="E279" s="23">
        <v>215.15</v>
      </c>
    </row>
    <row r="280" spans="1:5" x14ac:dyDescent="0.3">
      <c r="A280" s="24">
        <v>42956</v>
      </c>
      <c r="B280" s="23">
        <v>2017</v>
      </c>
      <c r="C280" s="23" t="s">
        <v>76</v>
      </c>
      <c r="D280" s="23">
        <v>454.09</v>
      </c>
      <c r="E280" s="23">
        <v>249.75</v>
      </c>
    </row>
    <row r="281" spans="1:5" x14ac:dyDescent="0.3">
      <c r="A281" s="24">
        <v>42885</v>
      </c>
      <c r="B281" s="23">
        <v>2017</v>
      </c>
      <c r="C281" s="23" t="s">
        <v>76</v>
      </c>
      <c r="D281" s="23">
        <v>846.97</v>
      </c>
      <c r="E281" s="23">
        <v>559</v>
      </c>
    </row>
    <row r="282" spans="1:5" x14ac:dyDescent="0.3">
      <c r="A282" s="24">
        <v>42405</v>
      </c>
      <c r="B282" s="23">
        <v>2016</v>
      </c>
      <c r="C282" s="23" t="s">
        <v>77</v>
      </c>
      <c r="D282" s="23">
        <v>849.02</v>
      </c>
      <c r="E282" s="23">
        <v>416.02</v>
      </c>
    </row>
    <row r="283" spans="1:5" x14ac:dyDescent="0.3">
      <c r="A283" s="24">
        <v>42629</v>
      </c>
      <c r="B283" s="23">
        <v>2016</v>
      </c>
      <c r="C283" s="23" t="s">
        <v>77</v>
      </c>
      <c r="D283" s="23">
        <v>641.51</v>
      </c>
      <c r="E283" s="23">
        <v>307.92</v>
      </c>
    </row>
    <row r="284" spans="1:5" x14ac:dyDescent="0.3">
      <c r="A284" s="24">
        <v>42642</v>
      </c>
      <c r="B284" s="23">
        <v>2016</v>
      </c>
      <c r="C284" s="23" t="s">
        <v>31</v>
      </c>
      <c r="D284" s="23">
        <v>2403.98</v>
      </c>
      <c r="E284" s="23">
        <v>1466.43</v>
      </c>
    </row>
    <row r="285" spans="1:5" x14ac:dyDescent="0.3">
      <c r="A285" s="24">
        <v>43281</v>
      </c>
      <c r="B285" s="23">
        <v>2018</v>
      </c>
      <c r="C285" s="23" t="s">
        <v>31</v>
      </c>
      <c r="D285" s="23">
        <v>404.17</v>
      </c>
      <c r="E285" s="23">
        <v>242.5</v>
      </c>
    </row>
    <row r="286" spans="1:5" x14ac:dyDescent="0.3">
      <c r="A286" s="24">
        <v>43092</v>
      </c>
      <c r="B286" s="23">
        <v>2017</v>
      </c>
      <c r="C286" s="23" t="s">
        <v>77</v>
      </c>
      <c r="D286" s="23">
        <v>767.42</v>
      </c>
      <c r="E286" s="23">
        <v>429.76</v>
      </c>
    </row>
    <row r="287" spans="1:5" x14ac:dyDescent="0.3">
      <c r="A287" s="24">
        <v>42556</v>
      </c>
      <c r="B287" s="23">
        <v>2016</v>
      </c>
      <c r="C287" s="23" t="s">
        <v>31</v>
      </c>
      <c r="D287" s="23">
        <v>1417.56</v>
      </c>
      <c r="E287" s="23">
        <v>765.48</v>
      </c>
    </row>
    <row r="288" spans="1:5" x14ac:dyDescent="0.3">
      <c r="A288" s="24">
        <v>43222</v>
      </c>
      <c r="B288" s="23">
        <v>2018</v>
      </c>
      <c r="C288" s="23" t="s">
        <v>77</v>
      </c>
      <c r="D288" s="23">
        <v>2460.3000000000002</v>
      </c>
      <c r="E288" s="23">
        <v>1008.72</v>
      </c>
    </row>
    <row r="289" spans="1:5" x14ac:dyDescent="0.3">
      <c r="A289" s="24">
        <v>42738</v>
      </c>
      <c r="B289" s="23">
        <v>2017</v>
      </c>
      <c r="C289" s="23" t="s">
        <v>77</v>
      </c>
      <c r="D289" s="23">
        <v>2372.9899999999998</v>
      </c>
      <c r="E289" s="23">
        <v>1210.22</v>
      </c>
    </row>
    <row r="290" spans="1:5" x14ac:dyDescent="0.3">
      <c r="A290" s="24">
        <v>42581</v>
      </c>
      <c r="B290" s="23">
        <v>2016</v>
      </c>
      <c r="C290" s="23" t="s">
        <v>77</v>
      </c>
      <c r="D290" s="23">
        <v>881.25</v>
      </c>
      <c r="E290" s="23">
        <v>387.75</v>
      </c>
    </row>
    <row r="291" spans="1:5" x14ac:dyDescent="0.3">
      <c r="A291" s="24">
        <v>42625</v>
      </c>
      <c r="B291" s="23">
        <v>2016</v>
      </c>
      <c r="C291" s="23" t="s">
        <v>31</v>
      </c>
      <c r="D291" s="23">
        <v>608.55999999999995</v>
      </c>
      <c r="E291" s="23">
        <v>292.11</v>
      </c>
    </row>
    <row r="292" spans="1:5" x14ac:dyDescent="0.3">
      <c r="A292" s="24">
        <v>43220</v>
      </c>
      <c r="B292" s="23">
        <v>2018</v>
      </c>
      <c r="C292" s="23" t="s">
        <v>30</v>
      </c>
      <c r="D292" s="23">
        <v>1183.79</v>
      </c>
      <c r="E292" s="23">
        <v>710.27</v>
      </c>
    </row>
    <row r="293" spans="1:5" x14ac:dyDescent="0.3">
      <c r="A293" s="24">
        <v>42843</v>
      </c>
      <c r="B293" s="23">
        <v>2017</v>
      </c>
      <c r="C293" s="23" t="s">
        <v>77</v>
      </c>
      <c r="D293" s="23">
        <v>147.9</v>
      </c>
      <c r="E293" s="23">
        <v>73.95</v>
      </c>
    </row>
    <row r="294" spans="1:5" x14ac:dyDescent="0.3">
      <c r="A294" s="24">
        <v>42955</v>
      </c>
      <c r="B294" s="23">
        <v>2017</v>
      </c>
      <c r="C294" s="23" t="s">
        <v>31</v>
      </c>
      <c r="D294" s="23">
        <v>95.34</v>
      </c>
      <c r="E294" s="23">
        <v>52.44</v>
      </c>
    </row>
    <row r="295" spans="1:5" x14ac:dyDescent="0.3">
      <c r="A295" s="24">
        <v>42584</v>
      </c>
      <c r="B295" s="23">
        <v>2016</v>
      </c>
      <c r="C295" s="23" t="s">
        <v>76</v>
      </c>
      <c r="D295" s="23">
        <v>435.6</v>
      </c>
      <c r="E295" s="23">
        <v>257</v>
      </c>
    </row>
    <row r="296" spans="1:5" x14ac:dyDescent="0.3">
      <c r="A296" s="24">
        <v>42628</v>
      </c>
      <c r="B296" s="23">
        <v>2016</v>
      </c>
      <c r="C296" s="23" t="s">
        <v>76</v>
      </c>
      <c r="D296" s="23">
        <v>1021.67</v>
      </c>
      <c r="E296" s="23">
        <v>429.1</v>
      </c>
    </row>
    <row r="297" spans="1:5" x14ac:dyDescent="0.3">
      <c r="A297" s="24">
        <v>42670</v>
      </c>
      <c r="B297" s="23">
        <v>2016</v>
      </c>
      <c r="C297" s="23" t="s">
        <v>30</v>
      </c>
      <c r="D297" s="23">
        <v>1195.02</v>
      </c>
      <c r="E297" s="23">
        <v>657.26</v>
      </c>
    </row>
    <row r="298" spans="1:5" x14ac:dyDescent="0.3">
      <c r="A298" s="24">
        <v>43116</v>
      </c>
      <c r="B298" s="23">
        <v>2018</v>
      </c>
      <c r="C298" s="23" t="s">
        <v>30</v>
      </c>
      <c r="D298" s="23">
        <v>2167.89</v>
      </c>
      <c r="E298" s="23">
        <v>975.55</v>
      </c>
    </row>
    <row r="299" spans="1:5" x14ac:dyDescent="0.3">
      <c r="A299" s="24">
        <v>43387</v>
      </c>
      <c r="B299" s="23">
        <v>2018</v>
      </c>
      <c r="C299" s="23" t="s">
        <v>77</v>
      </c>
      <c r="D299" s="23">
        <v>2498.69</v>
      </c>
      <c r="E299" s="23">
        <v>1224.3599999999999</v>
      </c>
    </row>
    <row r="300" spans="1:5" x14ac:dyDescent="0.3">
      <c r="A300" s="24">
        <v>42972</v>
      </c>
      <c r="B300" s="23">
        <v>2017</v>
      </c>
      <c r="C300" s="23" t="s">
        <v>30</v>
      </c>
      <c r="D300" s="23">
        <v>849.45</v>
      </c>
      <c r="E300" s="23">
        <v>526.66</v>
      </c>
    </row>
    <row r="301" spans="1:5" x14ac:dyDescent="0.3">
      <c r="A301" s="24">
        <v>42439</v>
      </c>
      <c r="B301" s="23">
        <v>2016</v>
      </c>
      <c r="C301" s="23" t="s">
        <v>31</v>
      </c>
      <c r="D301" s="23">
        <v>1138.8499999999999</v>
      </c>
      <c r="E301" s="23">
        <v>671.92</v>
      </c>
    </row>
    <row r="302" spans="1:5" x14ac:dyDescent="0.3">
      <c r="A302" s="24">
        <v>42572</v>
      </c>
      <c r="B302" s="23">
        <v>2016</v>
      </c>
      <c r="C302" s="23" t="s">
        <v>31</v>
      </c>
      <c r="D302" s="23">
        <v>1363.56</v>
      </c>
      <c r="E302" s="23">
        <v>749.96</v>
      </c>
    </row>
    <row r="303" spans="1:5" x14ac:dyDescent="0.3">
      <c r="A303" s="24">
        <v>42370</v>
      </c>
      <c r="B303" s="23">
        <v>2016</v>
      </c>
      <c r="C303" s="23" t="s">
        <v>30</v>
      </c>
      <c r="D303" s="23">
        <v>548.85</v>
      </c>
      <c r="E303" s="23">
        <v>236.01</v>
      </c>
    </row>
    <row r="304" spans="1:5" x14ac:dyDescent="0.3">
      <c r="A304" s="24">
        <v>43334</v>
      </c>
      <c r="B304" s="23">
        <v>2018</v>
      </c>
      <c r="C304" s="23" t="s">
        <v>76</v>
      </c>
      <c r="D304" s="23">
        <v>1581.57</v>
      </c>
      <c r="E304" s="23">
        <v>711.71</v>
      </c>
    </row>
    <row r="305" spans="1:5" x14ac:dyDescent="0.3">
      <c r="A305" s="24">
        <v>42478</v>
      </c>
      <c r="B305" s="23">
        <v>2016</v>
      </c>
      <c r="C305" s="23" t="s">
        <v>30</v>
      </c>
      <c r="D305" s="23">
        <v>1287.98</v>
      </c>
      <c r="E305" s="23">
        <v>643.99</v>
      </c>
    </row>
    <row r="306" spans="1:5" x14ac:dyDescent="0.3">
      <c r="A306" s="24">
        <v>42943</v>
      </c>
      <c r="B306" s="23">
        <v>2017</v>
      </c>
      <c r="C306" s="23" t="s">
        <v>31</v>
      </c>
      <c r="D306" s="23">
        <v>388.07</v>
      </c>
      <c r="E306" s="23">
        <v>194.04</v>
      </c>
    </row>
    <row r="307" spans="1:5" x14ac:dyDescent="0.3">
      <c r="A307" s="24">
        <v>42861</v>
      </c>
      <c r="B307" s="23">
        <v>2017</v>
      </c>
      <c r="C307" s="23" t="s">
        <v>77</v>
      </c>
      <c r="D307" s="23">
        <v>198.57</v>
      </c>
      <c r="E307" s="23">
        <v>133.04</v>
      </c>
    </row>
    <row r="308" spans="1:5" x14ac:dyDescent="0.3">
      <c r="A308" s="24">
        <v>43038</v>
      </c>
      <c r="B308" s="23">
        <v>2017</v>
      </c>
      <c r="C308" s="23" t="s">
        <v>76</v>
      </c>
      <c r="D308" s="23">
        <v>2054.5300000000002</v>
      </c>
      <c r="E308" s="23">
        <v>1129.99</v>
      </c>
    </row>
    <row r="309" spans="1:5" x14ac:dyDescent="0.3">
      <c r="A309" s="24">
        <v>43273</v>
      </c>
      <c r="B309" s="23">
        <v>2018</v>
      </c>
      <c r="C309" s="23" t="s">
        <v>76</v>
      </c>
      <c r="D309" s="23">
        <v>1996.95</v>
      </c>
      <c r="E309" s="23">
        <v>1158.23</v>
      </c>
    </row>
    <row r="310" spans="1:5" x14ac:dyDescent="0.3">
      <c r="A310" s="24">
        <v>42403</v>
      </c>
      <c r="B310" s="23">
        <v>2016</v>
      </c>
      <c r="C310" s="23" t="s">
        <v>31</v>
      </c>
      <c r="D310" s="23">
        <v>1581.49</v>
      </c>
      <c r="E310" s="23">
        <v>948.89</v>
      </c>
    </row>
    <row r="311" spans="1:5" x14ac:dyDescent="0.3">
      <c r="A311" s="24">
        <v>42415</v>
      </c>
      <c r="B311" s="23">
        <v>2016</v>
      </c>
      <c r="C311" s="23" t="s">
        <v>77</v>
      </c>
      <c r="D311" s="23">
        <v>1406.37</v>
      </c>
      <c r="E311" s="23">
        <v>548.48</v>
      </c>
    </row>
    <row r="312" spans="1:5" x14ac:dyDescent="0.3">
      <c r="A312" s="24">
        <v>43440</v>
      </c>
      <c r="B312" s="23">
        <v>2018</v>
      </c>
      <c r="C312" s="23" t="s">
        <v>77</v>
      </c>
      <c r="D312" s="23">
        <v>973.62</v>
      </c>
      <c r="E312" s="23">
        <v>652.33000000000004</v>
      </c>
    </row>
    <row r="313" spans="1:5" x14ac:dyDescent="0.3">
      <c r="A313" s="24">
        <v>42385</v>
      </c>
      <c r="B313" s="23">
        <v>2016</v>
      </c>
      <c r="C313" s="23" t="s">
        <v>77</v>
      </c>
      <c r="D313" s="23">
        <v>1435.97</v>
      </c>
      <c r="E313" s="23">
        <v>761.06</v>
      </c>
    </row>
    <row r="314" spans="1:5" x14ac:dyDescent="0.3">
      <c r="A314" s="24">
        <v>42557</v>
      </c>
      <c r="B314" s="23">
        <v>2016</v>
      </c>
      <c r="C314" s="23" t="s">
        <v>30</v>
      </c>
      <c r="D314" s="23">
        <v>1135.44</v>
      </c>
      <c r="E314" s="23">
        <v>567.72</v>
      </c>
    </row>
    <row r="315" spans="1:5" x14ac:dyDescent="0.3">
      <c r="A315" s="24">
        <v>42848</v>
      </c>
      <c r="B315" s="23">
        <v>2017</v>
      </c>
      <c r="C315" s="23" t="s">
        <v>30</v>
      </c>
      <c r="D315" s="23">
        <v>1649.82</v>
      </c>
      <c r="E315" s="23">
        <v>824.91</v>
      </c>
    </row>
    <row r="316" spans="1:5" x14ac:dyDescent="0.3">
      <c r="A316" s="24">
        <v>42495</v>
      </c>
      <c r="B316" s="23">
        <v>2016</v>
      </c>
      <c r="C316" s="23" t="s">
        <v>76</v>
      </c>
      <c r="D316" s="23">
        <v>871.99</v>
      </c>
      <c r="E316" s="23">
        <v>566.79</v>
      </c>
    </row>
    <row r="317" spans="1:5" x14ac:dyDescent="0.3">
      <c r="A317" s="24">
        <v>42894</v>
      </c>
      <c r="B317" s="23">
        <v>2017</v>
      </c>
      <c r="C317" s="23" t="s">
        <v>76</v>
      </c>
      <c r="D317" s="23">
        <v>2466.89</v>
      </c>
      <c r="E317" s="23">
        <v>1455.47</v>
      </c>
    </row>
    <row r="318" spans="1:5" x14ac:dyDescent="0.3">
      <c r="A318" s="24">
        <v>42931</v>
      </c>
      <c r="B318" s="23">
        <v>2017</v>
      </c>
      <c r="C318" s="23" t="s">
        <v>77</v>
      </c>
      <c r="D318" s="23">
        <v>948.56</v>
      </c>
      <c r="E318" s="23">
        <v>502.74</v>
      </c>
    </row>
    <row r="319" spans="1:5" x14ac:dyDescent="0.3">
      <c r="A319" s="24">
        <v>42994</v>
      </c>
      <c r="B319" s="23">
        <v>2017</v>
      </c>
      <c r="C319" s="23" t="s">
        <v>30</v>
      </c>
      <c r="D319" s="23">
        <v>2050.66</v>
      </c>
      <c r="E319" s="23">
        <v>1209.8900000000001</v>
      </c>
    </row>
    <row r="320" spans="1:5" x14ac:dyDescent="0.3">
      <c r="A320" s="24">
        <v>43196</v>
      </c>
      <c r="B320" s="23">
        <v>2018</v>
      </c>
      <c r="C320" s="23" t="s">
        <v>77</v>
      </c>
      <c r="D320" s="23">
        <v>1074.01</v>
      </c>
      <c r="E320" s="23">
        <v>590.71</v>
      </c>
    </row>
    <row r="321" spans="1:5" x14ac:dyDescent="0.3">
      <c r="A321" s="24">
        <v>43129</v>
      </c>
      <c r="B321" s="23">
        <v>2018</v>
      </c>
      <c r="C321" s="23" t="s">
        <v>76</v>
      </c>
      <c r="D321" s="23">
        <v>1533.56</v>
      </c>
      <c r="E321" s="23">
        <v>828.12</v>
      </c>
    </row>
    <row r="322" spans="1:5" x14ac:dyDescent="0.3">
      <c r="A322" s="24">
        <v>42450</v>
      </c>
      <c r="B322" s="23">
        <v>2016</v>
      </c>
      <c r="C322" s="23" t="s">
        <v>31</v>
      </c>
      <c r="D322" s="23">
        <v>1569.66</v>
      </c>
      <c r="E322" s="23">
        <v>706.35</v>
      </c>
    </row>
    <row r="323" spans="1:5" x14ac:dyDescent="0.3">
      <c r="A323" s="24">
        <v>43234</v>
      </c>
      <c r="B323" s="23">
        <v>2018</v>
      </c>
      <c r="C323" s="23" t="s">
        <v>31</v>
      </c>
      <c r="D323" s="23">
        <v>1511.8</v>
      </c>
      <c r="E323" s="23">
        <v>604.72</v>
      </c>
    </row>
    <row r="324" spans="1:5" x14ac:dyDescent="0.3">
      <c r="A324" s="24">
        <v>43368</v>
      </c>
      <c r="B324" s="23">
        <v>2018</v>
      </c>
      <c r="C324" s="23" t="s">
        <v>30</v>
      </c>
      <c r="D324" s="23">
        <v>1291.5</v>
      </c>
      <c r="E324" s="23">
        <v>710.33</v>
      </c>
    </row>
    <row r="325" spans="1:5" x14ac:dyDescent="0.3">
      <c r="A325" s="24">
        <v>43081</v>
      </c>
      <c r="B325" s="23">
        <v>2017</v>
      </c>
      <c r="C325" s="23" t="s">
        <v>77</v>
      </c>
      <c r="D325" s="23">
        <v>186.26</v>
      </c>
      <c r="E325" s="23">
        <v>104.31</v>
      </c>
    </row>
    <row r="326" spans="1:5" x14ac:dyDescent="0.3">
      <c r="A326" s="24">
        <v>43295</v>
      </c>
      <c r="B326" s="23">
        <v>2018</v>
      </c>
      <c r="C326" s="23" t="s">
        <v>76</v>
      </c>
      <c r="D326" s="23">
        <v>1511.95</v>
      </c>
      <c r="E326" s="23">
        <v>861.81</v>
      </c>
    </row>
    <row r="327" spans="1:5" x14ac:dyDescent="0.3">
      <c r="A327" s="24">
        <v>43353</v>
      </c>
      <c r="B327" s="23">
        <v>2018</v>
      </c>
      <c r="C327" s="23" t="s">
        <v>30</v>
      </c>
      <c r="D327" s="23">
        <v>1746.94</v>
      </c>
      <c r="E327" s="23">
        <v>943.35</v>
      </c>
    </row>
    <row r="328" spans="1:5" x14ac:dyDescent="0.3">
      <c r="A328" s="24">
        <v>42447</v>
      </c>
      <c r="B328" s="23">
        <v>2016</v>
      </c>
      <c r="C328" s="23" t="s">
        <v>30</v>
      </c>
      <c r="D328" s="23">
        <v>293.45</v>
      </c>
      <c r="E328" s="23">
        <v>140.86000000000001</v>
      </c>
    </row>
    <row r="329" spans="1:5" x14ac:dyDescent="0.3">
      <c r="A329" s="24">
        <v>43314</v>
      </c>
      <c r="B329" s="23">
        <v>2018</v>
      </c>
      <c r="C329" s="23" t="s">
        <v>30</v>
      </c>
      <c r="D329" s="23">
        <v>1963.48</v>
      </c>
      <c r="E329" s="23">
        <v>883.57</v>
      </c>
    </row>
    <row r="330" spans="1:5" x14ac:dyDescent="0.3">
      <c r="A330" s="24">
        <v>43248</v>
      </c>
      <c r="B330" s="23">
        <v>2018</v>
      </c>
      <c r="C330" s="23" t="s">
        <v>76</v>
      </c>
      <c r="D330" s="23">
        <v>488.7</v>
      </c>
      <c r="E330" s="23">
        <v>219.92</v>
      </c>
    </row>
    <row r="331" spans="1:5" x14ac:dyDescent="0.3">
      <c r="A331" s="24">
        <v>43193</v>
      </c>
      <c r="B331" s="23">
        <v>2018</v>
      </c>
      <c r="C331" s="23" t="s">
        <v>31</v>
      </c>
      <c r="D331" s="23">
        <v>503.68</v>
      </c>
      <c r="E331" s="23">
        <v>231.69</v>
      </c>
    </row>
    <row r="332" spans="1:5" x14ac:dyDescent="0.3">
      <c r="A332" s="24">
        <v>42629</v>
      </c>
      <c r="B332" s="23">
        <v>2016</v>
      </c>
      <c r="C332" s="23" t="s">
        <v>30</v>
      </c>
      <c r="D332" s="23">
        <v>2181.39</v>
      </c>
      <c r="E332" s="23">
        <v>1330.65</v>
      </c>
    </row>
    <row r="333" spans="1:5" x14ac:dyDescent="0.3">
      <c r="A333" s="24">
        <v>42941</v>
      </c>
      <c r="B333" s="23">
        <v>2017</v>
      </c>
      <c r="C333" s="23" t="s">
        <v>76</v>
      </c>
      <c r="D333" s="23">
        <v>1578.57</v>
      </c>
      <c r="E333" s="23">
        <v>805.07</v>
      </c>
    </row>
    <row r="334" spans="1:5" x14ac:dyDescent="0.3">
      <c r="A334" s="24">
        <v>43160</v>
      </c>
      <c r="B334" s="23">
        <v>2018</v>
      </c>
      <c r="C334" s="23" t="s">
        <v>77</v>
      </c>
      <c r="D334" s="23">
        <v>996.86</v>
      </c>
      <c r="E334" s="23">
        <v>598.12</v>
      </c>
    </row>
    <row r="335" spans="1:5" x14ac:dyDescent="0.3">
      <c r="A335" s="24">
        <v>43318</v>
      </c>
      <c r="B335" s="23">
        <v>2018</v>
      </c>
      <c r="C335" s="23" t="s">
        <v>31</v>
      </c>
      <c r="D335" s="23">
        <v>1707.1</v>
      </c>
      <c r="E335" s="23">
        <v>665.77</v>
      </c>
    </row>
    <row r="336" spans="1:5" x14ac:dyDescent="0.3">
      <c r="A336" s="24">
        <v>43066</v>
      </c>
      <c r="B336" s="23">
        <v>2017</v>
      </c>
      <c r="C336" s="23" t="s">
        <v>77</v>
      </c>
      <c r="D336" s="23">
        <v>1613.91</v>
      </c>
      <c r="E336" s="23">
        <v>984.49</v>
      </c>
    </row>
    <row r="337" spans="1:5" x14ac:dyDescent="0.3">
      <c r="A337" s="24">
        <v>42956</v>
      </c>
      <c r="B337" s="23">
        <v>2017</v>
      </c>
      <c r="C337" s="23" t="s">
        <v>77</v>
      </c>
      <c r="D337" s="23">
        <v>864.91</v>
      </c>
      <c r="E337" s="23">
        <v>397.86</v>
      </c>
    </row>
    <row r="338" spans="1:5" x14ac:dyDescent="0.3">
      <c r="A338" s="24">
        <v>43026</v>
      </c>
      <c r="B338" s="23">
        <v>2017</v>
      </c>
      <c r="C338" s="23" t="s">
        <v>31</v>
      </c>
      <c r="D338" s="23">
        <v>1389.02</v>
      </c>
      <c r="E338" s="23">
        <v>541.72</v>
      </c>
    </row>
    <row r="339" spans="1:5" x14ac:dyDescent="0.3">
      <c r="A339" s="24">
        <v>42619</v>
      </c>
      <c r="B339" s="23">
        <v>2016</v>
      </c>
      <c r="C339" s="23" t="s">
        <v>77</v>
      </c>
      <c r="D339" s="23">
        <v>1307.08</v>
      </c>
      <c r="E339" s="23">
        <v>509.76</v>
      </c>
    </row>
    <row r="340" spans="1:5" x14ac:dyDescent="0.3">
      <c r="A340" s="24">
        <v>43465</v>
      </c>
      <c r="B340" s="23">
        <v>2018</v>
      </c>
      <c r="C340" s="23" t="s">
        <v>31</v>
      </c>
      <c r="D340" s="23">
        <v>18.68</v>
      </c>
      <c r="E340" s="23">
        <v>10.46</v>
      </c>
    </row>
    <row r="341" spans="1:5" x14ac:dyDescent="0.3">
      <c r="A341" s="24">
        <v>42854</v>
      </c>
      <c r="B341" s="23">
        <v>2017</v>
      </c>
      <c r="C341" s="23" t="s">
        <v>76</v>
      </c>
      <c r="D341" s="23">
        <v>1794.84</v>
      </c>
      <c r="E341" s="23">
        <v>915.37</v>
      </c>
    </row>
    <row r="342" spans="1:5" x14ac:dyDescent="0.3">
      <c r="A342" s="24">
        <v>43458</v>
      </c>
      <c r="B342" s="23">
        <v>2018</v>
      </c>
      <c r="C342" s="23" t="s">
        <v>77</v>
      </c>
      <c r="D342" s="23">
        <v>106.76</v>
      </c>
      <c r="E342" s="23">
        <v>62.99</v>
      </c>
    </row>
    <row r="343" spans="1:5" x14ac:dyDescent="0.3">
      <c r="A343" s="24">
        <v>43384</v>
      </c>
      <c r="B343" s="23">
        <v>2018</v>
      </c>
      <c r="C343" s="23" t="s">
        <v>76</v>
      </c>
      <c r="D343" s="23">
        <v>2361.89</v>
      </c>
      <c r="E343" s="23">
        <v>921.14</v>
      </c>
    </row>
    <row r="344" spans="1:5" x14ac:dyDescent="0.3">
      <c r="A344" s="24">
        <v>43298</v>
      </c>
      <c r="B344" s="23">
        <v>2018</v>
      </c>
      <c r="C344" s="23" t="s">
        <v>30</v>
      </c>
      <c r="D344" s="23">
        <v>2270.87</v>
      </c>
      <c r="E344" s="23">
        <v>1226.27</v>
      </c>
    </row>
    <row r="345" spans="1:5" x14ac:dyDescent="0.3">
      <c r="A345" s="24">
        <v>43047</v>
      </c>
      <c r="B345" s="23">
        <v>2017</v>
      </c>
      <c r="C345" s="23" t="s">
        <v>76</v>
      </c>
      <c r="D345" s="23">
        <v>777.74</v>
      </c>
      <c r="E345" s="23">
        <v>505.53</v>
      </c>
    </row>
    <row r="346" spans="1:5" x14ac:dyDescent="0.3">
      <c r="A346" s="24">
        <v>43131</v>
      </c>
      <c r="B346" s="23">
        <v>2018</v>
      </c>
      <c r="C346" s="23" t="s">
        <v>30</v>
      </c>
      <c r="D346" s="23">
        <v>178.39</v>
      </c>
      <c r="E346" s="23">
        <v>87.41</v>
      </c>
    </row>
    <row r="347" spans="1:5" x14ac:dyDescent="0.3">
      <c r="A347" s="24">
        <v>42972</v>
      </c>
      <c r="B347" s="23">
        <v>2017</v>
      </c>
      <c r="C347" s="23" t="s">
        <v>31</v>
      </c>
      <c r="D347" s="23">
        <v>860.12</v>
      </c>
      <c r="E347" s="23">
        <v>559.08000000000004</v>
      </c>
    </row>
    <row r="348" spans="1:5" x14ac:dyDescent="0.3">
      <c r="A348" s="24">
        <v>42747</v>
      </c>
      <c r="B348" s="23">
        <v>2017</v>
      </c>
      <c r="C348" s="23" t="s">
        <v>76</v>
      </c>
      <c r="D348" s="23">
        <v>2194.62</v>
      </c>
      <c r="E348" s="23">
        <v>921.74</v>
      </c>
    </row>
    <row r="349" spans="1:5" x14ac:dyDescent="0.3">
      <c r="A349" s="24">
        <v>42832</v>
      </c>
      <c r="B349" s="23">
        <v>2017</v>
      </c>
      <c r="C349" s="23" t="s">
        <v>76</v>
      </c>
      <c r="D349" s="23">
        <v>2184.34</v>
      </c>
      <c r="E349" s="23">
        <v>851.89</v>
      </c>
    </row>
    <row r="350" spans="1:5" x14ac:dyDescent="0.3">
      <c r="A350" s="24">
        <v>42392</v>
      </c>
      <c r="B350" s="23">
        <v>2016</v>
      </c>
      <c r="C350" s="23" t="s">
        <v>76</v>
      </c>
      <c r="D350" s="23">
        <v>1605.37</v>
      </c>
      <c r="E350" s="23">
        <v>802.69</v>
      </c>
    </row>
    <row r="351" spans="1:5" x14ac:dyDescent="0.3">
      <c r="A351" s="24">
        <v>42622</v>
      </c>
      <c r="B351" s="23">
        <v>2016</v>
      </c>
      <c r="C351" s="23" t="s">
        <v>30</v>
      </c>
      <c r="D351" s="23">
        <v>504.41</v>
      </c>
      <c r="E351" s="23">
        <v>272.38</v>
      </c>
    </row>
    <row r="352" spans="1:5" x14ac:dyDescent="0.3">
      <c r="A352" s="24">
        <v>42773</v>
      </c>
      <c r="B352" s="23">
        <v>2017</v>
      </c>
      <c r="C352" s="23" t="s">
        <v>30</v>
      </c>
      <c r="D352" s="23">
        <v>2176.23</v>
      </c>
      <c r="E352" s="23">
        <v>1218.69</v>
      </c>
    </row>
    <row r="353" spans="1:5" x14ac:dyDescent="0.3">
      <c r="A353" s="24">
        <v>43449</v>
      </c>
      <c r="B353" s="23">
        <v>2018</v>
      </c>
      <c r="C353" s="23" t="s">
        <v>30</v>
      </c>
      <c r="D353" s="23">
        <v>508.23</v>
      </c>
      <c r="E353" s="23">
        <v>289.69</v>
      </c>
    </row>
    <row r="354" spans="1:5" x14ac:dyDescent="0.3">
      <c r="A354" s="24">
        <v>43270</v>
      </c>
      <c r="B354" s="23">
        <v>2018</v>
      </c>
      <c r="C354" s="23" t="s">
        <v>77</v>
      </c>
      <c r="D354" s="23">
        <v>1132.54</v>
      </c>
      <c r="E354" s="23">
        <v>577.6</v>
      </c>
    </row>
    <row r="355" spans="1:5" x14ac:dyDescent="0.3">
      <c r="A355" s="24">
        <v>43194</v>
      </c>
      <c r="B355" s="23">
        <v>2018</v>
      </c>
      <c r="C355" s="23" t="s">
        <v>30</v>
      </c>
      <c r="D355" s="23">
        <v>1163.97</v>
      </c>
      <c r="E355" s="23">
        <v>535.42999999999995</v>
      </c>
    </row>
    <row r="356" spans="1:5" x14ac:dyDescent="0.3">
      <c r="A356" s="24">
        <v>42608</v>
      </c>
      <c r="B356" s="23">
        <v>2016</v>
      </c>
      <c r="C356" s="23" t="s">
        <v>30</v>
      </c>
      <c r="D356" s="23">
        <v>2366.56</v>
      </c>
      <c r="E356" s="23">
        <v>1277.94</v>
      </c>
    </row>
    <row r="357" spans="1:5" x14ac:dyDescent="0.3">
      <c r="A357" s="24">
        <v>42798</v>
      </c>
      <c r="B357" s="23">
        <v>2017</v>
      </c>
      <c r="C357" s="23" t="s">
        <v>77</v>
      </c>
      <c r="D357" s="23">
        <v>1543.95</v>
      </c>
      <c r="E357" s="23">
        <v>880.05</v>
      </c>
    </row>
    <row r="358" spans="1:5" x14ac:dyDescent="0.3">
      <c r="A358" s="24">
        <v>43464</v>
      </c>
      <c r="B358" s="23">
        <v>2018</v>
      </c>
      <c r="C358" s="23" t="s">
        <v>31</v>
      </c>
      <c r="D358" s="23">
        <v>2245.69</v>
      </c>
      <c r="E358" s="23">
        <v>988.1</v>
      </c>
    </row>
    <row r="359" spans="1:5" x14ac:dyDescent="0.3">
      <c r="A359" s="24">
        <v>42718</v>
      </c>
      <c r="B359" s="23">
        <v>2016</v>
      </c>
      <c r="C359" s="23" t="s">
        <v>77</v>
      </c>
      <c r="D359" s="23">
        <v>850.25</v>
      </c>
      <c r="E359" s="23">
        <v>408.12</v>
      </c>
    </row>
    <row r="360" spans="1:5" x14ac:dyDescent="0.3">
      <c r="A360" s="24">
        <v>42395</v>
      </c>
      <c r="B360" s="23">
        <v>2016</v>
      </c>
      <c r="C360" s="23" t="s">
        <v>31</v>
      </c>
      <c r="D360" s="23">
        <v>1215.71</v>
      </c>
      <c r="E360" s="23">
        <v>522.76</v>
      </c>
    </row>
    <row r="361" spans="1:5" x14ac:dyDescent="0.3">
      <c r="A361" s="24">
        <v>43126</v>
      </c>
      <c r="B361" s="23">
        <v>2018</v>
      </c>
      <c r="C361" s="23" t="s">
        <v>31</v>
      </c>
      <c r="D361" s="23">
        <v>1998.48</v>
      </c>
      <c r="E361" s="23">
        <v>959.27</v>
      </c>
    </row>
    <row r="362" spans="1:5" x14ac:dyDescent="0.3">
      <c r="A362" s="24">
        <v>42800</v>
      </c>
      <c r="B362" s="23">
        <v>2017</v>
      </c>
      <c r="C362" s="23" t="s">
        <v>76</v>
      </c>
      <c r="D362" s="23">
        <v>2020.3</v>
      </c>
      <c r="E362" s="23">
        <v>787.92</v>
      </c>
    </row>
    <row r="363" spans="1:5" x14ac:dyDescent="0.3">
      <c r="A363" s="24">
        <v>43308</v>
      </c>
      <c r="B363" s="23">
        <v>2018</v>
      </c>
      <c r="C363" s="23" t="s">
        <v>30</v>
      </c>
      <c r="D363" s="23">
        <v>777.61</v>
      </c>
      <c r="E363" s="23">
        <v>357.7</v>
      </c>
    </row>
    <row r="364" spans="1:5" x14ac:dyDescent="0.3">
      <c r="A364" s="24">
        <v>42818</v>
      </c>
      <c r="B364" s="23">
        <v>2017</v>
      </c>
      <c r="C364" s="23" t="s">
        <v>77</v>
      </c>
      <c r="D364" s="23">
        <v>2260.0700000000002</v>
      </c>
      <c r="E364" s="23">
        <v>904.03</v>
      </c>
    </row>
    <row r="365" spans="1:5" x14ac:dyDescent="0.3">
      <c r="A365" s="24">
        <v>43099</v>
      </c>
      <c r="B365" s="23">
        <v>2017</v>
      </c>
      <c r="C365" s="23" t="s">
        <v>76</v>
      </c>
      <c r="D365" s="23">
        <v>285.04000000000002</v>
      </c>
      <c r="E365" s="23">
        <v>125.42</v>
      </c>
    </row>
    <row r="366" spans="1:5" x14ac:dyDescent="0.3">
      <c r="A366" s="24">
        <v>43039</v>
      </c>
      <c r="B366" s="23">
        <v>2017</v>
      </c>
      <c r="C366" s="23" t="s">
        <v>76</v>
      </c>
      <c r="D366" s="23">
        <v>2277.1</v>
      </c>
      <c r="E366" s="23">
        <v>1229.6300000000001</v>
      </c>
    </row>
    <row r="367" spans="1:5" x14ac:dyDescent="0.3">
      <c r="A367" s="24">
        <v>42419</v>
      </c>
      <c r="B367" s="23">
        <v>2016</v>
      </c>
      <c r="C367" s="23" t="s">
        <v>31</v>
      </c>
      <c r="D367" s="23">
        <v>722.03</v>
      </c>
      <c r="E367" s="23">
        <v>440.44</v>
      </c>
    </row>
    <row r="368" spans="1:5" x14ac:dyDescent="0.3">
      <c r="A368" s="24">
        <v>43290</v>
      </c>
      <c r="B368" s="23">
        <v>2018</v>
      </c>
      <c r="C368" s="23" t="s">
        <v>77</v>
      </c>
      <c r="D368" s="23">
        <v>570.37</v>
      </c>
      <c r="E368" s="23">
        <v>256.67</v>
      </c>
    </row>
    <row r="369" spans="1:5" x14ac:dyDescent="0.3">
      <c r="A369" s="24">
        <v>42783</v>
      </c>
      <c r="B369" s="23">
        <v>2017</v>
      </c>
      <c r="C369" s="23" t="s">
        <v>30</v>
      </c>
      <c r="D369" s="23">
        <v>1358.3</v>
      </c>
      <c r="E369" s="23">
        <v>529.74</v>
      </c>
    </row>
    <row r="370" spans="1:5" x14ac:dyDescent="0.3">
      <c r="A370" s="24">
        <v>42420</v>
      </c>
      <c r="B370" s="23">
        <v>2016</v>
      </c>
      <c r="C370" s="23" t="s">
        <v>77</v>
      </c>
      <c r="D370" s="23">
        <v>1889.12</v>
      </c>
      <c r="E370" s="23">
        <v>1171.25</v>
      </c>
    </row>
    <row r="371" spans="1:5" x14ac:dyDescent="0.3">
      <c r="A371" s="24">
        <v>43418</v>
      </c>
      <c r="B371" s="23">
        <v>2018</v>
      </c>
      <c r="C371" s="23" t="s">
        <v>77</v>
      </c>
      <c r="D371" s="23">
        <v>763.65</v>
      </c>
      <c r="E371" s="23">
        <v>313.10000000000002</v>
      </c>
    </row>
    <row r="372" spans="1:5" x14ac:dyDescent="0.3">
      <c r="A372" s="24">
        <v>42708</v>
      </c>
      <c r="B372" s="23">
        <v>2016</v>
      </c>
      <c r="C372" s="23" t="s">
        <v>76</v>
      </c>
      <c r="D372" s="23">
        <v>1200.6099999999999</v>
      </c>
      <c r="E372" s="23">
        <v>612.30999999999995</v>
      </c>
    </row>
    <row r="373" spans="1:5" x14ac:dyDescent="0.3">
      <c r="A373" s="24">
        <v>42705</v>
      </c>
      <c r="B373" s="23">
        <v>2016</v>
      </c>
      <c r="C373" s="23" t="s">
        <v>77</v>
      </c>
      <c r="D373" s="23">
        <v>1869.12</v>
      </c>
      <c r="E373" s="23">
        <v>1009.32</v>
      </c>
    </row>
    <row r="374" spans="1:5" x14ac:dyDescent="0.3">
      <c r="A374" s="24">
        <v>42724</v>
      </c>
      <c r="B374" s="23">
        <v>2016</v>
      </c>
      <c r="C374" s="23" t="s">
        <v>76</v>
      </c>
      <c r="D374" s="23">
        <v>597.57000000000005</v>
      </c>
      <c r="E374" s="23">
        <v>233.05</v>
      </c>
    </row>
    <row r="375" spans="1:5" x14ac:dyDescent="0.3">
      <c r="A375" s="24">
        <v>43218</v>
      </c>
      <c r="B375" s="23">
        <v>2018</v>
      </c>
      <c r="C375" s="23" t="s">
        <v>77</v>
      </c>
      <c r="D375" s="23">
        <v>837.42</v>
      </c>
      <c r="E375" s="23">
        <v>360.09</v>
      </c>
    </row>
    <row r="376" spans="1:5" x14ac:dyDescent="0.3">
      <c r="A376" s="24">
        <v>43285</v>
      </c>
      <c r="B376" s="23">
        <v>2018</v>
      </c>
      <c r="C376" s="23" t="s">
        <v>30</v>
      </c>
      <c r="D376" s="23">
        <v>226.99</v>
      </c>
      <c r="E376" s="23">
        <v>104.42</v>
      </c>
    </row>
    <row r="377" spans="1:5" x14ac:dyDescent="0.3">
      <c r="A377" s="24">
        <v>43074</v>
      </c>
      <c r="B377" s="23">
        <v>2017</v>
      </c>
      <c r="C377" s="23" t="s">
        <v>76</v>
      </c>
      <c r="D377" s="23">
        <v>1538.27</v>
      </c>
      <c r="E377" s="23">
        <v>815.28</v>
      </c>
    </row>
    <row r="378" spans="1:5" x14ac:dyDescent="0.3">
      <c r="A378" s="24">
        <v>43262</v>
      </c>
      <c r="B378" s="23">
        <v>2018</v>
      </c>
      <c r="C378" s="23" t="s">
        <v>77</v>
      </c>
      <c r="D378" s="23">
        <v>1131.7</v>
      </c>
      <c r="E378" s="23">
        <v>464</v>
      </c>
    </row>
    <row r="379" spans="1:5" x14ac:dyDescent="0.3">
      <c r="A379" s="24">
        <v>43262</v>
      </c>
      <c r="B379" s="23">
        <v>2018</v>
      </c>
      <c r="C379" s="23" t="s">
        <v>76</v>
      </c>
      <c r="D379" s="23">
        <v>530.89</v>
      </c>
      <c r="E379" s="23">
        <v>339.77</v>
      </c>
    </row>
    <row r="380" spans="1:5" x14ac:dyDescent="0.3">
      <c r="A380" s="24">
        <v>43463</v>
      </c>
      <c r="B380" s="23">
        <v>2018</v>
      </c>
      <c r="C380" s="23" t="s">
        <v>30</v>
      </c>
      <c r="D380" s="23">
        <v>1189.8399999999999</v>
      </c>
      <c r="E380" s="23">
        <v>487.83</v>
      </c>
    </row>
    <row r="381" spans="1:5" x14ac:dyDescent="0.3">
      <c r="A381" s="24">
        <v>43005</v>
      </c>
      <c r="B381" s="23">
        <v>2017</v>
      </c>
      <c r="C381" s="23" t="s">
        <v>30</v>
      </c>
      <c r="D381" s="23">
        <v>2145.9899999999998</v>
      </c>
      <c r="E381" s="23">
        <v>1309.05</v>
      </c>
    </row>
    <row r="382" spans="1:5" x14ac:dyDescent="0.3">
      <c r="A382" s="24">
        <v>42871</v>
      </c>
      <c r="B382" s="23">
        <v>2017</v>
      </c>
      <c r="C382" s="23" t="s">
        <v>31</v>
      </c>
      <c r="D382" s="23">
        <v>1189.3800000000001</v>
      </c>
      <c r="E382" s="23">
        <v>642.27</v>
      </c>
    </row>
    <row r="383" spans="1:5" x14ac:dyDescent="0.3">
      <c r="A383" s="24">
        <v>43381</v>
      </c>
      <c r="B383" s="23">
        <v>2018</v>
      </c>
      <c r="C383" s="23" t="s">
        <v>76</v>
      </c>
      <c r="D383" s="23">
        <v>1186.21</v>
      </c>
      <c r="E383" s="23">
        <v>474.48</v>
      </c>
    </row>
    <row r="384" spans="1:5" x14ac:dyDescent="0.3">
      <c r="A384" s="24">
        <v>42711</v>
      </c>
      <c r="B384" s="23">
        <v>2016</v>
      </c>
      <c r="C384" s="23" t="s">
        <v>76</v>
      </c>
      <c r="D384" s="23">
        <v>1675.29</v>
      </c>
      <c r="E384" s="23">
        <v>1105.69</v>
      </c>
    </row>
    <row r="385" spans="1:5" x14ac:dyDescent="0.3">
      <c r="A385" s="24">
        <v>43281</v>
      </c>
      <c r="B385" s="23">
        <v>2018</v>
      </c>
      <c r="C385" s="23" t="s">
        <v>30</v>
      </c>
      <c r="D385" s="23">
        <v>2184.0700000000002</v>
      </c>
      <c r="E385" s="23">
        <v>1266.76</v>
      </c>
    </row>
    <row r="386" spans="1:5" x14ac:dyDescent="0.3">
      <c r="A386" s="24">
        <v>43024</v>
      </c>
      <c r="B386" s="23">
        <v>2017</v>
      </c>
      <c r="C386" s="23" t="s">
        <v>77</v>
      </c>
      <c r="D386" s="23">
        <v>1392.48</v>
      </c>
      <c r="E386" s="23">
        <v>905.11</v>
      </c>
    </row>
    <row r="387" spans="1:5" x14ac:dyDescent="0.3">
      <c r="A387" s="24">
        <v>43202</v>
      </c>
      <c r="B387" s="23">
        <v>2018</v>
      </c>
      <c r="C387" s="23" t="s">
        <v>30</v>
      </c>
      <c r="D387" s="23">
        <v>2158.02</v>
      </c>
      <c r="E387" s="23">
        <v>1445.87</v>
      </c>
    </row>
    <row r="388" spans="1:5" x14ac:dyDescent="0.3">
      <c r="A388" s="24">
        <v>42636</v>
      </c>
      <c r="B388" s="23">
        <v>2016</v>
      </c>
      <c r="C388" s="23" t="s">
        <v>76</v>
      </c>
      <c r="D388" s="23">
        <v>2465</v>
      </c>
      <c r="E388" s="23">
        <v>1552.95</v>
      </c>
    </row>
    <row r="389" spans="1:5" x14ac:dyDescent="0.3">
      <c r="A389" s="24">
        <v>43169</v>
      </c>
      <c r="B389" s="23">
        <v>2018</v>
      </c>
      <c r="C389" s="23" t="s">
        <v>30</v>
      </c>
      <c r="D389" s="23">
        <v>2419.64</v>
      </c>
      <c r="E389" s="23">
        <v>1234.02</v>
      </c>
    </row>
    <row r="390" spans="1:5" x14ac:dyDescent="0.3">
      <c r="A390" s="24">
        <v>43440</v>
      </c>
      <c r="B390" s="23">
        <v>2018</v>
      </c>
      <c r="C390" s="23" t="s">
        <v>77</v>
      </c>
      <c r="D390" s="23">
        <v>638.61</v>
      </c>
      <c r="E390" s="23">
        <v>402.32</v>
      </c>
    </row>
    <row r="391" spans="1:5" x14ac:dyDescent="0.3">
      <c r="A391" s="24">
        <v>42400</v>
      </c>
      <c r="B391" s="23">
        <v>2016</v>
      </c>
      <c r="C391" s="23" t="s">
        <v>77</v>
      </c>
      <c r="D391" s="23">
        <v>1968.43</v>
      </c>
      <c r="E391" s="23">
        <v>1240.1099999999999</v>
      </c>
    </row>
    <row r="392" spans="1:5" x14ac:dyDescent="0.3">
      <c r="A392" s="24">
        <v>42673</v>
      </c>
      <c r="B392" s="23">
        <v>2016</v>
      </c>
      <c r="C392" s="23" t="s">
        <v>31</v>
      </c>
      <c r="D392" s="23">
        <v>2280.9699999999998</v>
      </c>
      <c r="E392" s="23">
        <v>912.39</v>
      </c>
    </row>
    <row r="393" spans="1:5" x14ac:dyDescent="0.3">
      <c r="A393" s="24">
        <v>43089</v>
      </c>
      <c r="B393" s="23">
        <v>2017</v>
      </c>
      <c r="C393" s="23" t="s">
        <v>76</v>
      </c>
      <c r="D393" s="23">
        <v>1657.87</v>
      </c>
      <c r="E393" s="23">
        <v>862.09</v>
      </c>
    </row>
    <row r="394" spans="1:5" x14ac:dyDescent="0.3">
      <c r="A394" s="24">
        <v>42903</v>
      </c>
      <c r="B394" s="23">
        <v>2017</v>
      </c>
      <c r="C394" s="23" t="s">
        <v>77</v>
      </c>
      <c r="D394" s="23">
        <v>1793.59</v>
      </c>
      <c r="E394" s="23">
        <v>753.31</v>
      </c>
    </row>
    <row r="395" spans="1:5" x14ac:dyDescent="0.3">
      <c r="A395" s="24">
        <v>42443</v>
      </c>
      <c r="B395" s="23">
        <v>2016</v>
      </c>
      <c r="C395" s="23" t="s">
        <v>31</v>
      </c>
      <c r="D395" s="23">
        <v>37.409999999999997</v>
      </c>
      <c r="E395" s="23">
        <v>18.71</v>
      </c>
    </row>
    <row r="396" spans="1:5" x14ac:dyDescent="0.3">
      <c r="A396" s="24">
        <v>42806</v>
      </c>
      <c r="B396" s="23">
        <v>2017</v>
      </c>
      <c r="C396" s="23" t="s">
        <v>30</v>
      </c>
      <c r="D396" s="23">
        <v>561.21</v>
      </c>
      <c r="E396" s="23">
        <v>297.44</v>
      </c>
    </row>
    <row r="397" spans="1:5" x14ac:dyDescent="0.3">
      <c r="A397" s="24">
        <v>43092</v>
      </c>
      <c r="B397" s="23">
        <v>2017</v>
      </c>
      <c r="C397" s="23" t="s">
        <v>77</v>
      </c>
      <c r="D397" s="23">
        <v>1826.73</v>
      </c>
      <c r="E397" s="23">
        <v>1096.04</v>
      </c>
    </row>
    <row r="398" spans="1:5" x14ac:dyDescent="0.3">
      <c r="A398" s="24">
        <v>43252</v>
      </c>
      <c r="B398" s="23">
        <v>2018</v>
      </c>
      <c r="C398" s="23" t="s">
        <v>76</v>
      </c>
      <c r="D398" s="23">
        <v>110.19</v>
      </c>
      <c r="E398" s="23">
        <v>55.1</v>
      </c>
    </row>
    <row r="399" spans="1:5" x14ac:dyDescent="0.3">
      <c r="A399" s="24">
        <v>43371</v>
      </c>
      <c r="B399" s="23">
        <v>2018</v>
      </c>
      <c r="C399" s="23" t="s">
        <v>77</v>
      </c>
      <c r="D399" s="23">
        <v>1971.48</v>
      </c>
      <c r="E399" s="23">
        <v>906.88</v>
      </c>
    </row>
    <row r="400" spans="1:5" x14ac:dyDescent="0.3">
      <c r="A400" s="24">
        <v>43064</v>
      </c>
      <c r="B400" s="23">
        <v>2017</v>
      </c>
      <c r="C400" s="23" t="s">
        <v>77</v>
      </c>
      <c r="D400" s="23">
        <v>543.38</v>
      </c>
      <c r="E400" s="23">
        <v>266.26</v>
      </c>
    </row>
    <row r="401" spans="1:5" x14ac:dyDescent="0.3">
      <c r="A401" s="24">
        <v>43005</v>
      </c>
      <c r="B401" s="23">
        <v>2017</v>
      </c>
      <c r="C401" s="23" t="s">
        <v>30</v>
      </c>
      <c r="D401" s="23">
        <v>961.3</v>
      </c>
      <c r="E401" s="23">
        <v>384.52</v>
      </c>
    </row>
    <row r="402" spans="1:5" x14ac:dyDescent="0.3">
      <c r="A402" s="24">
        <v>42798</v>
      </c>
      <c r="B402" s="23">
        <v>2017</v>
      </c>
      <c r="C402" s="23" t="s">
        <v>77</v>
      </c>
      <c r="D402" s="23">
        <v>712.75</v>
      </c>
      <c r="E402" s="23">
        <v>349.25</v>
      </c>
    </row>
    <row r="403" spans="1:5" x14ac:dyDescent="0.3">
      <c r="A403" s="24">
        <v>42754</v>
      </c>
      <c r="B403" s="23">
        <v>2017</v>
      </c>
      <c r="C403" s="23" t="s">
        <v>30</v>
      </c>
      <c r="D403" s="23">
        <v>1086.1199999999999</v>
      </c>
      <c r="E403" s="23">
        <v>727.7</v>
      </c>
    </row>
    <row r="404" spans="1:5" x14ac:dyDescent="0.3">
      <c r="A404" s="24">
        <v>42957</v>
      </c>
      <c r="B404" s="23">
        <v>2017</v>
      </c>
      <c r="C404" s="23" t="s">
        <v>76</v>
      </c>
      <c r="D404" s="23">
        <v>2496.4299999999998</v>
      </c>
      <c r="E404" s="23">
        <v>1373.04</v>
      </c>
    </row>
    <row r="405" spans="1:5" x14ac:dyDescent="0.3">
      <c r="A405" s="24">
        <v>43004</v>
      </c>
      <c r="B405" s="23">
        <v>2017</v>
      </c>
      <c r="C405" s="23" t="s">
        <v>31</v>
      </c>
      <c r="D405" s="23">
        <v>249.02</v>
      </c>
      <c r="E405" s="23">
        <v>109.57</v>
      </c>
    </row>
    <row r="406" spans="1:5" x14ac:dyDescent="0.3">
      <c r="A406" s="24">
        <v>42466</v>
      </c>
      <c r="B406" s="23">
        <v>2016</v>
      </c>
      <c r="C406" s="23" t="s">
        <v>30</v>
      </c>
      <c r="D406" s="23">
        <v>2133.2199999999998</v>
      </c>
      <c r="E406" s="23">
        <v>1130.6099999999999</v>
      </c>
    </row>
    <row r="407" spans="1:5" x14ac:dyDescent="0.3">
      <c r="A407" s="24">
        <v>42383</v>
      </c>
      <c r="B407" s="23">
        <v>2016</v>
      </c>
      <c r="C407" s="23" t="s">
        <v>76</v>
      </c>
      <c r="D407" s="23">
        <v>903.17</v>
      </c>
      <c r="E407" s="23">
        <v>478.68</v>
      </c>
    </row>
    <row r="408" spans="1:5" x14ac:dyDescent="0.3">
      <c r="A408" s="24">
        <v>43087</v>
      </c>
      <c r="B408" s="23">
        <v>2017</v>
      </c>
      <c r="C408" s="23" t="s">
        <v>76</v>
      </c>
      <c r="D408" s="23">
        <v>1472.87</v>
      </c>
      <c r="E408" s="23">
        <v>898.45</v>
      </c>
    </row>
    <row r="409" spans="1:5" x14ac:dyDescent="0.3">
      <c r="A409" s="24">
        <v>42456</v>
      </c>
      <c r="B409" s="23">
        <v>2016</v>
      </c>
      <c r="C409" s="23" t="s">
        <v>31</v>
      </c>
      <c r="D409" s="23">
        <v>2226.17</v>
      </c>
      <c r="E409" s="23">
        <v>1424.75</v>
      </c>
    </row>
    <row r="410" spans="1:5" x14ac:dyDescent="0.3">
      <c r="A410" s="24">
        <v>42401</v>
      </c>
      <c r="B410" s="23">
        <v>2016</v>
      </c>
      <c r="C410" s="23" t="s">
        <v>77</v>
      </c>
      <c r="D410" s="23">
        <v>1859.52</v>
      </c>
      <c r="E410" s="23">
        <v>948.36</v>
      </c>
    </row>
    <row r="411" spans="1:5" x14ac:dyDescent="0.3">
      <c r="A411" s="24">
        <v>43235</v>
      </c>
      <c r="B411" s="23">
        <v>2018</v>
      </c>
      <c r="C411" s="23" t="s">
        <v>31</v>
      </c>
      <c r="D411" s="23">
        <v>2187.08</v>
      </c>
      <c r="E411" s="23">
        <v>852.96</v>
      </c>
    </row>
    <row r="412" spans="1:5" x14ac:dyDescent="0.3">
      <c r="A412" s="24">
        <v>42723</v>
      </c>
      <c r="B412" s="23">
        <v>2016</v>
      </c>
      <c r="C412" s="23" t="s">
        <v>31</v>
      </c>
      <c r="D412" s="23">
        <v>1283.51</v>
      </c>
      <c r="E412" s="23">
        <v>757.27</v>
      </c>
    </row>
    <row r="413" spans="1:5" x14ac:dyDescent="0.3">
      <c r="A413" s="24">
        <v>42517</v>
      </c>
      <c r="B413" s="23">
        <v>2016</v>
      </c>
      <c r="C413" s="23" t="s">
        <v>76</v>
      </c>
      <c r="D413" s="23">
        <v>790.88</v>
      </c>
      <c r="E413" s="23">
        <v>498.25</v>
      </c>
    </row>
    <row r="414" spans="1:5" x14ac:dyDescent="0.3">
      <c r="A414" s="24">
        <v>42441</v>
      </c>
      <c r="B414" s="23">
        <v>2016</v>
      </c>
      <c r="C414" s="23" t="s">
        <v>76</v>
      </c>
      <c r="D414" s="23">
        <v>2249.06</v>
      </c>
      <c r="E414" s="23">
        <v>1079.55</v>
      </c>
    </row>
    <row r="415" spans="1:5" x14ac:dyDescent="0.3">
      <c r="A415" s="24">
        <v>42826</v>
      </c>
      <c r="B415" s="23">
        <v>2017</v>
      </c>
      <c r="C415" s="23" t="s">
        <v>30</v>
      </c>
      <c r="D415" s="23">
        <v>233.71</v>
      </c>
      <c r="E415" s="23">
        <v>102.83</v>
      </c>
    </row>
    <row r="416" spans="1:5" x14ac:dyDescent="0.3">
      <c r="A416" s="24">
        <v>43451</v>
      </c>
      <c r="B416" s="23">
        <v>2018</v>
      </c>
      <c r="C416" s="23" t="s">
        <v>31</v>
      </c>
      <c r="D416" s="23">
        <v>2216.86</v>
      </c>
      <c r="E416" s="23">
        <v>1019.76</v>
      </c>
    </row>
    <row r="417" spans="1:5" x14ac:dyDescent="0.3">
      <c r="A417" s="24">
        <v>43058</v>
      </c>
      <c r="B417" s="23">
        <v>2017</v>
      </c>
      <c r="C417" s="23" t="s">
        <v>30</v>
      </c>
      <c r="D417" s="23">
        <v>2117.14</v>
      </c>
      <c r="E417" s="23">
        <v>1206.77</v>
      </c>
    </row>
    <row r="418" spans="1:5" x14ac:dyDescent="0.3">
      <c r="A418" s="24">
        <v>42663</v>
      </c>
      <c r="B418" s="23">
        <v>2016</v>
      </c>
      <c r="C418" s="23" t="s">
        <v>30</v>
      </c>
      <c r="D418" s="23">
        <v>98.19</v>
      </c>
      <c r="E418" s="23">
        <v>63.82</v>
      </c>
    </row>
    <row r="419" spans="1:5" x14ac:dyDescent="0.3">
      <c r="A419" s="24">
        <v>42426</v>
      </c>
      <c r="B419" s="23">
        <v>2016</v>
      </c>
      <c r="C419" s="23" t="s">
        <v>30</v>
      </c>
      <c r="D419" s="23">
        <v>539.79</v>
      </c>
      <c r="E419" s="23">
        <v>296.88</v>
      </c>
    </row>
    <row r="420" spans="1:5" x14ac:dyDescent="0.3">
      <c r="A420" s="24">
        <v>42591</v>
      </c>
      <c r="B420" s="23">
        <v>2016</v>
      </c>
      <c r="C420" s="23" t="s">
        <v>31</v>
      </c>
      <c r="D420" s="23">
        <v>1740.05</v>
      </c>
      <c r="E420" s="23">
        <v>1113.6300000000001</v>
      </c>
    </row>
    <row r="421" spans="1:5" x14ac:dyDescent="0.3">
      <c r="A421" s="24">
        <v>42853</v>
      </c>
      <c r="B421" s="23">
        <v>2017</v>
      </c>
      <c r="C421" s="23" t="s">
        <v>30</v>
      </c>
      <c r="D421" s="23">
        <v>255.53</v>
      </c>
      <c r="E421" s="23">
        <v>171.21</v>
      </c>
    </row>
    <row r="422" spans="1:5" x14ac:dyDescent="0.3">
      <c r="A422" s="24">
        <v>43302</v>
      </c>
      <c r="B422" s="23">
        <v>2018</v>
      </c>
      <c r="C422" s="23" t="s">
        <v>30</v>
      </c>
      <c r="D422" s="23">
        <v>351.43</v>
      </c>
      <c r="E422" s="23">
        <v>158.13999999999999</v>
      </c>
    </row>
    <row r="423" spans="1:5" x14ac:dyDescent="0.3">
      <c r="A423" s="24">
        <v>42532</v>
      </c>
      <c r="B423" s="23">
        <v>2016</v>
      </c>
      <c r="C423" s="23" t="s">
        <v>31</v>
      </c>
      <c r="D423" s="23">
        <v>360.48</v>
      </c>
      <c r="E423" s="23">
        <v>198.26</v>
      </c>
    </row>
    <row r="424" spans="1:5" x14ac:dyDescent="0.3">
      <c r="A424" s="24">
        <v>43090</v>
      </c>
      <c r="B424" s="23">
        <v>2017</v>
      </c>
      <c r="C424" s="23" t="s">
        <v>30</v>
      </c>
      <c r="D424" s="23">
        <v>607.66</v>
      </c>
      <c r="E424" s="23">
        <v>376.75</v>
      </c>
    </row>
    <row r="425" spans="1:5" x14ac:dyDescent="0.3">
      <c r="A425" s="24">
        <v>43296</v>
      </c>
      <c r="B425" s="23">
        <v>2018</v>
      </c>
      <c r="C425" s="23" t="s">
        <v>76</v>
      </c>
      <c r="D425" s="23">
        <v>2348.0500000000002</v>
      </c>
      <c r="E425" s="23">
        <v>1009.66</v>
      </c>
    </row>
    <row r="426" spans="1:5" x14ac:dyDescent="0.3">
      <c r="A426" s="24">
        <v>42889</v>
      </c>
      <c r="B426" s="23">
        <v>2017</v>
      </c>
      <c r="C426" s="23" t="s">
        <v>30</v>
      </c>
      <c r="D426" s="23">
        <v>2347.36</v>
      </c>
      <c r="E426" s="23">
        <v>938.94</v>
      </c>
    </row>
    <row r="427" spans="1:5" x14ac:dyDescent="0.3">
      <c r="A427" s="24">
        <v>43153</v>
      </c>
      <c r="B427" s="23">
        <v>2018</v>
      </c>
      <c r="C427" s="23" t="s">
        <v>76</v>
      </c>
      <c r="D427" s="23">
        <v>149.54</v>
      </c>
      <c r="E427" s="23">
        <v>71.78</v>
      </c>
    </row>
    <row r="428" spans="1:5" x14ac:dyDescent="0.3">
      <c r="A428" s="24">
        <v>42656</v>
      </c>
      <c r="B428" s="23">
        <v>2016</v>
      </c>
      <c r="C428" s="23" t="s">
        <v>76</v>
      </c>
      <c r="D428" s="23">
        <v>1146.83</v>
      </c>
      <c r="E428" s="23">
        <v>527.54</v>
      </c>
    </row>
    <row r="429" spans="1:5" x14ac:dyDescent="0.3">
      <c r="A429" s="24">
        <v>43436</v>
      </c>
      <c r="B429" s="23">
        <v>2018</v>
      </c>
      <c r="C429" s="23" t="s">
        <v>76</v>
      </c>
      <c r="D429" s="23">
        <v>1611.46</v>
      </c>
      <c r="E429" s="23">
        <v>837.96</v>
      </c>
    </row>
    <row r="430" spans="1:5" x14ac:dyDescent="0.3">
      <c r="A430" s="24">
        <v>42835</v>
      </c>
      <c r="B430" s="23">
        <v>2017</v>
      </c>
      <c r="C430" s="23" t="s">
        <v>31</v>
      </c>
      <c r="D430" s="23">
        <v>312.83</v>
      </c>
      <c r="E430" s="23">
        <v>178.31</v>
      </c>
    </row>
    <row r="431" spans="1:5" x14ac:dyDescent="0.3">
      <c r="A431" s="24">
        <v>42674</v>
      </c>
      <c r="B431" s="23">
        <v>2016</v>
      </c>
      <c r="C431" s="23" t="s">
        <v>30</v>
      </c>
      <c r="D431" s="23">
        <v>1769.08</v>
      </c>
      <c r="E431" s="23">
        <v>1149.9000000000001</v>
      </c>
    </row>
    <row r="432" spans="1:5" x14ac:dyDescent="0.3">
      <c r="A432" s="24">
        <v>42751</v>
      </c>
      <c r="B432" s="23">
        <v>2017</v>
      </c>
      <c r="C432" s="23" t="s">
        <v>31</v>
      </c>
      <c r="D432" s="23">
        <v>1146.08</v>
      </c>
      <c r="E432" s="23">
        <v>641.79999999999995</v>
      </c>
    </row>
    <row r="433" spans="1:5" x14ac:dyDescent="0.3">
      <c r="A433" s="24">
        <v>43071</v>
      </c>
      <c r="B433" s="23">
        <v>2017</v>
      </c>
      <c r="C433" s="23" t="s">
        <v>76</v>
      </c>
      <c r="D433" s="23">
        <v>2109.7399999999998</v>
      </c>
      <c r="E433" s="23">
        <v>822.8</v>
      </c>
    </row>
    <row r="434" spans="1:5" x14ac:dyDescent="0.3">
      <c r="A434" s="24">
        <v>42628</v>
      </c>
      <c r="B434" s="23">
        <v>2016</v>
      </c>
      <c r="C434" s="23" t="s">
        <v>76</v>
      </c>
      <c r="D434" s="23">
        <v>78.819999999999993</v>
      </c>
      <c r="E434" s="23">
        <v>40.200000000000003</v>
      </c>
    </row>
    <row r="435" spans="1:5" x14ac:dyDescent="0.3">
      <c r="A435" s="24">
        <v>42730</v>
      </c>
      <c r="B435" s="23">
        <v>2016</v>
      </c>
      <c r="C435" s="23" t="s">
        <v>31</v>
      </c>
      <c r="D435" s="23">
        <v>1965.78</v>
      </c>
      <c r="E435" s="23">
        <v>786.31</v>
      </c>
    </row>
    <row r="436" spans="1:5" x14ac:dyDescent="0.3">
      <c r="A436" s="24">
        <v>43044</v>
      </c>
      <c r="B436" s="23">
        <v>2017</v>
      </c>
      <c r="C436" s="23" t="s">
        <v>77</v>
      </c>
      <c r="D436" s="23">
        <v>88.26</v>
      </c>
      <c r="E436" s="23">
        <v>41.48</v>
      </c>
    </row>
    <row r="437" spans="1:5" x14ac:dyDescent="0.3">
      <c r="A437" s="24">
        <v>43261</v>
      </c>
      <c r="B437" s="23">
        <v>2018</v>
      </c>
      <c r="C437" s="23" t="s">
        <v>31</v>
      </c>
      <c r="D437" s="23">
        <v>2468.0100000000002</v>
      </c>
      <c r="E437" s="23">
        <v>962.52</v>
      </c>
    </row>
    <row r="438" spans="1:5" x14ac:dyDescent="0.3">
      <c r="A438" s="24">
        <v>43457</v>
      </c>
      <c r="B438" s="23">
        <v>2018</v>
      </c>
      <c r="C438" s="23" t="s">
        <v>76</v>
      </c>
      <c r="D438" s="23">
        <v>1656.82</v>
      </c>
      <c r="E438" s="23">
        <v>1060.3599999999999</v>
      </c>
    </row>
    <row r="439" spans="1:5" x14ac:dyDescent="0.3">
      <c r="A439" s="24">
        <v>42534</v>
      </c>
      <c r="B439" s="23">
        <v>2016</v>
      </c>
      <c r="C439" s="23" t="s">
        <v>30</v>
      </c>
      <c r="D439" s="23">
        <v>1005.73</v>
      </c>
      <c r="E439" s="23">
        <v>553.15</v>
      </c>
    </row>
    <row r="440" spans="1:5" x14ac:dyDescent="0.3">
      <c r="A440" s="24">
        <v>43158</v>
      </c>
      <c r="B440" s="23">
        <v>2018</v>
      </c>
      <c r="C440" s="23" t="s">
        <v>30</v>
      </c>
      <c r="D440" s="23">
        <v>78</v>
      </c>
      <c r="E440" s="23">
        <v>35.880000000000003</v>
      </c>
    </row>
    <row r="441" spans="1:5" x14ac:dyDescent="0.3">
      <c r="A441" s="24">
        <v>43408</v>
      </c>
      <c r="B441" s="23">
        <v>2018</v>
      </c>
      <c r="C441" s="23" t="s">
        <v>30</v>
      </c>
      <c r="D441" s="23">
        <v>577.51</v>
      </c>
      <c r="E441" s="23">
        <v>259.88</v>
      </c>
    </row>
    <row r="442" spans="1:5" x14ac:dyDescent="0.3">
      <c r="A442" s="24">
        <v>42792</v>
      </c>
      <c r="B442" s="23">
        <v>2017</v>
      </c>
      <c r="C442" s="23" t="s">
        <v>76</v>
      </c>
      <c r="D442" s="23">
        <v>538.86</v>
      </c>
      <c r="E442" s="23">
        <v>323.32</v>
      </c>
    </row>
    <row r="443" spans="1:5" x14ac:dyDescent="0.3">
      <c r="A443" s="24">
        <v>42620</v>
      </c>
      <c r="B443" s="23">
        <v>2016</v>
      </c>
      <c r="C443" s="23" t="s">
        <v>30</v>
      </c>
      <c r="D443" s="23">
        <v>1527.05</v>
      </c>
      <c r="E443" s="23">
        <v>748.25</v>
      </c>
    </row>
    <row r="444" spans="1:5" x14ac:dyDescent="0.3">
      <c r="A444" s="24">
        <v>42415</v>
      </c>
      <c r="B444" s="23">
        <v>2016</v>
      </c>
      <c r="C444" s="23" t="s">
        <v>31</v>
      </c>
      <c r="D444" s="23">
        <v>410.71</v>
      </c>
      <c r="E444" s="23">
        <v>221.78</v>
      </c>
    </row>
    <row r="445" spans="1:5" x14ac:dyDescent="0.3">
      <c r="A445" s="24">
        <v>43107</v>
      </c>
      <c r="B445" s="23">
        <v>2018</v>
      </c>
      <c r="C445" s="23" t="s">
        <v>76</v>
      </c>
      <c r="D445" s="23">
        <v>1709.63</v>
      </c>
      <c r="E445" s="23">
        <v>1094.1600000000001</v>
      </c>
    </row>
    <row r="446" spans="1:5" x14ac:dyDescent="0.3">
      <c r="A446" s="24">
        <v>42739</v>
      </c>
      <c r="B446" s="23">
        <v>2017</v>
      </c>
      <c r="C446" s="23" t="s">
        <v>76</v>
      </c>
      <c r="D446" s="23">
        <v>2494.98</v>
      </c>
      <c r="E446" s="23">
        <v>1172.6400000000001</v>
      </c>
    </row>
    <row r="447" spans="1:5" x14ac:dyDescent="0.3">
      <c r="A447" s="24">
        <v>42815</v>
      </c>
      <c r="B447" s="23">
        <v>2017</v>
      </c>
      <c r="C447" s="23" t="s">
        <v>30</v>
      </c>
      <c r="D447" s="23">
        <v>33.229999999999997</v>
      </c>
      <c r="E447" s="23">
        <v>16.28</v>
      </c>
    </row>
    <row r="448" spans="1:5" x14ac:dyDescent="0.3">
      <c r="A448" s="24">
        <v>43341</v>
      </c>
      <c r="B448" s="23">
        <v>2018</v>
      </c>
      <c r="C448" s="23" t="s">
        <v>31</v>
      </c>
      <c r="D448" s="23">
        <v>1123.3699999999999</v>
      </c>
      <c r="E448" s="23">
        <v>505.52</v>
      </c>
    </row>
    <row r="449" spans="1:5" x14ac:dyDescent="0.3">
      <c r="A449" s="24">
        <v>42535</v>
      </c>
      <c r="B449" s="23">
        <v>2016</v>
      </c>
      <c r="C449" s="23" t="s">
        <v>31</v>
      </c>
      <c r="D449" s="23">
        <v>2278.94</v>
      </c>
      <c r="E449" s="23">
        <v>1526.89</v>
      </c>
    </row>
    <row r="450" spans="1:5" x14ac:dyDescent="0.3">
      <c r="A450" s="24">
        <v>43376</v>
      </c>
      <c r="B450" s="23">
        <v>2018</v>
      </c>
      <c r="C450" s="23" t="s">
        <v>30</v>
      </c>
      <c r="D450" s="23">
        <v>540.51</v>
      </c>
      <c r="E450" s="23">
        <v>254.04</v>
      </c>
    </row>
    <row r="451" spans="1:5" x14ac:dyDescent="0.3">
      <c r="A451" s="24">
        <v>43204</v>
      </c>
      <c r="B451" s="23">
        <v>2018</v>
      </c>
      <c r="C451" s="23" t="s">
        <v>30</v>
      </c>
      <c r="D451" s="23">
        <v>1321.13</v>
      </c>
      <c r="E451" s="23">
        <v>594.51</v>
      </c>
    </row>
    <row r="452" spans="1:5" x14ac:dyDescent="0.3">
      <c r="A452" s="24">
        <v>42656</v>
      </c>
      <c r="B452" s="23">
        <v>2016</v>
      </c>
      <c r="C452" s="23" t="s">
        <v>77</v>
      </c>
      <c r="D452" s="23">
        <v>2376.8000000000002</v>
      </c>
      <c r="E452" s="23">
        <v>1544.92</v>
      </c>
    </row>
    <row r="453" spans="1:5" x14ac:dyDescent="0.3">
      <c r="A453" s="24">
        <v>42670</v>
      </c>
      <c r="B453" s="23">
        <v>2016</v>
      </c>
      <c r="C453" s="23" t="s">
        <v>30</v>
      </c>
      <c r="D453" s="23">
        <v>2434.29</v>
      </c>
      <c r="E453" s="23">
        <v>973.72</v>
      </c>
    </row>
    <row r="454" spans="1:5" x14ac:dyDescent="0.3">
      <c r="A454" s="24">
        <v>43263</v>
      </c>
      <c r="B454" s="23">
        <v>2018</v>
      </c>
      <c r="C454" s="23" t="s">
        <v>30</v>
      </c>
      <c r="D454" s="23">
        <v>1397.51</v>
      </c>
      <c r="E454" s="23">
        <v>559</v>
      </c>
    </row>
    <row r="455" spans="1:5" x14ac:dyDescent="0.3">
      <c r="A455" s="24">
        <v>43116</v>
      </c>
      <c r="B455" s="23">
        <v>2018</v>
      </c>
      <c r="C455" s="23" t="s">
        <v>30</v>
      </c>
      <c r="D455" s="23">
        <v>751.96</v>
      </c>
      <c r="E455" s="23">
        <v>360.94</v>
      </c>
    </row>
    <row r="456" spans="1:5" x14ac:dyDescent="0.3">
      <c r="A456" s="24">
        <v>42403</v>
      </c>
      <c r="B456" s="23">
        <v>2016</v>
      </c>
      <c r="C456" s="23" t="s">
        <v>76</v>
      </c>
      <c r="D456" s="23">
        <v>1586.27</v>
      </c>
      <c r="E456" s="23">
        <v>650.37</v>
      </c>
    </row>
    <row r="457" spans="1:5" x14ac:dyDescent="0.3">
      <c r="A457" s="24">
        <v>42650</v>
      </c>
      <c r="B457" s="23">
        <v>2016</v>
      </c>
      <c r="C457" s="23" t="s">
        <v>30</v>
      </c>
      <c r="D457" s="23">
        <v>622.54999999999995</v>
      </c>
      <c r="E457" s="23">
        <v>242.79</v>
      </c>
    </row>
    <row r="458" spans="1:5" x14ac:dyDescent="0.3">
      <c r="A458" s="24">
        <v>42685</v>
      </c>
      <c r="B458" s="23">
        <v>2016</v>
      </c>
      <c r="C458" s="23" t="s">
        <v>30</v>
      </c>
      <c r="D458" s="23">
        <v>1641.29</v>
      </c>
      <c r="E458" s="23">
        <v>804.23</v>
      </c>
    </row>
    <row r="459" spans="1:5" x14ac:dyDescent="0.3">
      <c r="A459" s="24">
        <v>42733</v>
      </c>
      <c r="B459" s="23">
        <v>2016</v>
      </c>
      <c r="C459" s="23" t="s">
        <v>77</v>
      </c>
      <c r="D459" s="23">
        <v>2372.5100000000002</v>
      </c>
      <c r="E459" s="23">
        <v>1162.53</v>
      </c>
    </row>
    <row r="460" spans="1:5" x14ac:dyDescent="0.3">
      <c r="A460" s="24">
        <v>42463</v>
      </c>
      <c r="B460" s="23">
        <v>2016</v>
      </c>
      <c r="C460" s="23" t="s">
        <v>77</v>
      </c>
      <c r="D460" s="23">
        <v>1402.83</v>
      </c>
      <c r="E460" s="23">
        <v>757.53</v>
      </c>
    </row>
    <row r="461" spans="1:5" x14ac:dyDescent="0.3">
      <c r="A461" s="24">
        <v>42730</v>
      </c>
      <c r="B461" s="23">
        <v>2016</v>
      </c>
      <c r="C461" s="23" t="s">
        <v>77</v>
      </c>
      <c r="D461" s="23">
        <v>1457.64</v>
      </c>
      <c r="E461" s="23">
        <v>641.36</v>
      </c>
    </row>
    <row r="462" spans="1:5" x14ac:dyDescent="0.3">
      <c r="A462" s="24">
        <v>42985</v>
      </c>
      <c r="B462" s="23">
        <v>2017</v>
      </c>
      <c r="C462" s="23" t="s">
        <v>31</v>
      </c>
      <c r="D462" s="23">
        <v>364.61</v>
      </c>
      <c r="E462" s="23">
        <v>222.41</v>
      </c>
    </row>
    <row r="463" spans="1:5" x14ac:dyDescent="0.3">
      <c r="A463" s="24">
        <v>42686</v>
      </c>
      <c r="B463" s="23">
        <v>2016</v>
      </c>
      <c r="C463" s="23" t="s">
        <v>31</v>
      </c>
      <c r="D463" s="23">
        <v>736.24</v>
      </c>
      <c r="E463" s="23">
        <v>427.02</v>
      </c>
    </row>
    <row r="464" spans="1:5" x14ac:dyDescent="0.3">
      <c r="A464" s="24">
        <v>43460</v>
      </c>
      <c r="B464" s="23">
        <v>2018</v>
      </c>
      <c r="C464" s="23" t="s">
        <v>76</v>
      </c>
      <c r="D464" s="23">
        <v>923.94</v>
      </c>
      <c r="E464" s="23">
        <v>471.21</v>
      </c>
    </row>
    <row r="465" spans="1:5" x14ac:dyDescent="0.3">
      <c r="A465" s="24">
        <v>42465</v>
      </c>
      <c r="B465" s="23">
        <v>2016</v>
      </c>
      <c r="C465" s="23" t="s">
        <v>77</v>
      </c>
      <c r="D465" s="23">
        <v>295.16000000000003</v>
      </c>
      <c r="E465" s="23">
        <v>168.24</v>
      </c>
    </row>
    <row r="466" spans="1:5" x14ac:dyDescent="0.3">
      <c r="A466" s="24">
        <v>43066</v>
      </c>
      <c r="B466" s="23">
        <v>2017</v>
      </c>
      <c r="C466" s="23" t="s">
        <v>76</v>
      </c>
      <c r="D466" s="23">
        <v>278.19</v>
      </c>
      <c r="E466" s="23">
        <v>136.31</v>
      </c>
    </row>
    <row r="467" spans="1:5" x14ac:dyDescent="0.3">
      <c r="A467" s="24">
        <v>43364</v>
      </c>
      <c r="B467" s="23">
        <v>2018</v>
      </c>
      <c r="C467" s="23" t="s">
        <v>76</v>
      </c>
      <c r="D467" s="23">
        <v>377.95</v>
      </c>
      <c r="E467" s="23">
        <v>226.77</v>
      </c>
    </row>
    <row r="468" spans="1:5" x14ac:dyDescent="0.3">
      <c r="A468" s="24">
        <v>43031</v>
      </c>
      <c r="B468" s="23">
        <v>2017</v>
      </c>
      <c r="C468" s="23" t="s">
        <v>77</v>
      </c>
      <c r="D468" s="23">
        <v>299.07</v>
      </c>
      <c r="E468" s="23">
        <v>134.58000000000001</v>
      </c>
    </row>
    <row r="469" spans="1:5" x14ac:dyDescent="0.3">
      <c r="A469" s="24">
        <v>42385</v>
      </c>
      <c r="B469" s="23">
        <v>2016</v>
      </c>
      <c r="C469" s="23" t="s">
        <v>77</v>
      </c>
      <c r="D469" s="23">
        <v>2462.06</v>
      </c>
      <c r="E469" s="23">
        <v>1058.69</v>
      </c>
    </row>
    <row r="470" spans="1:5" x14ac:dyDescent="0.3">
      <c r="A470" s="24">
        <v>43251</v>
      </c>
      <c r="B470" s="23">
        <v>2018</v>
      </c>
      <c r="C470" s="23" t="s">
        <v>76</v>
      </c>
      <c r="D470" s="23">
        <v>1621.96</v>
      </c>
      <c r="E470" s="23">
        <v>843.42</v>
      </c>
    </row>
    <row r="471" spans="1:5" x14ac:dyDescent="0.3">
      <c r="A471" s="24">
        <v>43313</v>
      </c>
      <c r="B471" s="23">
        <v>2018</v>
      </c>
      <c r="C471" s="23" t="s">
        <v>31</v>
      </c>
      <c r="D471" s="23">
        <v>1708.73</v>
      </c>
      <c r="E471" s="23">
        <v>905.63</v>
      </c>
    </row>
    <row r="472" spans="1:5" x14ac:dyDescent="0.3">
      <c r="A472" s="24">
        <v>43263</v>
      </c>
      <c r="B472" s="23">
        <v>2018</v>
      </c>
      <c r="C472" s="23" t="s">
        <v>30</v>
      </c>
      <c r="D472" s="23">
        <v>254.01</v>
      </c>
      <c r="E472" s="23">
        <v>149.87</v>
      </c>
    </row>
    <row r="473" spans="1:5" x14ac:dyDescent="0.3">
      <c r="A473" s="24">
        <v>42801</v>
      </c>
      <c r="B473" s="23">
        <v>2017</v>
      </c>
      <c r="C473" s="23" t="s">
        <v>77</v>
      </c>
      <c r="D473" s="23">
        <v>2435.94</v>
      </c>
      <c r="E473" s="23">
        <v>1096.17</v>
      </c>
    </row>
    <row r="474" spans="1:5" x14ac:dyDescent="0.3">
      <c r="A474" s="24">
        <v>43386</v>
      </c>
      <c r="B474" s="23">
        <v>2018</v>
      </c>
      <c r="C474" s="23" t="s">
        <v>30</v>
      </c>
      <c r="D474" s="23">
        <v>2342.37</v>
      </c>
      <c r="E474" s="23">
        <v>1218.03</v>
      </c>
    </row>
    <row r="475" spans="1:5" x14ac:dyDescent="0.3">
      <c r="A475" s="24">
        <v>43404</v>
      </c>
      <c r="B475" s="23">
        <v>2018</v>
      </c>
      <c r="C475" s="23" t="s">
        <v>77</v>
      </c>
      <c r="D475" s="23">
        <v>1626.41</v>
      </c>
      <c r="E475" s="23">
        <v>829.47</v>
      </c>
    </row>
    <row r="476" spans="1:5" x14ac:dyDescent="0.3">
      <c r="A476" s="24">
        <v>43336</v>
      </c>
      <c r="B476" s="23">
        <v>2018</v>
      </c>
      <c r="C476" s="23" t="s">
        <v>76</v>
      </c>
      <c r="D476" s="23">
        <v>2228.5500000000002</v>
      </c>
      <c r="E476" s="23">
        <v>891.42</v>
      </c>
    </row>
    <row r="477" spans="1:5" x14ac:dyDescent="0.3">
      <c r="A477" s="24">
        <v>42875</v>
      </c>
      <c r="B477" s="23">
        <v>2017</v>
      </c>
      <c r="C477" s="23" t="s">
        <v>31</v>
      </c>
      <c r="D477" s="23">
        <v>508.97</v>
      </c>
      <c r="E477" s="23">
        <v>213.77</v>
      </c>
    </row>
    <row r="478" spans="1:5" x14ac:dyDescent="0.3">
      <c r="A478" s="24">
        <v>42693</v>
      </c>
      <c r="B478" s="23">
        <v>2016</v>
      </c>
      <c r="C478" s="23" t="s">
        <v>76</v>
      </c>
      <c r="D478" s="23">
        <v>2205.67</v>
      </c>
      <c r="E478" s="23">
        <v>1235.18</v>
      </c>
    </row>
    <row r="479" spans="1:5" x14ac:dyDescent="0.3">
      <c r="A479" s="24">
        <v>42872</v>
      </c>
      <c r="B479" s="23">
        <v>2017</v>
      </c>
      <c r="C479" s="23" t="s">
        <v>31</v>
      </c>
      <c r="D479" s="23">
        <v>1057.56</v>
      </c>
      <c r="E479" s="23">
        <v>412.45</v>
      </c>
    </row>
    <row r="480" spans="1:5" x14ac:dyDescent="0.3">
      <c r="A480" s="24">
        <v>42420</v>
      </c>
      <c r="B480" s="23">
        <v>2016</v>
      </c>
      <c r="C480" s="23" t="s">
        <v>30</v>
      </c>
      <c r="D480" s="23">
        <v>1458.31</v>
      </c>
      <c r="E480" s="23">
        <v>699.99</v>
      </c>
    </row>
    <row r="481" spans="1:5" x14ac:dyDescent="0.3">
      <c r="A481" s="24">
        <v>43179</v>
      </c>
      <c r="B481" s="23">
        <v>2018</v>
      </c>
      <c r="C481" s="23" t="s">
        <v>31</v>
      </c>
      <c r="D481" s="23">
        <v>458.76</v>
      </c>
      <c r="E481" s="23">
        <v>243.14</v>
      </c>
    </row>
    <row r="482" spans="1:5" x14ac:dyDescent="0.3">
      <c r="A482" s="24">
        <v>42964</v>
      </c>
      <c r="B482" s="23">
        <v>2017</v>
      </c>
      <c r="C482" s="23" t="s">
        <v>30</v>
      </c>
      <c r="D482" s="23">
        <v>172.58</v>
      </c>
      <c r="E482" s="23">
        <v>82.84</v>
      </c>
    </row>
    <row r="483" spans="1:5" x14ac:dyDescent="0.3">
      <c r="A483" s="24">
        <v>42959</v>
      </c>
      <c r="B483" s="23">
        <v>2017</v>
      </c>
      <c r="C483" s="23" t="s">
        <v>76</v>
      </c>
      <c r="D483" s="23">
        <v>2375.3200000000002</v>
      </c>
      <c r="E483" s="23">
        <v>1567.71</v>
      </c>
    </row>
    <row r="484" spans="1:5" x14ac:dyDescent="0.3">
      <c r="A484" s="24">
        <v>43176</v>
      </c>
      <c r="B484" s="23">
        <v>2018</v>
      </c>
      <c r="C484" s="23" t="s">
        <v>30</v>
      </c>
      <c r="D484" s="23">
        <v>1542.83</v>
      </c>
      <c r="E484" s="23">
        <v>802.27</v>
      </c>
    </row>
    <row r="485" spans="1:5" x14ac:dyDescent="0.3">
      <c r="A485" s="24">
        <v>42532</v>
      </c>
      <c r="B485" s="23">
        <v>2016</v>
      </c>
      <c r="C485" s="23" t="s">
        <v>31</v>
      </c>
      <c r="D485" s="23">
        <v>660.93</v>
      </c>
      <c r="E485" s="23">
        <v>304.02999999999997</v>
      </c>
    </row>
    <row r="486" spans="1:5" x14ac:dyDescent="0.3">
      <c r="A486" s="24">
        <v>42674</v>
      </c>
      <c r="B486" s="23">
        <v>2016</v>
      </c>
      <c r="C486" s="23" t="s">
        <v>77</v>
      </c>
      <c r="D486" s="23">
        <v>544.23</v>
      </c>
      <c r="E486" s="23">
        <v>212.25</v>
      </c>
    </row>
    <row r="487" spans="1:5" x14ac:dyDescent="0.3">
      <c r="A487" s="24">
        <v>42855</v>
      </c>
      <c r="B487" s="23">
        <v>2017</v>
      </c>
      <c r="C487" s="23" t="s">
        <v>76</v>
      </c>
      <c r="D487" s="23">
        <v>150.19</v>
      </c>
      <c r="E487" s="23">
        <v>82.6</v>
      </c>
    </row>
    <row r="488" spans="1:5" x14ac:dyDescent="0.3">
      <c r="A488" s="24">
        <v>43058</v>
      </c>
      <c r="B488" s="23">
        <v>2017</v>
      </c>
      <c r="C488" s="23" t="s">
        <v>77</v>
      </c>
      <c r="D488" s="23">
        <v>451.19</v>
      </c>
      <c r="E488" s="23">
        <v>284.25</v>
      </c>
    </row>
    <row r="489" spans="1:5" x14ac:dyDescent="0.3">
      <c r="A489" s="24">
        <v>43116</v>
      </c>
      <c r="B489" s="23">
        <v>2018</v>
      </c>
      <c r="C489" s="23" t="s">
        <v>31</v>
      </c>
      <c r="D489" s="23">
        <v>1711.73</v>
      </c>
      <c r="E489" s="23">
        <v>958.57</v>
      </c>
    </row>
    <row r="490" spans="1:5" x14ac:dyDescent="0.3">
      <c r="A490" s="24">
        <v>43250</v>
      </c>
      <c r="B490" s="23">
        <v>2018</v>
      </c>
      <c r="C490" s="23" t="s">
        <v>30</v>
      </c>
      <c r="D490" s="23">
        <v>689.05</v>
      </c>
      <c r="E490" s="23">
        <v>461.66</v>
      </c>
    </row>
    <row r="491" spans="1:5" x14ac:dyDescent="0.3">
      <c r="A491" s="24">
        <v>42493</v>
      </c>
      <c r="B491" s="23">
        <v>2016</v>
      </c>
      <c r="C491" s="23" t="s">
        <v>31</v>
      </c>
      <c r="D491" s="23">
        <v>1463.2</v>
      </c>
      <c r="E491" s="23">
        <v>643.80999999999995</v>
      </c>
    </row>
    <row r="492" spans="1:5" x14ac:dyDescent="0.3">
      <c r="A492" s="24">
        <v>42700</v>
      </c>
      <c r="B492" s="23">
        <v>2016</v>
      </c>
      <c r="C492" s="23" t="s">
        <v>30</v>
      </c>
      <c r="D492" s="23">
        <v>398.06</v>
      </c>
      <c r="E492" s="23">
        <v>250.78</v>
      </c>
    </row>
    <row r="493" spans="1:5" x14ac:dyDescent="0.3">
      <c r="A493" s="24">
        <v>42612</v>
      </c>
      <c r="B493" s="23">
        <v>2016</v>
      </c>
      <c r="C493" s="23" t="s">
        <v>77</v>
      </c>
      <c r="D493" s="23">
        <v>2139.4699999999998</v>
      </c>
      <c r="E493" s="23">
        <v>855.79</v>
      </c>
    </row>
    <row r="494" spans="1:5" x14ac:dyDescent="0.3">
      <c r="A494" s="24">
        <v>42735</v>
      </c>
      <c r="B494" s="23">
        <v>2016</v>
      </c>
      <c r="C494" s="23" t="s">
        <v>77</v>
      </c>
      <c r="D494" s="23">
        <v>990.07</v>
      </c>
      <c r="E494" s="23">
        <v>386.13</v>
      </c>
    </row>
    <row r="495" spans="1:5" x14ac:dyDescent="0.3">
      <c r="A495" s="24">
        <v>43304</v>
      </c>
      <c r="B495" s="23">
        <v>2018</v>
      </c>
      <c r="C495" s="23" t="s">
        <v>30</v>
      </c>
      <c r="D495" s="23">
        <v>983.91</v>
      </c>
      <c r="E495" s="23">
        <v>600.19000000000005</v>
      </c>
    </row>
    <row r="496" spans="1:5" x14ac:dyDescent="0.3">
      <c r="A496" s="24">
        <v>42576</v>
      </c>
      <c r="B496" s="23">
        <v>2016</v>
      </c>
      <c r="C496" s="23" t="s">
        <v>31</v>
      </c>
      <c r="D496" s="23">
        <v>1697.79</v>
      </c>
      <c r="E496" s="23">
        <v>1052.6300000000001</v>
      </c>
    </row>
    <row r="497" spans="1:5" x14ac:dyDescent="0.3">
      <c r="A497" s="24">
        <v>43328</v>
      </c>
      <c r="B497" s="23">
        <v>2018</v>
      </c>
      <c r="C497" s="23" t="s">
        <v>31</v>
      </c>
      <c r="D497" s="23">
        <v>2311.1999999999998</v>
      </c>
      <c r="E497" s="23">
        <v>970.7</v>
      </c>
    </row>
    <row r="498" spans="1:5" x14ac:dyDescent="0.3">
      <c r="A498" s="24">
        <v>43343</v>
      </c>
      <c r="B498" s="23">
        <v>2018</v>
      </c>
      <c r="C498" s="23" t="s">
        <v>76</v>
      </c>
      <c r="D498" s="23">
        <v>2410.44</v>
      </c>
      <c r="E498" s="23">
        <v>1084.7</v>
      </c>
    </row>
    <row r="499" spans="1:5" x14ac:dyDescent="0.3">
      <c r="A499" s="24">
        <v>42863</v>
      </c>
      <c r="B499" s="23">
        <v>2017</v>
      </c>
      <c r="C499" s="23" t="s">
        <v>30</v>
      </c>
      <c r="D499" s="23">
        <v>779.09</v>
      </c>
      <c r="E499" s="23">
        <v>483.04</v>
      </c>
    </row>
    <row r="500" spans="1:5" x14ac:dyDescent="0.3">
      <c r="A500" s="24">
        <v>42992</v>
      </c>
      <c r="B500" s="23">
        <v>2017</v>
      </c>
      <c r="C500" s="23" t="s">
        <v>31</v>
      </c>
      <c r="D500" s="23">
        <v>1383.95</v>
      </c>
      <c r="E500" s="23">
        <v>775.01</v>
      </c>
    </row>
    <row r="501" spans="1:5" x14ac:dyDescent="0.3">
      <c r="A501" s="24">
        <v>42778</v>
      </c>
      <c r="B501" s="23">
        <v>2017</v>
      </c>
      <c r="C501" s="23" t="s">
        <v>77</v>
      </c>
      <c r="D501" s="23">
        <v>2318.2399999999998</v>
      </c>
      <c r="E501" s="23">
        <v>1506.86</v>
      </c>
    </row>
    <row r="502" spans="1:5" x14ac:dyDescent="0.3">
      <c r="A502" s="24">
        <v>42755</v>
      </c>
      <c r="B502" s="23">
        <v>2017</v>
      </c>
      <c r="C502" s="23" t="s">
        <v>30</v>
      </c>
      <c r="D502" s="23">
        <v>169.05</v>
      </c>
      <c r="E502" s="23">
        <v>106.5</v>
      </c>
    </row>
    <row r="503" spans="1:5" x14ac:dyDescent="0.3">
      <c r="A503" s="24">
        <v>43226</v>
      </c>
      <c r="B503" s="23">
        <v>2018</v>
      </c>
      <c r="C503" s="23" t="s">
        <v>30</v>
      </c>
      <c r="D503" s="23">
        <v>2383.7600000000002</v>
      </c>
      <c r="E503" s="23">
        <v>1406.42</v>
      </c>
    </row>
    <row r="504" spans="1:5" x14ac:dyDescent="0.3">
      <c r="A504" s="24">
        <v>42905</v>
      </c>
      <c r="B504" s="23">
        <v>2017</v>
      </c>
      <c r="C504" s="23" t="s">
        <v>77</v>
      </c>
      <c r="D504" s="23">
        <v>1536.25</v>
      </c>
      <c r="E504" s="23">
        <v>814.21</v>
      </c>
    </row>
    <row r="505" spans="1:5" x14ac:dyDescent="0.3">
      <c r="A505" s="24">
        <v>42926</v>
      </c>
      <c r="B505" s="23">
        <v>2017</v>
      </c>
      <c r="C505" s="23" t="s">
        <v>76</v>
      </c>
      <c r="D505" s="23">
        <v>548.89</v>
      </c>
      <c r="E505" s="23">
        <v>351.29</v>
      </c>
    </row>
    <row r="506" spans="1:5" x14ac:dyDescent="0.3">
      <c r="A506" s="24">
        <v>43374</v>
      </c>
      <c r="B506" s="23">
        <v>2018</v>
      </c>
      <c r="C506" s="23" t="s">
        <v>77</v>
      </c>
      <c r="D506" s="23">
        <v>1650.76</v>
      </c>
      <c r="E506" s="23">
        <v>775.86</v>
      </c>
    </row>
    <row r="507" spans="1:5" x14ac:dyDescent="0.3">
      <c r="A507" s="24">
        <v>43405</v>
      </c>
      <c r="B507" s="23">
        <v>2018</v>
      </c>
      <c r="C507" s="23" t="s">
        <v>30</v>
      </c>
      <c r="D507" s="23">
        <v>288.33999999999997</v>
      </c>
      <c r="E507" s="23">
        <v>170.12</v>
      </c>
    </row>
    <row r="508" spans="1:5" x14ac:dyDescent="0.3">
      <c r="A508" s="24">
        <v>43096</v>
      </c>
      <c r="B508" s="23">
        <v>2017</v>
      </c>
      <c r="C508" s="23" t="s">
        <v>30</v>
      </c>
      <c r="D508" s="23">
        <v>1625.12</v>
      </c>
      <c r="E508" s="23">
        <v>731.3</v>
      </c>
    </row>
    <row r="509" spans="1:5" x14ac:dyDescent="0.3">
      <c r="A509" s="24">
        <v>42889</v>
      </c>
      <c r="B509" s="23">
        <v>2017</v>
      </c>
      <c r="C509" s="23" t="s">
        <v>77</v>
      </c>
      <c r="D509" s="23">
        <v>1318.75</v>
      </c>
      <c r="E509" s="23">
        <v>685.75</v>
      </c>
    </row>
    <row r="510" spans="1:5" x14ac:dyDescent="0.3">
      <c r="A510" s="24">
        <v>42504</v>
      </c>
      <c r="B510" s="23">
        <v>2016</v>
      </c>
      <c r="C510" s="23" t="s">
        <v>30</v>
      </c>
      <c r="D510" s="23">
        <v>2247.4499999999998</v>
      </c>
      <c r="E510" s="23">
        <v>898.98</v>
      </c>
    </row>
    <row r="511" spans="1:5" x14ac:dyDescent="0.3">
      <c r="A511" s="24">
        <v>43236</v>
      </c>
      <c r="B511" s="23">
        <v>2018</v>
      </c>
      <c r="C511" s="23" t="s">
        <v>30</v>
      </c>
      <c r="D511" s="23">
        <v>1394.64</v>
      </c>
      <c r="E511" s="23">
        <v>669.43</v>
      </c>
    </row>
    <row r="512" spans="1:5" x14ac:dyDescent="0.3">
      <c r="A512" s="24">
        <v>43103</v>
      </c>
      <c r="B512" s="23">
        <v>2018</v>
      </c>
      <c r="C512" s="23" t="s">
        <v>31</v>
      </c>
      <c r="D512" s="23">
        <v>1567.29</v>
      </c>
      <c r="E512" s="23">
        <v>673.93</v>
      </c>
    </row>
    <row r="513" spans="1:5" x14ac:dyDescent="0.3">
      <c r="A513" s="24">
        <v>42840</v>
      </c>
      <c r="B513" s="23">
        <v>2017</v>
      </c>
      <c r="C513" s="23" t="s">
        <v>77</v>
      </c>
      <c r="D513" s="23">
        <v>993.69</v>
      </c>
      <c r="E513" s="23">
        <v>556.47</v>
      </c>
    </row>
    <row r="514" spans="1:5" x14ac:dyDescent="0.3">
      <c r="A514" s="24">
        <v>42633</v>
      </c>
      <c r="B514" s="23">
        <v>2016</v>
      </c>
      <c r="C514" s="23" t="s">
        <v>76</v>
      </c>
      <c r="D514" s="23">
        <v>1698.45</v>
      </c>
      <c r="E514" s="23">
        <v>1053.04</v>
      </c>
    </row>
    <row r="515" spans="1:5" x14ac:dyDescent="0.3">
      <c r="A515" s="24">
        <v>43248</v>
      </c>
      <c r="B515" s="23">
        <v>2018</v>
      </c>
      <c r="C515" s="23" t="s">
        <v>77</v>
      </c>
      <c r="D515" s="23">
        <v>529.82000000000005</v>
      </c>
      <c r="E515" s="23">
        <v>233.12</v>
      </c>
    </row>
    <row r="516" spans="1:5" x14ac:dyDescent="0.3">
      <c r="A516" s="24">
        <v>43032</v>
      </c>
      <c r="B516" s="23">
        <v>2017</v>
      </c>
      <c r="C516" s="23" t="s">
        <v>31</v>
      </c>
      <c r="D516" s="23">
        <v>898.34</v>
      </c>
      <c r="E516" s="23">
        <v>467.14</v>
      </c>
    </row>
    <row r="517" spans="1:5" x14ac:dyDescent="0.3">
      <c r="A517" s="24">
        <v>43340</v>
      </c>
      <c r="B517" s="23">
        <v>2018</v>
      </c>
      <c r="C517" s="23" t="s">
        <v>77</v>
      </c>
      <c r="D517" s="23">
        <v>2470.64</v>
      </c>
      <c r="E517" s="23">
        <v>1309.44</v>
      </c>
    </row>
    <row r="518" spans="1:5" x14ac:dyDescent="0.3">
      <c r="A518" s="24">
        <v>42704</v>
      </c>
      <c r="B518" s="23">
        <v>2016</v>
      </c>
      <c r="C518" s="23" t="s">
        <v>77</v>
      </c>
      <c r="D518" s="23">
        <v>421.06</v>
      </c>
      <c r="E518" s="23">
        <v>189.48</v>
      </c>
    </row>
    <row r="519" spans="1:5" x14ac:dyDescent="0.3">
      <c r="A519" s="24">
        <v>42406</v>
      </c>
      <c r="B519" s="23">
        <v>2016</v>
      </c>
      <c r="C519" s="23" t="s">
        <v>76</v>
      </c>
      <c r="D519" s="23">
        <v>1437.88</v>
      </c>
      <c r="E519" s="23">
        <v>704.56</v>
      </c>
    </row>
    <row r="520" spans="1:5" x14ac:dyDescent="0.3">
      <c r="A520" s="24">
        <v>42640</v>
      </c>
      <c r="B520" s="23">
        <v>2016</v>
      </c>
      <c r="C520" s="23" t="s">
        <v>31</v>
      </c>
      <c r="D520" s="23">
        <v>2495.48</v>
      </c>
      <c r="E520" s="23">
        <v>1297.6500000000001</v>
      </c>
    </row>
    <row r="521" spans="1:5" x14ac:dyDescent="0.3">
      <c r="A521" s="24">
        <v>42915</v>
      </c>
      <c r="B521" s="23">
        <v>2017</v>
      </c>
      <c r="C521" s="23" t="s">
        <v>76</v>
      </c>
      <c r="D521" s="23">
        <v>2123.1799999999998</v>
      </c>
      <c r="E521" s="23">
        <v>997.89</v>
      </c>
    </row>
    <row r="522" spans="1:5" x14ac:dyDescent="0.3">
      <c r="A522" s="24">
        <v>42704</v>
      </c>
      <c r="B522" s="23">
        <v>2016</v>
      </c>
      <c r="C522" s="23" t="s">
        <v>77</v>
      </c>
      <c r="D522" s="23">
        <v>1955.88</v>
      </c>
      <c r="E522" s="23">
        <v>1114.8499999999999</v>
      </c>
    </row>
    <row r="523" spans="1:5" x14ac:dyDescent="0.3">
      <c r="A523" s="24">
        <v>42780</v>
      </c>
      <c r="B523" s="23">
        <v>2017</v>
      </c>
      <c r="C523" s="23" t="s">
        <v>31</v>
      </c>
      <c r="D523" s="23">
        <v>2138.09</v>
      </c>
      <c r="E523" s="23">
        <v>1197.33</v>
      </c>
    </row>
    <row r="524" spans="1:5" x14ac:dyDescent="0.3">
      <c r="A524" s="24">
        <v>43212</v>
      </c>
      <c r="B524" s="23">
        <v>2018</v>
      </c>
      <c r="C524" s="23" t="s">
        <v>31</v>
      </c>
      <c r="D524" s="23">
        <v>2424.29</v>
      </c>
      <c r="E524" s="23">
        <v>1260.6300000000001</v>
      </c>
    </row>
    <row r="525" spans="1:5" x14ac:dyDescent="0.3">
      <c r="A525" s="24">
        <v>43028</v>
      </c>
      <c r="B525" s="23">
        <v>2017</v>
      </c>
      <c r="C525" s="23" t="s">
        <v>30</v>
      </c>
      <c r="D525" s="23">
        <v>426.29</v>
      </c>
      <c r="E525" s="23">
        <v>170.52</v>
      </c>
    </row>
    <row r="526" spans="1:5" x14ac:dyDescent="0.3">
      <c r="A526" s="24">
        <v>42895</v>
      </c>
      <c r="B526" s="23">
        <v>2017</v>
      </c>
      <c r="C526" s="23" t="s">
        <v>77</v>
      </c>
      <c r="D526" s="23">
        <v>1208.04</v>
      </c>
      <c r="E526" s="23">
        <v>761.07</v>
      </c>
    </row>
    <row r="527" spans="1:5" x14ac:dyDescent="0.3">
      <c r="A527" s="24">
        <v>43149</v>
      </c>
      <c r="B527" s="23">
        <v>2018</v>
      </c>
      <c r="C527" s="23" t="s">
        <v>77</v>
      </c>
      <c r="D527" s="23">
        <v>1623.8</v>
      </c>
      <c r="E527" s="23">
        <v>714.47</v>
      </c>
    </row>
    <row r="528" spans="1:5" x14ac:dyDescent="0.3">
      <c r="A528" s="24">
        <v>42826</v>
      </c>
      <c r="B528" s="23">
        <v>2017</v>
      </c>
      <c r="C528" s="23" t="s">
        <v>77</v>
      </c>
      <c r="D528" s="23">
        <v>1631.95</v>
      </c>
      <c r="E528" s="23">
        <v>1093.4100000000001</v>
      </c>
    </row>
    <row r="529" spans="1:5" x14ac:dyDescent="0.3">
      <c r="A529" s="24">
        <v>42422</v>
      </c>
      <c r="B529" s="23">
        <v>2016</v>
      </c>
      <c r="C529" s="23" t="s">
        <v>77</v>
      </c>
      <c r="D529" s="23">
        <v>120.99</v>
      </c>
      <c r="E529" s="23">
        <v>52.03</v>
      </c>
    </row>
    <row r="530" spans="1:5" x14ac:dyDescent="0.3">
      <c r="A530" s="24">
        <v>42460</v>
      </c>
      <c r="B530" s="23">
        <v>2016</v>
      </c>
      <c r="C530" s="23" t="s">
        <v>76</v>
      </c>
      <c r="D530" s="23">
        <v>1764.88</v>
      </c>
      <c r="E530" s="23">
        <v>882.44</v>
      </c>
    </row>
    <row r="531" spans="1:5" x14ac:dyDescent="0.3">
      <c r="A531" s="24">
        <v>42920</v>
      </c>
      <c r="B531" s="23">
        <v>2017</v>
      </c>
      <c r="C531" s="23" t="s">
        <v>30</v>
      </c>
      <c r="D531" s="23">
        <v>2084.75</v>
      </c>
      <c r="E531" s="23">
        <v>1355.09</v>
      </c>
    </row>
    <row r="532" spans="1:5" x14ac:dyDescent="0.3">
      <c r="A532" s="24">
        <v>43339</v>
      </c>
      <c r="B532" s="23">
        <v>2018</v>
      </c>
      <c r="C532" s="23" t="s">
        <v>76</v>
      </c>
      <c r="D532" s="23">
        <v>713.57</v>
      </c>
      <c r="E532" s="23">
        <v>278.29000000000002</v>
      </c>
    </row>
    <row r="533" spans="1:5" x14ac:dyDescent="0.3">
      <c r="A533" s="24">
        <v>43231</v>
      </c>
      <c r="B533" s="23">
        <v>2018</v>
      </c>
      <c r="C533" s="23" t="s">
        <v>31</v>
      </c>
      <c r="D533" s="23">
        <v>460.82</v>
      </c>
      <c r="E533" s="23">
        <v>276.49</v>
      </c>
    </row>
    <row r="534" spans="1:5" x14ac:dyDescent="0.3">
      <c r="A534" s="24">
        <v>43098</v>
      </c>
      <c r="B534" s="23">
        <v>2017</v>
      </c>
      <c r="C534" s="23" t="s">
        <v>30</v>
      </c>
      <c r="D534" s="23">
        <v>1333.21</v>
      </c>
      <c r="E534" s="23">
        <v>813.26</v>
      </c>
    </row>
    <row r="535" spans="1:5" x14ac:dyDescent="0.3">
      <c r="A535" s="24">
        <v>42393</v>
      </c>
      <c r="B535" s="23">
        <v>2016</v>
      </c>
      <c r="C535" s="23" t="s">
        <v>31</v>
      </c>
      <c r="D535" s="23">
        <v>2282.04</v>
      </c>
      <c r="E535" s="23">
        <v>958.46</v>
      </c>
    </row>
    <row r="536" spans="1:5" x14ac:dyDescent="0.3">
      <c r="A536" s="24">
        <v>43128</v>
      </c>
      <c r="B536" s="23">
        <v>2018</v>
      </c>
      <c r="C536" s="23" t="s">
        <v>77</v>
      </c>
      <c r="D536" s="23">
        <v>1910.03</v>
      </c>
      <c r="E536" s="23">
        <v>974.12</v>
      </c>
    </row>
    <row r="537" spans="1:5" x14ac:dyDescent="0.3">
      <c r="A537" s="24">
        <v>43254</v>
      </c>
      <c r="B537" s="23">
        <v>2018</v>
      </c>
      <c r="C537" s="23" t="s">
        <v>76</v>
      </c>
      <c r="D537" s="23">
        <v>1744.01</v>
      </c>
      <c r="E537" s="23">
        <v>1081.29</v>
      </c>
    </row>
    <row r="538" spans="1:5" x14ac:dyDescent="0.3">
      <c r="A538" s="24">
        <v>43195</v>
      </c>
      <c r="B538" s="23">
        <v>2018</v>
      </c>
      <c r="C538" s="23" t="s">
        <v>76</v>
      </c>
      <c r="D538" s="23">
        <v>1567.95</v>
      </c>
      <c r="E538" s="23">
        <v>627.17999999999995</v>
      </c>
    </row>
    <row r="539" spans="1:5" x14ac:dyDescent="0.3">
      <c r="A539" s="24">
        <v>42609</v>
      </c>
      <c r="B539" s="23">
        <v>2016</v>
      </c>
      <c r="C539" s="23" t="s">
        <v>77</v>
      </c>
      <c r="D539" s="23">
        <v>1490.73</v>
      </c>
      <c r="E539" s="23">
        <v>715.55</v>
      </c>
    </row>
    <row r="540" spans="1:5" x14ac:dyDescent="0.3">
      <c r="A540" s="24">
        <v>42391</v>
      </c>
      <c r="B540" s="23">
        <v>2016</v>
      </c>
      <c r="C540" s="23" t="s">
        <v>30</v>
      </c>
      <c r="D540" s="23">
        <v>549.73</v>
      </c>
      <c r="E540" s="23">
        <v>351.83</v>
      </c>
    </row>
    <row r="541" spans="1:5" x14ac:dyDescent="0.3">
      <c r="A541" s="24">
        <v>43251</v>
      </c>
      <c r="B541" s="23">
        <v>2018</v>
      </c>
      <c r="C541" s="23" t="s">
        <v>77</v>
      </c>
      <c r="D541" s="23">
        <v>2297.85</v>
      </c>
      <c r="E541" s="23">
        <v>1125.95</v>
      </c>
    </row>
    <row r="542" spans="1:5" x14ac:dyDescent="0.3">
      <c r="A542" s="24">
        <v>42775</v>
      </c>
      <c r="B542" s="23">
        <v>2017</v>
      </c>
      <c r="C542" s="23" t="s">
        <v>76</v>
      </c>
      <c r="D542" s="23">
        <v>1573.07</v>
      </c>
      <c r="E542" s="23">
        <v>1022.5</v>
      </c>
    </row>
    <row r="543" spans="1:5" x14ac:dyDescent="0.3">
      <c r="A543" s="24">
        <v>43074</v>
      </c>
      <c r="B543" s="23">
        <v>2017</v>
      </c>
      <c r="C543" s="23" t="s">
        <v>31</v>
      </c>
      <c r="D543" s="23">
        <v>1405.91</v>
      </c>
      <c r="E543" s="23">
        <v>801.37</v>
      </c>
    </row>
    <row r="544" spans="1:5" x14ac:dyDescent="0.3">
      <c r="A544" s="24">
        <v>42805</v>
      </c>
      <c r="B544" s="23">
        <v>2017</v>
      </c>
      <c r="C544" s="23" t="s">
        <v>77</v>
      </c>
      <c r="D544" s="23">
        <v>510.87</v>
      </c>
      <c r="E544" s="23">
        <v>332.07</v>
      </c>
    </row>
    <row r="545" spans="1:5" x14ac:dyDescent="0.3">
      <c r="A545" s="24">
        <v>43244</v>
      </c>
      <c r="B545" s="23">
        <v>2018</v>
      </c>
      <c r="C545" s="23" t="s">
        <v>77</v>
      </c>
      <c r="D545" s="23">
        <v>2431.9</v>
      </c>
      <c r="E545" s="23">
        <v>1386.18</v>
      </c>
    </row>
    <row r="546" spans="1:5" x14ac:dyDescent="0.3">
      <c r="A546" s="24">
        <v>43232</v>
      </c>
      <c r="B546" s="23">
        <v>2018</v>
      </c>
      <c r="C546" s="23" t="s">
        <v>76</v>
      </c>
      <c r="D546" s="23">
        <v>468.49</v>
      </c>
      <c r="E546" s="23">
        <v>267.04000000000002</v>
      </c>
    </row>
    <row r="547" spans="1:5" x14ac:dyDescent="0.3">
      <c r="A547" s="24">
        <v>43160</v>
      </c>
      <c r="B547" s="23">
        <v>2018</v>
      </c>
      <c r="C547" s="23" t="s">
        <v>30</v>
      </c>
      <c r="D547" s="23">
        <v>305.97000000000003</v>
      </c>
      <c r="E547" s="23">
        <v>174.4</v>
      </c>
    </row>
    <row r="548" spans="1:5" x14ac:dyDescent="0.3">
      <c r="A548" s="24">
        <v>43246</v>
      </c>
      <c r="B548" s="23">
        <v>2018</v>
      </c>
      <c r="C548" s="23" t="s">
        <v>31</v>
      </c>
      <c r="D548" s="23">
        <v>1248.3599999999999</v>
      </c>
      <c r="E548" s="23">
        <v>486.86</v>
      </c>
    </row>
    <row r="549" spans="1:5" x14ac:dyDescent="0.3">
      <c r="A549" s="24">
        <v>43068</v>
      </c>
      <c r="B549" s="23">
        <v>2017</v>
      </c>
      <c r="C549" s="23" t="s">
        <v>77</v>
      </c>
      <c r="D549" s="23">
        <v>2419.5100000000002</v>
      </c>
      <c r="E549" s="23">
        <v>1621.07</v>
      </c>
    </row>
    <row r="550" spans="1:5" x14ac:dyDescent="0.3">
      <c r="A550" s="24">
        <v>43250</v>
      </c>
      <c r="B550" s="23">
        <v>2018</v>
      </c>
      <c r="C550" s="23" t="s">
        <v>76</v>
      </c>
      <c r="D550" s="23">
        <v>650.66</v>
      </c>
      <c r="E550" s="23">
        <v>422.93</v>
      </c>
    </row>
    <row r="551" spans="1:5" x14ac:dyDescent="0.3">
      <c r="A551" s="24">
        <v>42570</v>
      </c>
      <c r="B551" s="23">
        <v>2016</v>
      </c>
      <c r="C551" s="23" t="s">
        <v>76</v>
      </c>
      <c r="D551" s="23">
        <v>2143.37</v>
      </c>
      <c r="E551" s="23">
        <v>835.91</v>
      </c>
    </row>
    <row r="552" spans="1:5" x14ac:dyDescent="0.3">
      <c r="A552" s="24">
        <v>42507</v>
      </c>
      <c r="B552" s="23">
        <v>2016</v>
      </c>
      <c r="C552" s="23" t="s">
        <v>77</v>
      </c>
      <c r="D552" s="23">
        <v>1933.21</v>
      </c>
      <c r="E552" s="23">
        <v>1179.26</v>
      </c>
    </row>
    <row r="553" spans="1:5" x14ac:dyDescent="0.3">
      <c r="A553" s="24">
        <v>43205</v>
      </c>
      <c r="B553" s="23">
        <v>2018</v>
      </c>
      <c r="C553" s="23" t="s">
        <v>76</v>
      </c>
      <c r="D553" s="23">
        <v>640.23</v>
      </c>
      <c r="E553" s="23">
        <v>300.91000000000003</v>
      </c>
    </row>
    <row r="554" spans="1:5" x14ac:dyDescent="0.3">
      <c r="A554" s="24">
        <v>42668</v>
      </c>
      <c r="B554" s="23">
        <v>2016</v>
      </c>
      <c r="C554" s="23" t="s">
        <v>30</v>
      </c>
      <c r="D554" s="23">
        <v>212.44</v>
      </c>
      <c r="E554" s="23">
        <v>142.33000000000001</v>
      </c>
    </row>
    <row r="555" spans="1:5" x14ac:dyDescent="0.3">
      <c r="A555" s="24">
        <v>42701</v>
      </c>
      <c r="B555" s="23">
        <v>2016</v>
      </c>
      <c r="C555" s="23" t="s">
        <v>76</v>
      </c>
      <c r="D555" s="23">
        <v>775.76</v>
      </c>
      <c r="E555" s="23">
        <v>403.4</v>
      </c>
    </row>
    <row r="556" spans="1:5" x14ac:dyDescent="0.3">
      <c r="A556" s="24">
        <v>42479</v>
      </c>
      <c r="B556" s="23">
        <v>2016</v>
      </c>
      <c r="C556" s="23" t="s">
        <v>76</v>
      </c>
      <c r="D556" s="23">
        <v>2402.7600000000002</v>
      </c>
      <c r="E556" s="23">
        <v>1489.71</v>
      </c>
    </row>
    <row r="557" spans="1:5" x14ac:dyDescent="0.3">
      <c r="A557" s="24">
        <v>42494</v>
      </c>
      <c r="B557" s="23">
        <v>2016</v>
      </c>
      <c r="C557" s="23" t="s">
        <v>76</v>
      </c>
      <c r="D557" s="23">
        <v>1207.67</v>
      </c>
      <c r="E557" s="23">
        <v>712.53</v>
      </c>
    </row>
    <row r="558" spans="1:5" x14ac:dyDescent="0.3">
      <c r="A558" s="24">
        <v>42558</v>
      </c>
      <c r="B558" s="23">
        <v>2016</v>
      </c>
      <c r="C558" s="23" t="s">
        <v>31</v>
      </c>
      <c r="D558" s="23">
        <v>2420.86</v>
      </c>
      <c r="E558" s="23">
        <v>1525.14</v>
      </c>
    </row>
    <row r="559" spans="1:5" x14ac:dyDescent="0.3">
      <c r="A559" s="24">
        <v>42510</v>
      </c>
      <c r="B559" s="23">
        <v>2016</v>
      </c>
      <c r="C559" s="23" t="s">
        <v>30</v>
      </c>
      <c r="D559" s="23">
        <v>600.99</v>
      </c>
      <c r="E559" s="23">
        <v>354.58</v>
      </c>
    </row>
    <row r="560" spans="1:5" x14ac:dyDescent="0.3">
      <c r="A560" s="24">
        <v>43177</v>
      </c>
      <c r="B560" s="23">
        <v>2018</v>
      </c>
      <c r="C560" s="23" t="s">
        <v>30</v>
      </c>
      <c r="D560" s="23">
        <v>1382.05</v>
      </c>
      <c r="E560" s="23">
        <v>539</v>
      </c>
    </row>
    <row r="561" spans="1:5" x14ac:dyDescent="0.3">
      <c r="A561" s="24">
        <v>43010</v>
      </c>
      <c r="B561" s="23">
        <v>2017</v>
      </c>
      <c r="C561" s="23" t="s">
        <v>30</v>
      </c>
      <c r="D561" s="23">
        <v>1733.11</v>
      </c>
      <c r="E561" s="23">
        <v>1126.52</v>
      </c>
    </row>
    <row r="562" spans="1:5" x14ac:dyDescent="0.3">
      <c r="A562" s="24">
        <v>42539</v>
      </c>
      <c r="B562" s="23">
        <v>2016</v>
      </c>
      <c r="C562" s="23" t="s">
        <v>30</v>
      </c>
      <c r="D562" s="23">
        <v>158.13999999999999</v>
      </c>
      <c r="E562" s="23">
        <v>85.4</v>
      </c>
    </row>
    <row r="563" spans="1:5" x14ac:dyDescent="0.3">
      <c r="A563" s="24">
        <v>42668</v>
      </c>
      <c r="B563" s="23">
        <v>2016</v>
      </c>
      <c r="C563" s="23" t="s">
        <v>30</v>
      </c>
      <c r="D563" s="23">
        <v>902.42</v>
      </c>
      <c r="E563" s="23">
        <v>424.14</v>
      </c>
    </row>
    <row r="564" spans="1:5" x14ac:dyDescent="0.3">
      <c r="A564" s="24">
        <v>42495</v>
      </c>
      <c r="B564" s="23">
        <v>2016</v>
      </c>
      <c r="C564" s="23" t="s">
        <v>31</v>
      </c>
      <c r="D564" s="23">
        <v>1200.49</v>
      </c>
      <c r="E564" s="23">
        <v>684.28</v>
      </c>
    </row>
    <row r="565" spans="1:5" x14ac:dyDescent="0.3">
      <c r="A565" s="24">
        <v>43132</v>
      </c>
      <c r="B565" s="23">
        <v>2018</v>
      </c>
      <c r="C565" s="23" t="s">
        <v>30</v>
      </c>
      <c r="D565" s="23">
        <v>1899.36</v>
      </c>
      <c r="E565" s="23">
        <v>835.72</v>
      </c>
    </row>
    <row r="566" spans="1:5" x14ac:dyDescent="0.3">
      <c r="A566" s="24">
        <v>42737</v>
      </c>
      <c r="B566" s="23">
        <v>2017</v>
      </c>
      <c r="C566" s="23" t="s">
        <v>76</v>
      </c>
      <c r="D566" s="23">
        <v>790.56</v>
      </c>
      <c r="E566" s="23">
        <v>482.24</v>
      </c>
    </row>
    <row r="567" spans="1:5" x14ac:dyDescent="0.3">
      <c r="A567" s="24">
        <v>42943</v>
      </c>
      <c r="B567" s="23">
        <v>2017</v>
      </c>
      <c r="C567" s="23" t="s">
        <v>77</v>
      </c>
      <c r="D567" s="23">
        <v>599.09</v>
      </c>
      <c r="E567" s="23">
        <v>233.65</v>
      </c>
    </row>
    <row r="568" spans="1:5" x14ac:dyDescent="0.3">
      <c r="A568" s="24">
        <v>42979</v>
      </c>
      <c r="B568" s="23">
        <v>2017</v>
      </c>
      <c r="C568" s="23" t="s">
        <v>30</v>
      </c>
      <c r="D568" s="23">
        <v>1698.72</v>
      </c>
      <c r="E568" s="23">
        <v>1002.24</v>
      </c>
    </row>
    <row r="569" spans="1:5" x14ac:dyDescent="0.3">
      <c r="A569" s="24">
        <v>42630</v>
      </c>
      <c r="B569" s="23">
        <v>2016</v>
      </c>
      <c r="C569" s="23" t="s">
        <v>30</v>
      </c>
      <c r="D569" s="23">
        <v>2220.2399999999998</v>
      </c>
      <c r="E569" s="23">
        <v>888.1</v>
      </c>
    </row>
    <row r="570" spans="1:5" x14ac:dyDescent="0.3">
      <c r="A570" s="24">
        <v>43152</v>
      </c>
      <c r="B570" s="23">
        <v>2018</v>
      </c>
      <c r="C570" s="23" t="s">
        <v>76</v>
      </c>
      <c r="D570" s="23">
        <v>574.17999999999995</v>
      </c>
      <c r="E570" s="23">
        <v>292.83</v>
      </c>
    </row>
    <row r="571" spans="1:5" x14ac:dyDescent="0.3">
      <c r="A571" s="24">
        <v>42845</v>
      </c>
      <c r="B571" s="23">
        <v>2017</v>
      </c>
      <c r="C571" s="23" t="s">
        <v>76</v>
      </c>
      <c r="D571" s="23">
        <v>803.78</v>
      </c>
      <c r="E571" s="23">
        <v>377.78</v>
      </c>
    </row>
    <row r="572" spans="1:5" x14ac:dyDescent="0.3">
      <c r="A572" s="24">
        <v>42473</v>
      </c>
      <c r="B572" s="23">
        <v>2016</v>
      </c>
      <c r="C572" s="23" t="s">
        <v>76</v>
      </c>
      <c r="D572" s="23">
        <v>1006.45</v>
      </c>
      <c r="E572" s="23">
        <v>432.77</v>
      </c>
    </row>
    <row r="573" spans="1:5" x14ac:dyDescent="0.3">
      <c r="A573" s="24">
        <v>43008</v>
      </c>
      <c r="B573" s="23">
        <v>2017</v>
      </c>
      <c r="C573" s="23" t="s">
        <v>31</v>
      </c>
      <c r="D573" s="23">
        <v>1624.14</v>
      </c>
      <c r="E573" s="23">
        <v>779.59</v>
      </c>
    </row>
    <row r="574" spans="1:5" x14ac:dyDescent="0.3">
      <c r="A574" s="24">
        <v>42758</v>
      </c>
      <c r="B574" s="23">
        <v>2017</v>
      </c>
      <c r="C574" s="23" t="s">
        <v>30</v>
      </c>
      <c r="D574" s="23">
        <v>566.62</v>
      </c>
      <c r="E574" s="23">
        <v>317.31</v>
      </c>
    </row>
    <row r="575" spans="1:5" x14ac:dyDescent="0.3">
      <c r="A575" s="24">
        <v>42599</v>
      </c>
      <c r="B575" s="23">
        <v>2016</v>
      </c>
      <c r="C575" s="23" t="s">
        <v>77</v>
      </c>
      <c r="D575" s="23">
        <v>249.4</v>
      </c>
      <c r="E575" s="23">
        <v>154.63</v>
      </c>
    </row>
    <row r="576" spans="1:5" x14ac:dyDescent="0.3">
      <c r="A576" s="24">
        <v>43065</v>
      </c>
      <c r="B576" s="23">
        <v>2017</v>
      </c>
      <c r="C576" s="23" t="s">
        <v>31</v>
      </c>
      <c r="D576" s="23">
        <v>45.11</v>
      </c>
      <c r="E576" s="23">
        <v>18.95</v>
      </c>
    </row>
    <row r="577" spans="1:5" x14ac:dyDescent="0.3">
      <c r="A577" s="24">
        <v>43352</v>
      </c>
      <c r="B577" s="23">
        <v>2018</v>
      </c>
      <c r="C577" s="23" t="s">
        <v>30</v>
      </c>
      <c r="D577" s="23">
        <v>787.64</v>
      </c>
      <c r="E577" s="23">
        <v>393.82</v>
      </c>
    </row>
    <row r="578" spans="1:5" x14ac:dyDescent="0.3">
      <c r="A578" s="24">
        <v>42945</v>
      </c>
      <c r="B578" s="23">
        <v>2017</v>
      </c>
      <c r="C578" s="23" t="s">
        <v>30</v>
      </c>
      <c r="D578" s="23">
        <v>1248.92</v>
      </c>
      <c r="E578" s="23">
        <v>487.08</v>
      </c>
    </row>
    <row r="579" spans="1:5" x14ac:dyDescent="0.3">
      <c r="A579" s="24">
        <v>43397</v>
      </c>
      <c r="B579" s="23">
        <v>2018</v>
      </c>
      <c r="C579" s="23" t="s">
        <v>30</v>
      </c>
      <c r="D579" s="23">
        <v>719.72</v>
      </c>
      <c r="E579" s="23">
        <v>388.65</v>
      </c>
    </row>
    <row r="580" spans="1:5" x14ac:dyDescent="0.3">
      <c r="A580" s="24">
        <v>42624</v>
      </c>
      <c r="B580" s="23">
        <v>2016</v>
      </c>
      <c r="C580" s="23" t="s">
        <v>30</v>
      </c>
      <c r="D580" s="23">
        <v>1631.44</v>
      </c>
      <c r="E580" s="23">
        <v>1027.81</v>
      </c>
    </row>
    <row r="581" spans="1:5" x14ac:dyDescent="0.3">
      <c r="A581" s="24">
        <v>43100</v>
      </c>
      <c r="B581" s="23">
        <v>2017</v>
      </c>
      <c r="C581" s="23" t="s">
        <v>31</v>
      </c>
      <c r="D581" s="23">
        <v>1959.78</v>
      </c>
      <c r="E581" s="23">
        <v>1195.47</v>
      </c>
    </row>
    <row r="582" spans="1:5" x14ac:dyDescent="0.3">
      <c r="A582" s="24">
        <v>42646</v>
      </c>
      <c r="B582" s="23">
        <v>2016</v>
      </c>
      <c r="C582" s="23" t="s">
        <v>30</v>
      </c>
      <c r="D582" s="23">
        <v>513.19000000000005</v>
      </c>
      <c r="E582" s="23">
        <v>318.18</v>
      </c>
    </row>
    <row r="583" spans="1:5" x14ac:dyDescent="0.3">
      <c r="A583" s="24">
        <v>43421</v>
      </c>
      <c r="B583" s="23">
        <v>2018</v>
      </c>
      <c r="C583" s="23" t="s">
        <v>31</v>
      </c>
      <c r="D583" s="23">
        <v>2164.25</v>
      </c>
      <c r="E583" s="23">
        <v>1406.76</v>
      </c>
    </row>
    <row r="584" spans="1:5" x14ac:dyDescent="0.3">
      <c r="A584" s="24">
        <v>42372</v>
      </c>
      <c r="B584" s="23">
        <v>2016</v>
      </c>
      <c r="C584" s="23" t="s">
        <v>30</v>
      </c>
      <c r="D584" s="23">
        <v>440.32</v>
      </c>
      <c r="E584" s="23">
        <v>171.72</v>
      </c>
    </row>
    <row r="585" spans="1:5" x14ac:dyDescent="0.3">
      <c r="A585" s="24">
        <v>43417</v>
      </c>
      <c r="B585" s="23">
        <v>2018</v>
      </c>
      <c r="C585" s="23" t="s">
        <v>30</v>
      </c>
      <c r="D585" s="23">
        <v>292.45</v>
      </c>
      <c r="E585" s="23">
        <v>116.98</v>
      </c>
    </row>
    <row r="586" spans="1:5" x14ac:dyDescent="0.3">
      <c r="A586" s="24">
        <v>43458</v>
      </c>
      <c r="B586" s="23">
        <v>2018</v>
      </c>
      <c r="C586" s="23" t="s">
        <v>76</v>
      </c>
      <c r="D586" s="23">
        <v>2295.48</v>
      </c>
      <c r="E586" s="23">
        <v>1377.29</v>
      </c>
    </row>
    <row r="587" spans="1:5" x14ac:dyDescent="0.3">
      <c r="A587" s="24">
        <v>43370</v>
      </c>
      <c r="B587" s="23">
        <v>2018</v>
      </c>
      <c r="C587" s="23" t="s">
        <v>77</v>
      </c>
      <c r="D587" s="23">
        <v>1429.82</v>
      </c>
      <c r="E587" s="23">
        <v>743.51</v>
      </c>
    </row>
    <row r="588" spans="1:5" x14ac:dyDescent="0.3">
      <c r="A588" s="24">
        <v>42788</v>
      </c>
      <c r="B588" s="23">
        <v>2017</v>
      </c>
      <c r="C588" s="23" t="s">
        <v>77</v>
      </c>
      <c r="D588" s="23">
        <v>1468.2</v>
      </c>
      <c r="E588" s="23">
        <v>572.6</v>
      </c>
    </row>
    <row r="589" spans="1:5" x14ac:dyDescent="0.3">
      <c r="A589" s="24">
        <v>43362</v>
      </c>
      <c r="B589" s="23">
        <v>2018</v>
      </c>
      <c r="C589" s="23" t="s">
        <v>76</v>
      </c>
      <c r="D589" s="23">
        <v>2373.85</v>
      </c>
      <c r="E589" s="23">
        <v>1091.97</v>
      </c>
    </row>
    <row r="590" spans="1:5" x14ac:dyDescent="0.3">
      <c r="A590" s="24">
        <v>42384</v>
      </c>
      <c r="B590" s="23">
        <v>2016</v>
      </c>
      <c r="C590" s="23" t="s">
        <v>76</v>
      </c>
      <c r="D590" s="23">
        <v>2263.96</v>
      </c>
      <c r="E590" s="23">
        <v>1041.42</v>
      </c>
    </row>
    <row r="591" spans="1:5" x14ac:dyDescent="0.3">
      <c r="A591" s="24">
        <v>42835</v>
      </c>
      <c r="B591" s="23">
        <v>2017</v>
      </c>
      <c r="C591" s="23" t="s">
        <v>77</v>
      </c>
      <c r="D591" s="23">
        <v>96.28</v>
      </c>
      <c r="E591" s="23">
        <v>44.29</v>
      </c>
    </row>
    <row r="592" spans="1:5" x14ac:dyDescent="0.3">
      <c r="A592" s="24">
        <v>43150</v>
      </c>
      <c r="B592" s="23">
        <v>2018</v>
      </c>
      <c r="C592" s="23" t="s">
        <v>77</v>
      </c>
      <c r="D592" s="23">
        <v>2059.19</v>
      </c>
      <c r="E592" s="23">
        <v>1009</v>
      </c>
    </row>
    <row r="593" spans="1:5" x14ac:dyDescent="0.3">
      <c r="A593" s="24">
        <v>43078</v>
      </c>
      <c r="B593" s="23">
        <v>2017</v>
      </c>
      <c r="C593" s="23" t="s">
        <v>76</v>
      </c>
      <c r="D593" s="23">
        <v>1750.49</v>
      </c>
      <c r="E593" s="23">
        <v>717.7</v>
      </c>
    </row>
    <row r="594" spans="1:5" x14ac:dyDescent="0.3">
      <c r="A594" s="24">
        <v>42811</v>
      </c>
      <c r="B594" s="23">
        <v>2017</v>
      </c>
      <c r="C594" s="23" t="s">
        <v>31</v>
      </c>
      <c r="D594" s="23">
        <v>2485.4899999999998</v>
      </c>
      <c r="E594" s="23">
        <v>1019.05</v>
      </c>
    </row>
    <row r="595" spans="1:5" x14ac:dyDescent="0.3">
      <c r="A595" s="24">
        <v>42845</v>
      </c>
      <c r="B595" s="23">
        <v>2017</v>
      </c>
      <c r="C595" s="23" t="s">
        <v>31</v>
      </c>
      <c r="D595" s="23">
        <v>1274</v>
      </c>
      <c r="E595" s="23">
        <v>560.55999999999995</v>
      </c>
    </row>
    <row r="596" spans="1:5" x14ac:dyDescent="0.3">
      <c r="A596" s="24">
        <v>42639</v>
      </c>
      <c r="B596" s="23">
        <v>2016</v>
      </c>
      <c r="C596" s="23" t="s">
        <v>30</v>
      </c>
      <c r="D596" s="23">
        <v>820.24</v>
      </c>
      <c r="E596" s="23">
        <v>541.36</v>
      </c>
    </row>
    <row r="597" spans="1:5" x14ac:dyDescent="0.3">
      <c r="A597" s="24">
        <v>42661</v>
      </c>
      <c r="B597" s="23">
        <v>2016</v>
      </c>
      <c r="C597" s="23" t="s">
        <v>77</v>
      </c>
      <c r="D597" s="23">
        <v>1430.73</v>
      </c>
      <c r="E597" s="23">
        <v>844.13</v>
      </c>
    </row>
    <row r="598" spans="1:5" x14ac:dyDescent="0.3">
      <c r="A598" s="24">
        <v>42794</v>
      </c>
      <c r="B598" s="23">
        <v>2017</v>
      </c>
      <c r="C598" s="23" t="s">
        <v>30</v>
      </c>
      <c r="D598" s="23">
        <v>349.09</v>
      </c>
      <c r="E598" s="23">
        <v>212.94</v>
      </c>
    </row>
    <row r="599" spans="1:5" x14ac:dyDescent="0.3">
      <c r="A599" s="24">
        <v>42374</v>
      </c>
      <c r="B599" s="23">
        <v>2016</v>
      </c>
      <c r="C599" s="23" t="s">
        <v>77</v>
      </c>
      <c r="D599" s="23">
        <v>1771.18</v>
      </c>
      <c r="E599" s="23">
        <v>885.59</v>
      </c>
    </row>
    <row r="600" spans="1:5" x14ac:dyDescent="0.3">
      <c r="A600" s="24">
        <v>42707</v>
      </c>
      <c r="B600" s="23">
        <v>2016</v>
      </c>
      <c r="C600" s="23" t="s">
        <v>76</v>
      </c>
      <c r="D600" s="23">
        <v>2478.27</v>
      </c>
      <c r="E600" s="23">
        <v>1164.79</v>
      </c>
    </row>
    <row r="601" spans="1:5" x14ac:dyDescent="0.3">
      <c r="A601" s="24">
        <v>43274</v>
      </c>
      <c r="B601" s="23">
        <v>2018</v>
      </c>
      <c r="C601" s="23" t="s">
        <v>31</v>
      </c>
      <c r="D601" s="23">
        <v>1236.55</v>
      </c>
      <c r="E601" s="23">
        <v>581.17999999999995</v>
      </c>
    </row>
    <row r="602" spans="1:5" x14ac:dyDescent="0.3">
      <c r="A602" s="24">
        <v>43375</v>
      </c>
      <c r="B602" s="23">
        <v>2018</v>
      </c>
      <c r="C602" s="23" t="s">
        <v>77</v>
      </c>
      <c r="D602" s="23">
        <v>1816.07</v>
      </c>
      <c r="E602" s="23">
        <v>1017</v>
      </c>
    </row>
    <row r="603" spans="1:5" x14ac:dyDescent="0.3">
      <c r="A603" s="24">
        <v>42484</v>
      </c>
      <c r="B603" s="23">
        <v>2016</v>
      </c>
      <c r="C603" s="23" t="s">
        <v>31</v>
      </c>
      <c r="D603" s="23">
        <v>180.14</v>
      </c>
      <c r="E603" s="23">
        <v>82.86</v>
      </c>
    </row>
    <row r="604" spans="1:5" x14ac:dyDescent="0.3">
      <c r="A604" s="24">
        <v>42803</v>
      </c>
      <c r="B604" s="23">
        <v>2017</v>
      </c>
      <c r="C604" s="23" t="s">
        <v>77</v>
      </c>
      <c r="D604" s="23">
        <v>2433.5100000000002</v>
      </c>
      <c r="E604" s="23">
        <v>1314.1</v>
      </c>
    </row>
    <row r="605" spans="1:5" x14ac:dyDescent="0.3">
      <c r="A605" s="24">
        <v>42819</v>
      </c>
      <c r="B605" s="23">
        <v>2017</v>
      </c>
      <c r="C605" s="23" t="s">
        <v>77</v>
      </c>
      <c r="D605" s="23">
        <v>2145.1</v>
      </c>
      <c r="E605" s="23">
        <v>1158.3499999999999</v>
      </c>
    </row>
    <row r="606" spans="1:5" x14ac:dyDescent="0.3">
      <c r="A606" s="24">
        <v>42570</v>
      </c>
      <c r="B606" s="23">
        <v>2016</v>
      </c>
      <c r="C606" s="23" t="s">
        <v>30</v>
      </c>
      <c r="D606" s="23">
        <v>1331.71</v>
      </c>
      <c r="E606" s="23">
        <v>639.22</v>
      </c>
    </row>
    <row r="607" spans="1:5" x14ac:dyDescent="0.3">
      <c r="A607" s="24">
        <v>42523</v>
      </c>
      <c r="B607" s="23">
        <v>2016</v>
      </c>
      <c r="C607" s="23" t="s">
        <v>77</v>
      </c>
      <c r="D607" s="23">
        <v>2026.51</v>
      </c>
      <c r="E607" s="23">
        <v>1033.52</v>
      </c>
    </row>
    <row r="608" spans="1:5" x14ac:dyDescent="0.3">
      <c r="A608" s="24">
        <v>42413</v>
      </c>
      <c r="B608" s="23">
        <v>2016</v>
      </c>
      <c r="C608" s="23" t="s">
        <v>77</v>
      </c>
      <c r="D608" s="23">
        <v>2157.7600000000002</v>
      </c>
      <c r="E608" s="23">
        <v>1273.08</v>
      </c>
    </row>
    <row r="609" spans="1:5" x14ac:dyDescent="0.3">
      <c r="A609" s="24">
        <v>42858</v>
      </c>
      <c r="B609" s="23">
        <v>2017</v>
      </c>
      <c r="C609" s="23" t="s">
        <v>31</v>
      </c>
      <c r="D609" s="23">
        <v>2231.34</v>
      </c>
      <c r="E609" s="23">
        <v>1271.8599999999999</v>
      </c>
    </row>
    <row r="610" spans="1:5" x14ac:dyDescent="0.3">
      <c r="A610" s="24">
        <v>42449</v>
      </c>
      <c r="B610" s="23">
        <v>2016</v>
      </c>
      <c r="C610" s="23" t="s">
        <v>31</v>
      </c>
      <c r="D610" s="23">
        <v>734.63</v>
      </c>
      <c r="E610" s="23">
        <v>359.97</v>
      </c>
    </row>
    <row r="611" spans="1:5" x14ac:dyDescent="0.3">
      <c r="A611" s="24">
        <v>42649</v>
      </c>
      <c r="B611" s="23">
        <v>2016</v>
      </c>
      <c r="C611" s="23" t="s">
        <v>30</v>
      </c>
      <c r="D611" s="23">
        <v>1839.47</v>
      </c>
      <c r="E611" s="23">
        <v>956.52</v>
      </c>
    </row>
    <row r="612" spans="1:5" x14ac:dyDescent="0.3">
      <c r="A612" s="24">
        <v>43065</v>
      </c>
      <c r="B612" s="23">
        <v>2017</v>
      </c>
      <c r="C612" s="23" t="s">
        <v>76</v>
      </c>
      <c r="D612" s="23">
        <v>422.71</v>
      </c>
      <c r="E612" s="23">
        <v>169.08</v>
      </c>
    </row>
    <row r="613" spans="1:5" x14ac:dyDescent="0.3">
      <c r="A613" s="24">
        <v>42901</v>
      </c>
      <c r="B613" s="23">
        <v>2017</v>
      </c>
      <c r="C613" s="23" t="s">
        <v>77</v>
      </c>
      <c r="D613" s="23">
        <v>2438.39</v>
      </c>
      <c r="E613" s="23">
        <v>1341.11</v>
      </c>
    </row>
    <row r="614" spans="1:5" x14ac:dyDescent="0.3">
      <c r="A614" s="24">
        <v>43426</v>
      </c>
      <c r="B614" s="23">
        <v>2018</v>
      </c>
      <c r="C614" s="23" t="s">
        <v>77</v>
      </c>
      <c r="D614" s="23">
        <v>120.54</v>
      </c>
      <c r="E614" s="23">
        <v>55.45</v>
      </c>
    </row>
    <row r="615" spans="1:5" x14ac:dyDescent="0.3">
      <c r="A615" s="24">
        <v>43084</v>
      </c>
      <c r="B615" s="23">
        <v>2017</v>
      </c>
      <c r="C615" s="23" t="s">
        <v>77</v>
      </c>
      <c r="D615" s="23">
        <v>410.47</v>
      </c>
      <c r="E615" s="23">
        <v>238.07</v>
      </c>
    </row>
    <row r="616" spans="1:5" x14ac:dyDescent="0.3">
      <c r="A616" s="24">
        <v>43242</v>
      </c>
      <c r="B616" s="23">
        <v>2018</v>
      </c>
      <c r="C616" s="23" t="s">
        <v>76</v>
      </c>
      <c r="D616" s="23">
        <v>1300.3599999999999</v>
      </c>
      <c r="E616" s="23">
        <v>728.2</v>
      </c>
    </row>
    <row r="617" spans="1:5" x14ac:dyDescent="0.3">
      <c r="A617" s="24">
        <v>42930</v>
      </c>
      <c r="B617" s="23">
        <v>2017</v>
      </c>
      <c r="C617" s="23" t="s">
        <v>31</v>
      </c>
      <c r="D617" s="23">
        <v>2256.06</v>
      </c>
      <c r="E617" s="23">
        <v>1308.51</v>
      </c>
    </row>
    <row r="618" spans="1:5" x14ac:dyDescent="0.3">
      <c r="A618" s="24">
        <v>43448</v>
      </c>
      <c r="B618" s="23">
        <v>2018</v>
      </c>
      <c r="C618" s="23" t="s">
        <v>31</v>
      </c>
      <c r="D618" s="23">
        <v>553.39</v>
      </c>
      <c r="E618" s="23">
        <v>309.89999999999998</v>
      </c>
    </row>
    <row r="619" spans="1:5" x14ac:dyDescent="0.3">
      <c r="A619" s="24">
        <v>42697</v>
      </c>
      <c r="B619" s="23">
        <v>2016</v>
      </c>
      <c r="C619" s="23" t="s">
        <v>77</v>
      </c>
      <c r="D619" s="23">
        <v>2390.21</v>
      </c>
      <c r="E619" s="23">
        <v>1505.83</v>
      </c>
    </row>
    <row r="620" spans="1:5" x14ac:dyDescent="0.3">
      <c r="A620" s="24">
        <v>43402</v>
      </c>
      <c r="B620" s="23">
        <v>2018</v>
      </c>
      <c r="C620" s="23" t="s">
        <v>76</v>
      </c>
      <c r="D620" s="23">
        <v>1127.4100000000001</v>
      </c>
      <c r="E620" s="23">
        <v>642.62</v>
      </c>
    </row>
    <row r="621" spans="1:5" x14ac:dyDescent="0.3">
      <c r="A621" s="24">
        <v>43366</v>
      </c>
      <c r="B621" s="23">
        <v>2018</v>
      </c>
      <c r="C621" s="23" t="s">
        <v>77</v>
      </c>
      <c r="D621" s="23">
        <v>1275.43</v>
      </c>
      <c r="E621" s="23">
        <v>624.96</v>
      </c>
    </row>
    <row r="622" spans="1:5" x14ac:dyDescent="0.3">
      <c r="A622" s="24">
        <v>42580</v>
      </c>
      <c r="B622" s="23">
        <v>2016</v>
      </c>
      <c r="C622" s="23" t="s">
        <v>31</v>
      </c>
      <c r="D622" s="23">
        <v>1355.51</v>
      </c>
      <c r="E622" s="23">
        <v>691.31</v>
      </c>
    </row>
    <row r="623" spans="1:5" x14ac:dyDescent="0.3">
      <c r="A623" s="24">
        <v>42653</v>
      </c>
      <c r="B623" s="23">
        <v>2016</v>
      </c>
      <c r="C623" s="23" t="s">
        <v>77</v>
      </c>
      <c r="D623" s="23">
        <v>510.72</v>
      </c>
      <c r="E623" s="23">
        <v>209.4</v>
      </c>
    </row>
    <row r="624" spans="1:5" x14ac:dyDescent="0.3">
      <c r="A624" s="24">
        <v>43065</v>
      </c>
      <c r="B624" s="23">
        <v>2017</v>
      </c>
      <c r="C624" s="23" t="s">
        <v>76</v>
      </c>
      <c r="D624" s="23">
        <v>166</v>
      </c>
      <c r="E624" s="23">
        <v>94.62</v>
      </c>
    </row>
    <row r="625" spans="1:5" x14ac:dyDescent="0.3">
      <c r="A625" s="24">
        <v>43448</v>
      </c>
      <c r="B625" s="23">
        <v>2018</v>
      </c>
      <c r="C625" s="23" t="s">
        <v>31</v>
      </c>
      <c r="D625" s="23">
        <v>915.38</v>
      </c>
      <c r="E625" s="23">
        <v>485.15</v>
      </c>
    </row>
    <row r="626" spans="1:5" x14ac:dyDescent="0.3">
      <c r="A626" s="24">
        <v>42676</v>
      </c>
      <c r="B626" s="23">
        <v>2016</v>
      </c>
      <c r="C626" s="23" t="s">
        <v>31</v>
      </c>
      <c r="D626" s="23">
        <v>617.54</v>
      </c>
      <c r="E626" s="23">
        <v>240.84</v>
      </c>
    </row>
    <row r="627" spans="1:5" x14ac:dyDescent="0.3">
      <c r="A627" s="24">
        <v>42982</v>
      </c>
      <c r="B627" s="23">
        <v>2017</v>
      </c>
      <c r="C627" s="23" t="s">
        <v>77</v>
      </c>
      <c r="D627" s="23">
        <v>2497.58</v>
      </c>
      <c r="E627" s="23">
        <v>1523.52</v>
      </c>
    </row>
    <row r="628" spans="1:5" x14ac:dyDescent="0.3">
      <c r="A628" s="24">
        <v>43060</v>
      </c>
      <c r="B628" s="23">
        <v>2017</v>
      </c>
      <c r="C628" s="23" t="s">
        <v>31</v>
      </c>
      <c r="D628" s="23">
        <v>2154.19</v>
      </c>
      <c r="E628" s="23">
        <v>1034.01</v>
      </c>
    </row>
    <row r="629" spans="1:5" x14ac:dyDescent="0.3">
      <c r="A629" s="24">
        <v>42985</v>
      </c>
      <c r="B629" s="23">
        <v>2017</v>
      </c>
      <c r="C629" s="23" t="s">
        <v>30</v>
      </c>
      <c r="D629" s="23">
        <v>1062.3699999999999</v>
      </c>
      <c r="E629" s="23">
        <v>446.2</v>
      </c>
    </row>
    <row r="630" spans="1:5" x14ac:dyDescent="0.3">
      <c r="A630" s="24">
        <v>43315</v>
      </c>
      <c r="B630" s="23">
        <v>2018</v>
      </c>
      <c r="C630" s="23" t="s">
        <v>30</v>
      </c>
      <c r="D630" s="23">
        <v>726.73</v>
      </c>
      <c r="E630" s="23">
        <v>334.3</v>
      </c>
    </row>
    <row r="631" spans="1:5" x14ac:dyDescent="0.3">
      <c r="A631" s="24">
        <v>42552</v>
      </c>
      <c r="B631" s="23">
        <v>2016</v>
      </c>
      <c r="C631" s="23" t="s">
        <v>77</v>
      </c>
      <c r="D631" s="23">
        <v>1883.29</v>
      </c>
      <c r="E631" s="23">
        <v>1148.81</v>
      </c>
    </row>
    <row r="632" spans="1:5" x14ac:dyDescent="0.3">
      <c r="A632" s="24">
        <v>43072</v>
      </c>
      <c r="B632" s="23">
        <v>2017</v>
      </c>
      <c r="C632" s="23" t="s">
        <v>31</v>
      </c>
      <c r="D632" s="23">
        <v>850.93</v>
      </c>
      <c r="E632" s="23">
        <v>442.48</v>
      </c>
    </row>
    <row r="633" spans="1:5" x14ac:dyDescent="0.3">
      <c r="A633" s="24">
        <v>42709</v>
      </c>
      <c r="B633" s="23">
        <v>2016</v>
      </c>
      <c r="C633" s="23" t="s">
        <v>31</v>
      </c>
      <c r="D633" s="23">
        <v>2376.0100000000002</v>
      </c>
      <c r="E633" s="23">
        <v>1188.01</v>
      </c>
    </row>
    <row r="634" spans="1:5" x14ac:dyDescent="0.3">
      <c r="A634" s="24">
        <v>42860</v>
      </c>
      <c r="B634" s="23">
        <v>2017</v>
      </c>
      <c r="C634" s="23" t="s">
        <v>31</v>
      </c>
      <c r="D634" s="23">
        <v>183.9</v>
      </c>
      <c r="E634" s="23">
        <v>75.400000000000006</v>
      </c>
    </row>
    <row r="635" spans="1:5" x14ac:dyDescent="0.3">
      <c r="A635" s="24">
        <v>43135</v>
      </c>
      <c r="B635" s="23">
        <v>2018</v>
      </c>
      <c r="C635" s="23" t="s">
        <v>30</v>
      </c>
      <c r="D635" s="23">
        <v>2031.22</v>
      </c>
      <c r="E635" s="23">
        <v>1259.3599999999999</v>
      </c>
    </row>
    <row r="636" spans="1:5" x14ac:dyDescent="0.3">
      <c r="A636" s="24">
        <v>43317</v>
      </c>
      <c r="B636" s="23">
        <v>2018</v>
      </c>
      <c r="C636" s="23" t="s">
        <v>76</v>
      </c>
      <c r="D636" s="23">
        <v>1876.79</v>
      </c>
      <c r="E636" s="23">
        <v>1032.23</v>
      </c>
    </row>
    <row r="637" spans="1:5" x14ac:dyDescent="0.3">
      <c r="A637" s="24">
        <v>42879</v>
      </c>
      <c r="B637" s="23">
        <v>2017</v>
      </c>
      <c r="C637" s="23" t="s">
        <v>77</v>
      </c>
      <c r="D637" s="23">
        <v>89.32</v>
      </c>
      <c r="E637" s="23">
        <v>47.34</v>
      </c>
    </row>
    <row r="638" spans="1:5" x14ac:dyDescent="0.3">
      <c r="A638" s="24">
        <v>42870</v>
      </c>
      <c r="B638" s="23">
        <v>2017</v>
      </c>
      <c r="C638" s="23" t="s">
        <v>76</v>
      </c>
      <c r="D638" s="23">
        <v>56.93</v>
      </c>
      <c r="E638" s="23">
        <v>35.299999999999997</v>
      </c>
    </row>
    <row r="639" spans="1:5" x14ac:dyDescent="0.3">
      <c r="A639" s="24">
        <v>43186</v>
      </c>
      <c r="B639" s="23">
        <v>2018</v>
      </c>
      <c r="C639" s="23" t="s">
        <v>30</v>
      </c>
      <c r="D639" s="23">
        <v>312.88</v>
      </c>
      <c r="E639" s="23">
        <v>206.5</v>
      </c>
    </row>
    <row r="640" spans="1:5" x14ac:dyDescent="0.3">
      <c r="A640" s="24">
        <v>42876</v>
      </c>
      <c r="B640" s="23">
        <v>2017</v>
      </c>
      <c r="C640" s="23" t="s">
        <v>76</v>
      </c>
      <c r="D640" s="23">
        <v>215.25</v>
      </c>
      <c r="E640" s="23">
        <v>116.24</v>
      </c>
    </row>
    <row r="641" spans="1:5" x14ac:dyDescent="0.3">
      <c r="A641" s="24">
        <v>42725</v>
      </c>
      <c r="B641" s="23">
        <v>2016</v>
      </c>
      <c r="C641" s="23" t="s">
        <v>77</v>
      </c>
      <c r="D641" s="23">
        <v>1828.73</v>
      </c>
      <c r="E641" s="23">
        <v>987.51</v>
      </c>
    </row>
    <row r="642" spans="1:5" x14ac:dyDescent="0.3">
      <c r="A642" s="24">
        <v>42539</v>
      </c>
      <c r="B642" s="23">
        <v>2016</v>
      </c>
      <c r="C642" s="23" t="s">
        <v>31</v>
      </c>
      <c r="D642" s="23">
        <v>2246.1999999999998</v>
      </c>
      <c r="E642" s="23">
        <v>920.94</v>
      </c>
    </row>
    <row r="643" spans="1:5" x14ac:dyDescent="0.3">
      <c r="A643" s="24">
        <v>43425</v>
      </c>
      <c r="B643" s="23">
        <v>2018</v>
      </c>
      <c r="C643" s="23" t="s">
        <v>76</v>
      </c>
      <c r="D643" s="23">
        <v>1920.01</v>
      </c>
      <c r="E643" s="23">
        <v>864</v>
      </c>
    </row>
    <row r="644" spans="1:5" x14ac:dyDescent="0.3">
      <c r="A644" s="24">
        <v>42494</v>
      </c>
      <c r="B644" s="23">
        <v>2016</v>
      </c>
      <c r="C644" s="23" t="s">
        <v>30</v>
      </c>
      <c r="D644" s="23">
        <v>45.31</v>
      </c>
      <c r="E644" s="23">
        <v>29</v>
      </c>
    </row>
    <row r="645" spans="1:5" x14ac:dyDescent="0.3">
      <c r="A645" s="24">
        <v>42683</v>
      </c>
      <c r="B645" s="23">
        <v>2016</v>
      </c>
      <c r="C645" s="23" t="s">
        <v>31</v>
      </c>
      <c r="D645" s="23">
        <v>1753.84</v>
      </c>
      <c r="E645" s="23">
        <v>1175.07</v>
      </c>
    </row>
    <row r="646" spans="1:5" x14ac:dyDescent="0.3">
      <c r="A646" s="24">
        <v>43160</v>
      </c>
      <c r="B646" s="23">
        <v>2018</v>
      </c>
      <c r="C646" s="23" t="s">
        <v>77</v>
      </c>
      <c r="D646" s="23">
        <v>958.21</v>
      </c>
      <c r="E646" s="23">
        <v>622.84</v>
      </c>
    </row>
    <row r="647" spans="1:5" x14ac:dyDescent="0.3">
      <c r="A647" s="24">
        <v>43281</v>
      </c>
      <c r="B647" s="23">
        <v>2018</v>
      </c>
      <c r="C647" s="23" t="s">
        <v>77</v>
      </c>
      <c r="D647" s="23">
        <v>1866.89</v>
      </c>
      <c r="E647" s="23">
        <v>1232.1500000000001</v>
      </c>
    </row>
    <row r="648" spans="1:5" x14ac:dyDescent="0.3">
      <c r="A648" s="24">
        <v>42396</v>
      </c>
      <c r="B648" s="23">
        <v>2016</v>
      </c>
      <c r="C648" s="23" t="s">
        <v>76</v>
      </c>
      <c r="D648" s="23">
        <v>102.45</v>
      </c>
      <c r="E648" s="23">
        <v>52.25</v>
      </c>
    </row>
    <row r="649" spans="1:5" x14ac:dyDescent="0.3">
      <c r="A649" s="24">
        <v>42490</v>
      </c>
      <c r="B649" s="23">
        <v>2016</v>
      </c>
      <c r="C649" s="23" t="s">
        <v>31</v>
      </c>
      <c r="D649" s="23">
        <v>269.88</v>
      </c>
      <c r="E649" s="23">
        <v>107.95</v>
      </c>
    </row>
    <row r="650" spans="1:5" x14ac:dyDescent="0.3">
      <c r="A650" s="24">
        <v>43331</v>
      </c>
      <c r="B650" s="23">
        <v>2018</v>
      </c>
      <c r="C650" s="23" t="s">
        <v>77</v>
      </c>
      <c r="D650" s="23">
        <v>1622.11</v>
      </c>
      <c r="E650" s="23">
        <v>778.61</v>
      </c>
    </row>
    <row r="651" spans="1:5" x14ac:dyDescent="0.3">
      <c r="A651" s="24">
        <v>42937</v>
      </c>
      <c r="B651" s="23">
        <v>2017</v>
      </c>
      <c r="C651" s="23" t="s">
        <v>31</v>
      </c>
      <c r="D651" s="23">
        <v>98.09</v>
      </c>
      <c r="E651" s="23">
        <v>38.26</v>
      </c>
    </row>
    <row r="652" spans="1:5" x14ac:dyDescent="0.3">
      <c r="A652" s="24">
        <v>42989</v>
      </c>
      <c r="B652" s="23">
        <v>2017</v>
      </c>
      <c r="C652" s="23" t="s">
        <v>30</v>
      </c>
      <c r="D652" s="23">
        <v>2121.16</v>
      </c>
      <c r="E652" s="23">
        <v>1103</v>
      </c>
    </row>
    <row r="653" spans="1:5" x14ac:dyDescent="0.3">
      <c r="A653" s="24">
        <v>42809</v>
      </c>
      <c r="B653" s="23">
        <v>2017</v>
      </c>
      <c r="C653" s="23" t="s">
        <v>77</v>
      </c>
      <c r="D653" s="23">
        <v>1324.71</v>
      </c>
      <c r="E653" s="23">
        <v>794.83</v>
      </c>
    </row>
    <row r="654" spans="1:5" x14ac:dyDescent="0.3">
      <c r="A654" s="24">
        <v>43283</v>
      </c>
      <c r="B654" s="23">
        <v>2018</v>
      </c>
      <c r="C654" s="23" t="s">
        <v>31</v>
      </c>
      <c r="D654" s="23">
        <v>2115.63</v>
      </c>
      <c r="E654" s="23">
        <v>1015.5</v>
      </c>
    </row>
    <row r="655" spans="1:5" x14ac:dyDescent="0.3">
      <c r="A655" s="24">
        <v>42567</v>
      </c>
      <c r="B655" s="23">
        <v>2016</v>
      </c>
      <c r="C655" s="23" t="s">
        <v>76</v>
      </c>
      <c r="D655" s="23">
        <v>2350.71</v>
      </c>
      <c r="E655" s="23">
        <v>1551.47</v>
      </c>
    </row>
    <row r="656" spans="1:5" x14ac:dyDescent="0.3">
      <c r="A656" s="24">
        <v>42435</v>
      </c>
      <c r="B656" s="23">
        <v>2016</v>
      </c>
      <c r="C656" s="23" t="s">
        <v>31</v>
      </c>
      <c r="D656" s="23">
        <v>357.19</v>
      </c>
      <c r="E656" s="23">
        <v>157.16</v>
      </c>
    </row>
    <row r="657" spans="1:5" x14ac:dyDescent="0.3">
      <c r="A657" s="24">
        <v>43068</v>
      </c>
      <c r="B657" s="23">
        <v>2017</v>
      </c>
      <c r="C657" s="23" t="s">
        <v>31</v>
      </c>
      <c r="D657" s="23">
        <v>2313.92</v>
      </c>
      <c r="E657" s="23">
        <v>1226.3800000000001</v>
      </c>
    </row>
    <row r="658" spans="1:5" x14ac:dyDescent="0.3">
      <c r="A658" s="24">
        <v>43307</v>
      </c>
      <c r="B658" s="23">
        <v>2018</v>
      </c>
      <c r="C658" s="23" t="s">
        <v>77</v>
      </c>
      <c r="D658" s="23">
        <v>1059.7</v>
      </c>
      <c r="E658" s="23">
        <v>710</v>
      </c>
    </row>
    <row r="659" spans="1:5" x14ac:dyDescent="0.3">
      <c r="A659" s="24">
        <v>43043</v>
      </c>
      <c r="B659" s="23">
        <v>2017</v>
      </c>
      <c r="C659" s="23" t="s">
        <v>76</v>
      </c>
      <c r="D659" s="23">
        <v>353.06</v>
      </c>
      <c r="E659" s="23">
        <v>222.43</v>
      </c>
    </row>
    <row r="660" spans="1:5" x14ac:dyDescent="0.3">
      <c r="A660" s="24">
        <v>42749</v>
      </c>
      <c r="B660" s="23">
        <v>2017</v>
      </c>
      <c r="C660" s="23" t="s">
        <v>30</v>
      </c>
      <c r="D660" s="23">
        <v>1504.56</v>
      </c>
      <c r="E660" s="23">
        <v>857.6</v>
      </c>
    </row>
    <row r="661" spans="1:5" x14ac:dyDescent="0.3">
      <c r="A661" s="24">
        <v>42864</v>
      </c>
      <c r="B661" s="23">
        <v>2017</v>
      </c>
      <c r="C661" s="23" t="s">
        <v>30</v>
      </c>
      <c r="D661" s="23">
        <v>593.80999999999995</v>
      </c>
      <c r="E661" s="23">
        <v>385.98</v>
      </c>
    </row>
    <row r="662" spans="1:5" x14ac:dyDescent="0.3">
      <c r="A662" s="24">
        <v>43087</v>
      </c>
      <c r="B662" s="23">
        <v>2017</v>
      </c>
      <c r="C662" s="23" t="s">
        <v>30</v>
      </c>
      <c r="D662" s="23">
        <v>1254.81</v>
      </c>
      <c r="E662" s="23">
        <v>639.95000000000005</v>
      </c>
    </row>
    <row r="663" spans="1:5" x14ac:dyDescent="0.3">
      <c r="A663" s="24">
        <v>42489</v>
      </c>
      <c r="B663" s="23">
        <v>2016</v>
      </c>
      <c r="C663" s="23" t="s">
        <v>30</v>
      </c>
      <c r="D663" s="23">
        <v>1753.17</v>
      </c>
      <c r="E663" s="23">
        <v>876.59</v>
      </c>
    </row>
    <row r="664" spans="1:5" x14ac:dyDescent="0.3">
      <c r="A664" s="24">
        <v>43133</v>
      </c>
      <c r="B664" s="23">
        <v>2018</v>
      </c>
      <c r="C664" s="23" t="s">
        <v>30</v>
      </c>
      <c r="D664" s="23">
        <v>1441.19</v>
      </c>
      <c r="E664" s="23">
        <v>864.71</v>
      </c>
    </row>
    <row r="665" spans="1:5" x14ac:dyDescent="0.3">
      <c r="A665" s="24">
        <v>42380</v>
      </c>
      <c r="B665" s="23">
        <v>2016</v>
      </c>
      <c r="C665" s="23" t="s">
        <v>77</v>
      </c>
      <c r="D665" s="23">
        <v>691.6</v>
      </c>
      <c r="E665" s="23">
        <v>290.47000000000003</v>
      </c>
    </row>
  </sheetData>
  <mergeCells count="1">
    <mergeCell ref="G8:H8"/>
  </mergeCells>
  <conditionalFormatting sqref="A2:E665">
    <cfRule type="expression" dxfId="13" priority="2">
      <formula>AND($C2=#REF!,$B2=#REF!)</formula>
    </cfRule>
  </conditionalFormatting>
  <conditionalFormatting sqref="G12:G15">
    <cfRule type="expression" dxfId="12" priority="1">
      <formula>AND($C9=#REF!,$B9=#REF!)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0B813-884A-4E0D-861C-DC932C765F18}">
  <sheetPr>
    <tabColor rgb="FFFF0000"/>
  </sheetPr>
  <dimension ref="A1:O665"/>
  <sheetViews>
    <sheetView zoomScale="160" zoomScaleNormal="160" workbookViewId="0">
      <selection activeCell="C10" sqref="C10"/>
    </sheetView>
  </sheetViews>
  <sheetFormatPr defaultRowHeight="14.4" x14ac:dyDescent="0.3"/>
  <cols>
    <col min="1" max="1" width="12.33203125" customWidth="1"/>
    <col min="2" max="2" width="7.5546875" customWidth="1"/>
    <col min="3" max="3" width="10.44140625" customWidth="1"/>
    <col min="4" max="5" width="12.44140625" customWidth="1"/>
    <col min="8" max="8" width="11.33203125" customWidth="1"/>
    <col min="15" max="15" width="15.6640625" customWidth="1"/>
  </cols>
  <sheetData>
    <row r="1" spans="1:15" x14ac:dyDescent="0.3">
      <c r="A1" s="56" t="s">
        <v>1</v>
      </c>
      <c r="B1" s="56" t="s">
        <v>52</v>
      </c>
      <c r="C1" s="56" t="s">
        <v>29</v>
      </c>
      <c r="D1" s="56" t="s">
        <v>2</v>
      </c>
      <c r="E1" s="56" t="s">
        <v>75</v>
      </c>
      <c r="G1" t="s">
        <v>129</v>
      </c>
    </row>
    <row r="2" spans="1:15" x14ac:dyDescent="0.3">
      <c r="A2" s="24">
        <v>43296</v>
      </c>
      <c r="B2" s="23">
        <v>2018</v>
      </c>
      <c r="C2" s="23" t="s">
        <v>30</v>
      </c>
      <c r="D2" s="23">
        <v>2453.52</v>
      </c>
      <c r="E2" s="23">
        <v>1128.6199999999999</v>
      </c>
    </row>
    <row r="3" spans="1:15" x14ac:dyDescent="0.3">
      <c r="A3" s="24">
        <v>42415</v>
      </c>
      <c r="B3" s="23">
        <v>2016</v>
      </c>
      <c r="C3" s="23" t="s">
        <v>31</v>
      </c>
      <c r="D3" s="23">
        <v>2391.92</v>
      </c>
      <c r="E3" s="23">
        <v>980.69</v>
      </c>
      <c r="G3" s="93" t="s">
        <v>142</v>
      </c>
      <c r="H3" s="34"/>
      <c r="I3" s="34"/>
      <c r="J3" s="34"/>
      <c r="K3" s="34"/>
      <c r="L3" s="34"/>
      <c r="M3" s="34"/>
      <c r="N3" s="34"/>
      <c r="O3" s="35"/>
    </row>
    <row r="4" spans="1:15" x14ac:dyDescent="0.3">
      <c r="A4" s="24">
        <v>43054</v>
      </c>
      <c r="B4" s="23">
        <v>2017</v>
      </c>
      <c r="C4" s="23" t="s">
        <v>77</v>
      </c>
      <c r="D4" s="23">
        <v>53.23</v>
      </c>
      <c r="E4" s="23">
        <v>22.89</v>
      </c>
      <c r="G4" s="98" t="s">
        <v>143</v>
      </c>
      <c r="H4" s="36"/>
      <c r="I4" s="36"/>
      <c r="J4" s="36"/>
      <c r="K4" s="36"/>
      <c r="L4" s="36"/>
      <c r="M4" s="36"/>
      <c r="N4" s="36"/>
      <c r="O4" s="37"/>
    </row>
    <row r="5" spans="1:15" x14ac:dyDescent="0.3">
      <c r="A5" s="24">
        <v>43343</v>
      </c>
      <c r="B5" s="23">
        <v>2018</v>
      </c>
      <c r="C5" s="23" t="s">
        <v>77</v>
      </c>
      <c r="D5" s="23">
        <v>1558.76</v>
      </c>
      <c r="E5" s="23">
        <v>888.49</v>
      </c>
      <c r="G5" s="98" t="s">
        <v>144</v>
      </c>
      <c r="H5" s="36"/>
      <c r="I5" s="36"/>
      <c r="J5" s="36"/>
      <c r="K5" s="36"/>
      <c r="L5" s="36"/>
      <c r="M5" s="36"/>
      <c r="N5" s="36"/>
      <c r="O5" s="37"/>
    </row>
    <row r="6" spans="1:15" x14ac:dyDescent="0.3">
      <c r="A6" s="24">
        <v>43450</v>
      </c>
      <c r="B6" s="23">
        <v>2018</v>
      </c>
      <c r="C6" s="23" t="s">
        <v>31</v>
      </c>
      <c r="D6" s="23">
        <v>917.72</v>
      </c>
      <c r="E6" s="23">
        <v>568.99</v>
      </c>
      <c r="G6" s="99"/>
      <c r="H6" s="38"/>
      <c r="I6" s="38"/>
      <c r="J6" s="38"/>
      <c r="K6" s="38"/>
      <c r="L6" s="38"/>
      <c r="M6" s="38"/>
      <c r="N6" s="38"/>
      <c r="O6" s="39"/>
    </row>
    <row r="7" spans="1:15" x14ac:dyDescent="0.3">
      <c r="A7" s="24">
        <v>43236</v>
      </c>
      <c r="B7" s="23">
        <v>2018</v>
      </c>
      <c r="C7" s="23" t="s">
        <v>31</v>
      </c>
      <c r="D7" s="23">
        <v>1876.27</v>
      </c>
      <c r="E7" s="23">
        <v>731.75</v>
      </c>
    </row>
    <row r="8" spans="1:15" x14ac:dyDescent="0.3">
      <c r="A8" s="24">
        <v>42731</v>
      </c>
      <c r="B8" s="23">
        <v>2016</v>
      </c>
      <c r="C8" s="23" t="s">
        <v>76</v>
      </c>
      <c r="D8" s="23">
        <v>1487.82</v>
      </c>
      <c r="E8" s="23">
        <v>684.4</v>
      </c>
    </row>
    <row r="9" spans="1:15" x14ac:dyDescent="0.3">
      <c r="A9" s="24">
        <v>42996</v>
      </c>
      <c r="B9" s="23">
        <v>2017</v>
      </c>
      <c r="C9" s="23" t="s">
        <v>30</v>
      </c>
      <c r="D9" s="23">
        <v>2017.73</v>
      </c>
      <c r="E9" s="23">
        <v>807.09</v>
      </c>
      <c r="G9" s="55" t="s">
        <v>52</v>
      </c>
      <c r="H9" s="23">
        <v>2018</v>
      </c>
    </row>
    <row r="10" spans="1:15" x14ac:dyDescent="0.3">
      <c r="A10" s="24">
        <v>43255</v>
      </c>
      <c r="B10" s="23">
        <v>2018</v>
      </c>
      <c r="C10" s="23" t="s">
        <v>76</v>
      </c>
      <c r="D10" s="23">
        <v>1459.48</v>
      </c>
      <c r="E10" s="23">
        <v>569.20000000000005</v>
      </c>
    </row>
    <row r="11" spans="1:15" x14ac:dyDescent="0.3">
      <c r="A11" s="24">
        <v>43229</v>
      </c>
      <c r="B11" s="23">
        <v>2018</v>
      </c>
      <c r="C11" s="23" t="s">
        <v>77</v>
      </c>
      <c r="D11" s="23">
        <v>1020.18</v>
      </c>
      <c r="E11" s="23">
        <v>591.70000000000005</v>
      </c>
      <c r="G11" s="56" t="s">
        <v>29</v>
      </c>
      <c r="H11" s="56" t="s">
        <v>145</v>
      </c>
    </row>
    <row r="12" spans="1:15" x14ac:dyDescent="0.3">
      <c r="A12" s="24">
        <v>42557</v>
      </c>
      <c r="B12" s="23">
        <v>2016</v>
      </c>
      <c r="C12" s="23" t="s">
        <v>77</v>
      </c>
      <c r="D12" s="23">
        <v>653.87</v>
      </c>
      <c r="E12" s="23">
        <v>274.63</v>
      </c>
      <c r="G12" s="23" t="s">
        <v>30</v>
      </c>
      <c r="H12" s="26">
        <f t="shared" ref="H12:H15" si="0">AVERAGEIFS($D$2:$D$665,$C$2:$C$665,G12,$B$2:$B$665,$H$9)</f>
        <v>1213.6546031746036</v>
      </c>
    </row>
    <row r="13" spans="1:15" x14ac:dyDescent="0.3">
      <c r="A13" s="24">
        <v>43048</v>
      </c>
      <c r="B13" s="23">
        <v>2017</v>
      </c>
      <c r="C13" s="23" t="s">
        <v>76</v>
      </c>
      <c r="D13" s="23">
        <v>1044.3699999999999</v>
      </c>
      <c r="E13" s="23">
        <v>616.17999999999995</v>
      </c>
      <c r="G13" s="23" t="s">
        <v>31</v>
      </c>
      <c r="H13" s="26">
        <f t="shared" si="0"/>
        <v>1215.0755769230773</v>
      </c>
    </row>
    <row r="14" spans="1:15" x14ac:dyDescent="0.3">
      <c r="A14" s="24">
        <v>42985</v>
      </c>
      <c r="B14" s="23">
        <v>2017</v>
      </c>
      <c r="C14" s="23" t="s">
        <v>77</v>
      </c>
      <c r="D14" s="23">
        <v>1900.47</v>
      </c>
      <c r="E14" s="23">
        <v>988.24</v>
      </c>
      <c r="G14" s="23" t="s">
        <v>77</v>
      </c>
      <c r="H14" s="26">
        <f t="shared" si="0"/>
        <v>1336.1868750000001</v>
      </c>
    </row>
    <row r="15" spans="1:15" x14ac:dyDescent="0.3">
      <c r="A15" s="24">
        <v>42838</v>
      </c>
      <c r="B15" s="23">
        <v>2017</v>
      </c>
      <c r="C15" s="23" t="s">
        <v>77</v>
      </c>
      <c r="D15" s="23">
        <v>1129.45</v>
      </c>
      <c r="E15" s="23">
        <v>463.07</v>
      </c>
      <c r="G15" s="23" t="s">
        <v>76</v>
      </c>
      <c r="H15" s="26">
        <f t="shared" si="0"/>
        <v>1405.6027586206892</v>
      </c>
    </row>
    <row r="16" spans="1:15" x14ac:dyDescent="0.3">
      <c r="A16" s="24">
        <v>42906</v>
      </c>
      <c r="B16" s="23">
        <v>2017</v>
      </c>
      <c r="C16" s="23" t="s">
        <v>77</v>
      </c>
      <c r="D16" s="23">
        <v>328.7</v>
      </c>
      <c r="E16" s="23">
        <v>128.19</v>
      </c>
    </row>
    <row r="17" spans="1:5" x14ac:dyDescent="0.3">
      <c r="A17" s="24">
        <v>42881</v>
      </c>
      <c r="B17" s="23">
        <v>2017</v>
      </c>
      <c r="C17" s="23" t="s">
        <v>31</v>
      </c>
      <c r="D17" s="23">
        <v>58</v>
      </c>
      <c r="E17" s="23">
        <v>36.54</v>
      </c>
    </row>
    <row r="18" spans="1:5" x14ac:dyDescent="0.3">
      <c r="A18" s="24">
        <v>43162</v>
      </c>
      <c r="B18" s="23">
        <v>2018</v>
      </c>
      <c r="C18" s="23" t="s">
        <v>31</v>
      </c>
      <c r="D18" s="23">
        <v>1646.76</v>
      </c>
      <c r="E18" s="23">
        <v>1037.46</v>
      </c>
    </row>
    <row r="19" spans="1:5" x14ac:dyDescent="0.3">
      <c r="A19" s="24">
        <v>43049</v>
      </c>
      <c r="B19" s="23">
        <v>2017</v>
      </c>
      <c r="C19" s="23" t="s">
        <v>77</v>
      </c>
      <c r="D19" s="23">
        <v>1865.2</v>
      </c>
      <c r="E19" s="23">
        <v>895.3</v>
      </c>
    </row>
    <row r="20" spans="1:5" x14ac:dyDescent="0.3">
      <c r="A20" s="24">
        <v>42753</v>
      </c>
      <c r="B20" s="23">
        <v>2017</v>
      </c>
      <c r="C20" s="23" t="s">
        <v>30</v>
      </c>
      <c r="D20" s="23">
        <v>884.17</v>
      </c>
      <c r="E20" s="23">
        <v>512.82000000000005</v>
      </c>
    </row>
    <row r="21" spans="1:5" x14ac:dyDescent="0.3">
      <c r="A21" s="24">
        <v>42898</v>
      </c>
      <c r="B21" s="23">
        <v>2017</v>
      </c>
      <c r="C21" s="23" t="s">
        <v>30</v>
      </c>
      <c r="D21" s="23">
        <v>1891.74</v>
      </c>
      <c r="E21" s="23">
        <v>908.04</v>
      </c>
    </row>
    <row r="22" spans="1:5" x14ac:dyDescent="0.3">
      <c r="A22" s="24">
        <v>43016</v>
      </c>
      <c r="B22" s="23">
        <v>2017</v>
      </c>
      <c r="C22" s="23" t="s">
        <v>31</v>
      </c>
      <c r="D22" s="23">
        <v>561.61</v>
      </c>
      <c r="E22" s="23">
        <v>219.03</v>
      </c>
    </row>
    <row r="23" spans="1:5" x14ac:dyDescent="0.3">
      <c r="A23" s="24">
        <v>42974</v>
      </c>
      <c r="B23" s="23">
        <v>2017</v>
      </c>
      <c r="C23" s="23" t="s">
        <v>30</v>
      </c>
      <c r="D23" s="23">
        <v>713.19</v>
      </c>
      <c r="E23" s="23">
        <v>392.25</v>
      </c>
    </row>
    <row r="24" spans="1:5" x14ac:dyDescent="0.3">
      <c r="A24" s="24">
        <v>42445</v>
      </c>
      <c r="B24" s="23">
        <v>2016</v>
      </c>
      <c r="C24" s="23" t="s">
        <v>31</v>
      </c>
      <c r="D24" s="23">
        <v>148.6</v>
      </c>
      <c r="E24" s="23">
        <v>69.84</v>
      </c>
    </row>
    <row r="25" spans="1:5" x14ac:dyDescent="0.3">
      <c r="A25" s="24">
        <v>42963</v>
      </c>
      <c r="B25" s="23">
        <v>2017</v>
      </c>
      <c r="C25" s="23" t="s">
        <v>76</v>
      </c>
      <c r="D25" s="23">
        <v>2436.08</v>
      </c>
      <c r="E25" s="23">
        <v>1315.48</v>
      </c>
    </row>
    <row r="26" spans="1:5" x14ac:dyDescent="0.3">
      <c r="A26" s="24">
        <v>43129</v>
      </c>
      <c r="B26" s="23">
        <v>2018</v>
      </c>
      <c r="C26" s="23" t="s">
        <v>31</v>
      </c>
      <c r="D26" s="23">
        <v>353.67</v>
      </c>
      <c r="E26" s="23">
        <v>169.76</v>
      </c>
    </row>
    <row r="27" spans="1:5" x14ac:dyDescent="0.3">
      <c r="A27" s="24">
        <v>43046</v>
      </c>
      <c r="B27" s="23">
        <v>2017</v>
      </c>
      <c r="C27" s="23" t="s">
        <v>31</v>
      </c>
      <c r="D27" s="23">
        <v>1993.91</v>
      </c>
      <c r="E27" s="23">
        <v>996.96</v>
      </c>
    </row>
    <row r="28" spans="1:5" x14ac:dyDescent="0.3">
      <c r="A28" s="24">
        <v>43217</v>
      </c>
      <c r="B28" s="23">
        <v>2018</v>
      </c>
      <c r="C28" s="23" t="s">
        <v>76</v>
      </c>
      <c r="D28" s="23">
        <v>1535.67</v>
      </c>
      <c r="E28" s="23">
        <v>982.83</v>
      </c>
    </row>
    <row r="29" spans="1:5" x14ac:dyDescent="0.3">
      <c r="A29" s="24">
        <v>42858</v>
      </c>
      <c r="B29" s="23">
        <v>2017</v>
      </c>
      <c r="C29" s="23" t="s">
        <v>76</v>
      </c>
      <c r="D29" s="23">
        <v>1058.98</v>
      </c>
      <c r="E29" s="23">
        <v>645.98</v>
      </c>
    </row>
    <row r="30" spans="1:5" x14ac:dyDescent="0.3">
      <c r="A30" s="24">
        <v>43026</v>
      </c>
      <c r="B30" s="23">
        <v>2017</v>
      </c>
      <c r="C30" s="23" t="s">
        <v>77</v>
      </c>
      <c r="D30" s="23">
        <v>725.21</v>
      </c>
      <c r="E30" s="23">
        <v>362.61</v>
      </c>
    </row>
    <row r="31" spans="1:5" x14ac:dyDescent="0.3">
      <c r="A31" s="24">
        <v>43043</v>
      </c>
      <c r="B31" s="23">
        <v>2017</v>
      </c>
      <c r="C31" s="23" t="s">
        <v>77</v>
      </c>
      <c r="D31" s="23">
        <v>1332.83</v>
      </c>
      <c r="E31" s="23">
        <v>879.67</v>
      </c>
    </row>
    <row r="32" spans="1:5" x14ac:dyDescent="0.3">
      <c r="A32" s="24">
        <v>42556</v>
      </c>
      <c r="B32" s="23">
        <v>2016</v>
      </c>
      <c r="C32" s="23" t="s">
        <v>30</v>
      </c>
      <c r="D32" s="23">
        <v>1955.26</v>
      </c>
      <c r="E32" s="23">
        <v>860.31</v>
      </c>
    </row>
    <row r="33" spans="1:5" x14ac:dyDescent="0.3">
      <c r="A33" s="24">
        <v>42646</v>
      </c>
      <c r="B33" s="23">
        <v>2016</v>
      </c>
      <c r="C33" s="23" t="s">
        <v>77</v>
      </c>
      <c r="D33" s="23">
        <v>1003.54</v>
      </c>
      <c r="E33" s="23">
        <v>662.34</v>
      </c>
    </row>
    <row r="34" spans="1:5" x14ac:dyDescent="0.3">
      <c r="A34" s="24">
        <v>42806</v>
      </c>
      <c r="B34" s="23">
        <v>2017</v>
      </c>
      <c r="C34" s="23" t="s">
        <v>31</v>
      </c>
      <c r="D34" s="23">
        <v>368.46</v>
      </c>
      <c r="E34" s="23">
        <v>184.23</v>
      </c>
    </row>
    <row r="35" spans="1:5" x14ac:dyDescent="0.3">
      <c r="A35" s="24">
        <v>43019</v>
      </c>
      <c r="B35" s="23">
        <v>2017</v>
      </c>
      <c r="C35" s="23" t="s">
        <v>30</v>
      </c>
      <c r="D35" s="23">
        <v>1473.86</v>
      </c>
      <c r="E35" s="23">
        <v>795.88</v>
      </c>
    </row>
    <row r="36" spans="1:5" x14ac:dyDescent="0.3">
      <c r="A36" s="24">
        <v>43032</v>
      </c>
      <c r="B36" s="23">
        <v>2017</v>
      </c>
      <c r="C36" s="23" t="s">
        <v>76</v>
      </c>
      <c r="D36" s="23">
        <v>539.23</v>
      </c>
      <c r="E36" s="23">
        <v>285.79000000000002</v>
      </c>
    </row>
    <row r="37" spans="1:5" x14ac:dyDescent="0.3">
      <c r="A37" s="24">
        <v>42377</v>
      </c>
      <c r="B37" s="23">
        <v>2016</v>
      </c>
      <c r="C37" s="23" t="s">
        <v>76</v>
      </c>
      <c r="D37" s="23">
        <v>1974.49</v>
      </c>
      <c r="E37" s="23">
        <v>908.27</v>
      </c>
    </row>
    <row r="38" spans="1:5" x14ac:dyDescent="0.3">
      <c r="A38" s="24">
        <v>42964</v>
      </c>
      <c r="B38" s="23">
        <v>2017</v>
      </c>
      <c r="C38" s="23" t="s">
        <v>76</v>
      </c>
      <c r="D38" s="23">
        <v>1931.47</v>
      </c>
      <c r="E38" s="23">
        <v>1081.6199999999999</v>
      </c>
    </row>
    <row r="39" spans="1:5" x14ac:dyDescent="0.3">
      <c r="A39" s="24">
        <v>42688</v>
      </c>
      <c r="B39" s="23">
        <v>2016</v>
      </c>
      <c r="C39" s="23" t="s">
        <v>76</v>
      </c>
      <c r="D39" s="23">
        <v>1449.29</v>
      </c>
      <c r="E39" s="23">
        <v>884.07</v>
      </c>
    </row>
    <row r="40" spans="1:5" x14ac:dyDescent="0.3">
      <c r="A40" s="24">
        <v>42904</v>
      </c>
      <c r="B40" s="23">
        <v>2017</v>
      </c>
      <c r="C40" s="23" t="s">
        <v>77</v>
      </c>
      <c r="D40" s="23">
        <v>2307.69</v>
      </c>
      <c r="E40" s="23">
        <v>1038.46</v>
      </c>
    </row>
    <row r="41" spans="1:5" x14ac:dyDescent="0.3">
      <c r="A41" s="24">
        <v>43193</v>
      </c>
      <c r="B41" s="23">
        <v>2018</v>
      </c>
      <c r="C41" s="23" t="s">
        <v>30</v>
      </c>
      <c r="D41" s="23">
        <v>1115.1300000000001</v>
      </c>
      <c r="E41" s="23">
        <v>490.66</v>
      </c>
    </row>
    <row r="42" spans="1:5" x14ac:dyDescent="0.3">
      <c r="A42" s="24">
        <v>42384</v>
      </c>
      <c r="B42" s="23">
        <v>2016</v>
      </c>
      <c r="C42" s="23" t="s">
        <v>31</v>
      </c>
      <c r="D42" s="23">
        <v>29.88</v>
      </c>
      <c r="E42" s="23">
        <v>16.14</v>
      </c>
    </row>
    <row r="43" spans="1:5" x14ac:dyDescent="0.3">
      <c r="A43" s="24">
        <v>42794</v>
      </c>
      <c r="B43" s="23">
        <v>2017</v>
      </c>
      <c r="C43" s="23" t="s">
        <v>77</v>
      </c>
      <c r="D43" s="23">
        <v>2154.9499999999998</v>
      </c>
      <c r="E43" s="23">
        <v>1077.48</v>
      </c>
    </row>
    <row r="44" spans="1:5" x14ac:dyDescent="0.3">
      <c r="A44" s="24">
        <v>42433</v>
      </c>
      <c r="B44" s="23">
        <v>2016</v>
      </c>
      <c r="C44" s="23" t="s">
        <v>30</v>
      </c>
      <c r="D44" s="23">
        <v>1234.8599999999999</v>
      </c>
      <c r="E44" s="23">
        <v>815.01</v>
      </c>
    </row>
    <row r="45" spans="1:5" x14ac:dyDescent="0.3">
      <c r="A45" s="24">
        <v>43000</v>
      </c>
      <c r="B45" s="23">
        <v>2017</v>
      </c>
      <c r="C45" s="23" t="s">
        <v>76</v>
      </c>
      <c r="D45" s="23">
        <v>2154.1799999999998</v>
      </c>
      <c r="E45" s="23">
        <v>1206.3399999999999</v>
      </c>
    </row>
    <row r="46" spans="1:5" x14ac:dyDescent="0.3">
      <c r="A46" s="24">
        <v>42939</v>
      </c>
      <c r="B46" s="23">
        <v>2017</v>
      </c>
      <c r="C46" s="23" t="s">
        <v>30</v>
      </c>
      <c r="D46" s="23">
        <v>1744.62</v>
      </c>
      <c r="E46" s="23">
        <v>872.31</v>
      </c>
    </row>
    <row r="47" spans="1:5" x14ac:dyDescent="0.3">
      <c r="A47" s="24">
        <v>43269</v>
      </c>
      <c r="B47" s="23">
        <v>2018</v>
      </c>
      <c r="C47" s="23" t="s">
        <v>76</v>
      </c>
      <c r="D47" s="23">
        <v>2298.4499999999998</v>
      </c>
      <c r="E47" s="23">
        <v>1126.24</v>
      </c>
    </row>
    <row r="48" spans="1:5" x14ac:dyDescent="0.3">
      <c r="A48" s="24">
        <v>42596</v>
      </c>
      <c r="B48" s="23">
        <v>2016</v>
      </c>
      <c r="C48" s="23" t="s">
        <v>30</v>
      </c>
      <c r="D48" s="23">
        <v>494.28</v>
      </c>
      <c r="E48" s="23">
        <v>271.85000000000002</v>
      </c>
    </row>
    <row r="49" spans="1:5" x14ac:dyDescent="0.3">
      <c r="A49" s="24">
        <v>42438</v>
      </c>
      <c r="B49" s="23">
        <v>2016</v>
      </c>
      <c r="C49" s="23" t="s">
        <v>31</v>
      </c>
      <c r="D49" s="23">
        <v>2253.0300000000002</v>
      </c>
      <c r="E49" s="23">
        <v>1149.05</v>
      </c>
    </row>
    <row r="50" spans="1:5" x14ac:dyDescent="0.3">
      <c r="A50" s="24">
        <v>42795</v>
      </c>
      <c r="B50" s="23">
        <v>2017</v>
      </c>
      <c r="C50" s="23" t="s">
        <v>31</v>
      </c>
      <c r="D50" s="23">
        <v>1478.09</v>
      </c>
      <c r="E50" s="23">
        <v>768.61</v>
      </c>
    </row>
    <row r="51" spans="1:5" x14ac:dyDescent="0.3">
      <c r="A51" s="24">
        <v>43406</v>
      </c>
      <c r="B51" s="23">
        <v>2018</v>
      </c>
      <c r="C51" s="23" t="s">
        <v>77</v>
      </c>
      <c r="D51" s="23">
        <v>678.92</v>
      </c>
      <c r="E51" s="23">
        <v>325.88</v>
      </c>
    </row>
    <row r="52" spans="1:5" x14ac:dyDescent="0.3">
      <c r="A52" s="24">
        <v>43201</v>
      </c>
      <c r="B52" s="23">
        <v>2018</v>
      </c>
      <c r="C52" s="23" t="s">
        <v>31</v>
      </c>
      <c r="D52" s="23">
        <v>143.51</v>
      </c>
      <c r="E52" s="23">
        <v>71.760000000000005</v>
      </c>
    </row>
    <row r="53" spans="1:5" x14ac:dyDescent="0.3">
      <c r="A53" s="24">
        <v>42425</v>
      </c>
      <c r="B53" s="23">
        <v>2016</v>
      </c>
      <c r="C53" s="23" t="s">
        <v>77</v>
      </c>
      <c r="D53" s="23">
        <v>1868.96</v>
      </c>
      <c r="E53" s="23">
        <v>747.58</v>
      </c>
    </row>
    <row r="54" spans="1:5" x14ac:dyDescent="0.3">
      <c r="A54" s="24">
        <v>42899</v>
      </c>
      <c r="B54" s="23">
        <v>2017</v>
      </c>
      <c r="C54" s="23" t="s">
        <v>77</v>
      </c>
      <c r="D54" s="23">
        <v>1549.63</v>
      </c>
      <c r="E54" s="23">
        <v>604.36</v>
      </c>
    </row>
    <row r="55" spans="1:5" x14ac:dyDescent="0.3">
      <c r="A55" s="24">
        <v>42682</v>
      </c>
      <c r="B55" s="23">
        <v>2016</v>
      </c>
      <c r="C55" s="23" t="s">
        <v>31</v>
      </c>
      <c r="D55" s="23">
        <v>937.24</v>
      </c>
      <c r="E55" s="23">
        <v>459.25</v>
      </c>
    </row>
    <row r="56" spans="1:5" x14ac:dyDescent="0.3">
      <c r="A56" s="24">
        <v>43227</v>
      </c>
      <c r="B56" s="23">
        <v>2018</v>
      </c>
      <c r="C56" s="23" t="s">
        <v>31</v>
      </c>
      <c r="D56" s="23">
        <v>109.84</v>
      </c>
      <c r="E56" s="23">
        <v>54.92</v>
      </c>
    </row>
    <row r="57" spans="1:5" x14ac:dyDescent="0.3">
      <c r="A57" s="24">
        <v>42782</v>
      </c>
      <c r="B57" s="23">
        <v>2017</v>
      </c>
      <c r="C57" s="23" t="s">
        <v>77</v>
      </c>
      <c r="D57" s="23">
        <v>747.68</v>
      </c>
      <c r="E57" s="23">
        <v>500.95</v>
      </c>
    </row>
    <row r="58" spans="1:5" x14ac:dyDescent="0.3">
      <c r="A58" s="24">
        <v>42886</v>
      </c>
      <c r="B58" s="23">
        <v>2017</v>
      </c>
      <c r="C58" s="23" t="s">
        <v>77</v>
      </c>
      <c r="D58" s="23">
        <v>443.35</v>
      </c>
      <c r="E58" s="23">
        <v>252.71</v>
      </c>
    </row>
    <row r="59" spans="1:5" x14ac:dyDescent="0.3">
      <c r="A59" s="24">
        <v>42396</v>
      </c>
      <c r="B59" s="23">
        <v>2016</v>
      </c>
      <c r="C59" s="23" t="s">
        <v>77</v>
      </c>
      <c r="D59" s="23">
        <v>1129.8499999999999</v>
      </c>
      <c r="E59" s="23">
        <v>723.1</v>
      </c>
    </row>
    <row r="60" spans="1:5" x14ac:dyDescent="0.3">
      <c r="A60" s="24">
        <v>42632</v>
      </c>
      <c r="B60" s="23">
        <v>2016</v>
      </c>
      <c r="C60" s="23" t="s">
        <v>76</v>
      </c>
      <c r="D60" s="23">
        <v>2202.75</v>
      </c>
      <c r="E60" s="23">
        <v>947.18</v>
      </c>
    </row>
    <row r="61" spans="1:5" x14ac:dyDescent="0.3">
      <c r="A61" s="24">
        <v>42405</v>
      </c>
      <c r="B61" s="23">
        <v>2016</v>
      </c>
      <c r="C61" s="23" t="s">
        <v>30</v>
      </c>
      <c r="D61" s="23">
        <v>29.56</v>
      </c>
      <c r="E61" s="23">
        <v>11.82</v>
      </c>
    </row>
    <row r="62" spans="1:5" x14ac:dyDescent="0.3">
      <c r="A62" s="24">
        <v>42473</v>
      </c>
      <c r="B62" s="23">
        <v>2016</v>
      </c>
      <c r="C62" s="23" t="s">
        <v>30</v>
      </c>
      <c r="D62" s="23">
        <v>2088.42</v>
      </c>
      <c r="E62" s="23">
        <v>1294.82</v>
      </c>
    </row>
    <row r="63" spans="1:5" x14ac:dyDescent="0.3">
      <c r="A63" s="24">
        <v>42817</v>
      </c>
      <c r="B63" s="23">
        <v>2017</v>
      </c>
      <c r="C63" s="23" t="s">
        <v>31</v>
      </c>
      <c r="D63" s="23">
        <v>708.14</v>
      </c>
      <c r="E63" s="23">
        <v>446.13</v>
      </c>
    </row>
    <row r="64" spans="1:5" x14ac:dyDescent="0.3">
      <c r="A64" s="24">
        <v>43442</v>
      </c>
      <c r="B64" s="23">
        <v>2018</v>
      </c>
      <c r="C64" s="23" t="s">
        <v>77</v>
      </c>
      <c r="D64" s="23">
        <v>44.86</v>
      </c>
      <c r="E64" s="23">
        <v>26.47</v>
      </c>
    </row>
    <row r="65" spans="1:5" x14ac:dyDescent="0.3">
      <c r="A65" s="24">
        <v>42997</v>
      </c>
      <c r="B65" s="23">
        <v>2017</v>
      </c>
      <c r="C65" s="23" t="s">
        <v>76</v>
      </c>
      <c r="D65" s="23">
        <v>1665.87</v>
      </c>
      <c r="E65" s="23">
        <v>866.25</v>
      </c>
    </row>
    <row r="66" spans="1:5" x14ac:dyDescent="0.3">
      <c r="A66" s="24">
        <v>43108</v>
      </c>
      <c r="B66" s="23">
        <v>2018</v>
      </c>
      <c r="C66" s="23" t="s">
        <v>30</v>
      </c>
      <c r="D66" s="23">
        <v>1657.26</v>
      </c>
      <c r="E66" s="23">
        <v>977.78</v>
      </c>
    </row>
    <row r="67" spans="1:5" x14ac:dyDescent="0.3">
      <c r="A67" s="24">
        <v>42763</v>
      </c>
      <c r="B67" s="23">
        <v>2017</v>
      </c>
      <c r="C67" s="23" t="s">
        <v>31</v>
      </c>
      <c r="D67" s="23">
        <v>1543.94</v>
      </c>
      <c r="E67" s="23">
        <v>679.33</v>
      </c>
    </row>
    <row r="68" spans="1:5" x14ac:dyDescent="0.3">
      <c r="A68" s="24">
        <v>42571</v>
      </c>
      <c r="B68" s="23">
        <v>2016</v>
      </c>
      <c r="C68" s="23" t="s">
        <v>30</v>
      </c>
      <c r="D68" s="23">
        <v>1362.96</v>
      </c>
      <c r="E68" s="23">
        <v>708.74</v>
      </c>
    </row>
    <row r="69" spans="1:5" x14ac:dyDescent="0.3">
      <c r="A69" s="24">
        <v>42903</v>
      </c>
      <c r="B69" s="23">
        <v>2017</v>
      </c>
      <c r="C69" s="23" t="s">
        <v>30</v>
      </c>
      <c r="D69" s="23">
        <v>308.39999999999998</v>
      </c>
      <c r="E69" s="23">
        <v>141.86000000000001</v>
      </c>
    </row>
    <row r="70" spans="1:5" x14ac:dyDescent="0.3">
      <c r="A70" s="24">
        <v>42804</v>
      </c>
      <c r="B70" s="23">
        <v>2017</v>
      </c>
      <c r="C70" s="23" t="s">
        <v>77</v>
      </c>
      <c r="D70" s="23">
        <v>2495.48</v>
      </c>
      <c r="E70" s="23">
        <v>1098.01</v>
      </c>
    </row>
    <row r="71" spans="1:5" x14ac:dyDescent="0.3">
      <c r="A71" s="24">
        <v>42865</v>
      </c>
      <c r="B71" s="23">
        <v>2017</v>
      </c>
      <c r="C71" s="23" t="s">
        <v>76</v>
      </c>
      <c r="D71" s="23">
        <v>402.76</v>
      </c>
      <c r="E71" s="23">
        <v>189.3</v>
      </c>
    </row>
    <row r="72" spans="1:5" x14ac:dyDescent="0.3">
      <c r="A72" s="24">
        <v>43228</v>
      </c>
      <c r="B72" s="23">
        <v>2018</v>
      </c>
      <c r="C72" s="23" t="s">
        <v>77</v>
      </c>
      <c r="D72" s="23">
        <v>1421.93</v>
      </c>
      <c r="E72" s="23">
        <v>639.87</v>
      </c>
    </row>
    <row r="73" spans="1:5" x14ac:dyDescent="0.3">
      <c r="A73" s="24">
        <v>42374</v>
      </c>
      <c r="B73" s="23">
        <v>2016</v>
      </c>
      <c r="C73" s="23" t="s">
        <v>31</v>
      </c>
      <c r="D73" s="23">
        <v>1172.31</v>
      </c>
      <c r="E73" s="23">
        <v>644.77</v>
      </c>
    </row>
    <row r="74" spans="1:5" x14ac:dyDescent="0.3">
      <c r="A74" s="24">
        <v>42834</v>
      </c>
      <c r="B74" s="23">
        <v>2017</v>
      </c>
      <c r="C74" s="23" t="s">
        <v>31</v>
      </c>
      <c r="D74" s="23">
        <v>2070.4899999999998</v>
      </c>
      <c r="E74" s="23">
        <v>1345.82</v>
      </c>
    </row>
    <row r="75" spans="1:5" x14ac:dyDescent="0.3">
      <c r="A75" s="24">
        <v>43463</v>
      </c>
      <c r="B75" s="23">
        <v>2018</v>
      </c>
      <c r="C75" s="23" t="s">
        <v>30</v>
      </c>
      <c r="D75" s="23">
        <v>1965.34</v>
      </c>
      <c r="E75" s="23">
        <v>786.14</v>
      </c>
    </row>
    <row r="76" spans="1:5" x14ac:dyDescent="0.3">
      <c r="A76" s="24">
        <v>42542</v>
      </c>
      <c r="B76" s="23">
        <v>2016</v>
      </c>
      <c r="C76" s="23" t="s">
        <v>76</v>
      </c>
      <c r="D76" s="23">
        <v>1833</v>
      </c>
      <c r="E76" s="23">
        <v>879.84</v>
      </c>
    </row>
    <row r="77" spans="1:5" x14ac:dyDescent="0.3">
      <c r="A77" s="24">
        <v>43197</v>
      </c>
      <c r="B77" s="23">
        <v>2018</v>
      </c>
      <c r="C77" s="23" t="s">
        <v>76</v>
      </c>
      <c r="D77" s="23">
        <v>2151.4499999999998</v>
      </c>
      <c r="E77" s="23">
        <v>1312.38</v>
      </c>
    </row>
    <row r="78" spans="1:5" x14ac:dyDescent="0.3">
      <c r="A78" s="24">
        <v>42860</v>
      </c>
      <c r="B78" s="23">
        <v>2017</v>
      </c>
      <c r="C78" s="23" t="s">
        <v>76</v>
      </c>
      <c r="D78" s="23">
        <v>673.95</v>
      </c>
      <c r="E78" s="23">
        <v>384.15</v>
      </c>
    </row>
    <row r="79" spans="1:5" x14ac:dyDescent="0.3">
      <c r="A79" s="24">
        <v>43117</v>
      </c>
      <c r="B79" s="23">
        <v>2018</v>
      </c>
      <c r="C79" s="23" t="s">
        <v>30</v>
      </c>
      <c r="D79" s="23">
        <v>561.58000000000004</v>
      </c>
      <c r="E79" s="23">
        <v>247.1</v>
      </c>
    </row>
    <row r="80" spans="1:5" x14ac:dyDescent="0.3">
      <c r="A80" s="24">
        <v>42957</v>
      </c>
      <c r="B80" s="23">
        <v>2017</v>
      </c>
      <c r="C80" s="23" t="s">
        <v>77</v>
      </c>
      <c r="D80" s="23">
        <v>1342.24</v>
      </c>
      <c r="E80" s="23">
        <v>711.39</v>
      </c>
    </row>
    <row r="81" spans="1:5" x14ac:dyDescent="0.3">
      <c r="A81" s="24">
        <v>43286</v>
      </c>
      <c r="B81" s="23">
        <v>2018</v>
      </c>
      <c r="C81" s="23" t="s">
        <v>31</v>
      </c>
      <c r="D81" s="23">
        <v>1754.6</v>
      </c>
      <c r="E81" s="23">
        <v>789.57</v>
      </c>
    </row>
    <row r="82" spans="1:5" x14ac:dyDescent="0.3">
      <c r="A82" s="24">
        <v>43129</v>
      </c>
      <c r="B82" s="23">
        <v>2018</v>
      </c>
      <c r="C82" s="23" t="s">
        <v>31</v>
      </c>
      <c r="D82" s="23">
        <v>214.29</v>
      </c>
      <c r="E82" s="23">
        <v>109.29</v>
      </c>
    </row>
    <row r="83" spans="1:5" x14ac:dyDescent="0.3">
      <c r="A83" s="24">
        <v>42793</v>
      </c>
      <c r="B83" s="23">
        <v>2017</v>
      </c>
      <c r="C83" s="23" t="s">
        <v>77</v>
      </c>
      <c r="D83" s="23">
        <v>1561.54</v>
      </c>
      <c r="E83" s="23">
        <v>952.54</v>
      </c>
    </row>
    <row r="84" spans="1:5" x14ac:dyDescent="0.3">
      <c r="A84" s="24">
        <v>43165</v>
      </c>
      <c r="B84" s="23">
        <v>2018</v>
      </c>
      <c r="C84" s="23" t="s">
        <v>30</v>
      </c>
      <c r="D84" s="23">
        <v>1673.37</v>
      </c>
      <c r="E84" s="23">
        <v>870.15</v>
      </c>
    </row>
    <row r="85" spans="1:5" x14ac:dyDescent="0.3">
      <c r="A85" s="24">
        <v>43414</v>
      </c>
      <c r="B85" s="23">
        <v>2018</v>
      </c>
      <c r="C85" s="23" t="s">
        <v>30</v>
      </c>
      <c r="D85" s="23">
        <v>773.05</v>
      </c>
      <c r="E85" s="23">
        <v>440.64</v>
      </c>
    </row>
    <row r="86" spans="1:5" x14ac:dyDescent="0.3">
      <c r="A86" s="24">
        <v>43385</v>
      </c>
      <c r="B86" s="23">
        <v>2018</v>
      </c>
      <c r="C86" s="23" t="s">
        <v>30</v>
      </c>
      <c r="D86" s="23">
        <v>418.72</v>
      </c>
      <c r="E86" s="23">
        <v>230.3</v>
      </c>
    </row>
    <row r="87" spans="1:5" x14ac:dyDescent="0.3">
      <c r="A87" s="24">
        <v>43033</v>
      </c>
      <c r="B87" s="23">
        <v>2017</v>
      </c>
      <c r="C87" s="23" t="s">
        <v>76</v>
      </c>
      <c r="D87" s="23">
        <v>1946.44</v>
      </c>
      <c r="E87" s="23">
        <v>1051.08</v>
      </c>
    </row>
    <row r="88" spans="1:5" x14ac:dyDescent="0.3">
      <c r="A88" s="24">
        <v>42791</v>
      </c>
      <c r="B88" s="23">
        <v>2017</v>
      </c>
      <c r="C88" s="23" t="s">
        <v>77</v>
      </c>
      <c r="D88" s="23">
        <v>770.94</v>
      </c>
      <c r="E88" s="23">
        <v>339.21</v>
      </c>
    </row>
    <row r="89" spans="1:5" x14ac:dyDescent="0.3">
      <c r="A89" s="24">
        <v>43332</v>
      </c>
      <c r="B89" s="23">
        <v>2018</v>
      </c>
      <c r="C89" s="23" t="s">
        <v>31</v>
      </c>
      <c r="D89" s="23">
        <v>1222.49</v>
      </c>
      <c r="E89" s="23">
        <v>770.17</v>
      </c>
    </row>
    <row r="90" spans="1:5" x14ac:dyDescent="0.3">
      <c r="A90" s="24">
        <v>43184</v>
      </c>
      <c r="B90" s="23">
        <v>2018</v>
      </c>
      <c r="C90" s="23" t="s">
        <v>30</v>
      </c>
      <c r="D90" s="23">
        <v>1395.46</v>
      </c>
      <c r="E90" s="23">
        <v>851.23</v>
      </c>
    </row>
    <row r="91" spans="1:5" x14ac:dyDescent="0.3">
      <c r="A91" s="24">
        <v>42896</v>
      </c>
      <c r="B91" s="23">
        <v>2017</v>
      </c>
      <c r="C91" s="23" t="s">
        <v>30</v>
      </c>
      <c r="D91" s="23">
        <v>1520.63</v>
      </c>
      <c r="E91" s="23">
        <v>851.55</v>
      </c>
    </row>
    <row r="92" spans="1:5" x14ac:dyDescent="0.3">
      <c r="A92" s="24">
        <v>42635</v>
      </c>
      <c r="B92" s="23">
        <v>2016</v>
      </c>
      <c r="C92" s="23" t="s">
        <v>77</v>
      </c>
      <c r="D92" s="23">
        <v>1094.5</v>
      </c>
      <c r="E92" s="23">
        <v>689.54</v>
      </c>
    </row>
    <row r="93" spans="1:5" x14ac:dyDescent="0.3">
      <c r="A93" s="24">
        <v>42808</v>
      </c>
      <c r="B93" s="23">
        <v>2017</v>
      </c>
      <c r="C93" s="23" t="s">
        <v>31</v>
      </c>
      <c r="D93" s="23">
        <v>76.959999999999994</v>
      </c>
      <c r="E93" s="23">
        <v>33.86</v>
      </c>
    </row>
    <row r="94" spans="1:5" x14ac:dyDescent="0.3">
      <c r="A94" s="24">
        <v>43016</v>
      </c>
      <c r="B94" s="23">
        <v>2017</v>
      </c>
      <c r="C94" s="23" t="s">
        <v>31</v>
      </c>
      <c r="D94" s="23">
        <v>234.72</v>
      </c>
      <c r="E94" s="23">
        <v>152.57</v>
      </c>
    </row>
    <row r="95" spans="1:5" x14ac:dyDescent="0.3">
      <c r="A95" s="24">
        <v>42793</v>
      </c>
      <c r="B95" s="23">
        <v>2017</v>
      </c>
      <c r="C95" s="23" t="s">
        <v>30</v>
      </c>
      <c r="D95" s="23">
        <v>2003.25</v>
      </c>
      <c r="E95" s="23">
        <v>1041.69</v>
      </c>
    </row>
    <row r="96" spans="1:5" x14ac:dyDescent="0.3">
      <c r="A96" s="24">
        <v>42879</v>
      </c>
      <c r="B96" s="23">
        <v>2017</v>
      </c>
      <c r="C96" s="23" t="s">
        <v>31</v>
      </c>
      <c r="D96" s="23">
        <v>1688.01</v>
      </c>
      <c r="E96" s="23">
        <v>1063.45</v>
      </c>
    </row>
    <row r="97" spans="1:5" x14ac:dyDescent="0.3">
      <c r="A97" s="24">
        <v>42733</v>
      </c>
      <c r="B97" s="23">
        <v>2016</v>
      </c>
      <c r="C97" s="23" t="s">
        <v>77</v>
      </c>
      <c r="D97" s="23">
        <v>1538.35</v>
      </c>
      <c r="E97" s="23">
        <v>815.33</v>
      </c>
    </row>
    <row r="98" spans="1:5" x14ac:dyDescent="0.3">
      <c r="A98" s="24">
        <v>42856</v>
      </c>
      <c r="B98" s="23">
        <v>2017</v>
      </c>
      <c r="C98" s="23" t="s">
        <v>76</v>
      </c>
      <c r="D98" s="23">
        <v>147.04</v>
      </c>
      <c r="E98" s="23">
        <v>97.05</v>
      </c>
    </row>
    <row r="99" spans="1:5" x14ac:dyDescent="0.3">
      <c r="A99" s="24">
        <v>42937</v>
      </c>
      <c r="B99" s="23">
        <v>2017</v>
      </c>
      <c r="C99" s="23" t="s">
        <v>76</v>
      </c>
      <c r="D99" s="23">
        <v>1908.31</v>
      </c>
      <c r="E99" s="23">
        <v>954.16</v>
      </c>
    </row>
    <row r="100" spans="1:5" x14ac:dyDescent="0.3">
      <c r="A100" s="24">
        <v>42745</v>
      </c>
      <c r="B100" s="23">
        <v>2017</v>
      </c>
      <c r="C100" s="23" t="s">
        <v>31</v>
      </c>
      <c r="D100" s="23">
        <v>490.77</v>
      </c>
      <c r="E100" s="23">
        <v>319</v>
      </c>
    </row>
    <row r="101" spans="1:5" x14ac:dyDescent="0.3">
      <c r="A101" s="24">
        <v>42920</v>
      </c>
      <c r="B101" s="23">
        <v>2017</v>
      </c>
      <c r="C101" s="23" t="s">
        <v>30</v>
      </c>
      <c r="D101" s="23">
        <v>671.76</v>
      </c>
      <c r="E101" s="23">
        <v>409.77</v>
      </c>
    </row>
    <row r="102" spans="1:5" x14ac:dyDescent="0.3">
      <c r="A102" s="24">
        <v>42556</v>
      </c>
      <c r="B102" s="23">
        <v>2016</v>
      </c>
      <c r="C102" s="23" t="s">
        <v>30</v>
      </c>
      <c r="D102" s="23">
        <v>2301.62</v>
      </c>
      <c r="E102" s="23">
        <v>920.65</v>
      </c>
    </row>
    <row r="103" spans="1:5" x14ac:dyDescent="0.3">
      <c r="A103" s="24">
        <v>42746</v>
      </c>
      <c r="B103" s="23">
        <v>2017</v>
      </c>
      <c r="C103" s="23" t="s">
        <v>77</v>
      </c>
      <c r="D103" s="23">
        <v>502.61</v>
      </c>
      <c r="E103" s="23">
        <v>206.07</v>
      </c>
    </row>
    <row r="104" spans="1:5" x14ac:dyDescent="0.3">
      <c r="A104" s="24">
        <v>43381</v>
      </c>
      <c r="B104" s="23">
        <v>2018</v>
      </c>
      <c r="C104" s="23" t="s">
        <v>30</v>
      </c>
      <c r="D104" s="23">
        <v>1047.6300000000001</v>
      </c>
      <c r="E104" s="23">
        <v>408.58</v>
      </c>
    </row>
    <row r="105" spans="1:5" x14ac:dyDescent="0.3">
      <c r="A105" s="24">
        <v>43227</v>
      </c>
      <c r="B105" s="23">
        <v>2018</v>
      </c>
      <c r="C105" s="23" t="s">
        <v>76</v>
      </c>
      <c r="D105" s="23">
        <v>1647.46</v>
      </c>
      <c r="E105" s="23">
        <v>741.36</v>
      </c>
    </row>
    <row r="106" spans="1:5" x14ac:dyDescent="0.3">
      <c r="A106" s="24">
        <v>43137</v>
      </c>
      <c r="B106" s="23">
        <v>2018</v>
      </c>
      <c r="C106" s="23" t="s">
        <v>31</v>
      </c>
      <c r="D106" s="23">
        <v>609.32000000000005</v>
      </c>
      <c r="E106" s="23">
        <v>280.29000000000002</v>
      </c>
    </row>
    <row r="107" spans="1:5" x14ac:dyDescent="0.3">
      <c r="A107" s="24">
        <v>43141</v>
      </c>
      <c r="B107" s="23">
        <v>2018</v>
      </c>
      <c r="C107" s="23" t="s">
        <v>76</v>
      </c>
      <c r="D107" s="23">
        <v>489.95</v>
      </c>
      <c r="E107" s="23">
        <v>279.27</v>
      </c>
    </row>
    <row r="108" spans="1:5" x14ac:dyDescent="0.3">
      <c r="A108" s="24">
        <v>43200</v>
      </c>
      <c r="B108" s="23">
        <v>2018</v>
      </c>
      <c r="C108" s="23" t="s">
        <v>77</v>
      </c>
      <c r="D108" s="23">
        <v>234.43</v>
      </c>
      <c r="E108" s="23">
        <v>126.59</v>
      </c>
    </row>
    <row r="109" spans="1:5" x14ac:dyDescent="0.3">
      <c r="A109" s="24">
        <v>43119</v>
      </c>
      <c r="B109" s="23">
        <v>2018</v>
      </c>
      <c r="C109" s="23" t="s">
        <v>77</v>
      </c>
      <c r="D109" s="23">
        <v>1988.25</v>
      </c>
      <c r="E109" s="23">
        <v>1113.42</v>
      </c>
    </row>
    <row r="110" spans="1:5" x14ac:dyDescent="0.3">
      <c r="A110" s="24">
        <v>43116</v>
      </c>
      <c r="B110" s="23">
        <v>2018</v>
      </c>
      <c r="C110" s="23" t="s">
        <v>31</v>
      </c>
      <c r="D110" s="23">
        <v>62.18</v>
      </c>
      <c r="E110" s="23">
        <v>24.25</v>
      </c>
    </row>
    <row r="111" spans="1:5" x14ac:dyDescent="0.3">
      <c r="A111" s="24">
        <v>42406</v>
      </c>
      <c r="B111" s="23">
        <v>2016</v>
      </c>
      <c r="C111" s="23" t="s">
        <v>76</v>
      </c>
      <c r="D111" s="23">
        <v>598.85</v>
      </c>
      <c r="E111" s="23">
        <v>269.48</v>
      </c>
    </row>
    <row r="112" spans="1:5" x14ac:dyDescent="0.3">
      <c r="A112" s="24">
        <v>42567</v>
      </c>
      <c r="B112" s="23">
        <v>2016</v>
      </c>
      <c r="C112" s="23" t="s">
        <v>77</v>
      </c>
      <c r="D112" s="23">
        <v>2177.11</v>
      </c>
      <c r="E112" s="23">
        <v>936.16</v>
      </c>
    </row>
    <row r="113" spans="1:5" x14ac:dyDescent="0.3">
      <c r="A113" s="24">
        <v>42801</v>
      </c>
      <c r="B113" s="23">
        <v>2017</v>
      </c>
      <c r="C113" s="23" t="s">
        <v>30</v>
      </c>
      <c r="D113" s="23">
        <v>2417.35</v>
      </c>
      <c r="E113" s="23">
        <v>1281.2</v>
      </c>
    </row>
    <row r="114" spans="1:5" x14ac:dyDescent="0.3">
      <c r="A114" s="24">
        <v>42797</v>
      </c>
      <c r="B114" s="23">
        <v>2017</v>
      </c>
      <c r="C114" s="23" t="s">
        <v>77</v>
      </c>
      <c r="D114" s="23">
        <v>498.52</v>
      </c>
      <c r="E114" s="23">
        <v>259.23</v>
      </c>
    </row>
    <row r="115" spans="1:5" x14ac:dyDescent="0.3">
      <c r="A115" s="24">
        <v>43091</v>
      </c>
      <c r="B115" s="23">
        <v>2017</v>
      </c>
      <c r="C115" s="23" t="s">
        <v>31</v>
      </c>
      <c r="D115" s="23">
        <v>22.8</v>
      </c>
      <c r="E115" s="23">
        <v>13.91</v>
      </c>
    </row>
    <row r="116" spans="1:5" x14ac:dyDescent="0.3">
      <c r="A116" s="24">
        <v>43274</v>
      </c>
      <c r="B116" s="23">
        <v>2018</v>
      </c>
      <c r="C116" s="23" t="s">
        <v>30</v>
      </c>
      <c r="D116" s="23">
        <v>536.25</v>
      </c>
      <c r="E116" s="23">
        <v>294.94</v>
      </c>
    </row>
    <row r="117" spans="1:5" x14ac:dyDescent="0.3">
      <c r="A117" s="24">
        <v>42413</v>
      </c>
      <c r="B117" s="23">
        <v>2016</v>
      </c>
      <c r="C117" s="23" t="s">
        <v>30</v>
      </c>
      <c r="D117" s="23">
        <v>1871.36</v>
      </c>
      <c r="E117" s="23">
        <v>1160.24</v>
      </c>
    </row>
    <row r="118" spans="1:5" x14ac:dyDescent="0.3">
      <c r="A118" s="24">
        <v>42622</v>
      </c>
      <c r="B118" s="23">
        <v>2016</v>
      </c>
      <c r="C118" s="23" t="s">
        <v>31</v>
      </c>
      <c r="D118" s="23">
        <v>880.15</v>
      </c>
      <c r="E118" s="23">
        <v>536.89</v>
      </c>
    </row>
    <row r="119" spans="1:5" x14ac:dyDescent="0.3">
      <c r="A119" s="24">
        <v>42503</v>
      </c>
      <c r="B119" s="23">
        <v>2016</v>
      </c>
      <c r="C119" s="23" t="s">
        <v>77</v>
      </c>
      <c r="D119" s="23">
        <v>2115.44</v>
      </c>
      <c r="E119" s="23">
        <v>1184.6500000000001</v>
      </c>
    </row>
    <row r="120" spans="1:5" x14ac:dyDescent="0.3">
      <c r="A120" s="24">
        <v>42612</v>
      </c>
      <c r="B120" s="23">
        <v>2016</v>
      </c>
      <c r="C120" s="23" t="s">
        <v>31</v>
      </c>
      <c r="D120" s="23">
        <v>2268.16</v>
      </c>
      <c r="E120" s="23">
        <v>975.31</v>
      </c>
    </row>
    <row r="121" spans="1:5" x14ac:dyDescent="0.3">
      <c r="A121" s="24">
        <v>43424</v>
      </c>
      <c r="B121" s="23">
        <v>2018</v>
      </c>
      <c r="C121" s="23" t="s">
        <v>77</v>
      </c>
      <c r="D121" s="23">
        <v>1800.62</v>
      </c>
      <c r="E121" s="23">
        <v>954.33</v>
      </c>
    </row>
    <row r="122" spans="1:5" x14ac:dyDescent="0.3">
      <c r="A122" s="24">
        <v>43410</v>
      </c>
      <c r="B122" s="23">
        <v>2018</v>
      </c>
      <c r="C122" s="23" t="s">
        <v>30</v>
      </c>
      <c r="D122" s="23">
        <v>1860.09</v>
      </c>
      <c r="E122" s="23">
        <v>781.24</v>
      </c>
    </row>
    <row r="123" spans="1:5" x14ac:dyDescent="0.3">
      <c r="A123" s="24">
        <v>43154</v>
      </c>
      <c r="B123" s="23">
        <v>2018</v>
      </c>
      <c r="C123" s="23" t="s">
        <v>76</v>
      </c>
      <c r="D123" s="23">
        <v>667.55</v>
      </c>
      <c r="E123" s="23">
        <v>267.02</v>
      </c>
    </row>
    <row r="124" spans="1:5" x14ac:dyDescent="0.3">
      <c r="A124" s="24">
        <v>42678</v>
      </c>
      <c r="B124" s="23">
        <v>2016</v>
      </c>
      <c r="C124" s="23" t="s">
        <v>30</v>
      </c>
      <c r="D124" s="23">
        <v>989.63</v>
      </c>
      <c r="E124" s="23">
        <v>653.16</v>
      </c>
    </row>
    <row r="125" spans="1:5" x14ac:dyDescent="0.3">
      <c r="A125" s="24">
        <v>42528</v>
      </c>
      <c r="B125" s="23">
        <v>2016</v>
      </c>
      <c r="C125" s="23" t="s">
        <v>76</v>
      </c>
      <c r="D125" s="23">
        <v>1907.49</v>
      </c>
      <c r="E125" s="23">
        <v>820.22</v>
      </c>
    </row>
    <row r="126" spans="1:5" x14ac:dyDescent="0.3">
      <c r="A126" s="24">
        <v>42468</v>
      </c>
      <c r="B126" s="23">
        <v>2016</v>
      </c>
      <c r="C126" s="23" t="s">
        <v>30</v>
      </c>
      <c r="D126" s="23">
        <v>693.75</v>
      </c>
      <c r="E126" s="23">
        <v>291.38</v>
      </c>
    </row>
    <row r="127" spans="1:5" x14ac:dyDescent="0.3">
      <c r="A127" s="24">
        <v>43044</v>
      </c>
      <c r="B127" s="23">
        <v>2017</v>
      </c>
      <c r="C127" s="23" t="s">
        <v>77</v>
      </c>
      <c r="D127" s="23">
        <v>699.22</v>
      </c>
      <c r="E127" s="23">
        <v>391.56</v>
      </c>
    </row>
    <row r="128" spans="1:5" x14ac:dyDescent="0.3">
      <c r="A128" s="24">
        <v>42938</v>
      </c>
      <c r="B128" s="23">
        <v>2017</v>
      </c>
      <c r="C128" s="23" t="s">
        <v>77</v>
      </c>
      <c r="D128" s="23">
        <v>1489.21</v>
      </c>
      <c r="E128" s="23">
        <v>982.88</v>
      </c>
    </row>
    <row r="129" spans="1:5" x14ac:dyDescent="0.3">
      <c r="A129" s="24">
        <v>42760</v>
      </c>
      <c r="B129" s="23">
        <v>2017</v>
      </c>
      <c r="C129" s="23" t="s">
        <v>76</v>
      </c>
      <c r="D129" s="23">
        <v>987.63</v>
      </c>
      <c r="E129" s="23">
        <v>414.8</v>
      </c>
    </row>
    <row r="130" spans="1:5" x14ac:dyDescent="0.3">
      <c r="A130" s="24">
        <v>43272</v>
      </c>
      <c r="B130" s="23">
        <v>2018</v>
      </c>
      <c r="C130" s="23" t="s">
        <v>30</v>
      </c>
      <c r="D130" s="23">
        <v>2037.45</v>
      </c>
      <c r="E130" s="23">
        <v>1161.3499999999999</v>
      </c>
    </row>
    <row r="131" spans="1:5" x14ac:dyDescent="0.3">
      <c r="A131" s="24">
        <v>42411</v>
      </c>
      <c r="B131" s="23">
        <v>2016</v>
      </c>
      <c r="C131" s="23" t="s">
        <v>30</v>
      </c>
      <c r="D131" s="23">
        <v>2345</v>
      </c>
      <c r="E131" s="23">
        <v>1430.45</v>
      </c>
    </row>
    <row r="132" spans="1:5" x14ac:dyDescent="0.3">
      <c r="A132" s="24">
        <v>43119</v>
      </c>
      <c r="B132" s="23">
        <v>2018</v>
      </c>
      <c r="C132" s="23" t="s">
        <v>30</v>
      </c>
      <c r="D132" s="23">
        <v>1496.14</v>
      </c>
      <c r="E132" s="23">
        <v>703.19</v>
      </c>
    </row>
    <row r="133" spans="1:5" x14ac:dyDescent="0.3">
      <c r="A133" s="24">
        <v>43121</v>
      </c>
      <c r="B133" s="23">
        <v>2018</v>
      </c>
      <c r="C133" s="23" t="s">
        <v>77</v>
      </c>
      <c r="D133" s="23">
        <v>836.37</v>
      </c>
      <c r="E133" s="23">
        <v>368</v>
      </c>
    </row>
    <row r="134" spans="1:5" x14ac:dyDescent="0.3">
      <c r="A134" s="24">
        <v>43264</v>
      </c>
      <c r="B134" s="23">
        <v>2018</v>
      </c>
      <c r="C134" s="23" t="s">
        <v>77</v>
      </c>
      <c r="D134" s="23">
        <v>1023.91</v>
      </c>
      <c r="E134" s="23">
        <v>573.39</v>
      </c>
    </row>
    <row r="135" spans="1:5" x14ac:dyDescent="0.3">
      <c r="A135" s="24">
        <v>42760</v>
      </c>
      <c r="B135" s="23">
        <v>2017</v>
      </c>
      <c r="C135" s="23" t="s">
        <v>31</v>
      </c>
      <c r="D135" s="23">
        <v>1553.78</v>
      </c>
      <c r="E135" s="23">
        <v>776.89</v>
      </c>
    </row>
    <row r="136" spans="1:5" x14ac:dyDescent="0.3">
      <c r="A136" s="24">
        <v>43088</v>
      </c>
      <c r="B136" s="23">
        <v>2017</v>
      </c>
      <c r="C136" s="23" t="s">
        <v>76</v>
      </c>
      <c r="D136" s="23">
        <v>946.52</v>
      </c>
      <c r="E136" s="23">
        <v>388.07</v>
      </c>
    </row>
    <row r="137" spans="1:5" x14ac:dyDescent="0.3">
      <c r="A137" s="24">
        <v>42539</v>
      </c>
      <c r="B137" s="23">
        <v>2016</v>
      </c>
      <c r="C137" s="23" t="s">
        <v>76</v>
      </c>
      <c r="D137" s="23">
        <v>891.64</v>
      </c>
      <c r="E137" s="23">
        <v>552.82000000000005</v>
      </c>
    </row>
    <row r="138" spans="1:5" x14ac:dyDescent="0.3">
      <c r="A138" s="24">
        <v>42431</v>
      </c>
      <c r="B138" s="23">
        <v>2016</v>
      </c>
      <c r="C138" s="23" t="s">
        <v>31</v>
      </c>
      <c r="D138" s="23">
        <v>1042.6099999999999</v>
      </c>
      <c r="E138" s="23">
        <v>552.58000000000004</v>
      </c>
    </row>
    <row r="139" spans="1:5" x14ac:dyDescent="0.3">
      <c r="A139" s="24">
        <v>43189</v>
      </c>
      <c r="B139" s="23">
        <v>2018</v>
      </c>
      <c r="C139" s="23" t="s">
        <v>76</v>
      </c>
      <c r="D139" s="23">
        <v>692.89</v>
      </c>
      <c r="E139" s="23">
        <v>291.01</v>
      </c>
    </row>
    <row r="140" spans="1:5" x14ac:dyDescent="0.3">
      <c r="A140" s="24">
        <v>42497</v>
      </c>
      <c r="B140" s="23">
        <v>2016</v>
      </c>
      <c r="C140" s="23" t="s">
        <v>30</v>
      </c>
      <c r="D140" s="23">
        <v>2421.14</v>
      </c>
      <c r="E140" s="23">
        <v>1234.78</v>
      </c>
    </row>
    <row r="141" spans="1:5" x14ac:dyDescent="0.3">
      <c r="A141" s="24">
        <v>43016</v>
      </c>
      <c r="B141" s="23">
        <v>2017</v>
      </c>
      <c r="C141" s="23" t="s">
        <v>77</v>
      </c>
      <c r="D141" s="23">
        <v>2459.69</v>
      </c>
      <c r="E141" s="23">
        <v>1008.47</v>
      </c>
    </row>
    <row r="142" spans="1:5" x14ac:dyDescent="0.3">
      <c r="A142" s="24">
        <v>42527</v>
      </c>
      <c r="B142" s="23">
        <v>2016</v>
      </c>
      <c r="C142" s="23" t="s">
        <v>76</v>
      </c>
      <c r="D142" s="23">
        <v>505.37</v>
      </c>
      <c r="E142" s="23">
        <v>293.11</v>
      </c>
    </row>
    <row r="143" spans="1:5" x14ac:dyDescent="0.3">
      <c r="A143" s="24">
        <v>43163</v>
      </c>
      <c r="B143" s="23">
        <v>2018</v>
      </c>
      <c r="C143" s="23" t="s">
        <v>31</v>
      </c>
      <c r="D143" s="23">
        <v>1349.89</v>
      </c>
      <c r="E143" s="23">
        <v>566.95000000000005</v>
      </c>
    </row>
    <row r="144" spans="1:5" x14ac:dyDescent="0.3">
      <c r="A144" s="24">
        <v>43207</v>
      </c>
      <c r="B144" s="23">
        <v>2018</v>
      </c>
      <c r="C144" s="23" t="s">
        <v>76</v>
      </c>
      <c r="D144" s="23">
        <v>2256.65</v>
      </c>
      <c r="E144" s="23">
        <v>1196.02</v>
      </c>
    </row>
    <row r="145" spans="1:5" x14ac:dyDescent="0.3">
      <c r="A145" s="24">
        <v>43071</v>
      </c>
      <c r="B145" s="23">
        <v>2017</v>
      </c>
      <c r="C145" s="23" t="s">
        <v>30</v>
      </c>
      <c r="D145" s="23">
        <v>1068.1500000000001</v>
      </c>
      <c r="E145" s="23">
        <v>480.67</v>
      </c>
    </row>
    <row r="146" spans="1:5" x14ac:dyDescent="0.3">
      <c r="A146" s="24">
        <v>42832</v>
      </c>
      <c r="B146" s="23">
        <v>2017</v>
      </c>
      <c r="C146" s="23" t="s">
        <v>31</v>
      </c>
      <c r="D146" s="23">
        <v>488.82</v>
      </c>
      <c r="E146" s="23">
        <v>303.07</v>
      </c>
    </row>
    <row r="147" spans="1:5" x14ac:dyDescent="0.3">
      <c r="A147" s="24">
        <v>42589</v>
      </c>
      <c r="B147" s="23">
        <v>2016</v>
      </c>
      <c r="C147" s="23" t="s">
        <v>30</v>
      </c>
      <c r="D147" s="23">
        <v>1549.1</v>
      </c>
      <c r="E147" s="23">
        <v>805.53</v>
      </c>
    </row>
    <row r="148" spans="1:5" x14ac:dyDescent="0.3">
      <c r="A148" s="24">
        <v>43093</v>
      </c>
      <c r="B148" s="23">
        <v>2017</v>
      </c>
      <c r="C148" s="23" t="s">
        <v>77</v>
      </c>
      <c r="D148" s="23">
        <v>984.61</v>
      </c>
      <c r="E148" s="23">
        <v>384</v>
      </c>
    </row>
    <row r="149" spans="1:5" x14ac:dyDescent="0.3">
      <c r="A149" s="24">
        <v>42963</v>
      </c>
      <c r="B149" s="23">
        <v>2017</v>
      </c>
      <c r="C149" s="23" t="s">
        <v>31</v>
      </c>
      <c r="D149" s="23">
        <v>2445.1799999999998</v>
      </c>
      <c r="E149" s="23">
        <v>1295.95</v>
      </c>
    </row>
    <row r="150" spans="1:5" x14ac:dyDescent="0.3">
      <c r="A150" s="24">
        <v>43013</v>
      </c>
      <c r="B150" s="23">
        <v>2017</v>
      </c>
      <c r="C150" s="23" t="s">
        <v>30</v>
      </c>
      <c r="D150" s="23">
        <v>45.18</v>
      </c>
      <c r="E150" s="23">
        <v>21.69</v>
      </c>
    </row>
    <row r="151" spans="1:5" x14ac:dyDescent="0.3">
      <c r="A151" s="24">
        <v>42768</v>
      </c>
      <c r="B151" s="23">
        <v>2017</v>
      </c>
      <c r="C151" s="23" t="s">
        <v>76</v>
      </c>
      <c r="D151" s="23">
        <v>2162.3200000000002</v>
      </c>
      <c r="E151" s="23">
        <v>1037.9100000000001</v>
      </c>
    </row>
    <row r="152" spans="1:5" x14ac:dyDescent="0.3">
      <c r="A152" s="24">
        <v>42631</v>
      </c>
      <c r="B152" s="23">
        <v>2016</v>
      </c>
      <c r="C152" s="23" t="s">
        <v>31</v>
      </c>
      <c r="D152" s="23">
        <v>2345.4299999999998</v>
      </c>
      <c r="E152" s="23">
        <v>1336.9</v>
      </c>
    </row>
    <row r="153" spans="1:5" x14ac:dyDescent="0.3">
      <c r="A153" s="24">
        <v>42392</v>
      </c>
      <c r="B153" s="23">
        <v>2016</v>
      </c>
      <c r="C153" s="23" t="s">
        <v>30</v>
      </c>
      <c r="D153" s="23">
        <v>968.43</v>
      </c>
      <c r="E153" s="23">
        <v>571.37</v>
      </c>
    </row>
    <row r="154" spans="1:5" x14ac:dyDescent="0.3">
      <c r="A154" s="24">
        <v>43354</v>
      </c>
      <c r="B154" s="23">
        <v>2018</v>
      </c>
      <c r="C154" s="23" t="s">
        <v>76</v>
      </c>
      <c r="D154" s="23">
        <v>573.76</v>
      </c>
      <c r="E154" s="23">
        <v>355.73</v>
      </c>
    </row>
    <row r="155" spans="1:5" x14ac:dyDescent="0.3">
      <c r="A155" s="24">
        <v>42839</v>
      </c>
      <c r="B155" s="23">
        <v>2017</v>
      </c>
      <c r="C155" s="23" t="s">
        <v>31</v>
      </c>
      <c r="D155" s="23">
        <v>2222.89</v>
      </c>
      <c r="E155" s="23">
        <v>911.38</v>
      </c>
    </row>
    <row r="156" spans="1:5" x14ac:dyDescent="0.3">
      <c r="A156" s="24">
        <v>42560</v>
      </c>
      <c r="B156" s="23">
        <v>2016</v>
      </c>
      <c r="C156" s="23" t="s">
        <v>76</v>
      </c>
      <c r="D156" s="23">
        <v>1452.43</v>
      </c>
      <c r="E156" s="23">
        <v>813.36</v>
      </c>
    </row>
    <row r="157" spans="1:5" x14ac:dyDescent="0.3">
      <c r="A157" s="24">
        <v>43153</v>
      </c>
      <c r="B157" s="23">
        <v>2018</v>
      </c>
      <c r="C157" s="23" t="s">
        <v>77</v>
      </c>
      <c r="D157" s="23">
        <v>454.62</v>
      </c>
      <c r="E157" s="23">
        <v>222.76</v>
      </c>
    </row>
    <row r="158" spans="1:5" x14ac:dyDescent="0.3">
      <c r="A158" s="24">
        <v>43105</v>
      </c>
      <c r="B158" s="23">
        <v>2018</v>
      </c>
      <c r="C158" s="23" t="s">
        <v>77</v>
      </c>
      <c r="D158" s="23">
        <v>1753.68</v>
      </c>
      <c r="E158" s="23">
        <v>789.16</v>
      </c>
    </row>
    <row r="159" spans="1:5" x14ac:dyDescent="0.3">
      <c r="A159" s="24">
        <v>43312</v>
      </c>
      <c r="B159" s="23">
        <v>2018</v>
      </c>
      <c r="C159" s="23" t="s">
        <v>31</v>
      </c>
      <c r="D159" s="23">
        <v>1623.32</v>
      </c>
      <c r="E159" s="23">
        <v>795.43</v>
      </c>
    </row>
    <row r="160" spans="1:5" x14ac:dyDescent="0.3">
      <c r="A160" s="24">
        <v>43430</v>
      </c>
      <c r="B160" s="23">
        <v>2018</v>
      </c>
      <c r="C160" s="23" t="s">
        <v>30</v>
      </c>
      <c r="D160" s="23">
        <v>531.32000000000005</v>
      </c>
      <c r="E160" s="23">
        <v>355.98</v>
      </c>
    </row>
    <row r="161" spans="1:5" x14ac:dyDescent="0.3">
      <c r="A161" s="24">
        <v>43123</v>
      </c>
      <c r="B161" s="23">
        <v>2018</v>
      </c>
      <c r="C161" s="23" t="s">
        <v>76</v>
      </c>
      <c r="D161" s="23">
        <v>2144.9499999999998</v>
      </c>
      <c r="E161" s="23">
        <v>1394.22</v>
      </c>
    </row>
    <row r="162" spans="1:5" x14ac:dyDescent="0.3">
      <c r="A162" s="24">
        <v>42883</v>
      </c>
      <c r="B162" s="23">
        <v>2017</v>
      </c>
      <c r="C162" s="23" t="s">
        <v>31</v>
      </c>
      <c r="D162" s="23">
        <v>517.14</v>
      </c>
      <c r="E162" s="23">
        <v>336.14</v>
      </c>
    </row>
    <row r="163" spans="1:5" x14ac:dyDescent="0.3">
      <c r="A163" s="24">
        <v>43129</v>
      </c>
      <c r="B163" s="23">
        <v>2018</v>
      </c>
      <c r="C163" s="23" t="s">
        <v>30</v>
      </c>
      <c r="D163" s="23">
        <v>852.54</v>
      </c>
      <c r="E163" s="23">
        <v>562.67999999999995</v>
      </c>
    </row>
    <row r="164" spans="1:5" x14ac:dyDescent="0.3">
      <c r="A164" s="24">
        <v>42928</v>
      </c>
      <c r="B164" s="23">
        <v>2017</v>
      </c>
      <c r="C164" s="23" t="s">
        <v>31</v>
      </c>
      <c r="D164" s="23">
        <v>438.5</v>
      </c>
      <c r="E164" s="23">
        <v>223.64</v>
      </c>
    </row>
    <row r="165" spans="1:5" x14ac:dyDescent="0.3">
      <c r="A165" s="24">
        <v>42807</v>
      </c>
      <c r="B165" s="23">
        <v>2017</v>
      </c>
      <c r="C165" s="23" t="s">
        <v>77</v>
      </c>
      <c r="D165" s="23">
        <v>1958.55</v>
      </c>
      <c r="E165" s="23">
        <v>998.86</v>
      </c>
    </row>
    <row r="166" spans="1:5" x14ac:dyDescent="0.3">
      <c r="A166" s="24">
        <v>42747</v>
      </c>
      <c r="B166" s="23">
        <v>2017</v>
      </c>
      <c r="C166" s="23" t="s">
        <v>30</v>
      </c>
      <c r="D166" s="23">
        <v>245.23</v>
      </c>
      <c r="E166" s="23">
        <v>122.62</v>
      </c>
    </row>
    <row r="167" spans="1:5" x14ac:dyDescent="0.3">
      <c r="A167" s="24">
        <v>42628</v>
      </c>
      <c r="B167" s="23">
        <v>2016</v>
      </c>
      <c r="C167" s="23" t="s">
        <v>31</v>
      </c>
      <c r="D167" s="23">
        <v>315.60000000000002</v>
      </c>
      <c r="E167" s="23">
        <v>201.98</v>
      </c>
    </row>
    <row r="168" spans="1:5" x14ac:dyDescent="0.3">
      <c r="A168" s="24">
        <v>42448</v>
      </c>
      <c r="B168" s="23">
        <v>2016</v>
      </c>
      <c r="C168" s="23" t="s">
        <v>76</v>
      </c>
      <c r="D168" s="23">
        <v>269.58</v>
      </c>
      <c r="E168" s="23">
        <v>126.7</v>
      </c>
    </row>
    <row r="169" spans="1:5" x14ac:dyDescent="0.3">
      <c r="A169" s="24">
        <v>43380</v>
      </c>
      <c r="B169" s="23">
        <v>2018</v>
      </c>
      <c r="C169" s="23" t="s">
        <v>31</v>
      </c>
      <c r="D169" s="23">
        <v>2106.0700000000002</v>
      </c>
      <c r="E169" s="23">
        <v>1263.6400000000001</v>
      </c>
    </row>
    <row r="170" spans="1:5" x14ac:dyDescent="0.3">
      <c r="A170" s="24">
        <v>42853</v>
      </c>
      <c r="B170" s="23">
        <v>2017</v>
      </c>
      <c r="C170" s="23" t="s">
        <v>31</v>
      </c>
      <c r="D170" s="23">
        <v>562.73</v>
      </c>
      <c r="E170" s="23">
        <v>236.35</v>
      </c>
    </row>
    <row r="171" spans="1:5" x14ac:dyDescent="0.3">
      <c r="A171" s="24">
        <v>43249</v>
      </c>
      <c r="B171" s="23">
        <v>2018</v>
      </c>
      <c r="C171" s="23" t="s">
        <v>76</v>
      </c>
      <c r="D171" s="23">
        <v>2347.6</v>
      </c>
      <c r="E171" s="23">
        <v>962.52</v>
      </c>
    </row>
    <row r="172" spans="1:5" x14ac:dyDescent="0.3">
      <c r="A172" s="24">
        <v>43261</v>
      </c>
      <c r="B172" s="23">
        <v>2018</v>
      </c>
      <c r="C172" s="23" t="s">
        <v>30</v>
      </c>
      <c r="D172" s="23">
        <v>1197.77</v>
      </c>
      <c r="E172" s="23">
        <v>598.89</v>
      </c>
    </row>
    <row r="173" spans="1:5" x14ac:dyDescent="0.3">
      <c r="A173" s="24">
        <v>42612</v>
      </c>
      <c r="B173" s="23">
        <v>2016</v>
      </c>
      <c r="C173" s="23" t="s">
        <v>76</v>
      </c>
      <c r="D173" s="23">
        <v>1411.59</v>
      </c>
      <c r="E173" s="23">
        <v>762.26</v>
      </c>
    </row>
    <row r="174" spans="1:5" x14ac:dyDescent="0.3">
      <c r="A174" s="24">
        <v>42943</v>
      </c>
      <c r="B174" s="23">
        <v>2017</v>
      </c>
      <c r="C174" s="23" t="s">
        <v>30</v>
      </c>
      <c r="D174" s="23">
        <v>2030.49</v>
      </c>
      <c r="E174" s="23">
        <v>1258.9000000000001</v>
      </c>
    </row>
    <row r="175" spans="1:5" x14ac:dyDescent="0.3">
      <c r="A175" s="24">
        <v>43370</v>
      </c>
      <c r="B175" s="23">
        <v>2018</v>
      </c>
      <c r="C175" s="23" t="s">
        <v>76</v>
      </c>
      <c r="D175" s="23">
        <v>1665.95</v>
      </c>
      <c r="E175" s="23">
        <v>766.34</v>
      </c>
    </row>
    <row r="176" spans="1:5" x14ac:dyDescent="0.3">
      <c r="A176" s="24">
        <v>43450</v>
      </c>
      <c r="B176" s="23">
        <v>2018</v>
      </c>
      <c r="C176" s="23" t="s">
        <v>31</v>
      </c>
      <c r="D176" s="23">
        <v>305.45999999999998</v>
      </c>
      <c r="E176" s="23">
        <v>192.44</v>
      </c>
    </row>
    <row r="177" spans="1:5" x14ac:dyDescent="0.3">
      <c r="A177" s="24">
        <v>43464</v>
      </c>
      <c r="B177" s="23">
        <v>2018</v>
      </c>
      <c r="C177" s="23" t="s">
        <v>77</v>
      </c>
      <c r="D177" s="23">
        <v>1913.15</v>
      </c>
      <c r="E177" s="23">
        <v>1033.0999999999999</v>
      </c>
    </row>
    <row r="178" spans="1:5" x14ac:dyDescent="0.3">
      <c r="A178" s="24">
        <v>42836</v>
      </c>
      <c r="B178" s="23">
        <v>2017</v>
      </c>
      <c r="C178" s="23" t="s">
        <v>76</v>
      </c>
      <c r="D178" s="23">
        <v>1838.42</v>
      </c>
      <c r="E178" s="23">
        <v>772.14</v>
      </c>
    </row>
    <row r="179" spans="1:5" x14ac:dyDescent="0.3">
      <c r="A179" s="24">
        <v>42400</v>
      </c>
      <c r="B179" s="23">
        <v>2016</v>
      </c>
      <c r="C179" s="23" t="s">
        <v>30</v>
      </c>
      <c r="D179" s="23">
        <v>2043.55</v>
      </c>
      <c r="E179" s="23">
        <v>1226.1300000000001</v>
      </c>
    </row>
    <row r="180" spans="1:5" x14ac:dyDescent="0.3">
      <c r="A180" s="24">
        <v>42674</v>
      </c>
      <c r="B180" s="23">
        <v>2016</v>
      </c>
      <c r="C180" s="23" t="s">
        <v>31</v>
      </c>
      <c r="D180" s="23">
        <v>1426.9</v>
      </c>
      <c r="E180" s="23">
        <v>684.91</v>
      </c>
    </row>
    <row r="181" spans="1:5" x14ac:dyDescent="0.3">
      <c r="A181" s="24">
        <v>42442</v>
      </c>
      <c r="B181" s="23">
        <v>2016</v>
      </c>
      <c r="C181" s="23" t="s">
        <v>31</v>
      </c>
      <c r="D181" s="23">
        <v>1997.29</v>
      </c>
      <c r="E181" s="23">
        <v>778.94</v>
      </c>
    </row>
    <row r="182" spans="1:5" x14ac:dyDescent="0.3">
      <c r="A182" s="24">
        <v>43046</v>
      </c>
      <c r="B182" s="23">
        <v>2017</v>
      </c>
      <c r="C182" s="23" t="s">
        <v>30</v>
      </c>
      <c r="D182" s="23">
        <v>823.75</v>
      </c>
      <c r="E182" s="23">
        <v>420.11</v>
      </c>
    </row>
    <row r="183" spans="1:5" x14ac:dyDescent="0.3">
      <c r="A183" s="24">
        <v>43265</v>
      </c>
      <c r="B183" s="23">
        <v>2018</v>
      </c>
      <c r="C183" s="23" t="s">
        <v>76</v>
      </c>
      <c r="D183" s="23">
        <v>1927.75</v>
      </c>
      <c r="E183" s="23">
        <v>1079.54</v>
      </c>
    </row>
    <row r="184" spans="1:5" x14ac:dyDescent="0.3">
      <c r="A184" s="24">
        <v>42535</v>
      </c>
      <c r="B184" s="23">
        <v>2016</v>
      </c>
      <c r="C184" s="23" t="s">
        <v>77</v>
      </c>
      <c r="D184" s="23">
        <v>52.38</v>
      </c>
      <c r="E184" s="23">
        <v>25.14</v>
      </c>
    </row>
    <row r="185" spans="1:5" x14ac:dyDescent="0.3">
      <c r="A185" s="24">
        <v>43398</v>
      </c>
      <c r="B185" s="23">
        <v>2018</v>
      </c>
      <c r="C185" s="23" t="s">
        <v>30</v>
      </c>
      <c r="D185" s="23">
        <v>865.26</v>
      </c>
      <c r="E185" s="23">
        <v>449.94</v>
      </c>
    </row>
    <row r="186" spans="1:5" x14ac:dyDescent="0.3">
      <c r="A186" s="24">
        <v>43410</v>
      </c>
      <c r="B186" s="23">
        <v>2018</v>
      </c>
      <c r="C186" s="23" t="s">
        <v>31</v>
      </c>
      <c r="D186" s="23">
        <v>1539.72</v>
      </c>
      <c r="E186" s="23">
        <v>1016.22</v>
      </c>
    </row>
    <row r="187" spans="1:5" x14ac:dyDescent="0.3">
      <c r="A187" s="24">
        <v>42713</v>
      </c>
      <c r="B187" s="23">
        <v>2016</v>
      </c>
      <c r="C187" s="23" t="s">
        <v>76</v>
      </c>
      <c r="D187" s="23">
        <v>698.67</v>
      </c>
      <c r="E187" s="23">
        <v>461.12</v>
      </c>
    </row>
    <row r="188" spans="1:5" x14ac:dyDescent="0.3">
      <c r="A188" s="24">
        <v>42443</v>
      </c>
      <c r="B188" s="23">
        <v>2016</v>
      </c>
      <c r="C188" s="23" t="s">
        <v>76</v>
      </c>
      <c r="D188" s="23">
        <v>33.119999999999997</v>
      </c>
      <c r="E188" s="23">
        <v>18.88</v>
      </c>
    </row>
    <row r="189" spans="1:5" x14ac:dyDescent="0.3">
      <c r="A189" s="24">
        <v>43419</v>
      </c>
      <c r="B189" s="23">
        <v>2018</v>
      </c>
      <c r="C189" s="23" t="s">
        <v>76</v>
      </c>
      <c r="D189" s="23">
        <v>1017.6</v>
      </c>
      <c r="E189" s="23">
        <v>590.21</v>
      </c>
    </row>
    <row r="190" spans="1:5" x14ac:dyDescent="0.3">
      <c r="A190" s="24">
        <v>43086</v>
      </c>
      <c r="B190" s="23">
        <v>2017</v>
      </c>
      <c r="C190" s="23" t="s">
        <v>31</v>
      </c>
      <c r="D190" s="23">
        <v>1042</v>
      </c>
      <c r="E190" s="23">
        <v>666.88</v>
      </c>
    </row>
    <row r="191" spans="1:5" x14ac:dyDescent="0.3">
      <c r="A191" s="24">
        <v>42774</v>
      </c>
      <c r="B191" s="23">
        <v>2017</v>
      </c>
      <c r="C191" s="23" t="s">
        <v>31</v>
      </c>
      <c r="D191" s="23">
        <v>1520.64</v>
      </c>
      <c r="E191" s="23">
        <v>669.08</v>
      </c>
    </row>
    <row r="192" spans="1:5" x14ac:dyDescent="0.3">
      <c r="A192" s="24">
        <v>43351</v>
      </c>
      <c r="B192" s="23">
        <v>2018</v>
      </c>
      <c r="C192" s="23" t="s">
        <v>76</v>
      </c>
      <c r="D192" s="23">
        <v>1780.84</v>
      </c>
      <c r="E192" s="23">
        <v>979.46</v>
      </c>
    </row>
    <row r="193" spans="1:5" x14ac:dyDescent="0.3">
      <c r="A193" s="24">
        <v>43102</v>
      </c>
      <c r="B193" s="23">
        <v>2018</v>
      </c>
      <c r="C193" s="23" t="s">
        <v>76</v>
      </c>
      <c r="D193" s="23">
        <v>1474.72</v>
      </c>
      <c r="E193" s="23">
        <v>722.61</v>
      </c>
    </row>
    <row r="194" spans="1:5" x14ac:dyDescent="0.3">
      <c r="A194" s="24">
        <v>42882</v>
      </c>
      <c r="B194" s="23">
        <v>2017</v>
      </c>
      <c r="C194" s="23" t="s">
        <v>30</v>
      </c>
      <c r="D194" s="23">
        <v>953.44</v>
      </c>
      <c r="E194" s="23">
        <v>457.65</v>
      </c>
    </row>
    <row r="195" spans="1:5" x14ac:dyDescent="0.3">
      <c r="A195" s="24">
        <v>42628</v>
      </c>
      <c r="B195" s="23">
        <v>2016</v>
      </c>
      <c r="C195" s="23" t="s">
        <v>30</v>
      </c>
      <c r="D195" s="23">
        <v>1769.66</v>
      </c>
      <c r="E195" s="23">
        <v>867.13</v>
      </c>
    </row>
    <row r="196" spans="1:5" x14ac:dyDescent="0.3">
      <c r="A196" s="24">
        <v>42800</v>
      </c>
      <c r="B196" s="23">
        <v>2017</v>
      </c>
      <c r="C196" s="23" t="s">
        <v>77</v>
      </c>
      <c r="D196" s="23">
        <v>1275.3499999999999</v>
      </c>
      <c r="E196" s="23">
        <v>790.72</v>
      </c>
    </row>
    <row r="197" spans="1:5" x14ac:dyDescent="0.3">
      <c r="A197" s="24">
        <v>42640</v>
      </c>
      <c r="B197" s="23">
        <v>2016</v>
      </c>
      <c r="C197" s="23" t="s">
        <v>31</v>
      </c>
      <c r="D197" s="23">
        <v>46.74</v>
      </c>
      <c r="E197" s="23">
        <v>20.57</v>
      </c>
    </row>
    <row r="198" spans="1:5" x14ac:dyDescent="0.3">
      <c r="A198" s="24">
        <v>43088</v>
      </c>
      <c r="B198" s="23">
        <v>2017</v>
      </c>
      <c r="C198" s="23" t="s">
        <v>77</v>
      </c>
      <c r="D198" s="23">
        <v>1351.89</v>
      </c>
      <c r="E198" s="23">
        <v>851.69</v>
      </c>
    </row>
    <row r="199" spans="1:5" x14ac:dyDescent="0.3">
      <c r="A199" s="24">
        <v>42459</v>
      </c>
      <c r="B199" s="23">
        <v>2016</v>
      </c>
      <c r="C199" s="23" t="s">
        <v>76</v>
      </c>
      <c r="D199" s="23">
        <v>674.89</v>
      </c>
      <c r="E199" s="23">
        <v>364.44</v>
      </c>
    </row>
    <row r="200" spans="1:5" x14ac:dyDescent="0.3">
      <c r="A200" s="24">
        <v>43096</v>
      </c>
      <c r="B200" s="23">
        <v>2017</v>
      </c>
      <c r="C200" s="23" t="s">
        <v>31</v>
      </c>
      <c r="D200" s="23">
        <v>2362.0500000000002</v>
      </c>
      <c r="E200" s="23">
        <v>1251.8900000000001</v>
      </c>
    </row>
    <row r="201" spans="1:5" x14ac:dyDescent="0.3">
      <c r="A201" s="24">
        <v>42648</v>
      </c>
      <c r="B201" s="23">
        <v>2016</v>
      </c>
      <c r="C201" s="23" t="s">
        <v>31</v>
      </c>
      <c r="D201" s="23">
        <v>405.09</v>
      </c>
      <c r="E201" s="23">
        <v>182.29</v>
      </c>
    </row>
    <row r="202" spans="1:5" x14ac:dyDescent="0.3">
      <c r="A202" s="24">
        <v>42583</v>
      </c>
      <c r="B202" s="23">
        <v>2016</v>
      </c>
      <c r="C202" s="23" t="s">
        <v>31</v>
      </c>
      <c r="D202" s="23">
        <v>699.56</v>
      </c>
      <c r="E202" s="23">
        <v>391.75</v>
      </c>
    </row>
    <row r="203" spans="1:5" x14ac:dyDescent="0.3">
      <c r="A203" s="24">
        <v>43138</v>
      </c>
      <c r="B203" s="23">
        <v>2018</v>
      </c>
      <c r="C203" s="23" t="s">
        <v>30</v>
      </c>
      <c r="D203" s="23">
        <v>1447.24</v>
      </c>
      <c r="E203" s="23">
        <v>781.51</v>
      </c>
    </row>
    <row r="204" spans="1:5" x14ac:dyDescent="0.3">
      <c r="A204" s="24">
        <v>43103</v>
      </c>
      <c r="B204" s="23">
        <v>2018</v>
      </c>
      <c r="C204" s="23" t="s">
        <v>77</v>
      </c>
      <c r="D204" s="23">
        <v>1811.1</v>
      </c>
      <c r="E204" s="23">
        <v>1213.44</v>
      </c>
    </row>
    <row r="205" spans="1:5" x14ac:dyDescent="0.3">
      <c r="A205" s="24">
        <v>43028</v>
      </c>
      <c r="B205" s="23">
        <v>2017</v>
      </c>
      <c r="C205" s="23" t="s">
        <v>77</v>
      </c>
      <c r="D205" s="23">
        <v>1826.26</v>
      </c>
      <c r="E205" s="23">
        <v>949.66</v>
      </c>
    </row>
    <row r="206" spans="1:5" x14ac:dyDescent="0.3">
      <c r="A206" s="24">
        <v>42579</v>
      </c>
      <c r="B206" s="23">
        <v>2016</v>
      </c>
      <c r="C206" s="23" t="s">
        <v>77</v>
      </c>
      <c r="D206" s="23">
        <v>62.06</v>
      </c>
      <c r="E206" s="23">
        <v>25.44</v>
      </c>
    </row>
    <row r="207" spans="1:5" x14ac:dyDescent="0.3">
      <c r="A207" s="24">
        <v>42487</v>
      </c>
      <c r="B207" s="23">
        <v>2016</v>
      </c>
      <c r="C207" s="23" t="s">
        <v>77</v>
      </c>
      <c r="D207" s="23">
        <v>177.72</v>
      </c>
      <c r="E207" s="23">
        <v>81.75</v>
      </c>
    </row>
    <row r="208" spans="1:5" x14ac:dyDescent="0.3">
      <c r="A208" s="24">
        <v>43353</v>
      </c>
      <c r="B208" s="23">
        <v>2018</v>
      </c>
      <c r="C208" s="23" t="s">
        <v>31</v>
      </c>
      <c r="D208" s="23">
        <v>299.68</v>
      </c>
      <c r="E208" s="23">
        <v>128.86000000000001</v>
      </c>
    </row>
    <row r="209" spans="1:5" x14ac:dyDescent="0.3">
      <c r="A209" s="24">
        <v>42436</v>
      </c>
      <c r="B209" s="23">
        <v>2016</v>
      </c>
      <c r="C209" s="23" t="s">
        <v>77</v>
      </c>
      <c r="D209" s="23">
        <v>653.23</v>
      </c>
      <c r="E209" s="23">
        <v>313.55</v>
      </c>
    </row>
    <row r="210" spans="1:5" x14ac:dyDescent="0.3">
      <c r="A210" s="24">
        <v>42868</v>
      </c>
      <c r="B210" s="23">
        <v>2017</v>
      </c>
      <c r="C210" s="23" t="s">
        <v>77</v>
      </c>
      <c r="D210" s="23">
        <v>1056.07</v>
      </c>
      <c r="E210" s="23">
        <v>538.6</v>
      </c>
    </row>
    <row r="211" spans="1:5" x14ac:dyDescent="0.3">
      <c r="A211" s="24">
        <v>42806</v>
      </c>
      <c r="B211" s="23">
        <v>2017</v>
      </c>
      <c r="C211" s="23" t="s">
        <v>30</v>
      </c>
      <c r="D211" s="23">
        <v>1794.17</v>
      </c>
      <c r="E211" s="23">
        <v>1202.0899999999999</v>
      </c>
    </row>
    <row r="212" spans="1:5" x14ac:dyDescent="0.3">
      <c r="A212" s="24">
        <v>43158</v>
      </c>
      <c r="B212" s="23">
        <v>2018</v>
      </c>
      <c r="C212" s="23" t="s">
        <v>31</v>
      </c>
      <c r="D212" s="23">
        <v>345.44</v>
      </c>
      <c r="E212" s="23">
        <v>179.63</v>
      </c>
    </row>
    <row r="213" spans="1:5" x14ac:dyDescent="0.3">
      <c r="A213" s="24">
        <v>43296</v>
      </c>
      <c r="B213" s="23">
        <v>2018</v>
      </c>
      <c r="C213" s="23" t="s">
        <v>77</v>
      </c>
      <c r="D213" s="23">
        <v>1988.63</v>
      </c>
      <c r="E213" s="23">
        <v>1272.72</v>
      </c>
    </row>
    <row r="214" spans="1:5" x14ac:dyDescent="0.3">
      <c r="A214" s="24">
        <v>43090</v>
      </c>
      <c r="B214" s="23">
        <v>2017</v>
      </c>
      <c r="C214" s="23" t="s">
        <v>77</v>
      </c>
      <c r="D214" s="23">
        <v>233.24</v>
      </c>
      <c r="E214" s="23">
        <v>104.96</v>
      </c>
    </row>
    <row r="215" spans="1:5" x14ac:dyDescent="0.3">
      <c r="A215" s="24">
        <v>43217</v>
      </c>
      <c r="B215" s="23">
        <v>2018</v>
      </c>
      <c r="C215" s="23" t="s">
        <v>77</v>
      </c>
      <c r="D215" s="23">
        <v>1991.82</v>
      </c>
      <c r="E215" s="23">
        <v>896.32</v>
      </c>
    </row>
    <row r="216" spans="1:5" x14ac:dyDescent="0.3">
      <c r="A216" s="24">
        <v>43412</v>
      </c>
      <c r="B216" s="23">
        <v>2018</v>
      </c>
      <c r="C216" s="23" t="s">
        <v>31</v>
      </c>
      <c r="D216" s="23">
        <v>2045.57</v>
      </c>
      <c r="E216" s="23">
        <v>797.77</v>
      </c>
    </row>
    <row r="217" spans="1:5" x14ac:dyDescent="0.3">
      <c r="A217" s="24">
        <v>43310</v>
      </c>
      <c r="B217" s="23">
        <v>2018</v>
      </c>
      <c r="C217" s="23" t="s">
        <v>30</v>
      </c>
      <c r="D217" s="23">
        <v>2094.96</v>
      </c>
      <c r="E217" s="23">
        <v>817.03</v>
      </c>
    </row>
    <row r="218" spans="1:5" x14ac:dyDescent="0.3">
      <c r="A218" s="24">
        <v>42873</v>
      </c>
      <c r="B218" s="23">
        <v>2017</v>
      </c>
      <c r="C218" s="23" t="s">
        <v>77</v>
      </c>
      <c r="D218" s="23">
        <v>1978.7</v>
      </c>
      <c r="E218" s="23">
        <v>811.27</v>
      </c>
    </row>
    <row r="219" spans="1:5" x14ac:dyDescent="0.3">
      <c r="A219" s="24">
        <v>42652</v>
      </c>
      <c r="B219" s="23">
        <v>2016</v>
      </c>
      <c r="C219" s="23" t="s">
        <v>30</v>
      </c>
      <c r="D219" s="23">
        <v>30.38</v>
      </c>
      <c r="E219" s="23">
        <v>17.62</v>
      </c>
    </row>
    <row r="220" spans="1:5" x14ac:dyDescent="0.3">
      <c r="A220" s="24">
        <v>43421</v>
      </c>
      <c r="B220" s="23">
        <v>2018</v>
      </c>
      <c r="C220" s="23" t="s">
        <v>76</v>
      </c>
      <c r="D220" s="23">
        <v>1313.35</v>
      </c>
      <c r="E220" s="23">
        <v>669.81</v>
      </c>
    </row>
    <row r="221" spans="1:5" x14ac:dyDescent="0.3">
      <c r="A221" s="24">
        <v>42628</v>
      </c>
      <c r="B221" s="23">
        <v>2016</v>
      </c>
      <c r="C221" s="23" t="s">
        <v>76</v>
      </c>
      <c r="D221" s="23">
        <v>1532.81</v>
      </c>
      <c r="E221" s="23">
        <v>812.39</v>
      </c>
    </row>
    <row r="222" spans="1:5" x14ac:dyDescent="0.3">
      <c r="A222" s="24">
        <v>43335</v>
      </c>
      <c r="B222" s="23">
        <v>2018</v>
      </c>
      <c r="C222" s="23" t="s">
        <v>76</v>
      </c>
      <c r="D222" s="23">
        <v>2195.7800000000002</v>
      </c>
      <c r="E222" s="23">
        <v>1097.8900000000001</v>
      </c>
    </row>
    <row r="223" spans="1:5" x14ac:dyDescent="0.3">
      <c r="A223" s="24">
        <v>42817</v>
      </c>
      <c r="B223" s="23">
        <v>2017</v>
      </c>
      <c r="C223" s="23" t="s">
        <v>76</v>
      </c>
      <c r="D223" s="23">
        <v>80.08</v>
      </c>
      <c r="E223" s="23">
        <v>31.23</v>
      </c>
    </row>
    <row r="224" spans="1:5" x14ac:dyDescent="0.3">
      <c r="A224" s="24">
        <v>42560</v>
      </c>
      <c r="B224" s="23">
        <v>2016</v>
      </c>
      <c r="C224" s="23" t="s">
        <v>31</v>
      </c>
      <c r="D224" s="23">
        <v>45.19</v>
      </c>
      <c r="E224" s="23">
        <v>24.85</v>
      </c>
    </row>
    <row r="225" spans="1:5" x14ac:dyDescent="0.3">
      <c r="A225" s="24">
        <v>42791</v>
      </c>
      <c r="B225" s="23">
        <v>2017</v>
      </c>
      <c r="C225" s="23" t="s">
        <v>30</v>
      </c>
      <c r="D225" s="23">
        <v>732.64</v>
      </c>
      <c r="E225" s="23">
        <v>388.3</v>
      </c>
    </row>
    <row r="226" spans="1:5" x14ac:dyDescent="0.3">
      <c r="A226" s="24">
        <v>42446</v>
      </c>
      <c r="B226" s="23">
        <v>2016</v>
      </c>
      <c r="C226" s="23" t="s">
        <v>77</v>
      </c>
      <c r="D226" s="23">
        <v>1049.3599999999999</v>
      </c>
      <c r="E226" s="23">
        <v>671.59</v>
      </c>
    </row>
    <row r="227" spans="1:5" x14ac:dyDescent="0.3">
      <c r="A227" s="24">
        <v>42897</v>
      </c>
      <c r="B227" s="23">
        <v>2017</v>
      </c>
      <c r="C227" s="23" t="s">
        <v>30</v>
      </c>
      <c r="D227" s="23">
        <v>222.93</v>
      </c>
      <c r="E227" s="23">
        <v>86.94</v>
      </c>
    </row>
    <row r="228" spans="1:5" x14ac:dyDescent="0.3">
      <c r="A228" s="24">
        <v>43281</v>
      </c>
      <c r="B228" s="23">
        <v>2018</v>
      </c>
      <c r="C228" s="23" t="s">
        <v>31</v>
      </c>
      <c r="D228" s="23">
        <v>682.26</v>
      </c>
      <c r="E228" s="23">
        <v>416.18</v>
      </c>
    </row>
    <row r="229" spans="1:5" x14ac:dyDescent="0.3">
      <c r="A229" s="24">
        <v>42785</v>
      </c>
      <c r="B229" s="23">
        <v>2017</v>
      </c>
      <c r="C229" s="23" t="s">
        <v>76</v>
      </c>
      <c r="D229" s="23">
        <v>1248.8599999999999</v>
      </c>
      <c r="E229" s="23">
        <v>487.06</v>
      </c>
    </row>
    <row r="230" spans="1:5" x14ac:dyDescent="0.3">
      <c r="A230" s="24">
        <v>42950</v>
      </c>
      <c r="B230" s="23">
        <v>2017</v>
      </c>
      <c r="C230" s="23" t="s">
        <v>30</v>
      </c>
      <c r="D230" s="23">
        <v>1678.55</v>
      </c>
      <c r="E230" s="23">
        <v>772.13</v>
      </c>
    </row>
    <row r="231" spans="1:5" x14ac:dyDescent="0.3">
      <c r="A231" s="24">
        <v>43401</v>
      </c>
      <c r="B231" s="23">
        <v>2018</v>
      </c>
      <c r="C231" s="23" t="s">
        <v>76</v>
      </c>
      <c r="D231" s="23">
        <v>2184.1999999999998</v>
      </c>
      <c r="E231" s="23">
        <v>1092.0999999999999</v>
      </c>
    </row>
    <row r="232" spans="1:5" x14ac:dyDescent="0.3">
      <c r="A232" s="24">
        <v>43310</v>
      </c>
      <c r="B232" s="23">
        <v>2018</v>
      </c>
      <c r="C232" s="23" t="s">
        <v>31</v>
      </c>
      <c r="D232" s="23">
        <v>460.34</v>
      </c>
      <c r="E232" s="23">
        <v>188.74</v>
      </c>
    </row>
    <row r="233" spans="1:5" x14ac:dyDescent="0.3">
      <c r="A233" s="24">
        <v>42916</v>
      </c>
      <c r="B233" s="23">
        <v>2017</v>
      </c>
      <c r="C233" s="23" t="s">
        <v>30</v>
      </c>
      <c r="D233" s="23">
        <v>371.62</v>
      </c>
      <c r="E233" s="23">
        <v>156.08000000000001</v>
      </c>
    </row>
    <row r="234" spans="1:5" x14ac:dyDescent="0.3">
      <c r="A234" s="24">
        <v>42563</v>
      </c>
      <c r="B234" s="23">
        <v>2016</v>
      </c>
      <c r="C234" s="23" t="s">
        <v>30</v>
      </c>
      <c r="D234" s="23">
        <v>584.32000000000005</v>
      </c>
      <c r="E234" s="23">
        <v>286.32</v>
      </c>
    </row>
    <row r="235" spans="1:5" x14ac:dyDescent="0.3">
      <c r="A235" s="24">
        <v>43172</v>
      </c>
      <c r="B235" s="23">
        <v>2018</v>
      </c>
      <c r="C235" s="23" t="s">
        <v>30</v>
      </c>
      <c r="D235" s="23">
        <v>2365.67</v>
      </c>
      <c r="E235" s="23">
        <v>1490.37</v>
      </c>
    </row>
    <row r="236" spans="1:5" x14ac:dyDescent="0.3">
      <c r="A236" s="24">
        <v>43369</v>
      </c>
      <c r="B236" s="23">
        <v>2018</v>
      </c>
      <c r="C236" s="23" t="s">
        <v>31</v>
      </c>
      <c r="D236" s="23">
        <v>1545.48</v>
      </c>
      <c r="E236" s="23">
        <v>649.1</v>
      </c>
    </row>
    <row r="237" spans="1:5" x14ac:dyDescent="0.3">
      <c r="A237" s="24">
        <v>43279</v>
      </c>
      <c r="B237" s="23">
        <v>2018</v>
      </c>
      <c r="C237" s="23" t="s">
        <v>77</v>
      </c>
      <c r="D237" s="23">
        <v>514.36</v>
      </c>
      <c r="E237" s="23">
        <v>334.33</v>
      </c>
    </row>
    <row r="238" spans="1:5" x14ac:dyDescent="0.3">
      <c r="A238" s="24">
        <v>43419</v>
      </c>
      <c r="B238" s="23">
        <v>2018</v>
      </c>
      <c r="C238" s="23" t="s">
        <v>30</v>
      </c>
      <c r="D238" s="23">
        <v>1569.02</v>
      </c>
      <c r="E238" s="23">
        <v>894.34</v>
      </c>
    </row>
    <row r="239" spans="1:5" x14ac:dyDescent="0.3">
      <c r="A239" s="24">
        <v>43059</v>
      </c>
      <c r="B239" s="23">
        <v>2017</v>
      </c>
      <c r="C239" s="23" t="s">
        <v>31</v>
      </c>
      <c r="D239" s="23">
        <v>722.85</v>
      </c>
      <c r="E239" s="23">
        <v>404.8</v>
      </c>
    </row>
    <row r="240" spans="1:5" x14ac:dyDescent="0.3">
      <c r="A240" s="24">
        <v>43396</v>
      </c>
      <c r="B240" s="23">
        <v>2018</v>
      </c>
      <c r="C240" s="23" t="s">
        <v>30</v>
      </c>
      <c r="D240" s="23">
        <v>318.07</v>
      </c>
      <c r="E240" s="23">
        <v>152.66999999999999</v>
      </c>
    </row>
    <row r="241" spans="1:5" x14ac:dyDescent="0.3">
      <c r="A241" s="24">
        <v>43194</v>
      </c>
      <c r="B241" s="23">
        <v>2018</v>
      </c>
      <c r="C241" s="23" t="s">
        <v>76</v>
      </c>
      <c r="D241" s="23">
        <v>857.2</v>
      </c>
      <c r="E241" s="23">
        <v>548.61</v>
      </c>
    </row>
    <row r="242" spans="1:5" x14ac:dyDescent="0.3">
      <c r="A242" s="24">
        <v>43010</v>
      </c>
      <c r="B242" s="23">
        <v>2017</v>
      </c>
      <c r="C242" s="23" t="s">
        <v>77</v>
      </c>
      <c r="D242" s="23">
        <v>1931.66</v>
      </c>
      <c r="E242" s="23">
        <v>1062.4100000000001</v>
      </c>
    </row>
    <row r="243" spans="1:5" x14ac:dyDescent="0.3">
      <c r="A243" s="24">
        <v>42382</v>
      </c>
      <c r="B243" s="23">
        <v>2016</v>
      </c>
      <c r="C243" s="23" t="s">
        <v>31</v>
      </c>
      <c r="D243" s="23">
        <v>1826.83</v>
      </c>
      <c r="E243" s="23">
        <v>822.07</v>
      </c>
    </row>
    <row r="244" spans="1:5" x14ac:dyDescent="0.3">
      <c r="A244" s="24">
        <v>43164</v>
      </c>
      <c r="B244" s="23">
        <v>2018</v>
      </c>
      <c r="C244" s="23" t="s">
        <v>76</v>
      </c>
      <c r="D244" s="23">
        <v>1809.23</v>
      </c>
      <c r="E244" s="23">
        <v>958.89</v>
      </c>
    </row>
    <row r="245" spans="1:5" x14ac:dyDescent="0.3">
      <c r="A245" s="24">
        <v>43458</v>
      </c>
      <c r="B245" s="23">
        <v>2018</v>
      </c>
      <c r="C245" s="23" t="s">
        <v>76</v>
      </c>
      <c r="D245" s="23">
        <v>763.13</v>
      </c>
      <c r="E245" s="23">
        <v>503.67</v>
      </c>
    </row>
    <row r="246" spans="1:5" x14ac:dyDescent="0.3">
      <c r="A246" s="24">
        <v>43012</v>
      </c>
      <c r="B246" s="23">
        <v>2017</v>
      </c>
      <c r="C246" s="23" t="s">
        <v>77</v>
      </c>
      <c r="D246" s="23">
        <v>668.28</v>
      </c>
      <c r="E246" s="23">
        <v>300.73</v>
      </c>
    </row>
    <row r="247" spans="1:5" x14ac:dyDescent="0.3">
      <c r="A247" s="24">
        <v>43369</v>
      </c>
      <c r="B247" s="23">
        <v>2018</v>
      </c>
      <c r="C247" s="23" t="s">
        <v>31</v>
      </c>
      <c r="D247" s="23">
        <v>1712.38</v>
      </c>
      <c r="E247" s="23">
        <v>1095.92</v>
      </c>
    </row>
    <row r="248" spans="1:5" x14ac:dyDescent="0.3">
      <c r="A248" s="24">
        <v>42838</v>
      </c>
      <c r="B248" s="23">
        <v>2017</v>
      </c>
      <c r="C248" s="23" t="s">
        <v>77</v>
      </c>
      <c r="D248" s="23">
        <v>2066.17</v>
      </c>
      <c r="E248" s="23">
        <v>1136.3900000000001</v>
      </c>
    </row>
    <row r="249" spans="1:5" x14ac:dyDescent="0.3">
      <c r="A249" s="24">
        <v>42942</v>
      </c>
      <c r="B249" s="23">
        <v>2017</v>
      </c>
      <c r="C249" s="23" t="s">
        <v>30</v>
      </c>
      <c r="D249" s="23">
        <v>1469.55</v>
      </c>
      <c r="E249" s="23">
        <v>720.08</v>
      </c>
    </row>
    <row r="250" spans="1:5" x14ac:dyDescent="0.3">
      <c r="A250" s="24">
        <v>42420</v>
      </c>
      <c r="B250" s="23">
        <v>2016</v>
      </c>
      <c r="C250" s="23" t="s">
        <v>30</v>
      </c>
      <c r="D250" s="23">
        <v>2040.88</v>
      </c>
      <c r="E250" s="23">
        <v>795.94</v>
      </c>
    </row>
    <row r="251" spans="1:5" x14ac:dyDescent="0.3">
      <c r="A251" s="24">
        <v>43047</v>
      </c>
      <c r="B251" s="23">
        <v>2017</v>
      </c>
      <c r="C251" s="23" t="s">
        <v>31</v>
      </c>
      <c r="D251" s="23">
        <v>2035.16</v>
      </c>
      <c r="E251" s="23">
        <v>875.12</v>
      </c>
    </row>
    <row r="252" spans="1:5" x14ac:dyDescent="0.3">
      <c r="A252" s="24">
        <v>42991</v>
      </c>
      <c r="B252" s="23">
        <v>2017</v>
      </c>
      <c r="C252" s="23" t="s">
        <v>31</v>
      </c>
      <c r="D252" s="23">
        <v>2181.6</v>
      </c>
      <c r="E252" s="23">
        <v>981.72</v>
      </c>
    </row>
    <row r="253" spans="1:5" x14ac:dyDescent="0.3">
      <c r="A253" s="24">
        <v>42983</v>
      </c>
      <c r="B253" s="23">
        <v>2017</v>
      </c>
      <c r="C253" s="23" t="s">
        <v>76</v>
      </c>
      <c r="D253" s="23">
        <v>1032.75</v>
      </c>
      <c r="E253" s="23">
        <v>640.30999999999995</v>
      </c>
    </row>
    <row r="254" spans="1:5" x14ac:dyDescent="0.3">
      <c r="A254" s="24">
        <v>43369</v>
      </c>
      <c r="B254" s="23">
        <v>2018</v>
      </c>
      <c r="C254" s="23" t="s">
        <v>76</v>
      </c>
      <c r="D254" s="23">
        <v>532.4</v>
      </c>
      <c r="E254" s="23">
        <v>340.74</v>
      </c>
    </row>
    <row r="255" spans="1:5" x14ac:dyDescent="0.3">
      <c r="A255" s="24">
        <v>43281</v>
      </c>
      <c r="B255" s="23">
        <v>2018</v>
      </c>
      <c r="C255" s="23" t="s">
        <v>31</v>
      </c>
      <c r="D255" s="23">
        <v>2343.34</v>
      </c>
      <c r="E255" s="23">
        <v>1288.8399999999999</v>
      </c>
    </row>
    <row r="256" spans="1:5" x14ac:dyDescent="0.3">
      <c r="A256" s="24">
        <v>43358</v>
      </c>
      <c r="B256" s="23">
        <v>2018</v>
      </c>
      <c r="C256" s="23" t="s">
        <v>31</v>
      </c>
      <c r="D256" s="23">
        <v>1320.41</v>
      </c>
      <c r="E256" s="23">
        <v>818.65</v>
      </c>
    </row>
    <row r="257" spans="1:5" x14ac:dyDescent="0.3">
      <c r="A257" s="24">
        <v>42806</v>
      </c>
      <c r="B257" s="23">
        <v>2017</v>
      </c>
      <c r="C257" s="23" t="s">
        <v>76</v>
      </c>
      <c r="D257" s="23">
        <v>1595.86</v>
      </c>
      <c r="E257" s="23">
        <v>654.29999999999995</v>
      </c>
    </row>
    <row r="258" spans="1:5" x14ac:dyDescent="0.3">
      <c r="A258" s="24">
        <v>43327</v>
      </c>
      <c r="B258" s="23">
        <v>2018</v>
      </c>
      <c r="C258" s="23" t="s">
        <v>31</v>
      </c>
      <c r="D258" s="23">
        <v>755.86</v>
      </c>
      <c r="E258" s="23">
        <v>423.28</v>
      </c>
    </row>
    <row r="259" spans="1:5" x14ac:dyDescent="0.3">
      <c r="A259" s="24">
        <v>42719</v>
      </c>
      <c r="B259" s="23">
        <v>2016</v>
      </c>
      <c r="C259" s="23" t="s">
        <v>31</v>
      </c>
      <c r="D259" s="23">
        <v>821.07</v>
      </c>
      <c r="E259" s="23">
        <v>541.91</v>
      </c>
    </row>
    <row r="260" spans="1:5" x14ac:dyDescent="0.3">
      <c r="A260" s="24">
        <v>42620</v>
      </c>
      <c r="B260" s="23">
        <v>2016</v>
      </c>
      <c r="C260" s="23" t="s">
        <v>31</v>
      </c>
      <c r="D260" s="23">
        <v>1038.6300000000001</v>
      </c>
      <c r="E260" s="23">
        <v>612.79</v>
      </c>
    </row>
    <row r="261" spans="1:5" x14ac:dyDescent="0.3">
      <c r="A261" s="24">
        <v>43415</v>
      </c>
      <c r="B261" s="23">
        <v>2018</v>
      </c>
      <c r="C261" s="23" t="s">
        <v>31</v>
      </c>
      <c r="D261" s="23">
        <v>374.65</v>
      </c>
      <c r="E261" s="23">
        <v>243.52</v>
      </c>
    </row>
    <row r="262" spans="1:5" x14ac:dyDescent="0.3">
      <c r="A262" s="24">
        <v>43131</v>
      </c>
      <c r="B262" s="23">
        <v>2018</v>
      </c>
      <c r="C262" s="23" t="s">
        <v>76</v>
      </c>
      <c r="D262" s="23">
        <v>617.79</v>
      </c>
      <c r="E262" s="23">
        <v>240.94</v>
      </c>
    </row>
    <row r="263" spans="1:5" x14ac:dyDescent="0.3">
      <c r="A263" s="24">
        <v>42403</v>
      </c>
      <c r="B263" s="23">
        <v>2016</v>
      </c>
      <c r="C263" s="23" t="s">
        <v>30</v>
      </c>
      <c r="D263" s="23">
        <v>2432.56</v>
      </c>
      <c r="E263" s="23">
        <v>1070.33</v>
      </c>
    </row>
    <row r="264" spans="1:5" x14ac:dyDescent="0.3">
      <c r="A264" s="24">
        <v>43194</v>
      </c>
      <c r="B264" s="23">
        <v>2018</v>
      </c>
      <c r="C264" s="23" t="s">
        <v>76</v>
      </c>
      <c r="D264" s="23">
        <v>1525.92</v>
      </c>
      <c r="E264" s="23">
        <v>793.48</v>
      </c>
    </row>
    <row r="265" spans="1:5" x14ac:dyDescent="0.3">
      <c r="A265" s="24">
        <v>42606</v>
      </c>
      <c r="B265" s="23">
        <v>2016</v>
      </c>
      <c r="C265" s="23" t="s">
        <v>31</v>
      </c>
      <c r="D265" s="23">
        <v>2183.81</v>
      </c>
      <c r="E265" s="23">
        <v>1135.58</v>
      </c>
    </row>
    <row r="266" spans="1:5" x14ac:dyDescent="0.3">
      <c r="A266" s="24">
        <v>42795</v>
      </c>
      <c r="B266" s="23">
        <v>2017</v>
      </c>
      <c r="C266" s="23" t="s">
        <v>76</v>
      </c>
      <c r="D266" s="23">
        <v>1269.81</v>
      </c>
      <c r="E266" s="23">
        <v>647.6</v>
      </c>
    </row>
    <row r="267" spans="1:5" x14ac:dyDescent="0.3">
      <c r="A267" s="24">
        <v>43045</v>
      </c>
      <c r="B267" s="23">
        <v>2017</v>
      </c>
      <c r="C267" s="23" t="s">
        <v>30</v>
      </c>
      <c r="D267" s="23">
        <v>1687.91</v>
      </c>
      <c r="E267" s="23">
        <v>1046.5</v>
      </c>
    </row>
    <row r="268" spans="1:5" x14ac:dyDescent="0.3">
      <c r="A268" s="24">
        <v>42812</v>
      </c>
      <c r="B268" s="23">
        <v>2017</v>
      </c>
      <c r="C268" s="23" t="s">
        <v>76</v>
      </c>
      <c r="D268" s="23">
        <v>1768.43</v>
      </c>
      <c r="E268" s="23">
        <v>813.48</v>
      </c>
    </row>
    <row r="269" spans="1:5" x14ac:dyDescent="0.3">
      <c r="A269" s="24">
        <v>42690</v>
      </c>
      <c r="B269" s="23">
        <v>2016</v>
      </c>
      <c r="C269" s="23" t="s">
        <v>31</v>
      </c>
      <c r="D269" s="23">
        <v>2318.52</v>
      </c>
      <c r="E269" s="23">
        <v>904.22</v>
      </c>
    </row>
    <row r="270" spans="1:5" x14ac:dyDescent="0.3">
      <c r="A270" s="24">
        <v>43438</v>
      </c>
      <c r="B270" s="23">
        <v>2018</v>
      </c>
      <c r="C270" s="23" t="s">
        <v>77</v>
      </c>
      <c r="D270" s="23">
        <v>1196.2</v>
      </c>
      <c r="E270" s="23">
        <v>514.37</v>
      </c>
    </row>
    <row r="271" spans="1:5" x14ac:dyDescent="0.3">
      <c r="A271" s="24">
        <v>42717</v>
      </c>
      <c r="B271" s="23">
        <v>2016</v>
      </c>
      <c r="C271" s="23" t="s">
        <v>76</v>
      </c>
      <c r="D271" s="23">
        <v>960.34</v>
      </c>
      <c r="E271" s="23">
        <v>374.53</v>
      </c>
    </row>
    <row r="272" spans="1:5" x14ac:dyDescent="0.3">
      <c r="A272" s="24">
        <v>42702</v>
      </c>
      <c r="B272" s="23">
        <v>2016</v>
      </c>
      <c r="C272" s="23" t="s">
        <v>76</v>
      </c>
      <c r="D272" s="23">
        <v>530.88</v>
      </c>
      <c r="E272" s="23">
        <v>323.83999999999997</v>
      </c>
    </row>
    <row r="273" spans="1:5" x14ac:dyDescent="0.3">
      <c r="A273" s="24">
        <v>42462</v>
      </c>
      <c r="B273" s="23">
        <v>2016</v>
      </c>
      <c r="C273" s="23" t="s">
        <v>30</v>
      </c>
      <c r="D273" s="23">
        <v>984.47</v>
      </c>
      <c r="E273" s="23">
        <v>433.17</v>
      </c>
    </row>
    <row r="274" spans="1:5" x14ac:dyDescent="0.3">
      <c r="A274" s="24">
        <v>42412</v>
      </c>
      <c r="B274" s="23">
        <v>2016</v>
      </c>
      <c r="C274" s="23" t="s">
        <v>76</v>
      </c>
      <c r="D274" s="23">
        <v>1748.51</v>
      </c>
      <c r="E274" s="23">
        <v>891.74</v>
      </c>
    </row>
    <row r="275" spans="1:5" x14ac:dyDescent="0.3">
      <c r="A275" s="24">
        <v>42619</v>
      </c>
      <c r="B275" s="23">
        <v>2016</v>
      </c>
      <c r="C275" s="23" t="s">
        <v>76</v>
      </c>
      <c r="D275" s="23">
        <v>1349.5</v>
      </c>
      <c r="E275" s="23">
        <v>647.76</v>
      </c>
    </row>
    <row r="276" spans="1:5" x14ac:dyDescent="0.3">
      <c r="A276" s="24">
        <v>43454</v>
      </c>
      <c r="B276" s="23">
        <v>2018</v>
      </c>
      <c r="C276" s="23" t="s">
        <v>31</v>
      </c>
      <c r="D276" s="23">
        <v>202.11</v>
      </c>
      <c r="E276" s="23">
        <v>131.37</v>
      </c>
    </row>
    <row r="277" spans="1:5" x14ac:dyDescent="0.3">
      <c r="A277" s="24">
        <v>42589</v>
      </c>
      <c r="B277" s="23">
        <v>2016</v>
      </c>
      <c r="C277" s="23" t="s">
        <v>31</v>
      </c>
      <c r="D277" s="23">
        <v>1315.22</v>
      </c>
      <c r="E277" s="23">
        <v>670.76</v>
      </c>
    </row>
    <row r="278" spans="1:5" x14ac:dyDescent="0.3">
      <c r="A278" s="24">
        <v>42838</v>
      </c>
      <c r="B278" s="23">
        <v>2017</v>
      </c>
      <c r="C278" s="23" t="s">
        <v>76</v>
      </c>
      <c r="D278" s="23">
        <v>1443.33</v>
      </c>
      <c r="E278" s="23">
        <v>837.13</v>
      </c>
    </row>
    <row r="279" spans="1:5" x14ac:dyDescent="0.3">
      <c r="A279" s="24">
        <v>42613</v>
      </c>
      <c r="B279" s="23">
        <v>2016</v>
      </c>
      <c r="C279" s="23" t="s">
        <v>30</v>
      </c>
      <c r="D279" s="23">
        <v>405.95</v>
      </c>
      <c r="E279" s="23">
        <v>215.15</v>
      </c>
    </row>
    <row r="280" spans="1:5" x14ac:dyDescent="0.3">
      <c r="A280" s="24">
        <v>42956</v>
      </c>
      <c r="B280" s="23">
        <v>2017</v>
      </c>
      <c r="C280" s="23" t="s">
        <v>76</v>
      </c>
      <c r="D280" s="23">
        <v>454.09</v>
      </c>
      <c r="E280" s="23">
        <v>249.75</v>
      </c>
    </row>
    <row r="281" spans="1:5" x14ac:dyDescent="0.3">
      <c r="A281" s="24">
        <v>42885</v>
      </c>
      <c r="B281" s="23">
        <v>2017</v>
      </c>
      <c r="C281" s="23" t="s">
        <v>76</v>
      </c>
      <c r="D281" s="23">
        <v>846.97</v>
      </c>
      <c r="E281" s="23">
        <v>559</v>
      </c>
    </row>
    <row r="282" spans="1:5" x14ac:dyDescent="0.3">
      <c r="A282" s="24">
        <v>42405</v>
      </c>
      <c r="B282" s="23">
        <v>2016</v>
      </c>
      <c r="C282" s="23" t="s">
        <v>77</v>
      </c>
      <c r="D282" s="23">
        <v>849.02</v>
      </c>
      <c r="E282" s="23">
        <v>416.02</v>
      </c>
    </row>
    <row r="283" spans="1:5" x14ac:dyDescent="0.3">
      <c r="A283" s="24">
        <v>42629</v>
      </c>
      <c r="B283" s="23">
        <v>2016</v>
      </c>
      <c r="C283" s="23" t="s">
        <v>77</v>
      </c>
      <c r="D283" s="23">
        <v>641.51</v>
      </c>
      <c r="E283" s="23">
        <v>307.92</v>
      </c>
    </row>
    <row r="284" spans="1:5" x14ac:dyDescent="0.3">
      <c r="A284" s="24">
        <v>42642</v>
      </c>
      <c r="B284" s="23">
        <v>2016</v>
      </c>
      <c r="C284" s="23" t="s">
        <v>31</v>
      </c>
      <c r="D284" s="23">
        <v>2403.98</v>
      </c>
      <c r="E284" s="23">
        <v>1466.43</v>
      </c>
    </row>
    <row r="285" spans="1:5" x14ac:dyDescent="0.3">
      <c r="A285" s="24">
        <v>43281</v>
      </c>
      <c r="B285" s="23">
        <v>2018</v>
      </c>
      <c r="C285" s="23" t="s">
        <v>31</v>
      </c>
      <c r="D285" s="23">
        <v>404.17</v>
      </c>
      <c r="E285" s="23">
        <v>242.5</v>
      </c>
    </row>
    <row r="286" spans="1:5" x14ac:dyDescent="0.3">
      <c r="A286" s="24">
        <v>43092</v>
      </c>
      <c r="B286" s="23">
        <v>2017</v>
      </c>
      <c r="C286" s="23" t="s">
        <v>77</v>
      </c>
      <c r="D286" s="23">
        <v>767.42</v>
      </c>
      <c r="E286" s="23">
        <v>429.76</v>
      </c>
    </row>
    <row r="287" spans="1:5" x14ac:dyDescent="0.3">
      <c r="A287" s="24">
        <v>42556</v>
      </c>
      <c r="B287" s="23">
        <v>2016</v>
      </c>
      <c r="C287" s="23" t="s">
        <v>31</v>
      </c>
      <c r="D287" s="23">
        <v>1417.56</v>
      </c>
      <c r="E287" s="23">
        <v>765.48</v>
      </c>
    </row>
    <row r="288" spans="1:5" x14ac:dyDescent="0.3">
      <c r="A288" s="24">
        <v>43222</v>
      </c>
      <c r="B288" s="23">
        <v>2018</v>
      </c>
      <c r="C288" s="23" t="s">
        <v>77</v>
      </c>
      <c r="D288" s="23">
        <v>2460.3000000000002</v>
      </c>
      <c r="E288" s="23">
        <v>1008.72</v>
      </c>
    </row>
    <row r="289" spans="1:5" x14ac:dyDescent="0.3">
      <c r="A289" s="24">
        <v>42738</v>
      </c>
      <c r="B289" s="23">
        <v>2017</v>
      </c>
      <c r="C289" s="23" t="s">
        <v>77</v>
      </c>
      <c r="D289" s="23">
        <v>2372.9899999999998</v>
      </c>
      <c r="E289" s="23">
        <v>1210.22</v>
      </c>
    </row>
    <row r="290" spans="1:5" x14ac:dyDescent="0.3">
      <c r="A290" s="24">
        <v>42581</v>
      </c>
      <c r="B290" s="23">
        <v>2016</v>
      </c>
      <c r="C290" s="23" t="s">
        <v>77</v>
      </c>
      <c r="D290" s="23">
        <v>881.25</v>
      </c>
      <c r="E290" s="23">
        <v>387.75</v>
      </c>
    </row>
    <row r="291" spans="1:5" x14ac:dyDescent="0.3">
      <c r="A291" s="24">
        <v>42625</v>
      </c>
      <c r="B291" s="23">
        <v>2016</v>
      </c>
      <c r="C291" s="23" t="s">
        <v>31</v>
      </c>
      <c r="D291" s="23">
        <v>608.55999999999995</v>
      </c>
      <c r="E291" s="23">
        <v>292.11</v>
      </c>
    </row>
    <row r="292" spans="1:5" x14ac:dyDescent="0.3">
      <c r="A292" s="24">
        <v>43220</v>
      </c>
      <c r="B292" s="23">
        <v>2018</v>
      </c>
      <c r="C292" s="23" t="s">
        <v>30</v>
      </c>
      <c r="D292" s="23">
        <v>1183.79</v>
      </c>
      <c r="E292" s="23">
        <v>710.27</v>
      </c>
    </row>
    <row r="293" spans="1:5" x14ac:dyDescent="0.3">
      <c r="A293" s="24">
        <v>42843</v>
      </c>
      <c r="B293" s="23">
        <v>2017</v>
      </c>
      <c r="C293" s="23" t="s">
        <v>77</v>
      </c>
      <c r="D293" s="23">
        <v>147.9</v>
      </c>
      <c r="E293" s="23">
        <v>73.95</v>
      </c>
    </row>
    <row r="294" spans="1:5" x14ac:dyDescent="0.3">
      <c r="A294" s="24">
        <v>42955</v>
      </c>
      <c r="B294" s="23">
        <v>2017</v>
      </c>
      <c r="C294" s="23" t="s">
        <v>31</v>
      </c>
      <c r="D294" s="23">
        <v>95.34</v>
      </c>
      <c r="E294" s="23">
        <v>52.44</v>
      </c>
    </row>
    <row r="295" spans="1:5" x14ac:dyDescent="0.3">
      <c r="A295" s="24">
        <v>42584</v>
      </c>
      <c r="B295" s="23">
        <v>2016</v>
      </c>
      <c r="C295" s="23" t="s">
        <v>76</v>
      </c>
      <c r="D295" s="23">
        <v>435.6</v>
      </c>
      <c r="E295" s="23">
        <v>257</v>
      </c>
    </row>
    <row r="296" spans="1:5" x14ac:dyDescent="0.3">
      <c r="A296" s="24">
        <v>42628</v>
      </c>
      <c r="B296" s="23">
        <v>2016</v>
      </c>
      <c r="C296" s="23" t="s">
        <v>76</v>
      </c>
      <c r="D296" s="23">
        <v>1021.67</v>
      </c>
      <c r="E296" s="23">
        <v>429.1</v>
      </c>
    </row>
    <row r="297" spans="1:5" x14ac:dyDescent="0.3">
      <c r="A297" s="24">
        <v>42670</v>
      </c>
      <c r="B297" s="23">
        <v>2016</v>
      </c>
      <c r="C297" s="23" t="s">
        <v>30</v>
      </c>
      <c r="D297" s="23">
        <v>1195.02</v>
      </c>
      <c r="E297" s="23">
        <v>657.26</v>
      </c>
    </row>
    <row r="298" spans="1:5" x14ac:dyDescent="0.3">
      <c r="A298" s="24">
        <v>43116</v>
      </c>
      <c r="B298" s="23">
        <v>2018</v>
      </c>
      <c r="C298" s="23" t="s">
        <v>30</v>
      </c>
      <c r="D298" s="23">
        <v>2167.89</v>
      </c>
      <c r="E298" s="23">
        <v>975.55</v>
      </c>
    </row>
    <row r="299" spans="1:5" x14ac:dyDescent="0.3">
      <c r="A299" s="24">
        <v>43387</v>
      </c>
      <c r="B299" s="23">
        <v>2018</v>
      </c>
      <c r="C299" s="23" t="s">
        <v>77</v>
      </c>
      <c r="D299" s="23">
        <v>2498.69</v>
      </c>
      <c r="E299" s="23">
        <v>1224.3599999999999</v>
      </c>
    </row>
    <row r="300" spans="1:5" x14ac:dyDescent="0.3">
      <c r="A300" s="24">
        <v>42972</v>
      </c>
      <c r="B300" s="23">
        <v>2017</v>
      </c>
      <c r="C300" s="23" t="s">
        <v>30</v>
      </c>
      <c r="D300" s="23">
        <v>849.45</v>
      </c>
      <c r="E300" s="23">
        <v>526.66</v>
      </c>
    </row>
    <row r="301" spans="1:5" x14ac:dyDescent="0.3">
      <c r="A301" s="24">
        <v>42439</v>
      </c>
      <c r="B301" s="23">
        <v>2016</v>
      </c>
      <c r="C301" s="23" t="s">
        <v>31</v>
      </c>
      <c r="D301" s="23">
        <v>1138.8499999999999</v>
      </c>
      <c r="E301" s="23">
        <v>671.92</v>
      </c>
    </row>
    <row r="302" spans="1:5" x14ac:dyDescent="0.3">
      <c r="A302" s="24">
        <v>42572</v>
      </c>
      <c r="B302" s="23">
        <v>2016</v>
      </c>
      <c r="C302" s="23" t="s">
        <v>31</v>
      </c>
      <c r="D302" s="23">
        <v>1363.56</v>
      </c>
      <c r="E302" s="23">
        <v>749.96</v>
      </c>
    </row>
    <row r="303" spans="1:5" x14ac:dyDescent="0.3">
      <c r="A303" s="24">
        <v>42370</v>
      </c>
      <c r="B303" s="23">
        <v>2016</v>
      </c>
      <c r="C303" s="23" t="s">
        <v>30</v>
      </c>
      <c r="D303" s="23">
        <v>548.85</v>
      </c>
      <c r="E303" s="23">
        <v>236.01</v>
      </c>
    </row>
    <row r="304" spans="1:5" x14ac:dyDescent="0.3">
      <c r="A304" s="24">
        <v>43334</v>
      </c>
      <c r="B304" s="23">
        <v>2018</v>
      </c>
      <c r="C304" s="23" t="s">
        <v>76</v>
      </c>
      <c r="D304" s="23">
        <v>1581.57</v>
      </c>
      <c r="E304" s="23">
        <v>711.71</v>
      </c>
    </row>
    <row r="305" spans="1:5" x14ac:dyDescent="0.3">
      <c r="A305" s="24">
        <v>42478</v>
      </c>
      <c r="B305" s="23">
        <v>2016</v>
      </c>
      <c r="C305" s="23" t="s">
        <v>30</v>
      </c>
      <c r="D305" s="23">
        <v>1287.98</v>
      </c>
      <c r="E305" s="23">
        <v>643.99</v>
      </c>
    </row>
    <row r="306" spans="1:5" x14ac:dyDescent="0.3">
      <c r="A306" s="24">
        <v>42943</v>
      </c>
      <c r="B306" s="23">
        <v>2017</v>
      </c>
      <c r="C306" s="23" t="s">
        <v>31</v>
      </c>
      <c r="D306" s="23">
        <v>388.07</v>
      </c>
      <c r="E306" s="23">
        <v>194.04</v>
      </c>
    </row>
    <row r="307" spans="1:5" x14ac:dyDescent="0.3">
      <c r="A307" s="24">
        <v>42861</v>
      </c>
      <c r="B307" s="23">
        <v>2017</v>
      </c>
      <c r="C307" s="23" t="s">
        <v>77</v>
      </c>
      <c r="D307" s="23">
        <v>198.57</v>
      </c>
      <c r="E307" s="23">
        <v>133.04</v>
      </c>
    </row>
    <row r="308" spans="1:5" x14ac:dyDescent="0.3">
      <c r="A308" s="24">
        <v>43038</v>
      </c>
      <c r="B308" s="23">
        <v>2017</v>
      </c>
      <c r="C308" s="23" t="s">
        <v>76</v>
      </c>
      <c r="D308" s="23">
        <v>2054.5300000000002</v>
      </c>
      <c r="E308" s="23">
        <v>1129.99</v>
      </c>
    </row>
    <row r="309" spans="1:5" x14ac:dyDescent="0.3">
      <c r="A309" s="24">
        <v>43273</v>
      </c>
      <c r="B309" s="23">
        <v>2018</v>
      </c>
      <c r="C309" s="23" t="s">
        <v>76</v>
      </c>
      <c r="D309" s="23">
        <v>1996.95</v>
      </c>
      <c r="E309" s="23">
        <v>1158.23</v>
      </c>
    </row>
    <row r="310" spans="1:5" x14ac:dyDescent="0.3">
      <c r="A310" s="24">
        <v>42403</v>
      </c>
      <c r="B310" s="23">
        <v>2016</v>
      </c>
      <c r="C310" s="23" t="s">
        <v>31</v>
      </c>
      <c r="D310" s="23">
        <v>1581.49</v>
      </c>
      <c r="E310" s="23">
        <v>948.89</v>
      </c>
    </row>
    <row r="311" spans="1:5" x14ac:dyDescent="0.3">
      <c r="A311" s="24">
        <v>42415</v>
      </c>
      <c r="B311" s="23">
        <v>2016</v>
      </c>
      <c r="C311" s="23" t="s">
        <v>77</v>
      </c>
      <c r="D311" s="23">
        <v>1406.37</v>
      </c>
      <c r="E311" s="23">
        <v>548.48</v>
      </c>
    </row>
    <row r="312" spans="1:5" x14ac:dyDescent="0.3">
      <c r="A312" s="24">
        <v>43440</v>
      </c>
      <c r="B312" s="23">
        <v>2018</v>
      </c>
      <c r="C312" s="23" t="s">
        <v>77</v>
      </c>
      <c r="D312" s="23">
        <v>973.62</v>
      </c>
      <c r="E312" s="23">
        <v>652.33000000000004</v>
      </c>
    </row>
    <row r="313" spans="1:5" x14ac:dyDescent="0.3">
      <c r="A313" s="24">
        <v>42385</v>
      </c>
      <c r="B313" s="23">
        <v>2016</v>
      </c>
      <c r="C313" s="23" t="s">
        <v>77</v>
      </c>
      <c r="D313" s="23">
        <v>1435.97</v>
      </c>
      <c r="E313" s="23">
        <v>761.06</v>
      </c>
    </row>
    <row r="314" spans="1:5" x14ac:dyDescent="0.3">
      <c r="A314" s="24">
        <v>42557</v>
      </c>
      <c r="B314" s="23">
        <v>2016</v>
      </c>
      <c r="C314" s="23" t="s">
        <v>30</v>
      </c>
      <c r="D314" s="23">
        <v>1135.44</v>
      </c>
      <c r="E314" s="23">
        <v>567.72</v>
      </c>
    </row>
    <row r="315" spans="1:5" x14ac:dyDescent="0.3">
      <c r="A315" s="24">
        <v>42848</v>
      </c>
      <c r="B315" s="23">
        <v>2017</v>
      </c>
      <c r="C315" s="23" t="s">
        <v>30</v>
      </c>
      <c r="D315" s="23">
        <v>1649.82</v>
      </c>
      <c r="E315" s="23">
        <v>824.91</v>
      </c>
    </row>
    <row r="316" spans="1:5" x14ac:dyDescent="0.3">
      <c r="A316" s="24">
        <v>42495</v>
      </c>
      <c r="B316" s="23">
        <v>2016</v>
      </c>
      <c r="C316" s="23" t="s">
        <v>76</v>
      </c>
      <c r="D316" s="23">
        <v>871.99</v>
      </c>
      <c r="E316" s="23">
        <v>566.79</v>
      </c>
    </row>
    <row r="317" spans="1:5" x14ac:dyDescent="0.3">
      <c r="A317" s="24">
        <v>42894</v>
      </c>
      <c r="B317" s="23">
        <v>2017</v>
      </c>
      <c r="C317" s="23" t="s">
        <v>76</v>
      </c>
      <c r="D317" s="23">
        <v>2466.89</v>
      </c>
      <c r="E317" s="23">
        <v>1455.47</v>
      </c>
    </row>
    <row r="318" spans="1:5" x14ac:dyDescent="0.3">
      <c r="A318" s="24">
        <v>42931</v>
      </c>
      <c r="B318" s="23">
        <v>2017</v>
      </c>
      <c r="C318" s="23" t="s">
        <v>77</v>
      </c>
      <c r="D318" s="23">
        <v>948.56</v>
      </c>
      <c r="E318" s="23">
        <v>502.74</v>
      </c>
    </row>
    <row r="319" spans="1:5" x14ac:dyDescent="0.3">
      <c r="A319" s="24">
        <v>42994</v>
      </c>
      <c r="B319" s="23">
        <v>2017</v>
      </c>
      <c r="C319" s="23" t="s">
        <v>30</v>
      </c>
      <c r="D319" s="23">
        <v>2050.66</v>
      </c>
      <c r="E319" s="23">
        <v>1209.8900000000001</v>
      </c>
    </row>
    <row r="320" spans="1:5" x14ac:dyDescent="0.3">
      <c r="A320" s="24">
        <v>43196</v>
      </c>
      <c r="B320" s="23">
        <v>2018</v>
      </c>
      <c r="C320" s="23" t="s">
        <v>77</v>
      </c>
      <c r="D320" s="23">
        <v>1074.01</v>
      </c>
      <c r="E320" s="23">
        <v>590.71</v>
      </c>
    </row>
    <row r="321" spans="1:5" x14ac:dyDescent="0.3">
      <c r="A321" s="24">
        <v>43129</v>
      </c>
      <c r="B321" s="23">
        <v>2018</v>
      </c>
      <c r="C321" s="23" t="s">
        <v>76</v>
      </c>
      <c r="D321" s="23">
        <v>1533.56</v>
      </c>
      <c r="E321" s="23">
        <v>828.12</v>
      </c>
    </row>
    <row r="322" spans="1:5" x14ac:dyDescent="0.3">
      <c r="A322" s="24">
        <v>42450</v>
      </c>
      <c r="B322" s="23">
        <v>2016</v>
      </c>
      <c r="C322" s="23" t="s">
        <v>31</v>
      </c>
      <c r="D322" s="23">
        <v>1569.66</v>
      </c>
      <c r="E322" s="23">
        <v>706.35</v>
      </c>
    </row>
    <row r="323" spans="1:5" x14ac:dyDescent="0.3">
      <c r="A323" s="24">
        <v>43234</v>
      </c>
      <c r="B323" s="23">
        <v>2018</v>
      </c>
      <c r="C323" s="23" t="s">
        <v>31</v>
      </c>
      <c r="D323" s="23">
        <v>1511.8</v>
      </c>
      <c r="E323" s="23">
        <v>604.72</v>
      </c>
    </row>
    <row r="324" spans="1:5" x14ac:dyDescent="0.3">
      <c r="A324" s="24">
        <v>43368</v>
      </c>
      <c r="B324" s="23">
        <v>2018</v>
      </c>
      <c r="C324" s="23" t="s">
        <v>30</v>
      </c>
      <c r="D324" s="23">
        <v>1291.5</v>
      </c>
      <c r="E324" s="23">
        <v>710.33</v>
      </c>
    </row>
    <row r="325" spans="1:5" x14ac:dyDescent="0.3">
      <c r="A325" s="24">
        <v>43081</v>
      </c>
      <c r="B325" s="23">
        <v>2017</v>
      </c>
      <c r="C325" s="23" t="s">
        <v>77</v>
      </c>
      <c r="D325" s="23">
        <v>186.26</v>
      </c>
      <c r="E325" s="23">
        <v>104.31</v>
      </c>
    </row>
    <row r="326" spans="1:5" x14ac:dyDescent="0.3">
      <c r="A326" s="24">
        <v>43295</v>
      </c>
      <c r="B326" s="23">
        <v>2018</v>
      </c>
      <c r="C326" s="23" t="s">
        <v>76</v>
      </c>
      <c r="D326" s="23">
        <v>1511.95</v>
      </c>
      <c r="E326" s="23">
        <v>861.81</v>
      </c>
    </row>
    <row r="327" spans="1:5" x14ac:dyDescent="0.3">
      <c r="A327" s="24">
        <v>43353</v>
      </c>
      <c r="B327" s="23">
        <v>2018</v>
      </c>
      <c r="C327" s="23" t="s">
        <v>30</v>
      </c>
      <c r="D327" s="23">
        <v>1746.94</v>
      </c>
      <c r="E327" s="23">
        <v>943.35</v>
      </c>
    </row>
    <row r="328" spans="1:5" x14ac:dyDescent="0.3">
      <c r="A328" s="24">
        <v>42447</v>
      </c>
      <c r="B328" s="23">
        <v>2016</v>
      </c>
      <c r="C328" s="23" t="s">
        <v>30</v>
      </c>
      <c r="D328" s="23">
        <v>293.45</v>
      </c>
      <c r="E328" s="23">
        <v>140.86000000000001</v>
      </c>
    </row>
    <row r="329" spans="1:5" x14ac:dyDescent="0.3">
      <c r="A329" s="24">
        <v>43314</v>
      </c>
      <c r="B329" s="23">
        <v>2018</v>
      </c>
      <c r="C329" s="23" t="s">
        <v>30</v>
      </c>
      <c r="D329" s="23">
        <v>1963.48</v>
      </c>
      <c r="E329" s="23">
        <v>883.57</v>
      </c>
    </row>
    <row r="330" spans="1:5" x14ac:dyDescent="0.3">
      <c r="A330" s="24">
        <v>43248</v>
      </c>
      <c r="B330" s="23">
        <v>2018</v>
      </c>
      <c r="C330" s="23" t="s">
        <v>76</v>
      </c>
      <c r="D330" s="23">
        <v>488.7</v>
      </c>
      <c r="E330" s="23">
        <v>219.92</v>
      </c>
    </row>
    <row r="331" spans="1:5" x14ac:dyDescent="0.3">
      <c r="A331" s="24">
        <v>43193</v>
      </c>
      <c r="B331" s="23">
        <v>2018</v>
      </c>
      <c r="C331" s="23" t="s">
        <v>31</v>
      </c>
      <c r="D331" s="23">
        <v>503.68</v>
      </c>
      <c r="E331" s="23">
        <v>231.69</v>
      </c>
    </row>
    <row r="332" spans="1:5" x14ac:dyDescent="0.3">
      <c r="A332" s="24">
        <v>42629</v>
      </c>
      <c r="B332" s="23">
        <v>2016</v>
      </c>
      <c r="C332" s="23" t="s">
        <v>30</v>
      </c>
      <c r="D332" s="23">
        <v>2181.39</v>
      </c>
      <c r="E332" s="23">
        <v>1330.65</v>
      </c>
    </row>
    <row r="333" spans="1:5" x14ac:dyDescent="0.3">
      <c r="A333" s="24">
        <v>42941</v>
      </c>
      <c r="B333" s="23">
        <v>2017</v>
      </c>
      <c r="C333" s="23" t="s">
        <v>76</v>
      </c>
      <c r="D333" s="23">
        <v>1578.57</v>
      </c>
      <c r="E333" s="23">
        <v>805.07</v>
      </c>
    </row>
    <row r="334" spans="1:5" x14ac:dyDescent="0.3">
      <c r="A334" s="24">
        <v>43160</v>
      </c>
      <c r="B334" s="23">
        <v>2018</v>
      </c>
      <c r="C334" s="23" t="s">
        <v>77</v>
      </c>
      <c r="D334" s="23">
        <v>996.86</v>
      </c>
      <c r="E334" s="23">
        <v>598.12</v>
      </c>
    </row>
    <row r="335" spans="1:5" x14ac:dyDescent="0.3">
      <c r="A335" s="24">
        <v>43318</v>
      </c>
      <c r="B335" s="23">
        <v>2018</v>
      </c>
      <c r="C335" s="23" t="s">
        <v>31</v>
      </c>
      <c r="D335" s="23">
        <v>1707.1</v>
      </c>
      <c r="E335" s="23">
        <v>665.77</v>
      </c>
    </row>
    <row r="336" spans="1:5" x14ac:dyDescent="0.3">
      <c r="A336" s="24">
        <v>43066</v>
      </c>
      <c r="B336" s="23">
        <v>2017</v>
      </c>
      <c r="C336" s="23" t="s">
        <v>77</v>
      </c>
      <c r="D336" s="23">
        <v>1613.91</v>
      </c>
      <c r="E336" s="23">
        <v>984.49</v>
      </c>
    </row>
    <row r="337" spans="1:5" x14ac:dyDescent="0.3">
      <c r="A337" s="24">
        <v>42956</v>
      </c>
      <c r="B337" s="23">
        <v>2017</v>
      </c>
      <c r="C337" s="23" t="s">
        <v>77</v>
      </c>
      <c r="D337" s="23">
        <v>864.91</v>
      </c>
      <c r="E337" s="23">
        <v>397.86</v>
      </c>
    </row>
    <row r="338" spans="1:5" x14ac:dyDescent="0.3">
      <c r="A338" s="24">
        <v>43026</v>
      </c>
      <c r="B338" s="23">
        <v>2017</v>
      </c>
      <c r="C338" s="23" t="s">
        <v>31</v>
      </c>
      <c r="D338" s="23">
        <v>1389.02</v>
      </c>
      <c r="E338" s="23">
        <v>541.72</v>
      </c>
    </row>
    <row r="339" spans="1:5" x14ac:dyDescent="0.3">
      <c r="A339" s="24">
        <v>42619</v>
      </c>
      <c r="B339" s="23">
        <v>2016</v>
      </c>
      <c r="C339" s="23" t="s">
        <v>77</v>
      </c>
      <c r="D339" s="23">
        <v>1307.08</v>
      </c>
      <c r="E339" s="23">
        <v>509.76</v>
      </c>
    </row>
    <row r="340" spans="1:5" x14ac:dyDescent="0.3">
      <c r="A340" s="24">
        <v>43465</v>
      </c>
      <c r="B340" s="23">
        <v>2018</v>
      </c>
      <c r="C340" s="23" t="s">
        <v>31</v>
      </c>
      <c r="D340" s="23">
        <v>18.68</v>
      </c>
      <c r="E340" s="23">
        <v>10.46</v>
      </c>
    </row>
    <row r="341" spans="1:5" x14ac:dyDescent="0.3">
      <c r="A341" s="24">
        <v>42854</v>
      </c>
      <c r="B341" s="23">
        <v>2017</v>
      </c>
      <c r="C341" s="23" t="s">
        <v>76</v>
      </c>
      <c r="D341" s="23">
        <v>1794.84</v>
      </c>
      <c r="E341" s="23">
        <v>915.37</v>
      </c>
    </row>
    <row r="342" spans="1:5" x14ac:dyDescent="0.3">
      <c r="A342" s="24">
        <v>43458</v>
      </c>
      <c r="B342" s="23">
        <v>2018</v>
      </c>
      <c r="C342" s="23" t="s">
        <v>77</v>
      </c>
      <c r="D342" s="23">
        <v>106.76</v>
      </c>
      <c r="E342" s="23">
        <v>62.99</v>
      </c>
    </row>
    <row r="343" spans="1:5" x14ac:dyDescent="0.3">
      <c r="A343" s="24">
        <v>43384</v>
      </c>
      <c r="B343" s="23">
        <v>2018</v>
      </c>
      <c r="C343" s="23" t="s">
        <v>76</v>
      </c>
      <c r="D343" s="23">
        <v>2361.89</v>
      </c>
      <c r="E343" s="23">
        <v>921.14</v>
      </c>
    </row>
    <row r="344" spans="1:5" x14ac:dyDescent="0.3">
      <c r="A344" s="24">
        <v>43298</v>
      </c>
      <c r="B344" s="23">
        <v>2018</v>
      </c>
      <c r="C344" s="23" t="s">
        <v>30</v>
      </c>
      <c r="D344" s="23">
        <v>2270.87</v>
      </c>
      <c r="E344" s="23">
        <v>1226.27</v>
      </c>
    </row>
    <row r="345" spans="1:5" x14ac:dyDescent="0.3">
      <c r="A345" s="24">
        <v>43047</v>
      </c>
      <c r="B345" s="23">
        <v>2017</v>
      </c>
      <c r="C345" s="23" t="s">
        <v>76</v>
      </c>
      <c r="D345" s="23">
        <v>777.74</v>
      </c>
      <c r="E345" s="23">
        <v>505.53</v>
      </c>
    </row>
    <row r="346" spans="1:5" x14ac:dyDescent="0.3">
      <c r="A346" s="24">
        <v>43131</v>
      </c>
      <c r="B346" s="23">
        <v>2018</v>
      </c>
      <c r="C346" s="23" t="s">
        <v>30</v>
      </c>
      <c r="D346" s="23">
        <v>178.39</v>
      </c>
      <c r="E346" s="23">
        <v>87.41</v>
      </c>
    </row>
    <row r="347" spans="1:5" x14ac:dyDescent="0.3">
      <c r="A347" s="24">
        <v>42972</v>
      </c>
      <c r="B347" s="23">
        <v>2017</v>
      </c>
      <c r="C347" s="23" t="s">
        <v>31</v>
      </c>
      <c r="D347" s="23">
        <v>860.12</v>
      </c>
      <c r="E347" s="23">
        <v>559.08000000000004</v>
      </c>
    </row>
    <row r="348" spans="1:5" x14ac:dyDescent="0.3">
      <c r="A348" s="24">
        <v>42747</v>
      </c>
      <c r="B348" s="23">
        <v>2017</v>
      </c>
      <c r="C348" s="23" t="s">
        <v>76</v>
      </c>
      <c r="D348" s="23">
        <v>2194.62</v>
      </c>
      <c r="E348" s="23">
        <v>921.74</v>
      </c>
    </row>
    <row r="349" spans="1:5" x14ac:dyDescent="0.3">
      <c r="A349" s="24">
        <v>42832</v>
      </c>
      <c r="B349" s="23">
        <v>2017</v>
      </c>
      <c r="C349" s="23" t="s">
        <v>76</v>
      </c>
      <c r="D349" s="23">
        <v>2184.34</v>
      </c>
      <c r="E349" s="23">
        <v>851.89</v>
      </c>
    </row>
    <row r="350" spans="1:5" x14ac:dyDescent="0.3">
      <c r="A350" s="24">
        <v>42392</v>
      </c>
      <c r="B350" s="23">
        <v>2016</v>
      </c>
      <c r="C350" s="23" t="s">
        <v>76</v>
      </c>
      <c r="D350" s="23">
        <v>1605.37</v>
      </c>
      <c r="E350" s="23">
        <v>802.69</v>
      </c>
    </row>
    <row r="351" spans="1:5" x14ac:dyDescent="0.3">
      <c r="A351" s="24">
        <v>42622</v>
      </c>
      <c r="B351" s="23">
        <v>2016</v>
      </c>
      <c r="C351" s="23" t="s">
        <v>30</v>
      </c>
      <c r="D351" s="23">
        <v>504.41</v>
      </c>
      <c r="E351" s="23">
        <v>272.38</v>
      </c>
    </row>
    <row r="352" spans="1:5" x14ac:dyDescent="0.3">
      <c r="A352" s="24">
        <v>42773</v>
      </c>
      <c r="B352" s="23">
        <v>2017</v>
      </c>
      <c r="C352" s="23" t="s">
        <v>30</v>
      </c>
      <c r="D352" s="23">
        <v>2176.23</v>
      </c>
      <c r="E352" s="23">
        <v>1218.69</v>
      </c>
    </row>
    <row r="353" spans="1:5" x14ac:dyDescent="0.3">
      <c r="A353" s="24">
        <v>43449</v>
      </c>
      <c r="B353" s="23">
        <v>2018</v>
      </c>
      <c r="C353" s="23" t="s">
        <v>30</v>
      </c>
      <c r="D353" s="23">
        <v>508.23</v>
      </c>
      <c r="E353" s="23">
        <v>289.69</v>
      </c>
    </row>
    <row r="354" spans="1:5" x14ac:dyDescent="0.3">
      <c r="A354" s="24">
        <v>43270</v>
      </c>
      <c r="B354" s="23">
        <v>2018</v>
      </c>
      <c r="C354" s="23" t="s">
        <v>77</v>
      </c>
      <c r="D354" s="23">
        <v>1132.54</v>
      </c>
      <c r="E354" s="23">
        <v>577.6</v>
      </c>
    </row>
    <row r="355" spans="1:5" x14ac:dyDescent="0.3">
      <c r="A355" s="24">
        <v>43194</v>
      </c>
      <c r="B355" s="23">
        <v>2018</v>
      </c>
      <c r="C355" s="23" t="s">
        <v>30</v>
      </c>
      <c r="D355" s="23">
        <v>1163.97</v>
      </c>
      <c r="E355" s="23">
        <v>535.42999999999995</v>
      </c>
    </row>
    <row r="356" spans="1:5" x14ac:dyDescent="0.3">
      <c r="A356" s="24">
        <v>42608</v>
      </c>
      <c r="B356" s="23">
        <v>2016</v>
      </c>
      <c r="C356" s="23" t="s">
        <v>30</v>
      </c>
      <c r="D356" s="23">
        <v>2366.56</v>
      </c>
      <c r="E356" s="23">
        <v>1277.94</v>
      </c>
    </row>
    <row r="357" spans="1:5" x14ac:dyDescent="0.3">
      <c r="A357" s="24">
        <v>42798</v>
      </c>
      <c r="B357" s="23">
        <v>2017</v>
      </c>
      <c r="C357" s="23" t="s">
        <v>77</v>
      </c>
      <c r="D357" s="23">
        <v>1543.95</v>
      </c>
      <c r="E357" s="23">
        <v>880.05</v>
      </c>
    </row>
    <row r="358" spans="1:5" x14ac:dyDescent="0.3">
      <c r="A358" s="24">
        <v>43464</v>
      </c>
      <c r="B358" s="23">
        <v>2018</v>
      </c>
      <c r="C358" s="23" t="s">
        <v>31</v>
      </c>
      <c r="D358" s="23">
        <v>2245.69</v>
      </c>
      <c r="E358" s="23">
        <v>988.1</v>
      </c>
    </row>
    <row r="359" spans="1:5" x14ac:dyDescent="0.3">
      <c r="A359" s="24">
        <v>42718</v>
      </c>
      <c r="B359" s="23">
        <v>2016</v>
      </c>
      <c r="C359" s="23" t="s">
        <v>77</v>
      </c>
      <c r="D359" s="23">
        <v>850.25</v>
      </c>
      <c r="E359" s="23">
        <v>408.12</v>
      </c>
    </row>
    <row r="360" spans="1:5" x14ac:dyDescent="0.3">
      <c r="A360" s="24">
        <v>42395</v>
      </c>
      <c r="B360" s="23">
        <v>2016</v>
      </c>
      <c r="C360" s="23" t="s">
        <v>31</v>
      </c>
      <c r="D360" s="23">
        <v>1215.71</v>
      </c>
      <c r="E360" s="23">
        <v>522.76</v>
      </c>
    </row>
    <row r="361" spans="1:5" x14ac:dyDescent="0.3">
      <c r="A361" s="24">
        <v>43126</v>
      </c>
      <c r="B361" s="23">
        <v>2018</v>
      </c>
      <c r="C361" s="23" t="s">
        <v>31</v>
      </c>
      <c r="D361" s="23">
        <v>1998.48</v>
      </c>
      <c r="E361" s="23">
        <v>959.27</v>
      </c>
    </row>
    <row r="362" spans="1:5" x14ac:dyDescent="0.3">
      <c r="A362" s="24">
        <v>42800</v>
      </c>
      <c r="B362" s="23">
        <v>2017</v>
      </c>
      <c r="C362" s="23" t="s">
        <v>76</v>
      </c>
      <c r="D362" s="23">
        <v>2020.3</v>
      </c>
      <c r="E362" s="23">
        <v>787.92</v>
      </c>
    </row>
    <row r="363" spans="1:5" x14ac:dyDescent="0.3">
      <c r="A363" s="24">
        <v>43308</v>
      </c>
      <c r="B363" s="23">
        <v>2018</v>
      </c>
      <c r="C363" s="23" t="s">
        <v>30</v>
      </c>
      <c r="D363" s="23">
        <v>777.61</v>
      </c>
      <c r="E363" s="23">
        <v>357.7</v>
      </c>
    </row>
    <row r="364" spans="1:5" x14ac:dyDescent="0.3">
      <c r="A364" s="24">
        <v>42818</v>
      </c>
      <c r="B364" s="23">
        <v>2017</v>
      </c>
      <c r="C364" s="23" t="s">
        <v>77</v>
      </c>
      <c r="D364" s="23">
        <v>2260.0700000000002</v>
      </c>
      <c r="E364" s="23">
        <v>904.03</v>
      </c>
    </row>
    <row r="365" spans="1:5" x14ac:dyDescent="0.3">
      <c r="A365" s="24">
        <v>43099</v>
      </c>
      <c r="B365" s="23">
        <v>2017</v>
      </c>
      <c r="C365" s="23" t="s">
        <v>76</v>
      </c>
      <c r="D365" s="23">
        <v>285.04000000000002</v>
      </c>
      <c r="E365" s="23">
        <v>125.42</v>
      </c>
    </row>
    <row r="366" spans="1:5" x14ac:dyDescent="0.3">
      <c r="A366" s="24">
        <v>43039</v>
      </c>
      <c r="B366" s="23">
        <v>2017</v>
      </c>
      <c r="C366" s="23" t="s">
        <v>76</v>
      </c>
      <c r="D366" s="23">
        <v>2277.1</v>
      </c>
      <c r="E366" s="23">
        <v>1229.6300000000001</v>
      </c>
    </row>
    <row r="367" spans="1:5" x14ac:dyDescent="0.3">
      <c r="A367" s="24">
        <v>42419</v>
      </c>
      <c r="B367" s="23">
        <v>2016</v>
      </c>
      <c r="C367" s="23" t="s">
        <v>31</v>
      </c>
      <c r="D367" s="23">
        <v>722.03</v>
      </c>
      <c r="E367" s="23">
        <v>440.44</v>
      </c>
    </row>
    <row r="368" spans="1:5" x14ac:dyDescent="0.3">
      <c r="A368" s="24">
        <v>43290</v>
      </c>
      <c r="B368" s="23">
        <v>2018</v>
      </c>
      <c r="C368" s="23" t="s">
        <v>77</v>
      </c>
      <c r="D368" s="23">
        <v>570.37</v>
      </c>
      <c r="E368" s="23">
        <v>256.67</v>
      </c>
    </row>
    <row r="369" spans="1:5" x14ac:dyDescent="0.3">
      <c r="A369" s="24">
        <v>42783</v>
      </c>
      <c r="B369" s="23">
        <v>2017</v>
      </c>
      <c r="C369" s="23" t="s">
        <v>30</v>
      </c>
      <c r="D369" s="23">
        <v>1358.3</v>
      </c>
      <c r="E369" s="23">
        <v>529.74</v>
      </c>
    </row>
    <row r="370" spans="1:5" x14ac:dyDescent="0.3">
      <c r="A370" s="24">
        <v>42420</v>
      </c>
      <c r="B370" s="23">
        <v>2016</v>
      </c>
      <c r="C370" s="23" t="s">
        <v>77</v>
      </c>
      <c r="D370" s="23">
        <v>1889.12</v>
      </c>
      <c r="E370" s="23">
        <v>1171.25</v>
      </c>
    </row>
    <row r="371" spans="1:5" x14ac:dyDescent="0.3">
      <c r="A371" s="24">
        <v>43418</v>
      </c>
      <c r="B371" s="23">
        <v>2018</v>
      </c>
      <c r="C371" s="23" t="s">
        <v>77</v>
      </c>
      <c r="D371" s="23">
        <v>763.65</v>
      </c>
      <c r="E371" s="23">
        <v>313.10000000000002</v>
      </c>
    </row>
    <row r="372" spans="1:5" x14ac:dyDescent="0.3">
      <c r="A372" s="24">
        <v>42708</v>
      </c>
      <c r="B372" s="23">
        <v>2016</v>
      </c>
      <c r="C372" s="23" t="s">
        <v>76</v>
      </c>
      <c r="D372" s="23">
        <v>1200.6099999999999</v>
      </c>
      <c r="E372" s="23">
        <v>612.30999999999995</v>
      </c>
    </row>
    <row r="373" spans="1:5" x14ac:dyDescent="0.3">
      <c r="A373" s="24">
        <v>42705</v>
      </c>
      <c r="B373" s="23">
        <v>2016</v>
      </c>
      <c r="C373" s="23" t="s">
        <v>77</v>
      </c>
      <c r="D373" s="23">
        <v>1869.12</v>
      </c>
      <c r="E373" s="23">
        <v>1009.32</v>
      </c>
    </row>
    <row r="374" spans="1:5" x14ac:dyDescent="0.3">
      <c r="A374" s="24">
        <v>42724</v>
      </c>
      <c r="B374" s="23">
        <v>2016</v>
      </c>
      <c r="C374" s="23" t="s">
        <v>76</v>
      </c>
      <c r="D374" s="23">
        <v>597.57000000000005</v>
      </c>
      <c r="E374" s="23">
        <v>233.05</v>
      </c>
    </row>
    <row r="375" spans="1:5" x14ac:dyDescent="0.3">
      <c r="A375" s="24">
        <v>43218</v>
      </c>
      <c r="B375" s="23">
        <v>2018</v>
      </c>
      <c r="C375" s="23" t="s">
        <v>77</v>
      </c>
      <c r="D375" s="23">
        <v>837.42</v>
      </c>
      <c r="E375" s="23">
        <v>360.09</v>
      </c>
    </row>
    <row r="376" spans="1:5" x14ac:dyDescent="0.3">
      <c r="A376" s="24">
        <v>43285</v>
      </c>
      <c r="B376" s="23">
        <v>2018</v>
      </c>
      <c r="C376" s="23" t="s">
        <v>30</v>
      </c>
      <c r="D376" s="23">
        <v>226.99</v>
      </c>
      <c r="E376" s="23">
        <v>104.42</v>
      </c>
    </row>
    <row r="377" spans="1:5" x14ac:dyDescent="0.3">
      <c r="A377" s="24">
        <v>43074</v>
      </c>
      <c r="B377" s="23">
        <v>2017</v>
      </c>
      <c r="C377" s="23" t="s">
        <v>76</v>
      </c>
      <c r="D377" s="23">
        <v>1538.27</v>
      </c>
      <c r="E377" s="23">
        <v>815.28</v>
      </c>
    </row>
    <row r="378" spans="1:5" x14ac:dyDescent="0.3">
      <c r="A378" s="24">
        <v>43262</v>
      </c>
      <c r="B378" s="23">
        <v>2018</v>
      </c>
      <c r="C378" s="23" t="s">
        <v>77</v>
      </c>
      <c r="D378" s="23">
        <v>1131.7</v>
      </c>
      <c r="E378" s="23">
        <v>464</v>
      </c>
    </row>
    <row r="379" spans="1:5" x14ac:dyDescent="0.3">
      <c r="A379" s="24">
        <v>43262</v>
      </c>
      <c r="B379" s="23">
        <v>2018</v>
      </c>
      <c r="C379" s="23" t="s">
        <v>76</v>
      </c>
      <c r="D379" s="23">
        <v>530.89</v>
      </c>
      <c r="E379" s="23">
        <v>339.77</v>
      </c>
    </row>
    <row r="380" spans="1:5" x14ac:dyDescent="0.3">
      <c r="A380" s="24">
        <v>43463</v>
      </c>
      <c r="B380" s="23">
        <v>2018</v>
      </c>
      <c r="C380" s="23" t="s">
        <v>30</v>
      </c>
      <c r="D380" s="23">
        <v>1189.8399999999999</v>
      </c>
      <c r="E380" s="23">
        <v>487.83</v>
      </c>
    </row>
    <row r="381" spans="1:5" x14ac:dyDescent="0.3">
      <c r="A381" s="24">
        <v>43005</v>
      </c>
      <c r="B381" s="23">
        <v>2017</v>
      </c>
      <c r="C381" s="23" t="s">
        <v>30</v>
      </c>
      <c r="D381" s="23">
        <v>2145.9899999999998</v>
      </c>
      <c r="E381" s="23">
        <v>1309.05</v>
      </c>
    </row>
    <row r="382" spans="1:5" x14ac:dyDescent="0.3">
      <c r="A382" s="24">
        <v>42871</v>
      </c>
      <c r="B382" s="23">
        <v>2017</v>
      </c>
      <c r="C382" s="23" t="s">
        <v>31</v>
      </c>
      <c r="D382" s="23">
        <v>1189.3800000000001</v>
      </c>
      <c r="E382" s="23">
        <v>642.27</v>
      </c>
    </row>
    <row r="383" spans="1:5" x14ac:dyDescent="0.3">
      <c r="A383" s="24">
        <v>43381</v>
      </c>
      <c r="B383" s="23">
        <v>2018</v>
      </c>
      <c r="C383" s="23" t="s">
        <v>76</v>
      </c>
      <c r="D383" s="23">
        <v>1186.21</v>
      </c>
      <c r="E383" s="23">
        <v>474.48</v>
      </c>
    </row>
    <row r="384" spans="1:5" x14ac:dyDescent="0.3">
      <c r="A384" s="24">
        <v>42711</v>
      </c>
      <c r="B384" s="23">
        <v>2016</v>
      </c>
      <c r="C384" s="23" t="s">
        <v>76</v>
      </c>
      <c r="D384" s="23">
        <v>1675.29</v>
      </c>
      <c r="E384" s="23">
        <v>1105.69</v>
      </c>
    </row>
    <row r="385" spans="1:5" x14ac:dyDescent="0.3">
      <c r="A385" s="24">
        <v>43281</v>
      </c>
      <c r="B385" s="23">
        <v>2018</v>
      </c>
      <c r="C385" s="23" t="s">
        <v>30</v>
      </c>
      <c r="D385" s="23">
        <v>2184.0700000000002</v>
      </c>
      <c r="E385" s="23">
        <v>1266.76</v>
      </c>
    </row>
    <row r="386" spans="1:5" x14ac:dyDescent="0.3">
      <c r="A386" s="24">
        <v>43024</v>
      </c>
      <c r="B386" s="23">
        <v>2017</v>
      </c>
      <c r="C386" s="23" t="s">
        <v>77</v>
      </c>
      <c r="D386" s="23">
        <v>1392.48</v>
      </c>
      <c r="E386" s="23">
        <v>905.11</v>
      </c>
    </row>
    <row r="387" spans="1:5" x14ac:dyDescent="0.3">
      <c r="A387" s="24">
        <v>43202</v>
      </c>
      <c r="B387" s="23">
        <v>2018</v>
      </c>
      <c r="C387" s="23" t="s">
        <v>30</v>
      </c>
      <c r="D387" s="23">
        <v>2158.02</v>
      </c>
      <c r="E387" s="23">
        <v>1445.87</v>
      </c>
    </row>
    <row r="388" spans="1:5" x14ac:dyDescent="0.3">
      <c r="A388" s="24">
        <v>42636</v>
      </c>
      <c r="B388" s="23">
        <v>2016</v>
      </c>
      <c r="C388" s="23" t="s">
        <v>76</v>
      </c>
      <c r="D388" s="23">
        <v>2465</v>
      </c>
      <c r="E388" s="23">
        <v>1552.95</v>
      </c>
    </row>
    <row r="389" spans="1:5" x14ac:dyDescent="0.3">
      <c r="A389" s="24">
        <v>43169</v>
      </c>
      <c r="B389" s="23">
        <v>2018</v>
      </c>
      <c r="C389" s="23" t="s">
        <v>30</v>
      </c>
      <c r="D389" s="23">
        <v>2419.64</v>
      </c>
      <c r="E389" s="23">
        <v>1234.02</v>
      </c>
    </row>
    <row r="390" spans="1:5" x14ac:dyDescent="0.3">
      <c r="A390" s="24">
        <v>43440</v>
      </c>
      <c r="B390" s="23">
        <v>2018</v>
      </c>
      <c r="C390" s="23" t="s">
        <v>77</v>
      </c>
      <c r="D390" s="23">
        <v>638.61</v>
      </c>
      <c r="E390" s="23">
        <v>402.32</v>
      </c>
    </row>
    <row r="391" spans="1:5" x14ac:dyDescent="0.3">
      <c r="A391" s="24">
        <v>42400</v>
      </c>
      <c r="B391" s="23">
        <v>2016</v>
      </c>
      <c r="C391" s="23" t="s">
        <v>77</v>
      </c>
      <c r="D391" s="23">
        <v>1968.43</v>
      </c>
      <c r="E391" s="23">
        <v>1240.1099999999999</v>
      </c>
    </row>
    <row r="392" spans="1:5" x14ac:dyDescent="0.3">
      <c r="A392" s="24">
        <v>42673</v>
      </c>
      <c r="B392" s="23">
        <v>2016</v>
      </c>
      <c r="C392" s="23" t="s">
        <v>31</v>
      </c>
      <c r="D392" s="23">
        <v>2280.9699999999998</v>
      </c>
      <c r="E392" s="23">
        <v>912.39</v>
      </c>
    </row>
    <row r="393" spans="1:5" x14ac:dyDescent="0.3">
      <c r="A393" s="24">
        <v>43089</v>
      </c>
      <c r="B393" s="23">
        <v>2017</v>
      </c>
      <c r="C393" s="23" t="s">
        <v>76</v>
      </c>
      <c r="D393" s="23">
        <v>1657.87</v>
      </c>
      <c r="E393" s="23">
        <v>862.09</v>
      </c>
    </row>
    <row r="394" spans="1:5" x14ac:dyDescent="0.3">
      <c r="A394" s="24">
        <v>42903</v>
      </c>
      <c r="B394" s="23">
        <v>2017</v>
      </c>
      <c r="C394" s="23" t="s">
        <v>77</v>
      </c>
      <c r="D394" s="23">
        <v>1793.59</v>
      </c>
      <c r="E394" s="23">
        <v>753.31</v>
      </c>
    </row>
    <row r="395" spans="1:5" x14ac:dyDescent="0.3">
      <c r="A395" s="24">
        <v>42443</v>
      </c>
      <c r="B395" s="23">
        <v>2016</v>
      </c>
      <c r="C395" s="23" t="s">
        <v>31</v>
      </c>
      <c r="D395" s="23">
        <v>37.409999999999997</v>
      </c>
      <c r="E395" s="23">
        <v>18.71</v>
      </c>
    </row>
    <row r="396" spans="1:5" x14ac:dyDescent="0.3">
      <c r="A396" s="24">
        <v>42806</v>
      </c>
      <c r="B396" s="23">
        <v>2017</v>
      </c>
      <c r="C396" s="23" t="s">
        <v>30</v>
      </c>
      <c r="D396" s="23">
        <v>561.21</v>
      </c>
      <c r="E396" s="23">
        <v>297.44</v>
      </c>
    </row>
    <row r="397" spans="1:5" x14ac:dyDescent="0.3">
      <c r="A397" s="24">
        <v>43092</v>
      </c>
      <c r="B397" s="23">
        <v>2017</v>
      </c>
      <c r="C397" s="23" t="s">
        <v>77</v>
      </c>
      <c r="D397" s="23">
        <v>1826.73</v>
      </c>
      <c r="E397" s="23">
        <v>1096.04</v>
      </c>
    </row>
    <row r="398" spans="1:5" x14ac:dyDescent="0.3">
      <c r="A398" s="24">
        <v>43252</v>
      </c>
      <c r="B398" s="23">
        <v>2018</v>
      </c>
      <c r="C398" s="23" t="s">
        <v>76</v>
      </c>
      <c r="D398" s="23">
        <v>110.19</v>
      </c>
      <c r="E398" s="23">
        <v>55.1</v>
      </c>
    </row>
    <row r="399" spans="1:5" x14ac:dyDescent="0.3">
      <c r="A399" s="24">
        <v>43371</v>
      </c>
      <c r="B399" s="23">
        <v>2018</v>
      </c>
      <c r="C399" s="23" t="s">
        <v>77</v>
      </c>
      <c r="D399" s="23">
        <v>1971.48</v>
      </c>
      <c r="E399" s="23">
        <v>906.88</v>
      </c>
    </row>
    <row r="400" spans="1:5" x14ac:dyDescent="0.3">
      <c r="A400" s="24">
        <v>43064</v>
      </c>
      <c r="B400" s="23">
        <v>2017</v>
      </c>
      <c r="C400" s="23" t="s">
        <v>77</v>
      </c>
      <c r="D400" s="23">
        <v>543.38</v>
      </c>
      <c r="E400" s="23">
        <v>266.26</v>
      </c>
    </row>
    <row r="401" spans="1:5" x14ac:dyDescent="0.3">
      <c r="A401" s="24">
        <v>43005</v>
      </c>
      <c r="B401" s="23">
        <v>2017</v>
      </c>
      <c r="C401" s="23" t="s">
        <v>30</v>
      </c>
      <c r="D401" s="23">
        <v>961.3</v>
      </c>
      <c r="E401" s="23">
        <v>384.52</v>
      </c>
    </row>
    <row r="402" spans="1:5" x14ac:dyDescent="0.3">
      <c r="A402" s="24">
        <v>42798</v>
      </c>
      <c r="B402" s="23">
        <v>2017</v>
      </c>
      <c r="C402" s="23" t="s">
        <v>77</v>
      </c>
      <c r="D402" s="23">
        <v>712.75</v>
      </c>
      <c r="E402" s="23">
        <v>349.25</v>
      </c>
    </row>
    <row r="403" spans="1:5" x14ac:dyDescent="0.3">
      <c r="A403" s="24">
        <v>42754</v>
      </c>
      <c r="B403" s="23">
        <v>2017</v>
      </c>
      <c r="C403" s="23" t="s">
        <v>30</v>
      </c>
      <c r="D403" s="23">
        <v>1086.1199999999999</v>
      </c>
      <c r="E403" s="23">
        <v>727.7</v>
      </c>
    </row>
    <row r="404" spans="1:5" x14ac:dyDescent="0.3">
      <c r="A404" s="24">
        <v>42957</v>
      </c>
      <c r="B404" s="23">
        <v>2017</v>
      </c>
      <c r="C404" s="23" t="s">
        <v>76</v>
      </c>
      <c r="D404" s="23">
        <v>2496.4299999999998</v>
      </c>
      <c r="E404" s="23">
        <v>1373.04</v>
      </c>
    </row>
    <row r="405" spans="1:5" x14ac:dyDescent="0.3">
      <c r="A405" s="24">
        <v>43004</v>
      </c>
      <c r="B405" s="23">
        <v>2017</v>
      </c>
      <c r="C405" s="23" t="s">
        <v>31</v>
      </c>
      <c r="D405" s="23">
        <v>249.02</v>
      </c>
      <c r="E405" s="23">
        <v>109.57</v>
      </c>
    </row>
    <row r="406" spans="1:5" x14ac:dyDescent="0.3">
      <c r="A406" s="24">
        <v>42466</v>
      </c>
      <c r="B406" s="23">
        <v>2016</v>
      </c>
      <c r="C406" s="23" t="s">
        <v>30</v>
      </c>
      <c r="D406" s="23">
        <v>2133.2199999999998</v>
      </c>
      <c r="E406" s="23">
        <v>1130.6099999999999</v>
      </c>
    </row>
    <row r="407" spans="1:5" x14ac:dyDescent="0.3">
      <c r="A407" s="24">
        <v>42383</v>
      </c>
      <c r="B407" s="23">
        <v>2016</v>
      </c>
      <c r="C407" s="23" t="s">
        <v>76</v>
      </c>
      <c r="D407" s="23">
        <v>903.17</v>
      </c>
      <c r="E407" s="23">
        <v>478.68</v>
      </c>
    </row>
    <row r="408" spans="1:5" x14ac:dyDescent="0.3">
      <c r="A408" s="24">
        <v>43087</v>
      </c>
      <c r="B408" s="23">
        <v>2017</v>
      </c>
      <c r="C408" s="23" t="s">
        <v>76</v>
      </c>
      <c r="D408" s="23">
        <v>1472.87</v>
      </c>
      <c r="E408" s="23">
        <v>898.45</v>
      </c>
    </row>
    <row r="409" spans="1:5" x14ac:dyDescent="0.3">
      <c r="A409" s="24">
        <v>42456</v>
      </c>
      <c r="B409" s="23">
        <v>2016</v>
      </c>
      <c r="C409" s="23" t="s">
        <v>31</v>
      </c>
      <c r="D409" s="23">
        <v>2226.17</v>
      </c>
      <c r="E409" s="23">
        <v>1424.75</v>
      </c>
    </row>
    <row r="410" spans="1:5" x14ac:dyDescent="0.3">
      <c r="A410" s="24">
        <v>42401</v>
      </c>
      <c r="B410" s="23">
        <v>2016</v>
      </c>
      <c r="C410" s="23" t="s">
        <v>77</v>
      </c>
      <c r="D410" s="23">
        <v>1859.52</v>
      </c>
      <c r="E410" s="23">
        <v>948.36</v>
      </c>
    </row>
    <row r="411" spans="1:5" x14ac:dyDescent="0.3">
      <c r="A411" s="24">
        <v>43235</v>
      </c>
      <c r="B411" s="23">
        <v>2018</v>
      </c>
      <c r="C411" s="23" t="s">
        <v>31</v>
      </c>
      <c r="D411" s="23">
        <v>2187.08</v>
      </c>
      <c r="E411" s="23">
        <v>852.96</v>
      </c>
    </row>
    <row r="412" spans="1:5" x14ac:dyDescent="0.3">
      <c r="A412" s="24">
        <v>42723</v>
      </c>
      <c r="B412" s="23">
        <v>2016</v>
      </c>
      <c r="C412" s="23" t="s">
        <v>31</v>
      </c>
      <c r="D412" s="23">
        <v>1283.51</v>
      </c>
      <c r="E412" s="23">
        <v>757.27</v>
      </c>
    </row>
    <row r="413" spans="1:5" x14ac:dyDescent="0.3">
      <c r="A413" s="24">
        <v>42517</v>
      </c>
      <c r="B413" s="23">
        <v>2016</v>
      </c>
      <c r="C413" s="23" t="s">
        <v>76</v>
      </c>
      <c r="D413" s="23">
        <v>790.88</v>
      </c>
      <c r="E413" s="23">
        <v>498.25</v>
      </c>
    </row>
    <row r="414" spans="1:5" x14ac:dyDescent="0.3">
      <c r="A414" s="24">
        <v>42441</v>
      </c>
      <c r="B414" s="23">
        <v>2016</v>
      </c>
      <c r="C414" s="23" t="s">
        <v>76</v>
      </c>
      <c r="D414" s="23">
        <v>2249.06</v>
      </c>
      <c r="E414" s="23">
        <v>1079.55</v>
      </c>
    </row>
    <row r="415" spans="1:5" x14ac:dyDescent="0.3">
      <c r="A415" s="24">
        <v>42826</v>
      </c>
      <c r="B415" s="23">
        <v>2017</v>
      </c>
      <c r="C415" s="23" t="s">
        <v>30</v>
      </c>
      <c r="D415" s="23">
        <v>233.71</v>
      </c>
      <c r="E415" s="23">
        <v>102.83</v>
      </c>
    </row>
    <row r="416" spans="1:5" x14ac:dyDescent="0.3">
      <c r="A416" s="24">
        <v>43451</v>
      </c>
      <c r="B416" s="23">
        <v>2018</v>
      </c>
      <c r="C416" s="23" t="s">
        <v>31</v>
      </c>
      <c r="D416" s="23">
        <v>2216.86</v>
      </c>
      <c r="E416" s="23">
        <v>1019.76</v>
      </c>
    </row>
    <row r="417" spans="1:5" x14ac:dyDescent="0.3">
      <c r="A417" s="24">
        <v>43058</v>
      </c>
      <c r="B417" s="23">
        <v>2017</v>
      </c>
      <c r="C417" s="23" t="s">
        <v>30</v>
      </c>
      <c r="D417" s="23">
        <v>2117.14</v>
      </c>
      <c r="E417" s="23">
        <v>1206.77</v>
      </c>
    </row>
    <row r="418" spans="1:5" x14ac:dyDescent="0.3">
      <c r="A418" s="24">
        <v>42663</v>
      </c>
      <c r="B418" s="23">
        <v>2016</v>
      </c>
      <c r="C418" s="23" t="s">
        <v>30</v>
      </c>
      <c r="D418" s="23">
        <v>98.19</v>
      </c>
      <c r="E418" s="23">
        <v>63.82</v>
      </c>
    </row>
    <row r="419" spans="1:5" x14ac:dyDescent="0.3">
      <c r="A419" s="24">
        <v>42426</v>
      </c>
      <c r="B419" s="23">
        <v>2016</v>
      </c>
      <c r="C419" s="23" t="s">
        <v>30</v>
      </c>
      <c r="D419" s="23">
        <v>539.79</v>
      </c>
      <c r="E419" s="23">
        <v>296.88</v>
      </c>
    </row>
    <row r="420" spans="1:5" x14ac:dyDescent="0.3">
      <c r="A420" s="24">
        <v>42591</v>
      </c>
      <c r="B420" s="23">
        <v>2016</v>
      </c>
      <c r="C420" s="23" t="s">
        <v>31</v>
      </c>
      <c r="D420" s="23">
        <v>1740.05</v>
      </c>
      <c r="E420" s="23">
        <v>1113.6300000000001</v>
      </c>
    </row>
    <row r="421" spans="1:5" x14ac:dyDescent="0.3">
      <c r="A421" s="24">
        <v>42853</v>
      </c>
      <c r="B421" s="23">
        <v>2017</v>
      </c>
      <c r="C421" s="23" t="s">
        <v>30</v>
      </c>
      <c r="D421" s="23">
        <v>255.53</v>
      </c>
      <c r="E421" s="23">
        <v>171.21</v>
      </c>
    </row>
    <row r="422" spans="1:5" x14ac:dyDescent="0.3">
      <c r="A422" s="24">
        <v>43302</v>
      </c>
      <c r="B422" s="23">
        <v>2018</v>
      </c>
      <c r="C422" s="23" t="s">
        <v>30</v>
      </c>
      <c r="D422" s="23">
        <v>351.43</v>
      </c>
      <c r="E422" s="23">
        <v>158.13999999999999</v>
      </c>
    </row>
    <row r="423" spans="1:5" x14ac:dyDescent="0.3">
      <c r="A423" s="24">
        <v>42532</v>
      </c>
      <c r="B423" s="23">
        <v>2016</v>
      </c>
      <c r="C423" s="23" t="s">
        <v>31</v>
      </c>
      <c r="D423" s="23">
        <v>360.48</v>
      </c>
      <c r="E423" s="23">
        <v>198.26</v>
      </c>
    </row>
    <row r="424" spans="1:5" x14ac:dyDescent="0.3">
      <c r="A424" s="24">
        <v>43090</v>
      </c>
      <c r="B424" s="23">
        <v>2017</v>
      </c>
      <c r="C424" s="23" t="s">
        <v>30</v>
      </c>
      <c r="D424" s="23">
        <v>607.66</v>
      </c>
      <c r="E424" s="23">
        <v>376.75</v>
      </c>
    </row>
    <row r="425" spans="1:5" x14ac:dyDescent="0.3">
      <c r="A425" s="24">
        <v>43296</v>
      </c>
      <c r="B425" s="23">
        <v>2018</v>
      </c>
      <c r="C425" s="23" t="s">
        <v>76</v>
      </c>
      <c r="D425" s="23">
        <v>2348.0500000000002</v>
      </c>
      <c r="E425" s="23">
        <v>1009.66</v>
      </c>
    </row>
    <row r="426" spans="1:5" x14ac:dyDescent="0.3">
      <c r="A426" s="24">
        <v>42889</v>
      </c>
      <c r="B426" s="23">
        <v>2017</v>
      </c>
      <c r="C426" s="23" t="s">
        <v>30</v>
      </c>
      <c r="D426" s="23">
        <v>2347.36</v>
      </c>
      <c r="E426" s="23">
        <v>938.94</v>
      </c>
    </row>
    <row r="427" spans="1:5" x14ac:dyDescent="0.3">
      <c r="A427" s="24">
        <v>43153</v>
      </c>
      <c r="B427" s="23">
        <v>2018</v>
      </c>
      <c r="C427" s="23" t="s">
        <v>76</v>
      </c>
      <c r="D427" s="23">
        <v>149.54</v>
      </c>
      <c r="E427" s="23">
        <v>71.78</v>
      </c>
    </row>
    <row r="428" spans="1:5" x14ac:dyDescent="0.3">
      <c r="A428" s="24">
        <v>42656</v>
      </c>
      <c r="B428" s="23">
        <v>2016</v>
      </c>
      <c r="C428" s="23" t="s">
        <v>76</v>
      </c>
      <c r="D428" s="23">
        <v>1146.83</v>
      </c>
      <c r="E428" s="23">
        <v>527.54</v>
      </c>
    </row>
    <row r="429" spans="1:5" x14ac:dyDescent="0.3">
      <c r="A429" s="24">
        <v>43436</v>
      </c>
      <c r="B429" s="23">
        <v>2018</v>
      </c>
      <c r="C429" s="23" t="s">
        <v>76</v>
      </c>
      <c r="D429" s="23">
        <v>1611.46</v>
      </c>
      <c r="E429" s="23">
        <v>837.96</v>
      </c>
    </row>
    <row r="430" spans="1:5" x14ac:dyDescent="0.3">
      <c r="A430" s="24">
        <v>42835</v>
      </c>
      <c r="B430" s="23">
        <v>2017</v>
      </c>
      <c r="C430" s="23" t="s">
        <v>31</v>
      </c>
      <c r="D430" s="23">
        <v>312.83</v>
      </c>
      <c r="E430" s="23">
        <v>178.31</v>
      </c>
    </row>
    <row r="431" spans="1:5" x14ac:dyDescent="0.3">
      <c r="A431" s="24">
        <v>42674</v>
      </c>
      <c r="B431" s="23">
        <v>2016</v>
      </c>
      <c r="C431" s="23" t="s">
        <v>30</v>
      </c>
      <c r="D431" s="23">
        <v>1769.08</v>
      </c>
      <c r="E431" s="23">
        <v>1149.9000000000001</v>
      </c>
    </row>
    <row r="432" spans="1:5" x14ac:dyDescent="0.3">
      <c r="A432" s="24">
        <v>42751</v>
      </c>
      <c r="B432" s="23">
        <v>2017</v>
      </c>
      <c r="C432" s="23" t="s">
        <v>31</v>
      </c>
      <c r="D432" s="23">
        <v>1146.08</v>
      </c>
      <c r="E432" s="23">
        <v>641.79999999999995</v>
      </c>
    </row>
    <row r="433" spans="1:5" x14ac:dyDescent="0.3">
      <c r="A433" s="24">
        <v>43071</v>
      </c>
      <c r="B433" s="23">
        <v>2017</v>
      </c>
      <c r="C433" s="23" t="s">
        <v>76</v>
      </c>
      <c r="D433" s="23">
        <v>2109.7399999999998</v>
      </c>
      <c r="E433" s="23">
        <v>822.8</v>
      </c>
    </row>
    <row r="434" spans="1:5" x14ac:dyDescent="0.3">
      <c r="A434" s="24">
        <v>42628</v>
      </c>
      <c r="B434" s="23">
        <v>2016</v>
      </c>
      <c r="C434" s="23" t="s">
        <v>76</v>
      </c>
      <c r="D434" s="23">
        <v>78.819999999999993</v>
      </c>
      <c r="E434" s="23">
        <v>40.200000000000003</v>
      </c>
    </row>
    <row r="435" spans="1:5" x14ac:dyDescent="0.3">
      <c r="A435" s="24">
        <v>42730</v>
      </c>
      <c r="B435" s="23">
        <v>2016</v>
      </c>
      <c r="C435" s="23" t="s">
        <v>31</v>
      </c>
      <c r="D435" s="23">
        <v>1965.78</v>
      </c>
      <c r="E435" s="23">
        <v>786.31</v>
      </c>
    </row>
    <row r="436" spans="1:5" x14ac:dyDescent="0.3">
      <c r="A436" s="24">
        <v>43044</v>
      </c>
      <c r="B436" s="23">
        <v>2017</v>
      </c>
      <c r="C436" s="23" t="s">
        <v>77</v>
      </c>
      <c r="D436" s="23">
        <v>88.26</v>
      </c>
      <c r="E436" s="23">
        <v>41.48</v>
      </c>
    </row>
    <row r="437" spans="1:5" x14ac:dyDescent="0.3">
      <c r="A437" s="24">
        <v>43261</v>
      </c>
      <c r="B437" s="23">
        <v>2018</v>
      </c>
      <c r="C437" s="23" t="s">
        <v>31</v>
      </c>
      <c r="D437" s="23">
        <v>2468.0100000000002</v>
      </c>
      <c r="E437" s="23">
        <v>962.52</v>
      </c>
    </row>
    <row r="438" spans="1:5" x14ac:dyDescent="0.3">
      <c r="A438" s="24">
        <v>43457</v>
      </c>
      <c r="B438" s="23">
        <v>2018</v>
      </c>
      <c r="C438" s="23" t="s">
        <v>76</v>
      </c>
      <c r="D438" s="23">
        <v>1656.82</v>
      </c>
      <c r="E438" s="23">
        <v>1060.3599999999999</v>
      </c>
    </row>
    <row r="439" spans="1:5" x14ac:dyDescent="0.3">
      <c r="A439" s="24">
        <v>42534</v>
      </c>
      <c r="B439" s="23">
        <v>2016</v>
      </c>
      <c r="C439" s="23" t="s">
        <v>30</v>
      </c>
      <c r="D439" s="23">
        <v>1005.73</v>
      </c>
      <c r="E439" s="23">
        <v>553.15</v>
      </c>
    </row>
    <row r="440" spans="1:5" x14ac:dyDescent="0.3">
      <c r="A440" s="24">
        <v>43158</v>
      </c>
      <c r="B440" s="23">
        <v>2018</v>
      </c>
      <c r="C440" s="23" t="s">
        <v>30</v>
      </c>
      <c r="D440" s="23">
        <v>78</v>
      </c>
      <c r="E440" s="23">
        <v>35.880000000000003</v>
      </c>
    </row>
    <row r="441" spans="1:5" x14ac:dyDescent="0.3">
      <c r="A441" s="24">
        <v>43408</v>
      </c>
      <c r="B441" s="23">
        <v>2018</v>
      </c>
      <c r="C441" s="23" t="s">
        <v>30</v>
      </c>
      <c r="D441" s="23">
        <v>577.51</v>
      </c>
      <c r="E441" s="23">
        <v>259.88</v>
      </c>
    </row>
    <row r="442" spans="1:5" x14ac:dyDescent="0.3">
      <c r="A442" s="24">
        <v>42792</v>
      </c>
      <c r="B442" s="23">
        <v>2017</v>
      </c>
      <c r="C442" s="23" t="s">
        <v>76</v>
      </c>
      <c r="D442" s="23">
        <v>538.86</v>
      </c>
      <c r="E442" s="23">
        <v>323.32</v>
      </c>
    </row>
    <row r="443" spans="1:5" x14ac:dyDescent="0.3">
      <c r="A443" s="24">
        <v>42620</v>
      </c>
      <c r="B443" s="23">
        <v>2016</v>
      </c>
      <c r="C443" s="23" t="s">
        <v>30</v>
      </c>
      <c r="D443" s="23">
        <v>1527.05</v>
      </c>
      <c r="E443" s="23">
        <v>748.25</v>
      </c>
    </row>
    <row r="444" spans="1:5" x14ac:dyDescent="0.3">
      <c r="A444" s="24">
        <v>42415</v>
      </c>
      <c r="B444" s="23">
        <v>2016</v>
      </c>
      <c r="C444" s="23" t="s">
        <v>31</v>
      </c>
      <c r="D444" s="23">
        <v>410.71</v>
      </c>
      <c r="E444" s="23">
        <v>221.78</v>
      </c>
    </row>
    <row r="445" spans="1:5" x14ac:dyDescent="0.3">
      <c r="A445" s="24">
        <v>43107</v>
      </c>
      <c r="B445" s="23">
        <v>2018</v>
      </c>
      <c r="C445" s="23" t="s">
        <v>76</v>
      </c>
      <c r="D445" s="23">
        <v>1709.63</v>
      </c>
      <c r="E445" s="23">
        <v>1094.1600000000001</v>
      </c>
    </row>
    <row r="446" spans="1:5" x14ac:dyDescent="0.3">
      <c r="A446" s="24">
        <v>42739</v>
      </c>
      <c r="B446" s="23">
        <v>2017</v>
      </c>
      <c r="C446" s="23" t="s">
        <v>76</v>
      </c>
      <c r="D446" s="23">
        <v>2494.98</v>
      </c>
      <c r="E446" s="23">
        <v>1172.6400000000001</v>
      </c>
    </row>
    <row r="447" spans="1:5" x14ac:dyDescent="0.3">
      <c r="A447" s="24">
        <v>42815</v>
      </c>
      <c r="B447" s="23">
        <v>2017</v>
      </c>
      <c r="C447" s="23" t="s">
        <v>30</v>
      </c>
      <c r="D447" s="23">
        <v>33.229999999999997</v>
      </c>
      <c r="E447" s="23">
        <v>16.28</v>
      </c>
    </row>
    <row r="448" spans="1:5" x14ac:dyDescent="0.3">
      <c r="A448" s="24">
        <v>43341</v>
      </c>
      <c r="B448" s="23">
        <v>2018</v>
      </c>
      <c r="C448" s="23" t="s">
        <v>31</v>
      </c>
      <c r="D448" s="23">
        <v>1123.3699999999999</v>
      </c>
      <c r="E448" s="23">
        <v>505.52</v>
      </c>
    </row>
    <row r="449" spans="1:5" x14ac:dyDescent="0.3">
      <c r="A449" s="24">
        <v>42535</v>
      </c>
      <c r="B449" s="23">
        <v>2016</v>
      </c>
      <c r="C449" s="23" t="s">
        <v>31</v>
      </c>
      <c r="D449" s="23">
        <v>2278.94</v>
      </c>
      <c r="E449" s="23">
        <v>1526.89</v>
      </c>
    </row>
    <row r="450" spans="1:5" x14ac:dyDescent="0.3">
      <c r="A450" s="24">
        <v>43376</v>
      </c>
      <c r="B450" s="23">
        <v>2018</v>
      </c>
      <c r="C450" s="23" t="s">
        <v>30</v>
      </c>
      <c r="D450" s="23">
        <v>540.51</v>
      </c>
      <c r="E450" s="23">
        <v>254.04</v>
      </c>
    </row>
    <row r="451" spans="1:5" x14ac:dyDescent="0.3">
      <c r="A451" s="24">
        <v>43204</v>
      </c>
      <c r="B451" s="23">
        <v>2018</v>
      </c>
      <c r="C451" s="23" t="s">
        <v>30</v>
      </c>
      <c r="D451" s="23">
        <v>1321.13</v>
      </c>
      <c r="E451" s="23">
        <v>594.51</v>
      </c>
    </row>
    <row r="452" spans="1:5" x14ac:dyDescent="0.3">
      <c r="A452" s="24">
        <v>42656</v>
      </c>
      <c r="B452" s="23">
        <v>2016</v>
      </c>
      <c r="C452" s="23" t="s">
        <v>77</v>
      </c>
      <c r="D452" s="23">
        <v>2376.8000000000002</v>
      </c>
      <c r="E452" s="23">
        <v>1544.92</v>
      </c>
    </row>
    <row r="453" spans="1:5" x14ac:dyDescent="0.3">
      <c r="A453" s="24">
        <v>42670</v>
      </c>
      <c r="B453" s="23">
        <v>2016</v>
      </c>
      <c r="C453" s="23" t="s">
        <v>30</v>
      </c>
      <c r="D453" s="23">
        <v>2434.29</v>
      </c>
      <c r="E453" s="23">
        <v>973.72</v>
      </c>
    </row>
    <row r="454" spans="1:5" x14ac:dyDescent="0.3">
      <c r="A454" s="24">
        <v>43263</v>
      </c>
      <c r="B454" s="23">
        <v>2018</v>
      </c>
      <c r="C454" s="23" t="s">
        <v>30</v>
      </c>
      <c r="D454" s="23">
        <v>1397.51</v>
      </c>
      <c r="E454" s="23">
        <v>559</v>
      </c>
    </row>
    <row r="455" spans="1:5" x14ac:dyDescent="0.3">
      <c r="A455" s="24">
        <v>43116</v>
      </c>
      <c r="B455" s="23">
        <v>2018</v>
      </c>
      <c r="C455" s="23" t="s">
        <v>30</v>
      </c>
      <c r="D455" s="23">
        <v>751.96</v>
      </c>
      <c r="E455" s="23">
        <v>360.94</v>
      </c>
    </row>
    <row r="456" spans="1:5" x14ac:dyDescent="0.3">
      <c r="A456" s="24">
        <v>42403</v>
      </c>
      <c r="B456" s="23">
        <v>2016</v>
      </c>
      <c r="C456" s="23" t="s">
        <v>76</v>
      </c>
      <c r="D456" s="23">
        <v>1586.27</v>
      </c>
      <c r="E456" s="23">
        <v>650.37</v>
      </c>
    </row>
    <row r="457" spans="1:5" x14ac:dyDescent="0.3">
      <c r="A457" s="24">
        <v>42650</v>
      </c>
      <c r="B457" s="23">
        <v>2016</v>
      </c>
      <c r="C457" s="23" t="s">
        <v>30</v>
      </c>
      <c r="D457" s="23">
        <v>622.54999999999995</v>
      </c>
      <c r="E457" s="23">
        <v>242.79</v>
      </c>
    </row>
    <row r="458" spans="1:5" x14ac:dyDescent="0.3">
      <c r="A458" s="24">
        <v>42685</v>
      </c>
      <c r="B458" s="23">
        <v>2016</v>
      </c>
      <c r="C458" s="23" t="s">
        <v>30</v>
      </c>
      <c r="D458" s="23">
        <v>1641.29</v>
      </c>
      <c r="E458" s="23">
        <v>804.23</v>
      </c>
    </row>
    <row r="459" spans="1:5" x14ac:dyDescent="0.3">
      <c r="A459" s="24">
        <v>42733</v>
      </c>
      <c r="B459" s="23">
        <v>2016</v>
      </c>
      <c r="C459" s="23" t="s">
        <v>77</v>
      </c>
      <c r="D459" s="23">
        <v>2372.5100000000002</v>
      </c>
      <c r="E459" s="23">
        <v>1162.53</v>
      </c>
    </row>
    <row r="460" spans="1:5" x14ac:dyDescent="0.3">
      <c r="A460" s="24">
        <v>42463</v>
      </c>
      <c r="B460" s="23">
        <v>2016</v>
      </c>
      <c r="C460" s="23" t="s">
        <v>77</v>
      </c>
      <c r="D460" s="23">
        <v>1402.83</v>
      </c>
      <c r="E460" s="23">
        <v>757.53</v>
      </c>
    </row>
    <row r="461" spans="1:5" x14ac:dyDescent="0.3">
      <c r="A461" s="24">
        <v>42730</v>
      </c>
      <c r="B461" s="23">
        <v>2016</v>
      </c>
      <c r="C461" s="23" t="s">
        <v>77</v>
      </c>
      <c r="D461" s="23">
        <v>1457.64</v>
      </c>
      <c r="E461" s="23">
        <v>641.36</v>
      </c>
    </row>
    <row r="462" spans="1:5" x14ac:dyDescent="0.3">
      <c r="A462" s="24">
        <v>42985</v>
      </c>
      <c r="B462" s="23">
        <v>2017</v>
      </c>
      <c r="C462" s="23" t="s">
        <v>31</v>
      </c>
      <c r="D462" s="23">
        <v>364.61</v>
      </c>
      <c r="E462" s="23">
        <v>222.41</v>
      </c>
    </row>
    <row r="463" spans="1:5" x14ac:dyDescent="0.3">
      <c r="A463" s="24">
        <v>42686</v>
      </c>
      <c r="B463" s="23">
        <v>2016</v>
      </c>
      <c r="C463" s="23" t="s">
        <v>31</v>
      </c>
      <c r="D463" s="23">
        <v>736.24</v>
      </c>
      <c r="E463" s="23">
        <v>427.02</v>
      </c>
    </row>
    <row r="464" spans="1:5" x14ac:dyDescent="0.3">
      <c r="A464" s="24">
        <v>43460</v>
      </c>
      <c r="B464" s="23">
        <v>2018</v>
      </c>
      <c r="C464" s="23" t="s">
        <v>76</v>
      </c>
      <c r="D464" s="23">
        <v>923.94</v>
      </c>
      <c r="E464" s="23">
        <v>471.21</v>
      </c>
    </row>
    <row r="465" spans="1:5" x14ac:dyDescent="0.3">
      <c r="A465" s="24">
        <v>42465</v>
      </c>
      <c r="B465" s="23">
        <v>2016</v>
      </c>
      <c r="C465" s="23" t="s">
        <v>77</v>
      </c>
      <c r="D465" s="23">
        <v>295.16000000000003</v>
      </c>
      <c r="E465" s="23">
        <v>168.24</v>
      </c>
    </row>
    <row r="466" spans="1:5" x14ac:dyDescent="0.3">
      <c r="A466" s="24">
        <v>43066</v>
      </c>
      <c r="B466" s="23">
        <v>2017</v>
      </c>
      <c r="C466" s="23" t="s">
        <v>76</v>
      </c>
      <c r="D466" s="23">
        <v>278.19</v>
      </c>
      <c r="E466" s="23">
        <v>136.31</v>
      </c>
    </row>
    <row r="467" spans="1:5" x14ac:dyDescent="0.3">
      <c r="A467" s="24">
        <v>43364</v>
      </c>
      <c r="B467" s="23">
        <v>2018</v>
      </c>
      <c r="C467" s="23" t="s">
        <v>76</v>
      </c>
      <c r="D467" s="23">
        <v>377.95</v>
      </c>
      <c r="E467" s="23">
        <v>226.77</v>
      </c>
    </row>
    <row r="468" spans="1:5" x14ac:dyDescent="0.3">
      <c r="A468" s="24">
        <v>43031</v>
      </c>
      <c r="B468" s="23">
        <v>2017</v>
      </c>
      <c r="C468" s="23" t="s">
        <v>77</v>
      </c>
      <c r="D468" s="23">
        <v>299.07</v>
      </c>
      <c r="E468" s="23">
        <v>134.58000000000001</v>
      </c>
    </row>
    <row r="469" spans="1:5" x14ac:dyDescent="0.3">
      <c r="A469" s="24">
        <v>42385</v>
      </c>
      <c r="B469" s="23">
        <v>2016</v>
      </c>
      <c r="C469" s="23" t="s">
        <v>77</v>
      </c>
      <c r="D469" s="23">
        <v>2462.06</v>
      </c>
      <c r="E469" s="23">
        <v>1058.69</v>
      </c>
    </row>
    <row r="470" spans="1:5" x14ac:dyDescent="0.3">
      <c r="A470" s="24">
        <v>43251</v>
      </c>
      <c r="B470" s="23">
        <v>2018</v>
      </c>
      <c r="C470" s="23" t="s">
        <v>76</v>
      </c>
      <c r="D470" s="23">
        <v>1621.96</v>
      </c>
      <c r="E470" s="23">
        <v>843.42</v>
      </c>
    </row>
    <row r="471" spans="1:5" x14ac:dyDescent="0.3">
      <c r="A471" s="24">
        <v>43313</v>
      </c>
      <c r="B471" s="23">
        <v>2018</v>
      </c>
      <c r="C471" s="23" t="s">
        <v>31</v>
      </c>
      <c r="D471" s="23">
        <v>1708.73</v>
      </c>
      <c r="E471" s="23">
        <v>905.63</v>
      </c>
    </row>
    <row r="472" spans="1:5" x14ac:dyDescent="0.3">
      <c r="A472" s="24">
        <v>43263</v>
      </c>
      <c r="B472" s="23">
        <v>2018</v>
      </c>
      <c r="C472" s="23" t="s">
        <v>30</v>
      </c>
      <c r="D472" s="23">
        <v>254.01</v>
      </c>
      <c r="E472" s="23">
        <v>149.87</v>
      </c>
    </row>
    <row r="473" spans="1:5" x14ac:dyDescent="0.3">
      <c r="A473" s="24">
        <v>42801</v>
      </c>
      <c r="B473" s="23">
        <v>2017</v>
      </c>
      <c r="C473" s="23" t="s">
        <v>77</v>
      </c>
      <c r="D473" s="23">
        <v>2435.94</v>
      </c>
      <c r="E473" s="23">
        <v>1096.17</v>
      </c>
    </row>
    <row r="474" spans="1:5" x14ac:dyDescent="0.3">
      <c r="A474" s="24">
        <v>43386</v>
      </c>
      <c r="B474" s="23">
        <v>2018</v>
      </c>
      <c r="C474" s="23" t="s">
        <v>30</v>
      </c>
      <c r="D474" s="23">
        <v>2342.37</v>
      </c>
      <c r="E474" s="23">
        <v>1218.03</v>
      </c>
    </row>
    <row r="475" spans="1:5" x14ac:dyDescent="0.3">
      <c r="A475" s="24">
        <v>43404</v>
      </c>
      <c r="B475" s="23">
        <v>2018</v>
      </c>
      <c r="C475" s="23" t="s">
        <v>77</v>
      </c>
      <c r="D475" s="23">
        <v>1626.41</v>
      </c>
      <c r="E475" s="23">
        <v>829.47</v>
      </c>
    </row>
    <row r="476" spans="1:5" x14ac:dyDescent="0.3">
      <c r="A476" s="24">
        <v>43336</v>
      </c>
      <c r="B476" s="23">
        <v>2018</v>
      </c>
      <c r="C476" s="23" t="s">
        <v>76</v>
      </c>
      <c r="D476" s="23">
        <v>2228.5500000000002</v>
      </c>
      <c r="E476" s="23">
        <v>891.42</v>
      </c>
    </row>
    <row r="477" spans="1:5" x14ac:dyDescent="0.3">
      <c r="A477" s="24">
        <v>42875</v>
      </c>
      <c r="B477" s="23">
        <v>2017</v>
      </c>
      <c r="C477" s="23" t="s">
        <v>31</v>
      </c>
      <c r="D477" s="23">
        <v>508.97</v>
      </c>
      <c r="E477" s="23">
        <v>213.77</v>
      </c>
    </row>
    <row r="478" spans="1:5" x14ac:dyDescent="0.3">
      <c r="A478" s="24">
        <v>42693</v>
      </c>
      <c r="B478" s="23">
        <v>2016</v>
      </c>
      <c r="C478" s="23" t="s">
        <v>76</v>
      </c>
      <c r="D478" s="23">
        <v>2205.67</v>
      </c>
      <c r="E478" s="23">
        <v>1235.18</v>
      </c>
    </row>
    <row r="479" spans="1:5" x14ac:dyDescent="0.3">
      <c r="A479" s="24">
        <v>42872</v>
      </c>
      <c r="B479" s="23">
        <v>2017</v>
      </c>
      <c r="C479" s="23" t="s">
        <v>31</v>
      </c>
      <c r="D479" s="23">
        <v>1057.56</v>
      </c>
      <c r="E479" s="23">
        <v>412.45</v>
      </c>
    </row>
    <row r="480" spans="1:5" x14ac:dyDescent="0.3">
      <c r="A480" s="24">
        <v>42420</v>
      </c>
      <c r="B480" s="23">
        <v>2016</v>
      </c>
      <c r="C480" s="23" t="s">
        <v>30</v>
      </c>
      <c r="D480" s="23">
        <v>1458.31</v>
      </c>
      <c r="E480" s="23">
        <v>699.99</v>
      </c>
    </row>
    <row r="481" spans="1:5" x14ac:dyDescent="0.3">
      <c r="A481" s="24">
        <v>43179</v>
      </c>
      <c r="B481" s="23">
        <v>2018</v>
      </c>
      <c r="C481" s="23" t="s">
        <v>31</v>
      </c>
      <c r="D481" s="23">
        <v>458.76</v>
      </c>
      <c r="E481" s="23">
        <v>243.14</v>
      </c>
    </row>
    <row r="482" spans="1:5" x14ac:dyDescent="0.3">
      <c r="A482" s="24">
        <v>42964</v>
      </c>
      <c r="B482" s="23">
        <v>2017</v>
      </c>
      <c r="C482" s="23" t="s">
        <v>30</v>
      </c>
      <c r="D482" s="23">
        <v>172.58</v>
      </c>
      <c r="E482" s="23">
        <v>82.84</v>
      </c>
    </row>
    <row r="483" spans="1:5" x14ac:dyDescent="0.3">
      <c r="A483" s="24">
        <v>42959</v>
      </c>
      <c r="B483" s="23">
        <v>2017</v>
      </c>
      <c r="C483" s="23" t="s">
        <v>76</v>
      </c>
      <c r="D483" s="23">
        <v>2375.3200000000002</v>
      </c>
      <c r="E483" s="23">
        <v>1567.71</v>
      </c>
    </row>
    <row r="484" spans="1:5" x14ac:dyDescent="0.3">
      <c r="A484" s="24">
        <v>43176</v>
      </c>
      <c r="B484" s="23">
        <v>2018</v>
      </c>
      <c r="C484" s="23" t="s">
        <v>30</v>
      </c>
      <c r="D484" s="23">
        <v>1542.83</v>
      </c>
      <c r="E484" s="23">
        <v>802.27</v>
      </c>
    </row>
    <row r="485" spans="1:5" x14ac:dyDescent="0.3">
      <c r="A485" s="24">
        <v>42532</v>
      </c>
      <c r="B485" s="23">
        <v>2016</v>
      </c>
      <c r="C485" s="23" t="s">
        <v>31</v>
      </c>
      <c r="D485" s="23">
        <v>660.93</v>
      </c>
      <c r="E485" s="23">
        <v>304.02999999999997</v>
      </c>
    </row>
    <row r="486" spans="1:5" x14ac:dyDescent="0.3">
      <c r="A486" s="24">
        <v>42674</v>
      </c>
      <c r="B486" s="23">
        <v>2016</v>
      </c>
      <c r="C486" s="23" t="s">
        <v>77</v>
      </c>
      <c r="D486" s="23">
        <v>544.23</v>
      </c>
      <c r="E486" s="23">
        <v>212.25</v>
      </c>
    </row>
    <row r="487" spans="1:5" x14ac:dyDescent="0.3">
      <c r="A487" s="24">
        <v>42855</v>
      </c>
      <c r="B487" s="23">
        <v>2017</v>
      </c>
      <c r="C487" s="23" t="s">
        <v>76</v>
      </c>
      <c r="D487" s="23">
        <v>150.19</v>
      </c>
      <c r="E487" s="23">
        <v>82.6</v>
      </c>
    </row>
    <row r="488" spans="1:5" x14ac:dyDescent="0.3">
      <c r="A488" s="24">
        <v>43058</v>
      </c>
      <c r="B488" s="23">
        <v>2017</v>
      </c>
      <c r="C488" s="23" t="s">
        <v>77</v>
      </c>
      <c r="D488" s="23">
        <v>451.19</v>
      </c>
      <c r="E488" s="23">
        <v>284.25</v>
      </c>
    </row>
    <row r="489" spans="1:5" x14ac:dyDescent="0.3">
      <c r="A489" s="24">
        <v>43116</v>
      </c>
      <c r="B489" s="23">
        <v>2018</v>
      </c>
      <c r="C489" s="23" t="s">
        <v>31</v>
      </c>
      <c r="D489" s="23">
        <v>1711.73</v>
      </c>
      <c r="E489" s="23">
        <v>958.57</v>
      </c>
    </row>
    <row r="490" spans="1:5" x14ac:dyDescent="0.3">
      <c r="A490" s="24">
        <v>43250</v>
      </c>
      <c r="B490" s="23">
        <v>2018</v>
      </c>
      <c r="C490" s="23" t="s">
        <v>30</v>
      </c>
      <c r="D490" s="23">
        <v>689.05</v>
      </c>
      <c r="E490" s="23">
        <v>461.66</v>
      </c>
    </row>
    <row r="491" spans="1:5" x14ac:dyDescent="0.3">
      <c r="A491" s="24">
        <v>42493</v>
      </c>
      <c r="B491" s="23">
        <v>2016</v>
      </c>
      <c r="C491" s="23" t="s">
        <v>31</v>
      </c>
      <c r="D491" s="23">
        <v>1463.2</v>
      </c>
      <c r="E491" s="23">
        <v>643.80999999999995</v>
      </c>
    </row>
    <row r="492" spans="1:5" x14ac:dyDescent="0.3">
      <c r="A492" s="24">
        <v>42700</v>
      </c>
      <c r="B492" s="23">
        <v>2016</v>
      </c>
      <c r="C492" s="23" t="s">
        <v>30</v>
      </c>
      <c r="D492" s="23">
        <v>398.06</v>
      </c>
      <c r="E492" s="23">
        <v>250.78</v>
      </c>
    </row>
    <row r="493" spans="1:5" x14ac:dyDescent="0.3">
      <c r="A493" s="24">
        <v>42612</v>
      </c>
      <c r="B493" s="23">
        <v>2016</v>
      </c>
      <c r="C493" s="23" t="s">
        <v>77</v>
      </c>
      <c r="D493" s="23">
        <v>2139.4699999999998</v>
      </c>
      <c r="E493" s="23">
        <v>855.79</v>
      </c>
    </row>
    <row r="494" spans="1:5" x14ac:dyDescent="0.3">
      <c r="A494" s="24">
        <v>42735</v>
      </c>
      <c r="B494" s="23">
        <v>2016</v>
      </c>
      <c r="C494" s="23" t="s">
        <v>77</v>
      </c>
      <c r="D494" s="23">
        <v>990.07</v>
      </c>
      <c r="E494" s="23">
        <v>386.13</v>
      </c>
    </row>
    <row r="495" spans="1:5" x14ac:dyDescent="0.3">
      <c r="A495" s="24">
        <v>43304</v>
      </c>
      <c r="B495" s="23">
        <v>2018</v>
      </c>
      <c r="C495" s="23" t="s">
        <v>30</v>
      </c>
      <c r="D495" s="23">
        <v>983.91</v>
      </c>
      <c r="E495" s="23">
        <v>600.19000000000005</v>
      </c>
    </row>
    <row r="496" spans="1:5" x14ac:dyDescent="0.3">
      <c r="A496" s="24">
        <v>42576</v>
      </c>
      <c r="B496" s="23">
        <v>2016</v>
      </c>
      <c r="C496" s="23" t="s">
        <v>31</v>
      </c>
      <c r="D496" s="23">
        <v>1697.79</v>
      </c>
      <c r="E496" s="23">
        <v>1052.6300000000001</v>
      </c>
    </row>
    <row r="497" spans="1:5" x14ac:dyDescent="0.3">
      <c r="A497" s="24">
        <v>43328</v>
      </c>
      <c r="B497" s="23">
        <v>2018</v>
      </c>
      <c r="C497" s="23" t="s">
        <v>31</v>
      </c>
      <c r="D497" s="23">
        <v>2311.1999999999998</v>
      </c>
      <c r="E497" s="23">
        <v>970.7</v>
      </c>
    </row>
    <row r="498" spans="1:5" x14ac:dyDescent="0.3">
      <c r="A498" s="24">
        <v>43343</v>
      </c>
      <c r="B498" s="23">
        <v>2018</v>
      </c>
      <c r="C498" s="23" t="s">
        <v>76</v>
      </c>
      <c r="D498" s="23">
        <v>2410.44</v>
      </c>
      <c r="E498" s="23">
        <v>1084.7</v>
      </c>
    </row>
    <row r="499" spans="1:5" x14ac:dyDescent="0.3">
      <c r="A499" s="24">
        <v>42863</v>
      </c>
      <c r="B499" s="23">
        <v>2017</v>
      </c>
      <c r="C499" s="23" t="s">
        <v>30</v>
      </c>
      <c r="D499" s="23">
        <v>779.09</v>
      </c>
      <c r="E499" s="23">
        <v>483.04</v>
      </c>
    </row>
    <row r="500" spans="1:5" x14ac:dyDescent="0.3">
      <c r="A500" s="24">
        <v>42992</v>
      </c>
      <c r="B500" s="23">
        <v>2017</v>
      </c>
      <c r="C500" s="23" t="s">
        <v>31</v>
      </c>
      <c r="D500" s="23">
        <v>1383.95</v>
      </c>
      <c r="E500" s="23">
        <v>775.01</v>
      </c>
    </row>
    <row r="501" spans="1:5" x14ac:dyDescent="0.3">
      <c r="A501" s="24">
        <v>42778</v>
      </c>
      <c r="B501" s="23">
        <v>2017</v>
      </c>
      <c r="C501" s="23" t="s">
        <v>77</v>
      </c>
      <c r="D501" s="23">
        <v>2318.2399999999998</v>
      </c>
      <c r="E501" s="23">
        <v>1506.86</v>
      </c>
    </row>
    <row r="502" spans="1:5" x14ac:dyDescent="0.3">
      <c r="A502" s="24">
        <v>42755</v>
      </c>
      <c r="B502" s="23">
        <v>2017</v>
      </c>
      <c r="C502" s="23" t="s">
        <v>30</v>
      </c>
      <c r="D502" s="23">
        <v>169.05</v>
      </c>
      <c r="E502" s="23">
        <v>106.5</v>
      </c>
    </row>
    <row r="503" spans="1:5" x14ac:dyDescent="0.3">
      <c r="A503" s="24">
        <v>43226</v>
      </c>
      <c r="B503" s="23">
        <v>2018</v>
      </c>
      <c r="C503" s="23" t="s">
        <v>30</v>
      </c>
      <c r="D503" s="23">
        <v>2383.7600000000002</v>
      </c>
      <c r="E503" s="23">
        <v>1406.42</v>
      </c>
    </row>
    <row r="504" spans="1:5" x14ac:dyDescent="0.3">
      <c r="A504" s="24">
        <v>42905</v>
      </c>
      <c r="B504" s="23">
        <v>2017</v>
      </c>
      <c r="C504" s="23" t="s">
        <v>77</v>
      </c>
      <c r="D504" s="23">
        <v>1536.25</v>
      </c>
      <c r="E504" s="23">
        <v>814.21</v>
      </c>
    </row>
    <row r="505" spans="1:5" x14ac:dyDescent="0.3">
      <c r="A505" s="24">
        <v>42926</v>
      </c>
      <c r="B505" s="23">
        <v>2017</v>
      </c>
      <c r="C505" s="23" t="s">
        <v>76</v>
      </c>
      <c r="D505" s="23">
        <v>548.89</v>
      </c>
      <c r="E505" s="23">
        <v>351.29</v>
      </c>
    </row>
    <row r="506" spans="1:5" x14ac:dyDescent="0.3">
      <c r="A506" s="24">
        <v>43374</v>
      </c>
      <c r="B506" s="23">
        <v>2018</v>
      </c>
      <c r="C506" s="23" t="s">
        <v>77</v>
      </c>
      <c r="D506" s="23">
        <v>1650.76</v>
      </c>
      <c r="E506" s="23">
        <v>775.86</v>
      </c>
    </row>
    <row r="507" spans="1:5" x14ac:dyDescent="0.3">
      <c r="A507" s="24">
        <v>43405</v>
      </c>
      <c r="B507" s="23">
        <v>2018</v>
      </c>
      <c r="C507" s="23" t="s">
        <v>30</v>
      </c>
      <c r="D507" s="23">
        <v>288.33999999999997</v>
      </c>
      <c r="E507" s="23">
        <v>170.12</v>
      </c>
    </row>
    <row r="508" spans="1:5" x14ac:dyDescent="0.3">
      <c r="A508" s="24">
        <v>43096</v>
      </c>
      <c r="B508" s="23">
        <v>2017</v>
      </c>
      <c r="C508" s="23" t="s">
        <v>30</v>
      </c>
      <c r="D508" s="23">
        <v>1625.12</v>
      </c>
      <c r="E508" s="23">
        <v>731.3</v>
      </c>
    </row>
    <row r="509" spans="1:5" x14ac:dyDescent="0.3">
      <c r="A509" s="24">
        <v>42889</v>
      </c>
      <c r="B509" s="23">
        <v>2017</v>
      </c>
      <c r="C509" s="23" t="s">
        <v>77</v>
      </c>
      <c r="D509" s="23">
        <v>1318.75</v>
      </c>
      <c r="E509" s="23">
        <v>685.75</v>
      </c>
    </row>
    <row r="510" spans="1:5" x14ac:dyDescent="0.3">
      <c r="A510" s="24">
        <v>42504</v>
      </c>
      <c r="B510" s="23">
        <v>2016</v>
      </c>
      <c r="C510" s="23" t="s">
        <v>30</v>
      </c>
      <c r="D510" s="23">
        <v>2247.4499999999998</v>
      </c>
      <c r="E510" s="23">
        <v>898.98</v>
      </c>
    </row>
    <row r="511" spans="1:5" x14ac:dyDescent="0.3">
      <c r="A511" s="24">
        <v>43236</v>
      </c>
      <c r="B511" s="23">
        <v>2018</v>
      </c>
      <c r="C511" s="23" t="s">
        <v>30</v>
      </c>
      <c r="D511" s="23">
        <v>1394.64</v>
      </c>
      <c r="E511" s="23">
        <v>669.43</v>
      </c>
    </row>
    <row r="512" spans="1:5" x14ac:dyDescent="0.3">
      <c r="A512" s="24">
        <v>43103</v>
      </c>
      <c r="B512" s="23">
        <v>2018</v>
      </c>
      <c r="C512" s="23" t="s">
        <v>31</v>
      </c>
      <c r="D512" s="23">
        <v>1567.29</v>
      </c>
      <c r="E512" s="23">
        <v>673.93</v>
      </c>
    </row>
    <row r="513" spans="1:5" x14ac:dyDescent="0.3">
      <c r="A513" s="24">
        <v>42840</v>
      </c>
      <c r="B513" s="23">
        <v>2017</v>
      </c>
      <c r="C513" s="23" t="s">
        <v>77</v>
      </c>
      <c r="D513" s="23">
        <v>993.69</v>
      </c>
      <c r="E513" s="23">
        <v>556.47</v>
      </c>
    </row>
    <row r="514" spans="1:5" x14ac:dyDescent="0.3">
      <c r="A514" s="24">
        <v>42633</v>
      </c>
      <c r="B514" s="23">
        <v>2016</v>
      </c>
      <c r="C514" s="23" t="s">
        <v>76</v>
      </c>
      <c r="D514" s="23">
        <v>1698.45</v>
      </c>
      <c r="E514" s="23">
        <v>1053.04</v>
      </c>
    </row>
    <row r="515" spans="1:5" x14ac:dyDescent="0.3">
      <c r="A515" s="24">
        <v>43248</v>
      </c>
      <c r="B515" s="23">
        <v>2018</v>
      </c>
      <c r="C515" s="23" t="s">
        <v>77</v>
      </c>
      <c r="D515" s="23">
        <v>529.82000000000005</v>
      </c>
      <c r="E515" s="23">
        <v>233.12</v>
      </c>
    </row>
    <row r="516" spans="1:5" x14ac:dyDescent="0.3">
      <c r="A516" s="24">
        <v>43032</v>
      </c>
      <c r="B516" s="23">
        <v>2017</v>
      </c>
      <c r="C516" s="23" t="s">
        <v>31</v>
      </c>
      <c r="D516" s="23">
        <v>898.34</v>
      </c>
      <c r="E516" s="23">
        <v>467.14</v>
      </c>
    </row>
    <row r="517" spans="1:5" x14ac:dyDescent="0.3">
      <c r="A517" s="24">
        <v>43340</v>
      </c>
      <c r="B517" s="23">
        <v>2018</v>
      </c>
      <c r="C517" s="23" t="s">
        <v>77</v>
      </c>
      <c r="D517" s="23">
        <v>2470.64</v>
      </c>
      <c r="E517" s="23">
        <v>1309.44</v>
      </c>
    </row>
    <row r="518" spans="1:5" x14ac:dyDescent="0.3">
      <c r="A518" s="24">
        <v>42704</v>
      </c>
      <c r="B518" s="23">
        <v>2016</v>
      </c>
      <c r="C518" s="23" t="s">
        <v>77</v>
      </c>
      <c r="D518" s="23">
        <v>421.06</v>
      </c>
      <c r="E518" s="23">
        <v>189.48</v>
      </c>
    </row>
    <row r="519" spans="1:5" x14ac:dyDescent="0.3">
      <c r="A519" s="24">
        <v>42406</v>
      </c>
      <c r="B519" s="23">
        <v>2016</v>
      </c>
      <c r="C519" s="23" t="s">
        <v>76</v>
      </c>
      <c r="D519" s="23">
        <v>1437.88</v>
      </c>
      <c r="E519" s="23">
        <v>704.56</v>
      </c>
    </row>
    <row r="520" spans="1:5" x14ac:dyDescent="0.3">
      <c r="A520" s="24">
        <v>42640</v>
      </c>
      <c r="B520" s="23">
        <v>2016</v>
      </c>
      <c r="C520" s="23" t="s">
        <v>31</v>
      </c>
      <c r="D520" s="23">
        <v>2495.48</v>
      </c>
      <c r="E520" s="23">
        <v>1297.6500000000001</v>
      </c>
    </row>
    <row r="521" spans="1:5" x14ac:dyDescent="0.3">
      <c r="A521" s="24">
        <v>42915</v>
      </c>
      <c r="B521" s="23">
        <v>2017</v>
      </c>
      <c r="C521" s="23" t="s">
        <v>76</v>
      </c>
      <c r="D521" s="23">
        <v>2123.1799999999998</v>
      </c>
      <c r="E521" s="23">
        <v>997.89</v>
      </c>
    </row>
    <row r="522" spans="1:5" x14ac:dyDescent="0.3">
      <c r="A522" s="24">
        <v>42704</v>
      </c>
      <c r="B522" s="23">
        <v>2016</v>
      </c>
      <c r="C522" s="23" t="s">
        <v>77</v>
      </c>
      <c r="D522" s="23">
        <v>1955.88</v>
      </c>
      <c r="E522" s="23">
        <v>1114.8499999999999</v>
      </c>
    </row>
    <row r="523" spans="1:5" x14ac:dyDescent="0.3">
      <c r="A523" s="24">
        <v>42780</v>
      </c>
      <c r="B523" s="23">
        <v>2017</v>
      </c>
      <c r="C523" s="23" t="s">
        <v>31</v>
      </c>
      <c r="D523" s="23">
        <v>2138.09</v>
      </c>
      <c r="E523" s="23">
        <v>1197.33</v>
      </c>
    </row>
    <row r="524" spans="1:5" x14ac:dyDescent="0.3">
      <c r="A524" s="24">
        <v>43212</v>
      </c>
      <c r="B524" s="23">
        <v>2018</v>
      </c>
      <c r="C524" s="23" t="s">
        <v>31</v>
      </c>
      <c r="D524" s="23">
        <v>2424.29</v>
      </c>
      <c r="E524" s="23">
        <v>1260.6300000000001</v>
      </c>
    </row>
    <row r="525" spans="1:5" x14ac:dyDescent="0.3">
      <c r="A525" s="24">
        <v>43028</v>
      </c>
      <c r="B525" s="23">
        <v>2017</v>
      </c>
      <c r="C525" s="23" t="s">
        <v>30</v>
      </c>
      <c r="D525" s="23">
        <v>426.29</v>
      </c>
      <c r="E525" s="23">
        <v>170.52</v>
      </c>
    </row>
    <row r="526" spans="1:5" x14ac:dyDescent="0.3">
      <c r="A526" s="24">
        <v>42895</v>
      </c>
      <c r="B526" s="23">
        <v>2017</v>
      </c>
      <c r="C526" s="23" t="s">
        <v>77</v>
      </c>
      <c r="D526" s="23">
        <v>1208.04</v>
      </c>
      <c r="E526" s="23">
        <v>761.07</v>
      </c>
    </row>
    <row r="527" spans="1:5" x14ac:dyDescent="0.3">
      <c r="A527" s="24">
        <v>43149</v>
      </c>
      <c r="B527" s="23">
        <v>2018</v>
      </c>
      <c r="C527" s="23" t="s">
        <v>77</v>
      </c>
      <c r="D527" s="23">
        <v>1623.8</v>
      </c>
      <c r="E527" s="23">
        <v>714.47</v>
      </c>
    </row>
    <row r="528" spans="1:5" x14ac:dyDescent="0.3">
      <c r="A528" s="24">
        <v>42826</v>
      </c>
      <c r="B528" s="23">
        <v>2017</v>
      </c>
      <c r="C528" s="23" t="s">
        <v>77</v>
      </c>
      <c r="D528" s="23">
        <v>1631.95</v>
      </c>
      <c r="E528" s="23">
        <v>1093.4100000000001</v>
      </c>
    </row>
    <row r="529" spans="1:5" x14ac:dyDescent="0.3">
      <c r="A529" s="24">
        <v>42422</v>
      </c>
      <c r="B529" s="23">
        <v>2016</v>
      </c>
      <c r="C529" s="23" t="s">
        <v>77</v>
      </c>
      <c r="D529" s="23">
        <v>120.99</v>
      </c>
      <c r="E529" s="23">
        <v>52.03</v>
      </c>
    </row>
    <row r="530" spans="1:5" x14ac:dyDescent="0.3">
      <c r="A530" s="24">
        <v>42460</v>
      </c>
      <c r="B530" s="23">
        <v>2016</v>
      </c>
      <c r="C530" s="23" t="s">
        <v>76</v>
      </c>
      <c r="D530" s="23">
        <v>1764.88</v>
      </c>
      <c r="E530" s="23">
        <v>882.44</v>
      </c>
    </row>
    <row r="531" spans="1:5" x14ac:dyDescent="0.3">
      <c r="A531" s="24">
        <v>42920</v>
      </c>
      <c r="B531" s="23">
        <v>2017</v>
      </c>
      <c r="C531" s="23" t="s">
        <v>30</v>
      </c>
      <c r="D531" s="23">
        <v>2084.75</v>
      </c>
      <c r="E531" s="23">
        <v>1355.09</v>
      </c>
    </row>
    <row r="532" spans="1:5" x14ac:dyDescent="0.3">
      <c r="A532" s="24">
        <v>43339</v>
      </c>
      <c r="B532" s="23">
        <v>2018</v>
      </c>
      <c r="C532" s="23" t="s">
        <v>76</v>
      </c>
      <c r="D532" s="23">
        <v>713.57</v>
      </c>
      <c r="E532" s="23">
        <v>278.29000000000002</v>
      </c>
    </row>
    <row r="533" spans="1:5" x14ac:dyDescent="0.3">
      <c r="A533" s="24">
        <v>43231</v>
      </c>
      <c r="B533" s="23">
        <v>2018</v>
      </c>
      <c r="C533" s="23" t="s">
        <v>31</v>
      </c>
      <c r="D533" s="23">
        <v>460.82</v>
      </c>
      <c r="E533" s="23">
        <v>276.49</v>
      </c>
    </row>
    <row r="534" spans="1:5" x14ac:dyDescent="0.3">
      <c r="A534" s="24">
        <v>43098</v>
      </c>
      <c r="B534" s="23">
        <v>2017</v>
      </c>
      <c r="C534" s="23" t="s">
        <v>30</v>
      </c>
      <c r="D534" s="23">
        <v>1333.21</v>
      </c>
      <c r="E534" s="23">
        <v>813.26</v>
      </c>
    </row>
    <row r="535" spans="1:5" x14ac:dyDescent="0.3">
      <c r="A535" s="24">
        <v>42393</v>
      </c>
      <c r="B535" s="23">
        <v>2016</v>
      </c>
      <c r="C535" s="23" t="s">
        <v>31</v>
      </c>
      <c r="D535" s="23">
        <v>2282.04</v>
      </c>
      <c r="E535" s="23">
        <v>958.46</v>
      </c>
    </row>
    <row r="536" spans="1:5" x14ac:dyDescent="0.3">
      <c r="A536" s="24">
        <v>43128</v>
      </c>
      <c r="B536" s="23">
        <v>2018</v>
      </c>
      <c r="C536" s="23" t="s">
        <v>77</v>
      </c>
      <c r="D536" s="23">
        <v>1910.03</v>
      </c>
      <c r="E536" s="23">
        <v>974.12</v>
      </c>
    </row>
    <row r="537" spans="1:5" x14ac:dyDescent="0.3">
      <c r="A537" s="24">
        <v>43254</v>
      </c>
      <c r="B537" s="23">
        <v>2018</v>
      </c>
      <c r="C537" s="23" t="s">
        <v>76</v>
      </c>
      <c r="D537" s="23">
        <v>1744.01</v>
      </c>
      <c r="E537" s="23">
        <v>1081.29</v>
      </c>
    </row>
    <row r="538" spans="1:5" x14ac:dyDescent="0.3">
      <c r="A538" s="24">
        <v>43195</v>
      </c>
      <c r="B538" s="23">
        <v>2018</v>
      </c>
      <c r="C538" s="23" t="s">
        <v>76</v>
      </c>
      <c r="D538" s="23">
        <v>1567.95</v>
      </c>
      <c r="E538" s="23">
        <v>627.17999999999995</v>
      </c>
    </row>
    <row r="539" spans="1:5" x14ac:dyDescent="0.3">
      <c r="A539" s="24">
        <v>42609</v>
      </c>
      <c r="B539" s="23">
        <v>2016</v>
      </c>
      <c r="C539" s="23" t="s">
        <v>77</v>
      </c>
      <c r="D539" s="23">
        <v>1490.73</v>
      </c>
      <c r="E539" s="23">
        <v>715.55</v>
      </c>
    </row>
    <row r="540" spans="1:5" x14ac:dyDescent="0.3">
      <c r="A540" s="24">
        <v>42391</v>
      </c>
      <c r="B540" s="23">
        <v>2016</v>
      </c>
      <c r="C540" s="23" t="s">
        <v>30</v>
      </c>
      <c r="D540" s="23">
        <v>549.73</v>
      </c>
      <c r="E540" s="23">
        <v>351.83</v>
      </c>
    </row>
    <row r="541" spans="1:5" x14ac:dyDescent="0.3">
      <c r="A541" s="24">
        <v>43251</v>
      </c>
      <c r="B541" s="23">
        <v>2018</v>
      </c>
      <c r="C541" s="23" t="s">
        <v>77</v>
      </c>
      <c r="D541" s="23">
        <v>2297.85</v>
      </c>
      <c r="E541" s="23">
        <v>1125.95</v>
      </c>
    </row>
    <row r="542" spans="1:5" x14ac:dyDescent="0.3">
      <c r="A542" s="24">
        <v>42775</v>
      </c>
      <c r="B542" s="23">
        <v>2017</v>
      </c>
      <c r="C542" s="23" t="s">
        <v>76</v>
      </c>
      <c r="D542" s="23">
        <v>1573.07</v>
      </c>
      <c r="E542" s="23">
        <v>1022.5</v>
      </c>
    </row>
    <row r="543" spans="1:5" x14ac:dyDescent="0.3">
      <c r="A543" s="24">
        <v>43074</v>
      </c>
      <c r="B543" s="23">
        <v>2017</v>
      </c>
      <c r="C543" s="23" t="s">
        <v>31</v>
      </c>
      <c r="D543" s="23">
        <v>1405.91</v>
      </c>
      <c r="E543" s="23">
        <v>801.37</v>
      </c>
    </row>
    <row r="544" spans="1:5" x14ac:dyDescent="0.3">
      <c r="A544" s="24">
        <v>42805</v>
      </c>
      <c r="B544" s="23">
        <v>2017</v>
      </c>
      <c r="C544" s="23" t="s">
        <v>77</v>
      </c>
      <c r="D544" s="23">
        <v>510.87</v>
      </c>
      <c r="E544" s="23">
        <v>332.07</v>
      </c>
    </row>
    <row r="545" spans="1:5" x14ac:dyDescent="0.3">
      <c r="A545" s="24">
        <v>43244</v>
      </c>
      <c r="B545" s="23">
        <v>2018</v>
      </c>
      <c r="C545" s="23" t="s">
        <v>77</v>
      </c>
      <c r="D545" s="23">
        <v>2431.9</v>
      </c>
      <c r="E545" s="23">
        <v>1386.18</v>
      </c>
    </row>
    <row r="546" spans="1:5" x14ac:dyDescent="0.3">
      <c r="A546" s="24">
        <v>43232</v>
      </c>
      <c r="B546" s="23">
        <v>2018</v>
      </c>
      <c r="C546" s="23" t="s">
        <v>76</v>
      </c>
      <c r="D546" s="23">
        <v>468.49</v>
      </c>
      <c r="E546" s="23">
        <v>267.04000000000002</v>
      </c>
    </row>
    <row r="547" spans="1:5" x14ac:dyDescent="0.3">
      <c r="A547" s="24">
        <v>43160</v>
      </c>
      <c r="B547" s="23">
        <v>2018</v>
      </c>
      <c r="C547" s="23" t="s">
        <v>30</v>
      </c>
      <c r="D547" s="23">
        <v>305.97000000000003</v>
      </c>
      <c r="E547" s="23">
        <v>174.4</v>
      </c>
    </row>
    <row r="548" spans="1:5" x14ac:dyDescent="0.3">
      <c r="A548" s="24">
        <v>43246</v>
      </c>
      <c r="B548" s="23">
        <v>2018</v>
      </c>
      <c r="C548" s="23" t="s">
        <v>31</v>
      </c>
      <c r="D548" s="23">
        <v>1248.3599999999999</v>
      </c>
      <c r="E548" s="23">
        <v>486.86</v>
      </c>
    </row>
    <row r="549" spans="1:5" x14ac:dyDescent="0.3">
      <c r="A549" s="24">
        <v>43068</v>
      </c>
      <c r="B549" s="23">
        <v>2017</v>
      </c>
      <c r="C549" s="23" t="s">
        <v>77</v>
      </c>
      <c r="D549" s="23">
        <v>2419.5100000000002</v>
      </c>
      <c r="E549" s="23">
        <v>1621.07</v>
      </c>
    </row>
    <row r="550" spans="1:5" x14ac:dyDescent="0.3">
      <c r="A550" s="24">
        <v>43250</v>
      </c>
      <c r="B550" s="23">
        <v>2018</v>
      </c>
      <c r="C550" s="23" t="s">
        <v>76</v>
      </c>
      <c r="D550" s="23">
        <v>650.66</v>
      </c>
      <c r="E550" s="23">
        <v>422.93</v>
      </c>
    </row>
    <row r="551" spans="1:5" x14ac:dyDescent="0.3">
      <c r="A551" s="24">
        <v>42570</v>
      </c>
      <c r="B551" s="23">
        <v>2016</v>
      </c>
      <c r="C551" s="23" t="s">
        <v>76</v>
      </c>
      <c r="D551" s="23">
        <v>2143.37</v>
      </c>
      <c r="E551" s="23">
        <v>835.91</v>
      </c>
    </row>
    <row r="552" spans="1:5" x14ac:dyDescent="0.3">
      <c r="A552" s="24">
        <v>42507</v>
      </c>
      <c r="B552" s="23">
        <v>2016</v>
      </c>
      <c r="C552" s="23" t="s">
        <v>77</v>
      </c>
      <c r="D552" s="23">
        <v>1933.21</v>
      </c>
      <c r="E552" s="23">
        <v>1179.26</v>
      </c>
    </row>
    <row r="553" spans="1:5" x14ac:dyDescent="0.3">
      <c r="A553" s="24">
        <v>43205</v>
      </c>
      <c r="B553" s="23">
        <v>2018</v>
      </c>
      <c r="C553" s="23" t="s">
        <v>76</v>
      </c>
      <c r="D553" s="23">
        <v>640.23</v>
      </c>
      <c r="E553" s="23">
        <v>300.91000000000003</v>
      </c>
    </row>
    <row r="554" spans="1:5" x14ac:dyDescent="0.3">
      <c r="A554" s="24">
        <v>42668</v>
      </c>
      <c r="B554" s="23">
        <v>2016</v>
      </c>
      <c r="C554" s="23" t="s">
        <v>30</v>
      </c>
      <c r="D554" s="23">
        <v>212.44</v>
      </c>
      <c r="E554" s="23">
        <v>142.33000000000001</v>
      </c>
    </row>
    <row r="555" spans="1:5" x14ac:dyDescent="0.3">
      <c r="A555" s="24">
        <v>42701</v>
      </c>
      <c r="B555" s="23">
        <v>2016</v>
      </c>
      <c r="C555" s="23" t="s">
        <v>76</v>
      </c>
      <c r="D555" s="23">
        <v>775.76</v>
      </c>
      <c r="E555" s="23">
        <v>403.4</v>
      </c>
    </row>
    <row r="556" spans="1:5" x14ac:dyDescent="0.3">
      <c r="A556" s="24">
        <v>42479</v>
      </c>
      <c r="B556" s="23">
        <v>2016</v>
      </c>
      <c r="C556" s="23" t="s">
        <v>76</v>
      </c>
      <c r="D556" s="23">
        <v>2402.7600000000002</v>
      </c>
      <c r="E556" s="23">
        <v>1489.71</v>
      </c>
    </row>
    <row r="557" spans="1:5" x14ac:dyDescent="0.3">
      <c r="A557" s="24">
        <v>42494</v>
      </c>
      <c r="B557" s="23">
        <v>2016</v>
      </c>
      <c r="C557" s="23" t="s">
        <v>76</v>
      </c>
      <c r="D557" s="23">
        <v>1207.67</v>
      </c>
      <c r="E557" s="23">
        <v>712.53</v>
      </c>
    </row>
    <row r="558" spans="1:5" x14ac:dyDescent="0.3">
      <c r="A558" s="24">
        <v>42558</v>
      </c>
      <c r="B558" s="23">
        <v>2016</v>
      </c>
      <c r="C558" s="23" t="s">
        <v>31</v>
      </c>
      <c r="D558" s="23">
        <v>2420.86</v>
      </c>
      <c r="E558" s="23">
        <v>1525.14</v>
      </c>
    </row>
    <row r="559" spans="1:5" x14ac:dyDescent="0.3">
      <c r="A559" s="24">
        <v>42510</v>
      </c>
      <c r="B559" s="23">
        <v>2016</v>
      </c>
      <c r="C559" s="23" t="s">
        <v>30</v>
      </c>
      <c r="D559" s="23">
        <v>600.99</v>
      </c>
      <c r="E559" s="23">
        <v>354.58</v>
      </c>
    </row>
    <row r="560" spans="1:5" x14ac:dyDescent="0.3">
      <c r="A560" s="24">
        <v>43177</v>
      </c>
      <c r="B560" s="23">
        <v>2018</v>
      </c>
      <c r="C560" s="23" t="s">
        <v>30</v>
      </c>
      <c r="D560" s="23">
        <v>1382.05</v>
      </c>
      <c r="E560" s="23">
        <v>539</v>
      </c>
    </row>
    <row r="561" spans="1:5" x14ac:dyDescent="0.3">
      <c r="A561" s="24">
        <v>43010</v>
      </c>
      <c r="B561" s="23">
        <v>2017</v>
      </c>
      <c r="C561" s="23" t="s">
        <v>30</v>
      </c>
      <c r="D561" s="23">
        <v>1733.11</v>
      </c>
      <c r="E561" s="23">
        <v>1126.52</v>
      </c>
    </row>
    <row r="562" spans="1:5" x14ac:dyDescent="0.3">
      <c r="A562" s="24">
        <v>42539</v>
      </c>
      <c r="B562" s="23">
        <v>2016</v>
      </c>
      <c r="C562" s="23" t="s">
        <v>30</v>
      </c>
      <c r="D562" s="23">
        <v>158.13999999999999</v>
      </c>
      <c r="E562" s="23">
        <v>85.4</v>
      </c>
    </row>
    <row r="563" spans="1:5" x14ac:dyDescent="0.3">
      <c r="A563" s="24">
        <v>42668</v>
      </c>
      <c r="B563" s="23">
        <v>2016</v>
      </c>
      <c r="C563" s="23" t="s">
        <v>30</v>
      </c>
      <c r="D563" s="23">
        <v>902.42</v>
      </c>
      <c r="E563" s="23">
        <v>424.14</v>
      </c>
    </row>
    <row r="564" spans="1:5" x14ac:dyDescent="0.3">
      <c r="A564" s="24">
        <v>42495</v>
      </c>
      <c r="B564" s="23">
        <v>2016</v>
      </c>
      <c r="C564" s="23" t="s">
        <v>31</v>
      </c>
      <c r="D564" s="23">
        <v>1200.49</v>
      </c>
      <c r="E564" s="23">
        <v>684.28</v>
      </c>
    </row>
    <row r="565" spans="1:5" x14ac:dyDescent="0.3">
      <c r="A565" s="24">
        <v>43132</v>
      </c>
      <c r="B565" s="23">
        <v>2018</v>
      </c>
      <c r="C565" s="23" t="s">
        <v>30</v>
      </c>
      <c r="D565" s="23">
        <v>1899.36</v>
      </c>
      <c r="E565" s="23">
        <v>835.72</v>
      </c>
    </row>
    <row r="566" spans="1:5" x14ac:dyDescent="0.3">
      <c r="A566" s="24">
        <v>42737</v>
      </c>
      <c r="B566" s="23">
        <v>2017</v>
      </c>
      <c r="C566" s="23" t="s">
        <v>76</v>
      </c>
      <c r="D566" s="23">
        <v>790.56</v>
      </c>
      <c r="E566" s="23">
        <v>482.24</v>
      </c>
    </row>
    <row r="567" spans="1:5" x14ac:dyDescent="0.3">
      <c r="A567" s="24">
        <v>42943</v>
      </c>
      <c r="B567" s="23">
        <v>2017</v>
      </c>
      <c r="C567" s="23" t="s">
        <v>77</v>
      </c>
      <c r="D567" s="23">
        <v>599.09</v>
      </c>
      <c r="E567" s="23">
        <v>233.65</v>
      </c>
    </row>
    <row r="568" spans="1:5" x14ac:dyDescent="0.3">
      <c r="A568" s="24">
        <v>42979</v>
      </c>
      <c r="B568" s="23">
        <v>2017</v>
      </c>
      <c r="C568" s="23" t="s">
        <v>30</v>
      </c>
      <c r="D568" s="23">
        <v>1698.72</v>
      </c>
      <c r="E568" s="23">
        <v>1002.24</v>
      </c>
    </row>
    <row r="569" spans="1:5" x14ac:dyDescent="0.3">
      <c r="A569" s="24">
        <v>42630</v>
      </c>
      <c r="B569" s="23">
        <v>2016</v>
      </c>
      <c r="C569" s="23" t="s">
        <v>30</v>
      </c>
      <c r="D569" s="23">
        <v>2220.2399999999998</v>
      </c>
      <c r="E569" s="23">
        <v>888.1</v>
      </c>
    </row>
    <row r="570" spans="1:5" x14ac:dyDescent="0.3">
      <c r="A570" s="24">
        <v>43152</v>
      </c>
      <c r="B570" s="23">
        <v>2018</v>
      </c>
      <c r="C570" s="23" t="s">
        <v>76</v>
      </c>
      <c r="D570" s="23">
        <v>574.17999999999995</v>
      </c>
      <c r="E570" s="23">
        <v>292.83</v>
      </c>
    </row>
    <row r="571" spans="1:5" x14ac:dyDescent="0.3">
      <c r="A571" s="24">
        <v>42845</v>
      </c>
      <c r="B571" s="23">
        <v>2017</v>
      </c>
      <c r="C571" s="23" t="s">
        <v>76</v>
      </c>
      <c r="D571" s="23">
        <v>803.78</v>
      </c>
      <c r="E571" s="23">
        <v>377.78</v>
      </c>
    </row>
    <row r="572" spans="1:5" x14ac:dyDescent="0.3">
      <c r="A572" s="24">
        <v>42473</v>
      </c>
      <c r="B572" s="23">
        <v>2016</v>
      </c>
      <c r="C572" s="23" t="s">
        <v>76</v>
      </c>
      <c r="D572" s="23">
        <v>1006.45</v>
      </c>
      <c r="E572" s="23">
        <v>432.77</v>
      </c>
    </row>
    <row r="573" spans="1:5" x14ac:dyDescent="0.3">
      <c r="A573" s="24">
        <v>43008</v>
      </c>
      <c r="B573" s="23">
        <v>2017</v>
      </c>
      <c r="C573" s="23" t="s">
        <v>31</v>
      </c>
      <c r="D573" s="23">
        <v>1624.14</v>
      </c>
      <c r="E573" s="23">
        <v>779.59</v>
      </c>
    </row>
    <row r="574" spans="1:5" x14ac:dyDescent="0.3">
      <c r="A574" s="24">
        <v>42758</v>
      </c>
      <c r="B574" s="23">
        <v>2017</v>
      </c>
      <c r="C574" s="23" t="s">
        <v>30</v>
      </c>
      <c r="D574" s="23">
        <v>566.62</v>
      </c>
      <c r="E574" s="23">
        <v>317.31</v>
      </c>
    </row>
    <row r="575" spans="1:5" x14ac:dyDescent="0.3">
      <c r="A575" s="24">
        <v>42599</v>
      </c>
      <c r="B575" s="23">
        <v>2016</v>
      </c>
      <c r="C575" s="23" t="s">
        <v>77</v>
      </c>
      <c r="D575" s="23">
        <v>249.4</v>
      </c>
      <c r="E575" s="23">
        <v>154.63</v>
      </c>
    </row>
    <row r="576" spans="1:5" x14ac:dyDescent="0.3">
      <c r="A576" s="24">
        <v>43065</v>
      </c>
      <c r="B576" s="23">
        <v>2017</v>
      </c>
      <c r="C576" s="23" t="s">
        <v>31</v>
      </c>
      <c r="D576" s="23">
        <v>45.11</v>
      </c>
      <c r="E576" s="23">
        <v>18.95</v>
      </c>
    </row>
    <row r="577" spans="1:5" x14ac:dyDescent="0.3">
      <c r="A577" s="24">
        <v>43352</v>
      </c>
      <c r="B577" s="23">
        <v>2018</v>
      </c>
      <c r="C577" s="23" t="s">
        <v>30</v>
      </c>
      <c r="D577" s="23">
        <v>787.64</v>
      </c>
      <c r="E577" s="23">
        <v>393.82</v>
      </c>
    </row>
    <row r="578" spans="1:5" x14ac:dyDescent="0.3">
      <c r="A578" s="24">
        <v>42945</v>
      </c>
      <c r="B578" s="23">
        <v>2017</v>
      </c>
      <c r="C578" s="23" t="s">
        <v>30</v>
      </c>
      <c r="D578" s="23">
        <v>1248.92</v>
      </c>
      <c r="E578" s="23">
        <v>487.08</v>
      </c>
    </row>
    <row r="579" spans="1:5" x14ac:dyDescent="0.3">
      <c r="A579" s="24">
        <v>43397</v>
      </c>
      <c r="B579" s="23">
        <v>2018</v>
      </c>
      <c r="C579" s="23" t="s">
        <v>30</v>
      </c>
      <c r="D579" s="23">
        <v>719.72</v>
      </c>
      <c r="E579" s="23">
        <v>388.65</v>
      </c>
    </row>
    <row r="580" spans="1:5" x14ac:dyDescent="0.3">
      <c r="A580" s="24">
        <v>42624</v>
      </c>
      <c r="B580" s="23">
        <v>2016</v>
      </c>
      <c r="C580" s="23" t="s">
        <v>30</v>
      </c>
      <c r="D580" s="23">
        <v>1631.44</v>
      </c>
      <c r="E580" s="23">
        <v>1027.81</v>
      </c>
    </row>
    <row r="581" spans="1:5" x14ac:dyDescent="0.3">
      <c r="A581" s="24">
        <v>43100</v>
      </c>
      <c r="B581" s="23">
        <v>2017</v>
      </c>
      <c r="C581" s="23" t="s">
        <v>31</v>
      </c>
      <c r="D581" s="23">
        <v>1959.78</v>
      </c>
      <c r="E581" s="23">
        <v>1195.47</v>
      </c>
    </row>
    <row r="582" spans="1:5" x14ac:dyDescent="0.3">
      <c r="A582" s="24">
        <v>42646</v>
      </c>
      <c r="B582" s="23">
        <v>2016</v>
      </c>
      <c r="C582" s="23" t="s">
        <v>30</v>
      </c>
      <c r="D582" s="23">
        <v>513.19000000000005</v>
      </c>
      <c r="E582" s="23">
        <v>318.18</v>
      </c>
    </row>
    <row r="583" spans="1:5" x14ac:dyDescent="0.3">
      <c r="A583" s="24">
        <v>43421</v>
      </c>
      <c r="B583" s="23">
        <v>2018</v>
      </c>
      <c r="C583" s="23" t="s">
        <v>31</v>
      </c>
      <c r="D583" s="23">
        <v>2164.25</v>
      </c>
      <c r="E583" s="23">
        <v>1406.76</v>
      </c>
    </row>
    <row r="584" spans="1:5" x14ac:dyDescent="0.3">
      <c r="A584" s="24">
        <v>42372</v>
      </c>
      <c r="B584" s="23">
        <v>2016</v>
      </c>
      <c r="C584" s="23" t="s">
        <v>30</v>
      </c>
      <c r="D584" s="23">
        <v>440.32</v>
      </c>
      <c r="E584" s="23">
        <v>171.72</v>
      </c>
    </row>
    <row r="585" spans="1:5" x14ac:dyDescent="0.3">
      <c r="A585" s="24">
        <v>43417</v>
      </c>
      <c r="B585" s="23">
        <v>2018</v>
      </c>
      <c r="C585" s="23" t="s">
        <v>30</v>
      </c>
      <c r="D585" s="23">
        <v>292.45</v>
      </c>
      <c r="E585" s="23">
        <v>116.98</v>
      </c>
    </row>
    <row r="586" spans="1:5" x14ac:dyDescent="0.3">
      <c r="A586" s="24">
        <v>43458</v>
      </c>
      <c r="B586" s="23">
        <v>2018</v>
      </c>
      <c r="C586" s="23" t="s">
        <v>76</v>
      </c>
      <c r="D586" s="23">
        <v>2295.48</v>
      </c>
      <c r="E586" s="23">
        <v>1377.29</v>
      </c>
    </row>
    <row r="587" spans="1:5" x14ac:dyDescent="0.3">
      <c r="A587" s="24">
        <v>43370</v>
      </c>
      <c r="B587" s="23">
        <v>2018</v>
      </c>
      <c r="C587" s="23" t="s">
        <v>77</v>
      </c>
      <c r="D587" s="23">
        <v>1429.82</v>
      </c>
      <c r="E587" s="23">
        <v>743.51</v>
      </c>
    </row>
    <row r="588" spans="1:5" x14ac:dyDescent="0.3">
      <c r="A588" s="24">
        <v>42788</v>
      </c>
      <c r="B588" s="23">
        <v>2017</v>
      </c>
      <c r="C588" s="23" t="s">
        <v>77</v>
      </c>
      <c r="D588" s="23">
        <v>1468.2</v>
      </c>
      <c r="E588" s="23">
        <v>572.6</v>
      </c>
    </row>
    <row r="589" spans="1:5" x14ac:dyDescent="0.3">
      <c r="A589" s="24">
        <v>43362</v>
      </c>
      <c r="B589" s="23">
        <v>2018</v>
      </c>
      <c r="C589" s="23" t="s">
        <v>76</v>
      </c>
      <c r="D589" s="23">
        <v>2373.85</v>
      </c>
      <c r="E589" s="23">
        <v>1091.97</v>
      </c>
    </row>
    <row r="590" spans="1:5" x14ac:dyDescent="0.3">
      <c r="A590" s="24">
        <v>42384</v>
      </c>
      <c r="B590" s="23">
        <v>2016</v>
      </c>
      <c r="C590" s="23" t="s">
        <v>76</v>
      </c>
      <c r="D590" s="23">
        <v>2263.96</v>
      </c>
      <c r="E590" s="23">
        <v>1041.42</v>
      </c>
    </row>
    <row r="591" spans="1:5" x14ac:dyDescent="0.3">
      <c r="A591" s="24">
        <v>42835</v>
      </c>
      <c r="B591" s="23">
        <v>2017</v>
      </c>
      <c r="C591" s="23" t="s">
        <v>77</v>
      </c>
      <c r="D591" s="23">
        <v>96.28</v>
      </c>
      <c r="E591" s="23">
        <v>44.29</v>
      </c>
    </row>
    <row r="592" spans="1:5" x14ac:dyDescent="0.3">
      <c r="A592" s="24">
        <v>43150</v>
      </c>
      <c r="B592" s="23">
        <v>2018</v>
      </c>
      <c r="C592" s="23" t="s">
        <v>77</v>
      </c>
      <c r="D592" s="23">
        <v>2059.19</v>
      </c>
      <c r="E592" s="23">
        <v>1009</v>
      </c>
    </row>
    <row r="593" spans="1:5" x14ac:dyDescent="0.3">
      <c r="A593" s="24">
        <v>43078</v>
      </c>
      <c r="B593" s="23">
        <v>2017</v>
      </c>
      <c r="C593" s="23" t="s">
        <v>76</v>
      </c>
      <c r="D593" s="23">
        <v>1750.49</v>
      </c>
      <c r="E593" s="23">
        <v>717.7</v>
      </c>
    </row>
    <row r="594" spans="1:5" x14ac:dyDescent="0.3">
      <c r="A594" s="24">
        <v>42811</v>
      </c>
      <c r="B594" s="23">
        <v>2017</v>
      </c>
      <c r="C594" s="23" t="s">
        <v>31</v>
      </c>
      <c r="D594" s="23">
        <v>2485.4899999999998</v>
      </c>
      <c r="E594" s="23">
        <v>1019.05</v>
      </c>
    </row>
    <row r="595" spans="1:5" x14ac:dyDescent="0.3">
      <c r="A595" s="24">
        <v>42845</v>
      </c>
      <c r="B595" s="23">
        <v>2017</v>
      </c>
      <c r="C595" s="23" t="s">
        <v>31</v>
      </c>
      <c r="D595" s="23">
        <v>1274</v>
      </c>
      <c r="E595" s="23">
        <v>560.55999999999995</v>
      </c>
    </row>
    <row r="596" spans="1:5" x14ac:dyDescent="0.3">
      <c r="A596" s="24">
        <v>42639</v>
      </c>
      <c r="B596" s="23">
        <v>2016</v>
      </c>
      <c r="C596" s="23" t="s">
        <v>30</v>
      </c>
      <c r="D596" s="23">
        <v>820.24</v>
      </c>
      <c r="E596" s="23">
        <v>541.36</v>
      </c>
    </row>
    <row r="597" spans="1:5" x14ac:dyDescent="0.3">
      <c r="A597" s="24">
        <v>42661</v>
      </c>
      <c r="B597" s="23">
        <v>2016</v>
      </c>
      <c r="C597" s="23" t="s">
        <v>77</v>
      </c>
      <c r="D597" s="23">
        <v>1430.73</v>
      </c>
      <c r="E597" s="23">
        <v>844.13</v>
      </c>
    </row>
    <row r="598" spans="1:5" x14ac:dyDescent="0.3">
      <c r="A598" s="24">
        <v>42794</v>
      </c>
      <c r="B598" s="23">
        <v>2017</v>
      </c>
      <c r="C598" s="23" t="s">
        <v>30</v>
      </c>
      <c r="D598" s="23">
        <v>349.09</v>
      </c>
      <c r="E598" s="23">
        <v>212.94</v>
      </c>
    </row>
    <row r="599" spans="1:5" x14ac:dyDescent="0.3">
      <c r="A599" s="24">
        <v>42374</v>
      </c>
      <c r="B599" s="23">
        <v>2016</v>
      </c>
      <c r="C599" s="23" t="s">
        <v>77</v>
      </c>
      <c r="D599" s="23">
        <v>1771.18</v>
      </c>
      <c r="E599" s="23">
        <v>885.59</v>
      </c>
    </row>
    <row r="600" spans="1:5" x14ac:dyDescent="0.3">
      <c r="A600" s="24">
        <v>42707</v>
      </c>
      <c r="B600" s="23">
        <v>2016</v>
      </c>
      <c r="C600" s="23" t="s">
        <v>76</v>
      </c>
      <c r="D600" s="23">
        <v>2478.27</v>
      </c>
      <c r="E600" s="23">
        <v>1164.79</v>
      </c>
    </row>
    <row r="601" spans="1:5" x14ac:dyDescent="0.3">
      <c r="A601" s="24">
        <v>43274</v>
      </c>
      <c r="B601" s="23">
        <v>2018</v>
      </c>
      <c r="C601" s="23" t="s">
        <v>31</v>
      </c>
      <c r="D601" s="23">
        <v>1236.55</v>
      </c>
      <c r="E601" s="23">
        <v>581.17999999999995</v>
      </c>
    </row>
    <row r="602" spans="1:5" x14ac:dyDescent="0.3">
      <c r="A602" s="24">
        <v>43375</v>
      </c>
      <c r="B602" s="23">
        <v>2018</v>
      </c>
      <c r="C602" s="23" t="s">
        <v>77</v>
      </c>
      <c r="D602" s="23">
        <v>1816.07</v>
      </c>
      <c r="E602" s="23">
        <v>1017</v>
      </c>
    </row>
    <row r="603" spans="1:5" x14ac:dyDescent="0.3">
      <c r="A603" s="24">
        <v>42484</v>
      </c>
      <c r="B603" s="23">
        <v>2016</v>
      </c>
      <c r="C603" s="23" t="s">
        <v>31</v>
      </c>
      <c r="D603" s="23">
        <v>180.14</v>
      </c>
      <c r="E603" s="23">
        <v>82.86</v>
      </c>
    </row>
    <row r="604" spans="1:5" x14ac:dyDescent="0.3">
      <c r="A604" s="24">
        <v>42803</v>
      </c>
      <c r="B604" s="23">
        <v>2017</v>
      </c>
      <c r="C604" s="23" t="s">
        <v>77</v>
      </c>
      <c r="D604" s="23">
        <v>2433.5100000000002</v>
      </c>
      <c r="E604" s="23">
        <v>1314.1</v>
      </c>
    </row>
    <row r="605" spans="1:5" x14ac:dyDescent="0.3">
      <c r="A605" s="24">
        <v>42819</v>
      </c>
      <c r="B605" s="23">
        <v>2017</v>
      </c>
      <c r="C605" s="23" t="s">
        <v>77</v>
      </c>
      <c r="D605" s="23">
        <v>2145.1</v>
      </c>
      <c r="E605" s="23">
        <v>1158.3499999999999</v>
      </c>
    </row>
    <row r="606" spans="1:5" x14ac:dyDescent="0.3">
      <c r="A606" s="24">
        <v>42570</v>
      </c>
      <c r="B606" s="23">
        <v>2016</v>
      </c>
      <c r="C606" s="23" t="s">
        <v>30</v>
      </c>
      <c r="D606" s="23">
        <v>1331.71</v>
      </c>
      <c r="E606" s="23">
        <v>639.22</v>
      </c>
    </row>
    <row r="607" spans="1:5" x14ac:dyDescent="0.3">
      <c r="A607" s="24">
        <v>42523</v>
      </c>
      <c r="B607" s="23">
        <v>2016</v>
      </c>
      <c r="C607" s="23" t="s">
        <v>77</v>
      </c>
      <c r="D607" s="23">
        <v>2026.51</v>
      </c>
      <c r="E607" s="23">
        <v>1033.52</v>
      </c>
    </row>
    <row r="608" spans="1:5" x14ac:dyDescent="0.3">
      <c r="A608" s="24">
        <v>42413</v>
      </c>
      <c r="B608" s="23">
        <v>2016</v>
      </c>
      <c r="C608" s="23" t="s">
        <v>77</v>
      </c>
      <c r="D608" s="23">
        <v>2157.7600000000002</v>
      </c>
      <c r="E608" s="23">
        <v>1273.08</v>
      </c>
    </row>
    <row r="609" spans="1:5" x14ac:dyDescent="0.3">
      <c r="A609" s="24">
        <v>42858</v>
      </c>
      <c r="B609" s="23">
        <v>2017</v>
      </c>
      <c r="C609" s="23" t="s">
        <v>31</v>
      </c>
      <c r="D609" s="23">
        <v>2231.34</v>
      </c>
      <c r="E609" s="23">
        <v>1271.8599999999999</v>
      </c>
    </row>
    <row r="610" spans="1:5" x14ac:dyDescent="0.3">
      <c r="A610" s="24">
        <v>42449</v>
      </c>
      <c r="B610" s="23">
        <v>2016</v>
      </c>
      <c r="C610" s="23" t="s">
        <v>31</v>
      </c>
      <c r="D610" s="23">
        <v>734.63</v>
      </c>
      <c r="E610" s="23">
        <v>359.97</v>
      </c>
    </row>
    <row r="611" spans="1:5" x14ac:dyDescent="0.3">
      <c r="A611" s="24">
        <v>42649</v>
      </c>
      <c r="B611" s="23">
        <v>2016</v>
      </c>
      <c r="C611" s="23" t="s">
        <v>30</v>
      </c>
      <c r="D611" s="23">
        <v>1839.47</v>
      </c>
      <c r="E611" s="23">
        <v>956.52</v>
      </c>
    </row>
    <row r="612" spans="1:5" x14ac:dyDescent="0.3">
      <c r="A612" s="24">
        <v>43065</v>
      </c>
      <c r="B612" s="23">
        <v>2017</v>
      </c>
      <c r="C612" s="23" t="s">
        <v>76</v>
      </c>
      <c r="D612" s="23">
        <v>422.71</v>
      </c>
      <c r="E612" s="23">
        <v>169.08</v>
      </c>
    </row>
    <row r="613" spans="1:5" x14ac:dyDescent="0.3">
      <c r="A613" s="24">
        <v>42901</v>
      </c>
      <c r="B613" s="23">
        <v>2017</v>
      </c>
      <c r="C613" s="23" t="s">
        <v>77</v>
      </c>
      <c r="D613" s="23">
        <v>2438.39</v>
      </c>
      <c r="E613" s="23">
        <v>1341.11</v>
      </c>
    </row>
    <row r="614" spans="1:5" x14ac:dyDescent="0.3">
      <c r="A614" s="24">
        <v>43426</v>
      </c>
      <c r="B614" s="23">
        <v>2018</v>
      </c>
      <c r="C614" s="23" t="s">
        <v>77</v>
      </c>
      <c r="D614" s="23">
        <v>120.54</v>
      </c>
      <c r="E614" s="23">
        <v>55.45</v>
      </c>
    </row>
    <row r="615" spans="1:5" x14ac:dyDescent="0.3">
      <c r="A615" s="24">
        <v>43084</v>
      </c>
      <c r="B615" s="23">
        <v>2017</v>
      </c>
      <c r="C615" s="23" t="s">
        <v>77</v>
      </c>
      <c r="D615" s="23">
        <v>410.47</v>
      </c>
      <c r="E615" s="23">
        <v>238.07</v>
      </c>
    </row>
    <row r="616" spans="1:5" x14ac:dyDescent="0.3">
      <c r="A616" s="24">
        <v>43242</v>
      </c>
      <c r="B616" s="23">
        <v>2018</v>
      </c>
      <c r="C616" s="23" t="s">
        <v>76</v>
      </c>
      <c r="D616" s="23">
        <v>1300.3599999999999</v>
      </c>
      <c r="E616" s="23">
        <v>728.2</v>
      </c>
    </row>
    <row r="617" spans="1:5" x14ac:dyDescent="0.3">
      <c r="A617" s="24">
        <v>42930</v>
      </c>
      <c r="B617" s="23">
        <v>2017</v>
      </c>
      <c r="C617" s="23" t="s">
        <v>31</v>
      </c>
      <c r="D617" s="23">
        <v>2256.06</v>
      </c>
      <c r="E617" s="23">
        <v>1308.51</v>
      </c>
    </row>
    <row r="618" spans="1:5" x14ac:dyDescent="0.3">
      <c r="A618" s="24">
        <v>43448</v>
      </c>
      <c r="B618" s="23">
        <v>2018</v>
      </c>
      <c r="C618" s="23" t="s">
        <v>31</v>
      </c>
      <c r="D618" s="23">
        <v>553.39</v>
      </c>
      <c r="E618" s="23">
        <v>309.89999999999998</v>
      </c>
    </row>
    <row r="619" spans="1:5" x14ac:dyDescent="0.3">
      <c r="A619" s="24">
        <v>42697</v>
      </c>
      <c r="B619" s="23">
        <v>2016</v>
      </c>
      <c r="C619" s="23" t="s">
        <v>77</v>
      </c>
      <c r="D619" s="23">
        <v>2390.21</v>
      </c>
      <c r="E619" s="23">
        <v>1505.83</v>
      </c>
    </row>
    <row r="620" spans="1:5" x14ac:dyDescent="0.3">
      <c r="A620" s="24">
        <v>43402</v>
      </c>
      <c r="B620" s="23">
        <v>2018</v>
      </c>
      <c r="C620" s="23" t="s">
        <v>76</v>
      </c>
      <c r="D620" s="23">
        <v>1127.4100000000001</v>
      </c>
      <c r="E620" s="23">
        <v>642.62</v>
      </c>
    </row>
    <row r="621" spans="1:5" x14ac:dyDescent="0.3">
      <c r="A621" s="24">
        <v>43366</v>
      </c>
      <c r="B621" s="23">
        <v>2018</v>
      </c>
      <c r="C621" s="23" t="s">
        <v>77</v>
      </c>
      <c r="D621" s="23">
        <v>1275.43</v>
      </c>
      <c r="E621" s="23">
        <v>624.96</v>
      </c>
    </row>
    <row r="622" spans="1:5" x14ac:dyDescent="0.3">
      <c r="A622" s="24">
        <v>42580</v>
      </c>
      <c r="B622" s="23">
        <v>2016</v>
      </c>
      <c r="C622" s="23" t="s">
        <v>31</v>
      </c>
      <c r="D622" s="23">
        <v>1355.51</v>
      </c>
      <c r="E622" s="23">
        <v>691.31</v>
      </c>
    </row>
    <row r="623" spans="1:5" x14ac:dyDescent="0.3">
      <c r="A623" s="24">
        <v>42653</v>
      </c>
      <c r="B623" s="23">
        <v>2016</v>
      </c>
      <c r="C623" s="23" t="s">
        <v>77</v>
      </c>
      <c r="D623" s="23">
        <v>510.72</v>
      </c>
      <c r="E623" s="23">
        <v>209.4</v>
      </c>
    </row>
    <row r="624" spans="1:5" x14ac:dyDescent="0.3">
      <c r="A624" s="24">
        <v>43065</v>
      </c>
      <c r="B624" s="23">
        <v>2017</v>
      </c>
      <c r="C624" s="23" t="s">
        <v>76</v>
      </c>
      <c r="D624" s="23">
        <v>166</v>
      </c>
      <c r="E624" s="23">
        <v>94.62</v>
      </c>
    </row>
    <row r="625" spans="1:5" x14ac:dyDescent="0.3">
      <c r="A625" s="24">
        <v>43448</v>
      </c>
      <c r="B625" s="23">
        <v>2018</v>
      </c>
      <c r="C625" s="23" t="s">
        <v>31</v>
      </c>
      <c r="D625" s="23">
        <v>915.38</v>
      </c>
      <c r="E625" s="23">
        <v>485.15</v>
      </c>
    </row>
    <row r="626" spans="1:5" x14ac:dyDescent="0.3">
      <c r="A626" s="24">
        <v>42676</v>
      </c>
      <c r="B626" s="23">
        <v>2016</v>
      </c>
      <c r="C626" s="23" t="s">
        <v>31</v>
      </c>
      <c r="D626" s="23">
        <v>617.54</v>
      </c>
      <c r="E626" s="23">
        <v>240.84</v>
      </c>
    </row>
    <row r="627" spans="1:5" x14ac:dyDescent="0.3">
      <c r="A627" s="24">
        <v>42982</v>
      </c>
      <c r="B627" s="23">
        <v>2017</v>
      </c>
      <c r="C627" s="23" t="s">
        <v>77</v>
      </c>
      <c r="D627" s="23">
        <v>2497.58</v>
      </c>
      <c r="E627" s="23">
        <v>1523.52</v>
      </c>
    </row>
    <row r="628" spans="1:5" x14ac:dyDescent="0.3">
      <c r="A628" s="24">
        <v>43060</v>
      </c>
      <c r="B628" s="23">
        <v>2017</v>
      </c>
      <c r="C628" s="23" t="s">
        <v>31</v>
      </c>
      <c r="D628" s="23">
        <v>2154.19</v>
      </c>
      <c r="E628" s="23">
        <v>1034.01</v>
      </c>
    </row>
    <row r="629" spans="1:5" x14ac:dyDescent="0.3">
      <c r="A629" s="24">
        <v>42985</v>
      </c>
      <c r="B629" s="23">
        <v>2017</v>
      </c>
      <c r="C629" s="23" t="s">
        <v>30</v>
      </c>
      <c r="D629" s="23">
        <v>1062.3699999999999</v>
      </c>
      <c r="E629" s="23">
        <v>446.2</v>
      </c>
    </row>
    <row r="630" spans="1:5" x14ac:dyDescent="0.3">
      <c r="A630" s="24">
        <v>43315</v>
      </c>
      <c r="B630" s="23">
        <v>2018</v>
      </c>
      <c r="C630" s="23" t="s">
        <v>30</v>
      </c>
      <c r="D630" s="23">
        <v>726.73</v>
      </c>
      <c r="E630" s="23">
        <v>334.3</v>
      </c>
    </row>
    <row r="631" spans="1:5" x14ac:dyDescent="0.3">
      <c r="A631" s="24">
        <v>42552</v>
      </c>
      <c r="B631" s="23">
        <v>2016</v>
      </c>
      <c r="C631" s="23" t="s">
        <v>77</v>
      </c>
      <c r="D631" s="23">
        <v>1883.29</v>
      </c>
      <c r="E631" s="23">
        <v>1148.81</v>
      </c>
    </row>
    <row r="632" spans="1:5" x14ac:dyDescent="0.3">
      <c r="A632" s="24">
        <v>43072</v>
      </c>
      <c r="B632" s="23">
        <v>2017</v>
      </c>
      <c r="C632" s="23" t="s">
        <v>31</v>
      </c>
      <c r="D632" s="23">
        <v>850.93</v>
      </c>
      <c r="E632" s="23">
        <v>442.48</v>
      </c>
    </row>
    <row r="633" spans="1:5" x14ac:dyDescent="0.3">
      <c r="A633" s="24">
        <v>42709</v>
      </c>
      <c r="B633" s="23">
        <v>2016</v>
      </c>
      <c r="C633" s="23" t="s">
        <v>31</v>
      </c>
      <c r="D633" s="23">
        <v>2376.0100000000002</v>
      </c>
      <c r="E633" s="23">
        <v>1188.01</v>
      </c>
    </row>
    <row r="634" spans="1:5" x14ac:dyDescent="0.3">
      <c r="A634" s="24">
        <v>42860</v>
      </c>
      <c r="B634" s="23">
        <v>2017</v>
      </c>
      <c r="C634" s="23" t="s">
        <v>31</v>
      </c>
      <c r="D634" s="23">
        <v>183.9</v>
      </c>
      <c r="E634" s="23">
        <v>75.400000000000006</v>
      </c>
    </row>
    <row r="635" spans="1:5" x14ac:dyDescent="0.3">
      <c r="A635" s="24">
        <v>43135</v>
      </c>
      <c r="B635" s="23">
        <v>2018</v>
      </c>
      <c r="C635" s="23" t="s">
        <v>30</v>
      </c>
      <c r="D635" s="23">
        <v>2031.22</v>
      </c>
      <c r="E635" s="23">
        <v>1259.3599999999999</v>
      </c>
    </row>
    <row r="636" spans="1:5" x14ac:dyDescent="0.3">
      <c r="A636" s="24">
        <v>43317</v>
      </c>
      <c r="B636" s="23">
        <v>2018</v>
      </c>
      <c r="C636" s="23" t="s">
        <v>76</v>
      </c>
      <c r="D636" s="23">
        <v>1876.79</v>
      </c>
      <c r="E636" s="23">
        <v>1032.23</v>
      </c>
    </row>
    <row r="637" spans="1:5" x14ac:dyDescent="0.3">
      <c r="A637" s="24">
        <v>42879</v>
      </c>
      <c r="B637" s="23">
        <v>2017</v>
      </c>
      <c r="C637" s="23" t="s">
        <v>77</v>
      </c>
      <c r="D637" s="23">
        <v>89.32</v>
      </c>
      <c r="E637" s="23">
        <v>47.34</v>
      </c>
    </row>
    <row r="638" spans="1:5" x14ac:dyDescent="0.3">
      <c r="A638" s="24">
        <v>42870</v>
      </c>
      <c r="B638" s="23">
        <v>2017</v>
      </c>
      <c r="C638" s="23" t="s">
        <v>76</v>
      </c>
      <c r="D638" s="23">
        <v>56.93</v>
      </c>
      <c r="E638" s="23">
        <v>35.299999999999997</v>
      </c>
    </row>
    <row r="639" spans="1:5" x14ac:dyDescent="0.3">
      <c r="A639" s="24">
        <v>43186</v>
      </c>
      <c r="B639" s="23">
        <v>2018</v>
      </c>
      <c r="C639" s="23" t="s">
        <v>30</v>
      </c>
      <c r="D639" s="23">
        <v>312.88</v>
      </c>
      <c r="E639" s="23">
        <v>206.5</v>
      </c>
    </row>
    <row r="640" spans="1:5" x14ac:dyDescent="0.3">
      <c r="A640" s="24">
        <v>42876</v>
      </c>
      <c r="B640" s="23">
        <v>2017</v>
      </c>
      <c r="C640" s="23" t="s">
        <v>76</v>
      </c>
      <c r="D640" s="23">
        <v>215.25</v>
      </c>
      <c r="E640" s="23">
        <v>116.24</v>
      </c>
    </row>
    <row r="641" spans="1:5" x14ac:dyDescent="0.3">
      <c r="A641" s="24">
        <v>42725</v>
      </c>
      <c r="B641" s="23">
        <v>2016</v>
      </c>
      <c r="C641" s="23" t="s">
        <v>77</v>
      </c>
      <c r="D641" s="23">
        <v>1828.73</v>
      </c>
      <c r="E641" s="23">
        <v>987.51</v>
      </c>
    </row>
    <row r="642" spans="1:5" x14ac:dyDescent="0.3">
      <c r="A642" s="24">
        <v>42539</v>
      </c>
      <c r="B642" s="23">
        <v>2016</v>
      </c>
      <c r="C642" s="23" t="s">
        <v>31</v>
      </c>
      <c r="D642" s="23">
        <v>2246.1999999999998</v>
      </c>
      <c r="E642" s="23">
        <v>920.94</v>
      </c>
    </row>
    <row r="643" spans="1:5" x14ac:dyDescent="0.3">
      <c r="A643" s="24">
        <v>43425</v>
      </c>
      <c r="B643" s="23">
        <v>2018</v>
      </c>
      <c r="C643" s="23" t="s">
        <v>76</v>
      </c>
      <c r="D643" s="23">
        <v>1920.01</v>
      </c>
      <c r="E643" s="23">
        <v>864</v>
      </c>
    </row>
    <row r="644" spans="1:5" x14ac:dyDescent="0.3">
      <c r="A644" s="24">
        <v>42494</v>
      </c>
      <c r="B644" s="23">
        <v>2016</v>
      </c>
      <c r="C644" s="23" t="s">
        <v>30</v>
      </c>
      <c r="D644" s="23">
        <v>45.31</v>
      </c>
      <c r="E644" s="23">
        <v>29</v>
      </c>
    </row>
    <row r="645" spans="1:5" x14ac:dyDescent="0.3">
      <c r="A645" s="24">
        <v>42683</v>
      </c>
      <c r="B645" s="23">
        <v>2016</v>
      </c>
      <c r="C645" s="23" t="s">
        <v>31</v>
      </c>
      <c r="D645" s="23">
        <v>1753.84</v>
      </c>
      <c r="E645" s="23">
        <v>1175.07</v>
      </c>
    </row>
    <row r="646" spans="1:5" x14ac:dyDescent="0.3">
      <c r="A646" s="24">
        <v>43160</v>
      </c>
      <c r="B646" s="23">
        <v>2018</v>
      </c>
      <c r="C646" s="23" t="s">
        <v>77</v>
      </c>
      <c r="D646" s="23">
        <v>958.21</v>
      </c>
      <c r="E646" s="23">
        <v>622.84</v>
      </c>
    </row>
    <row r="647" spans="1:5" x14ac:dyDescent="0.3">
      <c r="A647" s="24">
        <v>43281</v>
      </c>
      <c r="B647" s="23">
        <v>2018</v>
      </c>
      <c r="C647" s="23" t="s">
        <v>77</v>
      </c>
      <c r="D647" s="23">
        <v>1866.89</v>
      </c>
      <c r="E647" s="23">
        <v>1232.1500000000001</v>
      </c>
    </row>
    <row r="648" spans="1:5" x14ac:dyDescent="0.3">
      <c r="A648" s="24">
        <v>42396</v>
      </c>
      <c r="B648" s="23">
        <v>2016</v>
      </c>
      <c r="C648" s="23" t="s">
        <v>76</v>
      </c>
      <c r="D648" s="23">
        <v>102.45</v>
      </c>
      <c r="E648" s="23">
        <v>52.25</v>
      </c>
    </row>
    <row r="649" spans="1:5" x14ac:dyDescent="0.3">
      <c r="A649" s="24">
        <v>42490</v>
      </c>
      <c r="B649" s="23">
        <v>2016</v>
      </c>
      <c r="C649" s="23" t="s">
        <v>31</v>
      </c>
      <c r="D649" s="23">
        <v>269.88</v>
      </c>
      <c r="E649" s="23">
        <v>107.95</v>
      </c>
    </row>
    <row r="650" spans="1:5" x14ac:dyDescent="0.3">
      <c r="A650" s="24">
        <v>43331</v>
      </c>
      <c r="B650" s="23">
        <v>2018</v>
      </c>
      <c r="C650" s="23" t="s">
        <v>77</v>
      </c>
      <c r="D650" s="23">
        <v>1622.11</v>
      </c>
      <c r="E650" s="23">
        <v>778.61</v>
      </c>
    </row>
    <row r="651" spans="1:5" x14ac:dyDescent="0.3">
      <c r="A651" s="24">
        <v>42937</v>
      </c>
      <c r="B651" s="23">
        <v>2017</v>
      </c>
      <c r="C651" s="23" t="s">
        <v>31</v>
      </c>
      <c r="D651" s="23">
        <v>98.09</v>
      </c>
      <c r="E651" s="23">
        <v>38.26</v>
      </c>
    </row>
    <row r="652" spans="1:5" x14ac:dyDescent="0.3">
      <c r="A652" s="24">
        <v>42989</v>
      </c>
      <c r="B652" s="23">
        <v>2017</v>
      </c>
      <c r="C652" s="23" t="s">
        <v>30</v>
      </c>
      <c r="D652" s="23">
        <v>2121.16</v>
      </c>
      <c r="E652" s="23">
        <v>1103</v>
      </c>
    </row>
    <row r="653" spans="1:5" x14ac:dyDescent="0.3">
      <c r="A653" s="24">
        <v>42809</v>
      </c>
      <c r="B653" s="23">
        <v>2017</v>
      </c>
      <c r="C653" s="23" t="s">
        <v>77</v>
      </c>
      <c r="D653" s="23">
        <v>1324.71</v>
      </c>
      <c r="E653" s="23">
        <v>794.83</v>
      </c>
    </row>
    <row r="654" spans="1:5" x14ac:dyDescent="0.3">
      <c r="A654" s="24">
        <v>43283</v>
      </c>
      <c r="B654" s="23">
        <v>2018</v>
      </c>
      <c r="C654" s="23" t="s">
        <v>31</v>
      </c>
      <c r="D654" s="23">
        <v>2115.63</v>
      </c>
      <c r="E654" s="23">
        <v>1015.5</v>
      </c>
    </row>
    <row r="655" spans="1:5" x14ac:dyDescent="0.3">
      <c r="A655" s="24">
        <v>42567</v>
      </c>
      <c r="B655" s="23">
        <v>2016</v>
      </c>
      <c r="C655" s="23" t="s">
        <v>76</v>
      </c>
      <c r="D655" s="23">
        <v>2350.71</v>
      </c>
      <c r="E655" s="23">
        <v>1551.47</v>
      </c>
    </row>
    <row r="656" spans="1:5" x14ac:dyDescent="0.3">
      <c r="A656" s="24">
        <v>42435</v>
      </c>
      <c r="B656" s="23">
        <v>2016</v>
      </c>
      <c r="C656" s="23" t="s">
        <v>31</v>
      </c>
      <c r="D656" s="23">
        <v>357.19</v>
      </c>
      <c r="E656" s="23">
        <v>157.16</v>
      </c>
    </row>
    <row r="657" spans="1:5" x14ac:dyDescent="0.3">
      <c r="A657" s="24">
        <v>43068</v>
      </c>
      <c r="B657" s="23">
        <v>2017</v>
      </c>
      <c r="C657" s="23" t="s">
        <v>31</v>
      </c>
      <c r="D657" s="23">
        <v>2313.92</v>
      </c>
      <c r="E657" s="23">
        <v>1226.3800000000001</v>
      </c>
    </row>
    <row r="658" spans="1:5" x14ac:dyDescent="0.3">
      <c r="A658" s="24">
        <v>43307</v>
      </c>
      <c r="B658" s="23">
        <v>2018</v>
      </c>
      <c r="C658" s="23" t="s">
        <v>77</v>
      </c>
      <c r="D658" s="23">
        <v>1059.7</v>
      </c>
      <c r="E658" s="23">
        <v>710</v>
      </c>
    </row>
    <row r="659" spans="1:5" x14ac:dyDescent="0.3">
      <c r="A659" s="24">
        <v>43043</v>
      </c>
      <c r="B659" s="23">
        <v>2017</v>
      </c>
      <c r="C659" s="23" t="s">
        <v>76</v>
      </c>
      <c r="D659" s="23">
        <v>353.06</v>
      </c>
      <c r="E659" s="23">
        <v>222.43</v>
      </c>
    </row>
    <row r="660" spans="1:5" x14ac:dyDescent="0.3">
      <c r="A660" s="24">
        <v>42749</v>
      </c>
      <c r="B660" s="23">
        <v>2017</v>
      </c>
      <c r="C660" s="23" t="s">
        <v>30</v>
      </c>
      <c r="D660" s="23">
        <v>1504.56</v>
      </c>
      <c r="E660" s="23">
        <v>857.6</v>
      </c>
    </row>
    <row r="661" spans="1:5" x14ac:dyDescent="0.3">
      <c r="A661" s="24">
        <v>42864</v>
      </c>
      <c r="B661" s="23">
        <v>2017</v>
      </c>
      <c r="C661" s="23" t="s">
        <v>30</v>
      </c>
      <c r="D661" s="23">
        <v>593.80999999999995</v>
      </c>
      <c r="E661" s="23">
        <v>385.98</v>
      </c>
    </row>
    <row r="662" spans="1:5" x14ac:dyDescent="0.3">
      <c r="A662" s="24">
        <v>43087</v>
      </c>
      <c r="B662" s="23">
        <v>2017</v>
      </c>
      <c r="C662" s="23" t="s">
        <v>30</v>
      </c>
      <c r="D662" s="23">
        <v>1254.81</v>
      </c>
      <c r="E662" s="23">
        <v>639.95000000000005</v>
      </c>
    </row>
    <row r="663" spans="1:5" x14ac:dyDescent="0.3">
      <c r="A663" s="24">
        <v>42489</v>
      </c>
      <c r="B663" s="23">
        <v>2016</v>
      </c>
      <c r="C663" s="23" t="s">
        <v>30</v>
      </c>
      <c r="D663" s="23">
        <v>1753.17</v>
      </c>
      <c r="E663" s="23">
        <v>876.59</v>
      </c>
    </row>
    <row r="664" spans="1:5" x14ac:dyDescent="0.3">
      <c r="A664" s="24">
        <v>43133</v>
      </c>
      <c r="B664" s="23">
        <v>2018</v>
      </c>
      <c r="C664" s="23" t="s">
        <v>30</v>
      </c>
      <c r="D664" s="23">
        <v>1441.19</v>
      </c>
      <c r="E664" s="23">
        <v>864.71</v>
      </c>
    </row>
    <row r="665" spans="1:5" x14ac:dyDescent="0.3">
      <c r="A665" s="24">
        <v>42380</v>
      </c>
      <c r="B665" s="23">
        <v>2016</v>
      </c>
      <c r="C665" s="23" t="s">
        <v>77</v>
      </c>
      <c r="D665" s="23">
        <v>691.6</v>
      </c>
      <c r="E665" s="23">
        <v>290.47000000000003</v>
      </c>
    </row>
  </sheetData>
  <conditionalFormatting sqref="A2:E665">
    <cfRule type="expression" dxfId="11" priority="2">
      <formula>AND($C2=#REF!,$B2=#REF!)</formula>
    </cfRule>
  </conditionalFormatting>
  <conditionalFormatting sqref="G12:G15">
    <cfRule type="expression" dxfId="10" priority="1">
      <formula>AND($C9=#REF!,$B9=#REF!)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4A308-C9A5-41EF-ACBE-E3BB46ECB70D}">
  <sheetPr>
    <tabColor rgb="FFFFFF00"/>
  </sheetPr>
  <dimension ref="A1:G7"/>
  <sheetViews>
    <sheetView zoomScale="250" zoomScaleNormal="250" workbookViewId="0">
      <selection activeCell="E3" sqref="E3"/>
    </sheetView>
  </sheetViews>
  <sheetFormatPr defaultRowHeight="14.4" x14ac:dyDescent="0.3"/>
  <cols>
    <col min="1" max="1" width="11.109375" customWidth="1"/>
    <col min="2" max="2" width="9.5546875" customWidth="1"/>
    <col min="3" max="3" width="2.88671875" customWidth="1"/>
    <col min="4" max="4" width="17.5546875" customWidth="1"/>
    <col min="5" max="5" width="11.109375" customWidth="1"/>
    <col min="6" max="7" width="16.6640625" customWidth="1"/>
  </cols>
  <sheetData>
    <row r="1" spans="1:7" x14ac:dyDescent="0.3">
      <c r="A1" s="40" t="s">
        <v>29</v>
      </c>
      <c r="B1" s="40" t="s">
        <v>2</v>
      </c>
      <c r="D1" s="27" t="s">
        <v>69</v>
      </c>
    </row>
    <row r="2" spans="1:7" x14ac:dyDescent="0.3">
      <c r="A2" s="41" t="s">
        <v>30</v>
      </c>
      <c r="B2" s="42">
        <v>43</v>
      </c>
      <c r="D2" s="40" t="s">
        <v>29</v>
      </c>
      <c r="E2" s="40" t="s">
        <v>6</v>
      </c>
    </row>
    <row r="3" spans="1:7" x14ac:dyDescent="0.3">
      <c r="A3" s="41" t="s">
        <v>31</v>
      </c>
      <c r="B3" s="42">
        <v>23</v>
      </c>
      <c r="D3" s="41" t="s">
        <v>32</v>
      </c>
      <c r="E3" s="26">
        <f>COUNTIFS($A$2:$A$7,D3)</f>
        <v>1</v>
      </c>
      <c r="F3" t="str">
        <f ca="1">IF(_xlfn.ISFORMULA(E3),_xlfn.FORMULATEXT(E3),"")</f>
        <v>=COUNTIFS($A$2:$A$7,D3)</v>
      </c>
    </row>
    <row r="4" spans="1:7" x14ac:dyDescent="0.3">
      <c r="A4" s="41" t="s">
        <v>31</v>
      </c>
      <c r="B4" s="42">
        <v>23</v>
      </c>
      <c r="D4" s="41" t="s">
        <v>30</v>
      </c>
      <c r="E4" s="26">
        <f t="shared" ref="E4:E5" si="0">COUNTIFS($A$2:$A$7,D4)</f>
        <v>3</v>
      </c>
      <c r="F4" s="54" t="s">
        <v>65</v>
      </c>
      <c r="G4" s="54"/>
    </row>
    <row r="5" spans="1:7" x14ac:dyDescent="0.3">
      <c r="A5" s="43" t="s">
        <v>30</v>
      </c>
      <c r="B5" s="42">
        <v>43</v>
      </c>
      <c r="D5" s="41" t="s">
        <v>31</v>
      </c>
      <c r="E5" s="26">
        <f t="shared" si="0"/>
        <v>2</v>
      </c>
    </row>
    <row r="6" spans="1:7" x14ac:dyDescent="0.3">
      <c r="A6" s="41" t="s">
        <v>32</v>
      </c>
      <c r="B6" s="42">
        <v>19.95</v>
      </c>
    </row>
    <row r="7" spans="1:7" x14ac:dyDescent="0.3">
      <c r="A7" s="41" t="s">
        <v>30</v>
      </c>
      <c r="B7" s="42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9A313-6663-47A9-B320-40BC00F7B298}">
  <sheetPr>
    <tabColor rgb="FFFFFF00"/>
  </sheetPr>
  <dimension ref="A1:J10"/>
  <sheetViews>
    <sheetView zoomScale="220" zoomScaleNormal="220" workbookViewId="0">
      <selection activeCell="C13" sqref="C13"/>
    </sheetView>
  </sheetViews>
  <sheetFormatPr defaultRowHeight="14.4" x14ac:dyDescent="0.3"/>
  <cols>
    <col min="1" max="1" width="13.44140625" customWidth="1"/>
    <col min="2" max="2" width="10.88671875" customWidth="1"/>
    <col min="3" max="3" width="9.44140625" customWidth="1"/>
    <col min="4" max="4" width="9" customWidth="1"/>
    <col min="5" max="5" width="2.5546875" customWidth="1"/>
    <col min="7" max="7" width="13.6640625" customWidth="1"/>
    <col min="8" max="8" width="2.5546875" customWidth="1"/>
    <col min="9" max="10" width="15.109375" customWidth="1"/>
    <col min="11" max="11" width="10.88671875" customWidth="1"/>
  </cols>
  <sheetData>
    <row r="1" spans="1:10" x14ac:dyDescent="0.3">
      <c r="A1" s="50" t="s">
        <v>71</v>
      </c>
      <c r="B1" s="50" t="s">
        <v>1</v>
      </c>
      <c r="C1" s="50" t="s">
        <v>2</v>
      </c>
      <c r="D1" s="50" t="s">
        <v>3</v>
      </c>
      <c r="F1" s="27" t="s">
        <v>70</v>
      </c>
    </row>
    <row r="2" spans="1:10" x14ac:dyDescent="0.3">
      <c r="A2" s="23">
        <v>12568</v>
      </c>
      <c r="B2" s="24">
        <v>41974</v>
      </c>
      <c r="C2" s="25">
        <v>19161</v>
      </c>
      <c r="D2" s="23" t="s">
        <v>46</v>
      </c>
      <c r="F2" s="51" t="s">
        <v>3</v>
      </c>
      <c r="G2" s="51" t="s">
        <v>2</v>
      </c>
    </row>
    <row r="3" spans="1:10" x14ac:dyDescent="0.3">
      <c r="A3" s="23">
        <v>12569</v>
      </c>
      <c r="B3" s="24">
        <v>41974</v>
      </c>
      <c r="C3" s="25">
        <v>15027</v>
      </c>
      <c r="D3" s="23" t="s">
        <v>4</v>
      </c>
      <c r="F3" s="23" t="s">
        <v>46</v>
      </c>
      <c r="G3" s="52">
        <f>SUMIFS(Sales,SalesRep,F3)</f>
        <v>52103</v>
      </c>
      <c r="I3" t="str">
        <f ca="1">IF(_xlfn.ISFORMULA(G3),_xlfn.FORMULATEXT(G3),"")</f>
        <v>=SUMIFS(Sales,SalesRep,F3)</v>
      </c>
    </row>
    <row r="4" spans="1:10" x14ac:dyDescent="0.3">
      <c r="A4" s="23">
        <v>12570</v>
      </c>
      <c r="B4" s="24">
        <v>41975</v>
      </c>
      <c r="C4" s="25">
        <v>12953</v>
      </c>
      <c r="D4" s="23" t="s">
        <v>5</v>
      </c>
      <c r="F4" s="23" t="s">
        <v>4</v>
      </c>
      <c r="G4" s="52">
        <f>SUMIFS(Sales,SalesRep,F4)</f>
        <v>44124</v>
      </c>
      <c r="I4" s="54" t="s">
        <v>66</v>
      </c>
      <c r="J4" s="54"/>
    </row>
    <row r="5" spans="1:10" x14ac:dyDescent="0.3">
      <c r="A5" s="23">
        <v>12571</v>
      </c>
      <c r="B5" s="24">
        <v>41975</v>
      </c>
      <c r="C5" s="25">
        <v>12670</v>
      </c>
      <c r="D5" s="23" t="s">
        <v>46</v>
      </c>
      <c r="F5" s="23" t="s">
        <v>5</v>
      </c>
      <c r="G5" s="52">
        <f>SUMIFS(Sales,SalesRep,F5)</f>
        <v>34843</v>
      </c>
    </row>
    <row r="6" spans="1:10" x14ac:dyDescent="0.3">
      <c r="A6" s="23">
        <v>12572</v>
      </c>
      <c r="B6" s="24">
        <v>41975</v>
      </c>
      <c r="C6" s="25">
        <v>8893</v>
      </c>
      <c r="D6" s="23" t="s">
        <v>4</v>
      </c>
    </row>
    <row r="7" spans="1:10" x14ac:dyDescent="0.3">
      <c r="A7" s="23">
        <v>12573</v>
      </c>
      <c r="B7" s="24">
        <v>41976</v>
      </c>
      <c r="C7" s="25">
        <v>4667</v>
      </c>
      <c r="D7" s="23" t="s">
        <v>5</v>
      </c>
    </row>
    <row r="8" spans="1:10" x14ac:dyDescent="0.3">
      <c r="A8" s="23">
        <v>12574</v>
      </c>
      <c r="B8" s="24">
        <v>41976</v>
      </c>
      <c r="C8" s="25">
        <v>20272</v>
      </c>
      <c r="D8" s="23" t="s">
        <v>46</v>
      </c>
    </row>
    <row r="9" spans="1:10" x14ac:dyDescent="0.3">
      <c r="A9" s="23">
        <v>12575</v>
      </c>
      <c r="B9" s="24">
        <v>41976</v>
      </c>
      <c r="C9" s="25">
        <v>20204</v>
      </c>
      <c r="D9" s="23" t="s">
        <v>4</v>
      </c>
    </row>
    <row r="10" spans="1:10" x14ac:dyDescent="0.3">
      <c r="A10" s="23">
        <v>12576</v>
      </c>
      <c r="B10" s="24">
        <v>41976</v>
      </c>
      <c r="C10" s="25">
        <v>17223</v>
      </c>
      <c r="D10" s="23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6EDE4-D0A8-4716-8F20-76E377514510}">
  <sheetPr>
    <tabColor rgb="FFFFFF00"/>
  </sheetPr>
  <dimension ref="A1:A12"/>
  <sheetViews>
    <sheetView zoomScale="220" zoomScaleNormal="220" workbookViewId="0">
      <selection activeCell="A6" sqref="A6"/>
    </sheetView>
  </sheetViews>
  <sheetFormatPr defaultRowHeight="14.4" x14ac:dyDescent="0.3"/>
  <sheetData>
    <row r="1" spans="1:1" x14ac:dyDescent="0.3">
      <c r="A1" s="27" t="s">
        <v>11</v>
      </c>
    </row>
    <row r="2" spans="1:1" x14ac:dyDescent="0.3">
      <c r="A2" s="28" t="s">
        <v>8</v>
      </c>
    </row>
    <row r="3" spans="1:1" x14ac:dyDescent="0.3">
      <c r="A3" s="28" t="s">
        <v>9</v>
      </c>
    </row>
    <row r="4" spans="1:1" x14ac:dyDescent="0.3">
      <c r="A4" s="28" t="s">
        <v>10</v>
      </c>
    </row>
    <row r="5" spans="1:1" x14ac:dyDescent="0.3">
      <c r="A5" s="28" t="s">
        <v>7</v>
      </c>
    </row>
    <row r="7" spans="1:1" x14ac:dyDescent="0.3">
      <c r="A7" s="27" t="s">
        <v>12</v>
      </c>
    </row>
    <row r="8" spans="1:1" x14ac:dyDescent="0.3">
      <c r="A8" t="s">
        <v>13</v>
      </c>
    </row>
    <row r="9" spans="1:1" x14ac:dyDescent="0.3">
      <c r="A9" t="s">
        <v>14</v>
      </c>
    </row>
    <row r="10" spans="1:1" x14ac:dyDescent="0.3">
      <c r="A10" t="s">
        <v>15</v>
      </c>
    </row>
    <row r="11" spans="1:1" x14ac:dyDescent="0.3">
      <c r="A11" t="s">
        <v>16</v>
      </c>
    </row>
    <row r="12" spans="1:1" x14ac:dyDescent="0.3">
      <c r="A12" t="s">
        <v>17</v>
      </c>
    </row>
  </sheetData>
  <hyperlinks>
    <hyperlink ref="A2" r:id="rId1" xr:uid="{047B58F1-2138-4961-8238-F8326998BBD0}"/>
    <hyperlink ref="A3" r:id="rId2" xr:uid="{5106765A-1292-4E8A-9111-DFE6878E925E}"/>
    <hyperlink ref="A5" r:id="rId3" xr:uid="{F15B56E6-6561-4E0D-8B9F-31821E4865AA}"/>
    <hyperlink ref="A4" r:id="rId4" xr:uid="{542C90B3-5966-4A08-BC6D-2417C423934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A940F-0D87-4C49-B705-3758FF5E2B94}">
  <sheetPr>
    <tabColor rgb="FFFFFF00"/>
  </sheetPr>
  <dimension ref="B2:Q31"/>
  <sheetViews>
    <sheetView showGridLines="0" topLeftCell="A11" zoomScale="131" zoomScaleNormal="131" workbookViewId="0">
      <selection activeCell="G31" sqref="G31"/>
    </sheetView>
  </sheetViews>
  <sheetFormatPr defaultRowHeight="14.4" x14ac:dyDescent="0.3"/>
  <cols>
    <col min="1" max="1" width="3.5546875" customWidth="1"/>
    <col min="2" max="2" width="13.109375" customWidth="1"/>
    <col min="3" max="3" width="12.88671875" customWidth="1"/>
    <col min="4" max="4" width="13.109375" customWidth="1"/>
    <col min="5" max="7" width="11.109375" customWidth="1"/>
    <col min="8" max="8" width="16.5546875" customWidth="1"/>
    <col min="9" max="11" width="11.109375" customWidth="1"/>
    <col min="12" max="17" width="12.109375" customWidth="1"/>
  </cols>
  <sheetData>
    <row r="2" spans="2:17" x14ac:dyDescent="0.3">
      <c r="B2" s="93" t="s">
        <v>112</v>
      </c>
      <c r="C2" s="34"/>
      <c r="D2" s="34"/>
      <c r="E2" s="34"/>
      <c r="F2" s="34"/>
      <c r="G2" s="34"/>
      <c r="H2" s="35"/>
      <c r="J2" s="27" t="s">
        <v>33</v>
      </c>
      <c r="K2" s="27"/>
      <c r="L2" s="27"/>
      <c r="M2" s="27"/>
      <c r="N2" s="27"/>
    </row>
    <row r="3" spans="2:17" x14ac:dyDescent="0.3">
      <c r="B3" s="94" t="s">
        <v>116</v>
      </c>
      <c r="C3" s="36"/>
      <c r="D3" s="36"/>
      <c r="E3" s="36"/>
      <c r="F3" s="36"/>
      <c r="G3" s="36"/>
      <c r="H3" s="37"/>
      <c r="J3" s="44" t="s">
        <v>34</v>
      </c>
      <c r="K3" s="45" t="s">
        <v>35</v>
      </c>
      <c r="L3" s="34"/>
      <c r="M3" s="34"/>
      <c r="N3" s="34"/>
      <c r="O3" s="34"/>
      <c r="P3" s="34"/>
      <c r="Q3" s="35"/>
    </row>
    <row r="4" spans="2:17" x14ac:dyDescent="0.3">
      <c r="B4" s="95" t="s">
        <v>117</v>
      </c>
      <c r="C4" s="38"/>
      <c r="D4" s="38"/>
      <c r="E4" s="38"/>
      <c r="F4" s="38"/>
      <c r="G4" s="38"/>
      <c r="H4" s="39"/>
      <c r="J4" s="46" t="s">
        <v>36</v>
      </c>
      <c r="K4" s="47" t="s">
        <v>37</v>
      </c>
      <c r="L4" s="36"/>
      <c r="M4" s="36"/>
      <c r="N4" s="36"/>
      <c r="O4" s="36"/>
      <c r="P4" s="36"/>
      <c r="Q4" s="37"/>
    </row>
    <row r="5" spans="2:17" x14ac:dyDescent="0.3">
      <c r="B5" s="92"/>
      <c r="J5" s="46" t="s">
        <v>38</v>
      </c>
      <c r="K5" s="47" t="s">
        <v>39</v>
      </c>
      <c r="L5" s="36"/>
      <c r="M5" s="36"/>
      <c r="N5" s="36"/>
      <c r="O5" s="36"/>
      <c r="P5" s="36"/>
      <c r="Q5" s="37"/>
    </row>
    <row r="6" spans="2:17" x14ac:dyDescent="0.3">
      <c r="B6" s="27" t="str">
        <f>"Goal: Count How Many "&amp;B15&amp;" Classes You Had With a Grade of "&amp;RIGHT(C15,LEN(C15)-2)&amp;" or Higher"</f>
        <v>Goal: Count How Many BUSN Classes You Had With a Grade of 3 or Higher</v>
      </c>
      <c r="C6" s="27"/>
      <c r="D6" s="27"/>
      <c r="E6" s="27"/>
      <c r="F6" s="27"/>
      <c r="G6" s="27"/>
      <c r="H6" s="27"/>
      <c r="J6" s="46" t="s">
        <v>40</v>
      </c>
      <c r="K6" s="47" t="s">
        <v>41</v>
      </c>
      <c r="L6" s="36"/>
      <c r="M6" s="36"/>
      <c r="N6" s="36"/>
      <c r="O6" s="36"/>
      <c r="P6" s="36"/>
      <c r="Q6" s="37"/>
    </row>
    <row r="7" spans="2:17" x14ac:dyDescent="0.3">
      <c r="J7" s="46" t="s">
        <v>42</v>
      </c>
      <c r="K7" s="47" t="s">
        <v>43</v>
      </c>
      <c r="L7" s="36"/>
      <c r="M7" s="36"/>
      <c r="N7" s="36"/>
      <c r="O7" s="36"/>
      <c r="P7" s="36"/>
      <c r="Q7" s="37"/>
    </row>
    <row r="8" spans="2:17" x14ac:dyDescent="0.3">
      <c r="B8" s="72" t="str">
        <f>"The AND Logical Test is: "</f>
        <v xml:space="preserve">The AND Logical Test is: </v>
      </c>
      <c r="C8" s="57"/>
      <c r="D8" s="57"/>
      <c r="E8" s="57"/>
      <c r="F8" s="57"/>
      <c r="G8" s="57"/>
      <c r="H8" s="58"/>
      <c r="J8" s="48" t="s">
        <v>44</v>
      </c>
      <c r="K8" s="49" t="s">
        <v>45</v>
      </c>
      <c r="L8" s="38"/>
      <c r="M8" s="38"/>
      <c r="N8" s="38"/>
      <c r="O8" s="38"/>
      <c r="P8" s="38"/>
      <c r="Q8" s="39"/>
    </row>
    <row r="9" spans="2:17" x14ac:dyDescent="0.3">
      <c r="B9" s="59" t="str">
        <f>"the "&amp;B14&amp;" Field must contain "&amp;B15&amp;" "</f>
        <v xml:space="preserve">the Department Field must contain BUSN </v>
      </c>
      <c r="C9" s="60"/>
      <c r="D9" s="60"/>
      <c r="E9" s="60"/>
      <c r="F9" s="60"/>
      <c r="G9" s="60"/>
      <c r="H9" s="61"/>
    </row>
    <row r="10" spans="2:17" x14ac:dyDescent="0.3">
      <c r="B10" s="59" t="s">
        <v>73</v>
      </c>
      <c r="C10" s="60"/>
      <c r="D10" s="60"/>
      <c r="E10" s="60"/>
      <c r="F10" s="60"/>
      <c r="G10" s="60"/>
      <c r="H10" s="61"/>
    </row>
    <row r="11" spans="2:17" x14ac:dyDescent="0.3">
      <c r="B11" s="62" t="str">
        <f>"the "&amp;G19&amp;" Field must contain a number that is "&amp;C15&amp;"."</f>
        <v>the Grade Field must contain a number that is &gt;=3.</v>
      </c>
      <c r="C11" s="63"/>
      <c r="D11" s="63"/>
      <c r="E11" s="63"/>
      <c r="F11" s="63"/>
      <c r="G11" s="63"/>
      <c r="H11" s="64"/>
    </row>
    <row r="12" spans="2:17" ht="5.25" customHeight="1" x14ac:dyDescent="0.3"/>
    <row r="13" spans="2:17" x14ac:dyDescent="0.3">
      <c r="B13" s="90" t="s">
        <v>49</v>
      </c>
      <c r="C13" s="90"/>
    </row>
    <row r="14" spans="2:17" x14ac:dyDescent="0.3">
      <c r="B14" s="55" t="s">
        <v>47</v>
      </c>
      <c r="C14" s="55" t="s">
        <v>95</v>
      </c>
    </row>
    <row r="15" spans="2:17" x14ac:dyDescent="0.3">
      <c r="B15" s="23" t="s">
        <v>59</v>
      </c>
      <c r="C15" s="23" t="s">
        <v>64</v>
      </c>
    </row>
    <row r="16" spans="2:17" ht="5.25" customHeight="1" x14ac:dyDescent="0.3"/>
    <row r="17" spans="2:7" x14ac:dyDescent="0.3">
      <c r="B17" s="27" t="s">
        <v>111</v>
      </c>
    </row>
    <row r="18" spans="2:7" ht="5.25" customHeight="1" x14ac:dyDescent="0.3"/>
    <row r="19" spans="2:7" x14ac:dyDescent="0.3">
      <c r="B19" s="56" t="s">
        <v>51</v>
      </c>
      <c r="C19" s="56" t="s">
        <v>52</v>
      </c>
      <c r="D19" s="56" t="s">
        <v>47</v>
      </c>
      <c r="E19" s="56" t="s">
        <v>50</v>
      </c>
      <c r="F19" s="56" t="s">
        <v>61</v>
      </c>
      <c r="G19" s="56" t="s">
        <v>48</v>
      </c>
    </row>
    <row r="20" spans="2:7" x14ac:dyDescent="0.3">
      <c r="B20" s="23" t="s">
        <v>55</v>
      </c>
      <c r="C20" s="23">
        <v>2016</v>
      </c>
      <c r="D20" s="23" t="s">
        <v>58</v>
      </c>
      <c r="E20" s="23">
        <v>201</v>
      </c>
      <c r="F20" s="23">
        <v>5</v>
      </c>
      <c r="G20" s="23">
        <v>2.2000000000000002</v>
      </c>
    </row>
    <row r="21" spans="2:7" x14ac:dyDescent="0.3">
      <c r="B21" s="23" t="s">
        <v>21</v>
      </c>
      <c r="C21" s="23">
        <v>2016</v>
      </c>
      <c r="D21" s="23" t="s">
        <v>59</v>
      </c>
      <c r="E21" s="23">
        <v>102</v>
      </c>
      <c r="F21" s="23">
        <v>5</v>
      </c>
      <c r="G21" s="23">
        <v>1.8</v>
      </c>
    </row>
    <row r="22" spans="2:7" x14ac:dyDescent="0.3">
      <c r="B22" s="23" t="s">
        <v>55</v>
      </c>
      <c r="C22" s="23">
        <v>2017</v>
      </c>
      <c r="D22" s="23" t="s">
        <v>60</v>
      </c>
      <c r="E22" s="23">
        <v>101</v>
      </c>
      <c r="F22" s="23">
        <v>5</v>
      </c>
      <c r="G22" s="23">
        <v>3.1</v>
      </c>
    </row>
    <row r="23" spans="2:7" x14ac:dyDescent="0.3">
      <c r="B23" s="23" t="s">
        <v>55</v>
      </c>
      <c r="C23" s="23">
        <v>2016</v>
      </c>
      <c r="D23" s="23" t="s">
        <v>59</v>
      </c>
      <c r="E23" s="23">
        <v>210</v>
      </c>
      <c r="F23" s="23">
        <v>5</v>
      </c>
      <c r="G23" s="23">
        <v>4</v>
      </c>
    </row>
    <row r="24" spans="2:7" ht="5.25" customHeight="1" x14ac:dyDescent="0.3"/>
    <row r="25" spans="2:7" x14ac:dyDescent="0.3">
      <c r="B25" s="91" t="s">
        <v>110</v>
      </c>
    </row>
    <row r="26" spans="2:7" ht="5.25" customHeight="1" x14ac:dyDescent="0.3"/>
    <row r="27" spans="2:7" x14ac:dyDescent="0.3">
      <c r="B27" s="56" t="s">
        <v>51</v>
      </c>
      <c r="C27" s="56" t="s">
        <v>52</v>
      </c>
      <c r="D27" s="56" t="s">
        <v>47</v>
      </c>
      <c r="E27" s="56" t="s">
        <v>50</v>
      </c>
      <c r="F27" s="56" t="s">
        <v>61</v>
      </c>
      <c r="G27" s="56" t="s">
        <v>48</v>
      </c>
    </row>
    <row r="28" spans="2:7" x14ac:dyDescent="0.3">
      <c r="B28" s="23"/>
      <c r="C28" s="23"/>
      <c r="D28" s="23" t="b">
        <f>AND(D20=$B$15)</f>
        <v>0</v>
      </c>
      <c r="E28" s="23"/>
      <c r="F28" s="23"/>
      <c r="G28" s="23" t="b">
        <f>G20&gt;=RIGHT($C$15,LEN($C$15)-2)+0</f>
        <v>0</v>
      </c>
    </row>
    <row r="29" spans="2:7" x14ac:dyDescent="0.3">
      <c r="B29" s="23"/>
      <c r="C29" s="23"/>
      <c r="D29" s="23" t="b">
        <f>AND(D21=$B$15)</f>
        <v>1</v>
      </c>
      <c r="E29" s="23"/>
      <c r="F29" s="23"/>
      <c r="G29" s="23" t="b">
        <f>G21&gt;=RIGHT($C$15,LEN($C$15)-2)+0</f>
        <v>0</v>
      </c>
    </row>
    <row r="30" spans="2:7" x14ac:dyDescent="0.3">
      <c r="B30" s="23"/>
      <c r="C30" s="23"/>
      <c r="D30" s="23" t="b">
        <f>AND(D22=$B$15)</f>
        <v>0</v>
      </c>
      <c r="E30" s="23"/>
      <c r="F30" s="23"/>
      <c r="G30" s="23" t="b">
        <f>G22&gt;=RIGHT($C$15,LEN($C$15)-2)+0</f>
        <v>1</v>
      </c>
    </row>
    <row r="31" spans="2:7" x14ac:dyDescent="0.3">
      <c r="B31" s="23"/>
      <c r="C31" s="23"/>
      <c r="D31" s="23" t="b">
        <f>AND(D23=$B$15)</f>
        <v>1</v>
      </c>
      <c r="E31" s="23"/>
      <c r="F31" s="23"/>
      <c r="G31" s="23" t="b">
        <f>G23&gt;=RIGHT($C$15,LEN($C$15)-2)+0</f>
        <v>1</v>
      </c>
    </row>
  </sheetData>
  <conditionalFormatting sqref="B25 B20:G23">
    <cfRule type="expression" dxfId="34" priority="40">
      <formula>AND($D20=$B$15,$G20&gt;=RIGHT($C$15,LEN($C$15)-2)+0)</formula>
    </cfRule>
  </conditionalFormatting>
  <conditionalFormatting sqref="B28:G31">
    <cfRule type="expression" dxfId="33" priority="42">
      <formula>AND($D20=$B$15,$G20&gt;=RIGHT($C$15,LEN($C$15)-2)+0)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DE1B3-6388-47CC-B38E-308FD6E6882F}">
  <sheetPr>
    <tabColor rgb="FF0000FF"/>
  </sheetPr>
  <dimension ref="A1:W65"/>
  <sheetViews>
    <sheetView topLeftCell="B1" zoomScale="160" zoomScaleNormal="160" workbookViewId="0">
      <selection activeCell="K10" sqref="K10"/>
    </sheetView>
  </sheetViews>
  <sheetFormatPr defaultRowHeight="14.4" x14ac:dyDescent="0.3"/>
  <cols>
    <col min="1" max="1" width="9.33203125" customWidth="1"/>
    <col min="2" max="2" width="7.5546875" customWidth="1"/>
    <col min="3" max="3" width="12" customWidth="1"/>
    <col min="4" max="4" width="8.33203125" customWidth="1"/>
    <col min="5" max="5" width="9.33203125" customWidth="1"/>
    <col min="6" max="6" width="8" customWidth="1"/>
    <col min="7" max="7" width="2.109375" customWidth="1"/>
    <col min="8" max="8" width="13.109375" customWidth="1"/>
    <col min="9" max="9" width="12.88671875" customWidth="1"/>
    <col min="10" max="10" width="2.44140625" customWidth="1"/>
    <col min="11" max="13" width="11.109375" customWidth="1"/>
    <col min="14" max="14" width="19.6640625" customWidth="1"/>
    <col min="15" max="17" width="11.109375" customWidth="1"/>
    <col min="18" max="24" width="12.109375" customWidth="1"/>
  </cols>
  <sheetData>
    <row r="1" spans="1:23" x14ac:dyDescent="0.3">
      <c r="A1" s="56" t="s">
        <v>51</v>
      </c>
      <c r="B1" s="56" t="s">
        <v>52</v>
      </c>
      <c r="C1" s="56" t="s">
        <v>47</v>
      </c>
      <c r="D1" s="56" t="s">
        <v>50</v>
      </c>
      <c r="E1" s="56" t="s">
        <v>61</v>
      </c>
      <c r="F1" s="56" t="s">
        <v>48</v>
      </c>
      <c r="H1" s="27" t="str">
        <f>"Goal: Count How Many "&amp;H11&amp;" Classes You Had With a Grade of "&amp;RIGHT(I11,LEN(I11)-2)&amp;" or Higher"</f>
        <v>Goal: Count How Many BUSN Classes You Had With a Grade of 3 or Higher</v>
      </c>
      <c r="I1" s="27"/>
      <c r="J1" s="27"/>
      <c r="K1" s="27"/>
      <c r="L1" s="27"/>
      <c r="M1" s="27"/>
      <c r="N1" s="27"/>
      <c r="O1" s="27"/>
      <c r="P1" s="27" t="s">
        <v>33</v>
      </c>
      <c r="Q1" s="27"/>
      <c r="R1" s="27"/>
      <c r="S1" s="27"/>
      <c r="T1" s="27"/>
    </row>
    <row r="2" spans="1:23" x14ac:dyDescent="0.3">
      <c r="A2" s="23" t="s">
        <v>53</v>
      </c>
      <c r="B2" s="23">
        <v>2015</v>
      </c>
      <c r="C2" s="23" t="s">
        <v>57</v>
      </c>
      <c r="D2" s="23">
        <v>97</v>
      </c>
      <c r="E2" s="23">
        <v>5</v>
      </c>
      <c r="F2" s="23">
        <v>3.2</v>
      </c>
      <c r="H2" s="70" t="s">
        <v>88</v>
      </c>
      <c r="P2" s="44" t="s">
        <v>34</v>
      </c>
      <c r="Q2" s="45" t="s">
        <v>35</v>
      </c>
      <c r="R2" s="34"/>
      <c r="S2" s="34"/>
      <c r="T2" s="34"/>
      <c r="U2" s="34"/>
      <c r="V2" s="34"/>
      <c r="W2" s="35"/>
    </row>
    <row r="3" spans="1:23" x14ac:dyDescent="0.3">
      <c r="A3" s="23" t="s">
        <v>55</v>
      </c>
      <c r="B3" s="23">
        <v>2016</v>
      </c>
      <c r="C3" s="23" t="s">
        <v>59</v>
      </c>
      <c r="D3" s="23">
        <v>210</v>
      </c>
      <c r="E3" s="23">
        <v>5</v>
      </c>
      <c r="F3" s="23">
        <v>4</v>
      </c>
      <c r="P3" s="46" t="s">
        <v>36</v>
      </c>
      <c r="Q3" s="47" t="s">
        <v>37</v>
      </c>
      <c r="R3" s="36"/>
      <c r="S3" s="36"/>
      <c r="T3" s="36"/>
      <c r="U3" s="36"/>
      <c r="V3" s="36"/>
      <c r="W3" s="37"/>
    </row>
    <row r="4" spans="1:23" x14ac:dyDescent="0.3">
      <c r="A4" s="23" t="s">
        <v>55</v>
      </c>
      <c r="B4" s="23">
        <v>2016</v>
      </c>
      <c r="C4" s="23" t="s">
        <v>58</v>
      </c>
      <c r="D4" s="23">
        <v>201</v>
      </c>
      <c r="E4" s="23">
        <v>5</v>
      </c>
      <c r="F4" s="23">
        <v>2.2000000000000002</v>
      </c>
      <c r="H4" s="72" t="str">
        <f>"The AND Logical Test is: "</f>
        <v xml:space="preserve">The AND Logical Test is: </v>
      </c>
      <c r="I4" s="57"/>
      <c r="J4" s="57"/>
      <c r="K4" s="57"/>
      <c r="L4" s="57"/>
      <c r="M4" s="58"/>
      <c r="P4" s="46" t="s">
        <v>38</v>
      </c>
      <c r="Q4" s="47" t="s">
        <v>39</v>
      </c>
      <c r="R4" s="36"/>
      <c r="S4" s="36"/>
      <c r="T4" s="36"/>
      <c r="U4" s="36"/>
      <c r="V4" s="36"/>
      <c r="W4" s="37"/>
    </row>
    <row r="5" spans="1:23" x14ac:dyDescent="0.3">
      <c r="A5" s="23" t="s">
        <v>55</v>
      </c>
      <c r="B5" s="23">
        <v>2016</v>
      </c>
      <c r="C5" s="23" t="s">
        <v>59</v>
      </c>
      <c r="D5" s="23">
        <v>101</v>
      </c>
      <c r="E5" s="23">
        <v>5</v>
      </c>
      <c r="F5" s="23">
        <v>1.8</v>
      </c>
      <c r="H5" s="59" t="str">
        <f>"the "&amp;H10&amp;" Field must contain "&amp;H11&amp;" "</f>
        <v xml:space="preserve">the Department Field must contain BUSN </v>
      </c>
      <c r="I5" s="60"/>
      <c r="J5" s="60"/>
      <c r="K5" s="60"/>
      <c r="L5" s="60"/>
      <c r="M5" s="61"/>
      <c r="P5" s="46" t="s">
        <v>40</v>
      </c>
      <c r="Q5" s="47" t="s">
        <v>41</v>
      </c>
      <c r="R5" s="36"/>
      <c r="S5" s="36"/>
      <c r="T5" s="36"/>
      <c r="U5" s="36"/>
      <c r="V5" s="36"/>
      <c r="W5" s="37"/>
    </row>
    <row r="6" spans="1:23" x14ac:dyDescent="0.3">
      <c r="A6" s="23" t="s">
        <v>54</v>
      </c>
      <c r="B6" s="23">
        <v>2016</v>
      </c>
      <c r="C6" s="23" t="s">
        <v>57</v>
      </c>
      <c r="D6" s="23">
        <v>148</v>
      </c>
      <c r="E6" s="23">
        <v>5</v>
      </c>
      <c r="F6" s="23">
        <v>2</v>
      </c>
      <c r="H6" s="59" t="s">
        <v>73</v>
      </c>
      <c r="I6" s="60"/>
      <c r="J6" s="60"/>
      <c r="K6" s="60"/>
      <c r="L6" s="60"/>
      <c r="M6" s="61"/>
      <c r="P6" s="46" t="s">
        <v>42</v>
      </c>
      <c r="Q6" s="47" t="s">
        <v>43</v>
      </c>
      <c r="R6" s="36"/>
      <c r="S6" s="36"/>
      <c r="T6" s="36"/>
      <c r="U6" s="36"/>
      <c r="V6" s="36"/>
      <c r="W6" s="37"/>
    </row>
    <row r="7" spans="1:23" x14ac:dyDescent="0.3">
      <c r="A7" s="23" t="s">
        <v>54</v>
      </c>
      <c r="B7" s="23">
        <v>2016</v>
      </c>
      <c r="C7" s="23" t="s">
        <v>58</v>
      </c>
      <c r="D7" s="23">
        <v>202</v>
      </c>
      <c r="E7" s="23">
        <v>5</v>
      </c>
      <c r="F7" s="23">
        <v>2</v>
      </c>
      <c r="H7" s="62" t="str">
        <f>"the "&amp;F1&amp;" Field must contain a number that is "&amp;I11&amp;"."</f>
        <v>the Grade Field must contain a number that is &gt;=3.</v>
      </c>
      <c r="I7" s="63"/>
      <c r="J7" s="63"/>
      <c r="K7" s="63"/>
      <c r="L7" s="63"/>
      <c r="M7" s="64"/>
      <c r="P7" s="48" t="s">
        <v>44</v>
      </c>
      <c r="Q7" s="49" t="s">
        <v>45</v>
      </c>
      <c r="R7" s="38"/>
      <c r="S7" s="38"/>
      <c r="T7" s="38"/>
      <c r="U7" s="38"/>
      <c r="V7" s="38"/>
      <c r="W7" s="39"/>
    </row>
    <row r="8" spans="1:23" x14ac:dyDescent="0.3">
      <c r="A8" s="23" t="s">
        <v>54</v>
      </c>
      <c r="B8" s="23">
        <v>2016</v>
      </c>
      <c r="C8" s="23" t="s">
        <v>59</v>
      </c>
      <c r="D8" s="23">
        <v>133</v>
      </c>
      <c r="E8" s="23">
        <v>3</v>
      </c>
      <c r="F8" s="23">
        <v>3.4</v>
      </c>
    </row>
    <row r="9" spans="1:23" x14ac:dyDescent="0.3">
      <c r="A9" s="23" t="s">
        <v>21</v>
      </c>
      <c r="B9" s="23">
        <v>2016</v>
      </c>
      <c r="C9" s="23" t="s">
        <v>59</v>
      </c>
      <c r="D9" s="23">
        <v>102</v>
      </c>
      <c r="E9" s="23">
        <v>5</v>
      </c>
      <c r="F9" s="23">
        <v>1.8</v>
      </c>
      <c r="H9" s="53" t="s">
        <v>49</v>
      </c>
      <c r="I9" s="53"/>
    </row>
    <row r="10" spans="1:23" x14ac:dyDescent="0.3">
      <c r="A10" s="23" t="s">
        <v>21</v>
      </c>
      <c r="B10" s="23">
        <v>2016</v>
      </c>
      <c r="C10" s="23" t="s">
        <v>59</v>
      </c>
      <c r="D10" s="23">
        <v>135</v>
      </c>
      <c r="E10" s="23">
        <v>5</v>
      </c>
      <c r="F10" s="23">
        <v>3</v>
      </c>
      <c r="H10" s="55" t="s">
        <v>47</v>
      </c>
      <c r="I10" s="55" t="s">
        <v>95</v>
      </c>
    </row>
    <row r="11" spans="1:23" x14ac:dyDescent="0.3">
      <c r="A11" s="23" t="s">
        <v>53</v>
      </c>
      <c r="B11" s="23">
        <v>2016</v>
      </c>
      <c r="C11" s="23" t="s">
        <v>59</v>
      </c>
      <c r="D11" s="23">
        <v>216</v>
      </c>
      <c r="E11" s="23">
        <v>5</v>
      </c>
      <c r="F11" s="23">
        <v>3.6</v>
      </c>
      <c r="H11" s="23" t="s">
        <v>59</v>
      </c>
      <c r="I11" s="23" t="s">
        <v>64</v>
      </c>
    </row>
    <row r="12" spans="1:23" x14ac:dyDescent="0.3">
      <c r="A12" s="23" t="s">
        <v>53</v>
      </c>
      <c r="B12" s="23">
        <v>2016</v>
      </c>
      <c r="C12" s="23" t="s">
        <v>59</v>
      </c>
      <c r="D12" s="23">
        <v>205</v>
      </c>
      <c r="E12" s="23">
        <v>5</v>
      </c>
      <c r="F12" s="23">
        <v>2.4</v>
      </c>
      <c r="H12" s="56" t="s">
        <v>6</v>
      </c>
      <c r="I12" s="26">
        <f>COUNTIFS(C2:C24,H11,F2:F24,I11)</f>
        <v>8</v>
      </c>
      <c r="J12" t="str">
        <f ca="1">IF(_xlfn.ISFORMULA(I12),_xlfn.FORMULATEXT(I12),"")</f>
        <v>=COUNTIFS(C2:C24,H11,F2:F24,I11)</v>
      </c>
    </row>
    <row r="13" spans="1:23" x14ac:dyDescent="0.3">
      <c r="A13" s="23" t="s">
        <v>53</v>
      </c>
      <c r="B13" s="23">
        <v>2016</v>
      </c>
      <c r="C13" s="23" t="s">
        <v>59</v>
      </c>
      <c r="D13" s="23">
        <v>268</v>
      </c>
      <c r="E13" s="23">
        <v>5</v>
      </c>
      <c r="F13" s="23">
        <v>3.6</v>
      </c>
      <c r="J13" s="54" t="s">
        <v>72</v>
      </c>
      <c r="K13" s="54"/>
      <c r="L13" s="54"/>
      <c r="M13" s="54"/>
      <c r="N13" s="54"/>
    </row>
    <row r="14" spans="1:23" x14ac:dyDescent="0.3">
      <c r="A14" s="23" t="s">
        <v>55</v>
      </c>
      <c r="B14" s="23">
        <v>2017</v>
      </c>
      <c r="C14" s="23" t="s">
        <v>60</v>
      </c>
      <c r="D14" s="23">
        <v>101</v>
      </c>
      <c r="E14" s="23">
        <v>5</v>
      </c>
      <c r="F14" s="23">
        <v>3.1</v>
      </c>
    </row>
    <row r="15" spans="1:23" x14ac:dyDescent="0.3">
      <c r="A15" s="23" t="s">
        <v>55</v>
      </c>
      <c r="B15" s="23">
        <v>2017</v>
      </c>
      <c r="C15" s="23" t="s">
        <v>56</v>
      </c>
      <c r="D15" s="23">
        <v>101</v>
      </c>
      <c r="E15" s="23">
        <v>5</v>
      </c>
      <c r="F15" s="23">
        <v>2.6</v>
      </c>
      <c r="H15" t="s">
        <v>91</v>
      </c>
    </row>
    <row r="16" spans="1:23" x14ac:dyDescent="0.3">
      <c r="A16" s="23" t="s">
        <v>55</v>
      </c>
      <c r="B16" s="23">
        <v>2017</v>
      </c>
      <c r="C16" s="23" t="s">
        <v>59</v>
      </c>
      <c r="D16" s="23">
        <v>218</v>
      </c>
      <c r="E16" s="23">
        <v>5</v>
      </c>
      <c r="F16" s="23">
        <v>3.1</v>
      </c>
      <c r="H16" s="70" t="s">
        <v>93</v>
      </c>
    </row>
    <row r="17" spans="1:6" x14ac:dyDescent="0.3">
      <c r="A17" s="23" t="s">
        <v>54</v>
      </c>
      <c r="B17" s="23">
        <v>2017</v>
      </c>
      <c r="C17" s="23" t="s">
        <v>59</v>
      </c>
      <c r="D17" s="23">
        <v>190</v>
      </c>
      <c r="E17" s="23">
        <v>5</v>
      </c>
      <c r="F17" s="23">
        <v>2.7</v>
      </c>
    </row>
    <row r="18" spans="1:6" x14ac:dyDescent="0.3">
      <c r="A18" s="23" t="s">
        <v>54</v>
      </c>
      <c r="B18" s="23">
        <v>2017</v>
      </c>
      <c r="C18" s="23" t="s">
        <v>60</v>
      </c>
      <c r="D18" s="23">
        <v>205</v>
      </c>
      <c r="E18" s="23">
        <v>5</v>
      </c>
      <c r="F18" s="23">
        <v>3.3</v>
      </c>
    </row>
    <row r="19" spans="1:6" x14ac:dyDescent="0.3">
      <c r="A19" s="23" t="s">
        <v>54</v>
      </c>
      <c r="B19" s="23">
        <v>2017</v>
      </c>
      <c r="C19" s="23" t="s">
        <v>62</v>
      </c>
      <c r="D19" s="23">
        <v>348</v>
      </c>
      <c r="E19" s="23">
        <v>5</v>
      </c>
      <c r="F19" s="23">
        <v>3.9</v>
      </c>
    </row>
    <row r="20" spans="1:6" x14ac:dyDescent="0.3">
      <c r="A20" s="23" t="s">
        <v>21</v>
      </c>
      <c r="B20" s="23">
        <v>2017</v>
      </c>
      <c r="C20" s="23" t="s">
        <v>63</v>
      </c>
      <c r="D20" s="23">
        <v>121</v>
      </c>
      <c r="E20" s="23">
        <v>5</v>
      </c>
      <c r="F20" s="23">
        <v>3.8</v>
      </c>
    </row>
    <row r="21" spans="1:6" x14ac:dyDescent="0.3">
      <c r="A21" s="23" t="s">
        <v>21</v>
      </c>
      <c r="B21" s="23">
        <v>2017</v>
      </c>
      <c r="C21" s="23" t="s">
        <v>59</v>
      </c>
      <c r="D21" s="23">
        <v>270</v>
      </c>
      <c r="E21" s="23">
        <v>5</v>
      </c>
      <c r="F21" s="23">
        <v>3.1</v>
      </c>
    </row>
    <row r="22" spans="1:6" x14ac:dyDescent="0.3">
      <c r="A22" s="23" t="s">
        <v>53</v>
      </c>
      <c r="B22" s="23">
        <v>2017</v>
      </c>
      <c r="C22" s="23" t="s">
        <v>56</v>
      </c>
      <c r="D22" s="23">
        <v>205</v>
      </c>
      <c r="E22" s="23">
        <v>5</v>
      </c>
      <c r="F22" s="23">
        <v>3.7</v>
      </c>
    </row>
    <row r="23" spans="1:6" x14ac:dyDescent="0.3">
      <c r="A23" s="23" t="s">
        <v>53</v>
      </c>
      <c r="B23" s="23">
        <v>2017</v>
      </c>
      <c r="C23" s="23" t="s">
        <v>59</v>
      </c>
      <c r="D23" s="23">
        <v>138</v>
      </c>
      <c r="E23" s="23">
        <v>5</v>
      </c>
      <c r="F23" s="23">
        <v>2.2000000000000002</v>
      </c>
    </row>
    <row r="24" spans="1:6" x14ac:dyDescent="0.3">
      <c r="A24" s="23" t="s">
        <v>53</v>
      </c>
      <c r="B24" s="23">
        <v>2017</v>
      </c>
      <c r="C24" s="23" t="s">
        <v>59</v>
      </c>
      <c r="D24" s="23">
        <v>160</v>
      </c>
      <c r="E24" s="23">
        <v>5</v>
      </c>
      <c r="F24" s="23">
        <v>3.2</v>
      </c>
    </row>
    <row r="40" spans="1:13" x14ac:dyDescent="0.3">
      <c r="L40" s="27" t="s">
        <v>92</v>
      </c>
    </row>
    <row r="42" spans="1:13" x14ac:dyDescent="0.3">
      <c r="A42" s="56" t="s">
        <v>51</v>
      </c>
      <c r="B42" s="56" t="s">
        <v>52</v>
      </c>
      <c r="C42" s="56" t="s">
        <v>47</v>
      </c>
      <c r="D42" s="56" t="s">
        <v>50</v>
      </c>
      <c r="E42" s="56" t="s">
        <v>89</v>
      </c>
      <c r="F42" s="56" t="s">
        <v>61</v>
      </c>
      <c r="G42" s="56" t="s">
        <v>48</v>
      </c>
      <c r="L42" s="66" t="s">
        <v>89</v>
      </c>
      <c r="M42" t="s">
        <v>90</v>
      </c>
    </row>
    <row r="43" spans="1:13" x14ac:dyDescent="0.3">
      <c r="A43" s="23" t="s">
        <v>53</v>
      </c>
      <c r="B43" s="23">
        <v>2015</v>
      </c>
      <c r="C43" s="23" t="s">
        <v>57</v>
      </c>
      <c r="D43" s="23">
        <v>97</v>
      </c>
      <c r="E43" s="23" t="b">
        <f t="shared" ref="E43:E65" si="0">AND(C43=$H$11,G43&gt;=RIGHT($I$11,LEN($I$11)-2)+0)</f>
        <v>0</v>
      </c>
      <c r="F43" s="23">
        <v>5</v>
      </c>
      <c r="G43" s="23">
        <v>3.2</v>
      </c>
    </row>
    <row r="44" spans="1:13" x14ac:dyDescent="0.3">
      <c r="A44" s="23" t="s">
        <v>55</v>
      </c>
      <c r="B44" s="23">
        <v>2016</v>
      </c>
      <c r="C44" s="23" t="s">
        <v>59</v>
      </c>
      <c r="D44" s="23">
        <v>210</v>
      </c>
      <c r="E44" s="23" t="b">
        <f t="shared" si="0"/>
        <v>1</v>
      </c>
      <c r="F44" s="23">
        <v>5</v>
      </c>
      <c r="G44" s="23">
        <v>4</v>
      </c>
      <c r="L44" s="66" t="s">
        <v>80</v>
      </c>
      <c r="M44" t="s">
        <v>87</v>
      </c>
    </row>
    <row r="45" spans="1:13" x14ac:dyDescent="0.3">
      <c r="A45" s="23" t="s">
        <v>55</v>
      </c>
      <c r="B45" s="23">
        <v>2016</v>
      </c>
      <c r="C45" s="23" t="s">
        <v>58</v>
      </c>
      <c r="D45" s="23">
        <v>201</v>
      </c>
      <c r="E45" s="23" t="b">
        <f t="shared" si="0"/>
        <v>0</v>
      </c>
      <c r="F45" s="23">
        <v>5</v>
      </c>
      <c r="G45" s="23">
        <v>2.2000000000000002</v>
      </c>
      <c r="L45" s="67" t="s">
        <v>59</v>
      </c>
      <c r="M45" s="68">
        <v>8</v>
      </c>
    </row>
    <row r="46" spans="1:13" x14ac:dyDescent="0.3">
      <c r="A46" s="23" t="s">
        <v>55</v>
      </c>
      <c r="B46" s="23">
        <v>2016</v>
      </c>
      <c r="C46" s="23" t="s">
        <v>59</v>
      </c>
      <c r="D46" s="23">
        <v>101</v>
      </c>
      <c r="E46" s="23" t="b">
        <f t="shared" si="0"/>
        <v>0</v>
      </c>
      <c r="F46" s="23">
        <v>5</v>
      </c>
      <c r="G46" s="23">
        <v>1.8</v>
      </c>
      <c r="L46" s="67" t="s">
        <v>81</v>
      </c>
      <c r="M46" s="68">
        <v>8</v>
      </c>
    </row>
    <row r="47" spans="1:13" x14ac:dyDescent="0.3">
      <c r="A47" s="23" t="s">
        <v>54</v>
      </c>
      <c r="B47" s="23">
        <v>2016</v>
      </c>
      <c r="C47" s="23" t="s">
        <v>57</v>
      </c>
      <c r="D47" s="23">
        <v>148</v>
      </c>
      <c r="E47" s="23" t="b">
        <f t="shared" si="0"/>
        <v>0</v>
      </c>
      <c r="F47" s="23">
        <v>5</v>
      </c>
      <c r="G47" s="23">
        <v>2</v>
      </c>
    </row>
    <row r="48" spans="1:13" x14ac:dyDescent="0.3">
      <c r="A48" s="23" t="s">
        <v>54</v>
      </c>
      <c r="B48" s="23">
        <v>2016</v>
      </c>
      <c r="C48" s="23" t="s">
        <v>58</v>
      </c>
      <c r="D48" s="23">
        <v>202</v>
      </c>
      <c r="E48" s="23" t="b">
        <f t="shared" si="0"/>
        <v>0</v>
      </c>
      <c r="F48" s="23">
        <v>5</v>
      </c>
      <c r="G48" s="23">
        <v>2</v>
      </c>
    </row>
    <row r="49" spans="1:7" x14ac:dyDescent="0.3">
      <c r="A49" s="23" t="s">
        <v>54</v>
      </c>
      <c r="B49" s="23">
        <v>2016</v>
      </c>
      <c r="C49" s="23" t="s">
        <v>59</v>
      </c>
      <c r="D49" s="23">
        <v>133</v>
      </c>
      <c r="E49" s="23" t="b">
        <f t="shared" si="0"/>
        <v>1</v>
      </c>
      <c r="F49" s="23">
        <v>3</v>
      </c>
      <c r="G49" s="23">
        <v>3.4</v>
      </c>
    </row>
    <row r="50" spans="1:7" x14ac:dyDescent="0.3">
      <c r="A50" s="23" t="s">
        <v>21</v>
      </c>
      <c r="B50" s="23">
        <v>2016</v>
      </c>
      <c r="C50" s="23" t="s">
        <v>59</v>
      </c>
      <c r="D50" s="23">
        <v>102</v>
      </c>
      <c r="E50" s="23" t="b">
        <f t="shared" si="0"/>
        <v>0</v>
      </c>
      <c r="F50" s="23">
        <v>5</v>
      </c>
      <c r="G50" s="23">
        <v>1.8</v>
      </c>
    </row>
    <row r="51" spans="1:7" x14ac:dyDescent="0.3">
      <c r="A51" s="23" t="s">
        <v>21</v>
      </c>
      <c r="B51" s="23">
        <v>2016</v>
      </c>
      <c r="C51" s="23" t="s">
        <v>59</v>
      </c>
      <c r="D51" s="23">
        <v>135</v>
      </c>
      <c r="E51" s="23" t="b">
        <f t="shared" si="0"/>
        <v>1</v>
      </c>
      <c r="F51" s="23">
        <v>5</v>
      </c>
      <c r="G51" s="23">
        <v>3</v>
      </c>
    </row>
    <row r="52" spans="1:7" x14ac:dyDescent="0.3">
      <c r="A52" s="23" t="s">
        <v>53</v>
      </c>
      <c r="B52" s="23">
        <v>2016</v>
      </c>
      <c r="C52" s="23" t="s">
        <v>59</v>
      </c>
      <c r="D52" s="23">
        <v>216</v>
      </c>
      <c r="E52" s="23" t="b">
        <f t="shared" si="0"/>
        <v>1</v>
      </c>
      <c r="F52" s="23">
        <v>5</v>
      </c>
      <c r="G52" s="23">
        <v>3.6</v>
      </c>
    </row>
    <row r="53" spans="1:7" x14ac:dyDescent="0.3">
      <c r="A53" s="23" t="s">
        <v>53</v>
      </c>
      <c r="B53" s="23">
        <v>2016</v>
      </c>
      <c r="C53" s="23" t="s">
        <v>59</v>
      </c>
      <c r="D53" s="23">
        <v>205</v>
      </c>
      <c r="E53" s="23" t="b">
        <f t="shared" si="0"/>
        <v>0</v>
      </c>
      <c r="F53" s="23">
        <v>5</v>
      </c>
      <c r="G53" s="23">
        <v>2.4</v>
      </c>
    </row>
    <row r="54" spans="1:7" x14ac:dyDescent="0.3">
      <c r="A54" s="23" t="s">
        <v>53</v>
      </c>
      <c r="B54" s="23">
        <v>2016</v>
      </c>
      <c r="C54" s="23" t="s">
        <v>59</v>
      </c>
      <c r="D54" s="23">
        <v>268</v>
      </c>
      <c r="E54" s="23" t="b">
        <f t="shared" si="0"/>
        <v>1</v>
      </c>
      <c r="F54" s="23">
        <v>5</v>
      </c>
      <c r="G54" s="23">
        <v>3.6</v>
      </c>
    </row>
    <row r="55" spans="1:7" x14ac:dyDescent="0.3">
      <c r="A55" s="23" t="s">
        <v>55</v>
      </c>
      <c r="B55" s="23">
        <v>2017</v>
      </c>
      <c r="C55" s="23" t="s">
        <v>60</v>
      </c>
      <c r="D55" s="23">
        <v>101</v>
      </c>
      <c r="E55" s="23" t="b">
        <f t="shared" si="0"/>
        <v>0</v>
      </c>
      <c r="F55" s="23">
        <v>5</v>
      </c>
      <c r="G55" s="23">
        <v>3.1</v>
      </c>
    </row>
    <row r="56" spans="1:7" x14ac:dyDescent="0.3">
      <c r="A56" s="23" t="s">
        <v>55</v>
      </c>
      <c r="B56" s="23">
        <v>2017</v>
      </c>
      <c r="C56" s="23" t="s">
        <v>56</v>
      </c>
      <c r="D56" s="23">
        <v>101</v>
      </c>
      <c r="E56" s="23" t="b">
        <f t="shared" si="0"/>
        <v>0</v>
      </c>
      <c r="F56" s="23">
        <v>5</v>
      </c>
      <c r="G56" s="23">
        <v>2.6</v>
      </c>
    </row>
    <row r="57" spans="1:7" x14ac:dyDescent="0.3">
      <c r="A57" s="23" t="s">
        <v>55</v>
      </c>
      <c r="B57" s="23">
        <v>2017</v>
      </c>
      <c r="C57" s="23" t="s">
        <v>59</v>
      </c>
      <c r="D57" s="23">
        <v>218</v>
      </c>
      <c r="E57" s="23" t="b">
        <f t="shared" si="0"/>
        <v>1</v>
      </c>
      <c r="F57" s="23">
        <v>5</v>
      </c>
      <c r="G57" s="23">
        <v>3.1</v>
      </c>
    </row>
    <row r="58" spans="1:7" x14ac:dyDescent="0.3">
      <c r="A58" s="23" t="s">
        <v>54</v>
      </c>
      <c r="B58" s="23">
        <v>2017</v>
      </c>
      <c r="C58" s="23" t="s">
        <v>59</v>
      </c>
      <c r="D58" s="23">
        <v>190</v>
      </c>
      <c r="E58" s="23" t="b">
        <f t="shared" si="0"/>
        <v>0</v>
      </c>
      <c r="F58" s="23">
        <v>5</v>
      </c>
      <c r="G58" s="23">
        <v>2.7</v>
      </c>
    </row>
    <row r="59" spans="1:7" x14ac:dyDescent="0.3">
      <c r="A59" s="23" t="s">
        <v>54</v>
      </c>
      <c r="B59" s="23">
        <v>2017</v>
      </c>
      <c r="C59" s="23" t="s">
        <v>60</v>
      </c>
      <c r="D59" s="23">
        <v>205</v>
      </c>
      <c r="E59" s="23" t="b">
        <f t="shared" si="0"/>
        <v>0</v>
      </c>
      <c r="F59" s="23">
        <v>5</v>
      </c>
      <c r="G59" s="23">
        <v>3.3</v>
      </c>
    </row>
    <row r="60" spans="1:7" x14ac:dyDescent="0.3">
      <c r="A60" s="23" t="s">
        <v>54</v>
      </c>
      <c r="B60" s="23">
        <v>2017</v>
      </c>
      <c r="C60" s="23" t="s">
        <v>62</v>
      </c>
      <c r="D60" s="23">
        <v>348</v>
      </c>
      <c r="E60" s="23" t="b">
        <f t="shared" si="0"/>
        <v>0</v>
      </c>
      <c r="F60" s="23">
        <v>5</v>
      </c>
      <c r="G60" s="23">
        <v>3.9</v>
      </c>
    </row>
    <row r="61" spans="1:7" x14ac:dyDescent="0.3">
      <c r="A61" s="23" t="s">
        <v>21</v>
      </c>
      <c r="B61" s="23">
        <v>2017</v>
      </c>
      <c r="C61" s="23" t="s">
        <v>63</v>
      </c>
      <c r="D61" s="23">
        <v>121</v>
      </c>
      <c r="E61" s="23" t="b">
        <f t="shared" si="0"/>
        <v>0</v>
      </c>
      <c r="F61" s="23">
        <v>5</v>
      </c>
      <c r="G61" s="23">
        <v>3.8</v>
      </c>
    </row>
    <row r="62" spans="1:7" x14ac:dyDescent="0.3">
      <c r="A62" s="23" t="s">
        <v>21</v>
      </c>
      <c r="B62" s="23">
        <v>2017</v>
      </c>
      <c r="C62" s="23" t="s">
        <v>59</v>
      </c>
      <c r="D62" s="23">
        <v>270</v>
      </c>
      <c r="E62" s="23" t="b">
        <f t="shared" si="0"/>
        <v>1</v>
      </c>
      <c r="F62" s="23">
        <v>5</v>
      </c>
      <c r="G62" s="23">
        <v>3.1</v>
      </c>
    </row>
    <row r="63" spans="1:7" x14ac:dyDescent="0.3">
      <c r="A63" s="23" t="s">
        <v>53</v>
      </c>
      <c r="B63" s="23">
        <v>2017</v>
      </c>
      <c r="C63" s="23" t="s">
        <v>56</v>
      </c>
      <c r="D63" s="23">
        <v>205</v>
      </c>
      <c r="E63" s="23" t="b">
        <f t="shared" si="0"/>
        <v>0</v>
      </c>
      <c r="F63" s="23">
        <v>5</v>
      </c>
      <c r="G63" s="23">
        <v>3.7</v>
      </c>
    </row>
    <row r="64" spans="1:7" x14ac:dyDescent="0.3">
      <c r="A64" s="23" t="s">
        <v>53</v>
      </c>
      <c r="B64" s="23">
        <v>2017</v>
      </c>
      <c r="C64" s="23" t="s">
        <v>59</v>
      </c>
      <c r="D64" s="23">
        <v>138</v>
      </c>
      <c r="E64" s="23" t="b">
        <f t="shared" si="0"/>
        <v>0</v>
      </c>
      <c r="F64" s="23">
        <v>5</v>
      </c>
      <c r="G64" s="23">
        <v>2.2000000000000002</v>
      </c>
    </row>
    <row r="65" spans="1:7" x14ac:dyDescent="0.3">
      <c r="A65" s="23" t="s">
        <v>53</v>
      </c>
      <c r="B65" s="23">
        <v>2017</v>
      </c>
      <c r="C65" s="23" t="s">
        <v>59</v>
      </c>
      <c r="D65" s="23">
        <v>160</v>
      </c>
      <c r="E65" s="23" t="b">
        <f t="shared" si="0"/>
        <v>1</v>
      </c>
      <c r="F65" s="23">
        <v>5</v>
      </c>
      <c r="G65" s="23">
        <v>3.2</v>
      </c>
    </row>
  </sheetData>
  <conditionalFormatting sqref="A2:F24">
    <cfRule type="expression" dxfId="32" priority="23">
      <formula>AND($C2=$H$11,$F2&gt;=RIGHT($I$11,LEN($I$11)-2)+0)</formula>
    </cfRule>
  </conditionalFormatting>
  <conditionalFormatting sqref="A43:G65">
    <cfRule type="expression" dxfId="31" priority="25">
      <formula>AND($C43=$H$11,$G43&gt;=RIGHT($I$11,LEN($I$11)-2)+0)</formula>
    </cfRule>
  </conditionalFormatting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CE773-0DE5-4758-836F-05C4253374BE}">
  <sheetPr>
    <tabColor rgb="FFFF0000"/>
  </sheetPr>
  <dimension ref="A1:W65"/>
  <sheetViews>
    <sheetView zoomScale="160" zoomScaleNormal="160" workbookViewId="0">
      <selection activeCell="H12" sqref="H12"/>
    </sheetView>
  </sheetViews>
  <sheetFormatPr defaultRowHeight="14.4" x14ac:dyDescent="0.3"/>
  <cols>
    <col min="1" max="1" width="9.33203125" customWidth="1"/>
    <col min="2" max="2" width="7.5546875" customWidth="1"/>
    <col min="3" max="3" width="12" customWidth="1"/>
    <col min="4" max="4" width="8.33203125" customWidth="1"/>
    <col min="5" max="5" width="9.33203125" customWidth="1"/>
    <col min="6" max="6" width="8" customWidth="1"/>
    <col min="7" max="7" width="2.109375" customWidth="1"/>
    <col min="8" max="8" width="13.109375" customWidth="1"/>
    <col min="9" max="9" width="12.88671875" customWidth="1"/>
    <col min="10" max="10" width="2.44140625" customWidth="1"/>
    <col min="11" max="13" width="11.109375" customWidth="1"/>
    <col min="14" max="14" width="19.6640625" customWidth="1"/>
    <col min="15" max="17" width="11.109375" customWidth="1"/>
    <col min="18" max="24" width="12.109375" customWidth="1"/>
  </cols>
  <sheetData>
    <row r="1" spans="1:23" x14ac:dyDescent="0.3">
      <c r="A1" s="56" t="s">
        <v>51</v>
      </c>
      <c r="B1" s="56" t="s">
        <v>52</v>
      </c>
      <c r="C1" s="56" t="s">
        <v>47</v>
      </c>
      <c r="D1" s="56" t="s">
        <v>50</v>
      </c>
      <c r="E1" s="56" t="s">
        <v>61</v>
      </c>
      <c r="F1" s="56" t="s">
        <v>48</v>
      </c>
      <c r="H1" s="27" t="str">
        <f>"Goal: Count How Many "&amp;H11&amp;" Classes You Had With a Grade of "&amp;RIGHT(I11,LEN(I11)-2)&amp;" or Higher"</f>
        <v>Goal: Count How Many BI Classes You Had With a Grade of 3 or Higher</v>
      </c>
      <c r="I1" s="27"/>
      <c r="J1" s="27"/>
      <c r="K1" s="27"/>
      <c r="L1" s="27"/>
      <c r="M1" s="27"/>
      <c r="N1" s="27"/>
      <c r="O1" s="27"/>
      <c r="P1" s="27" t="s">
        <v>33</v>
      </c>
      <c r="Q1" s="27"/>
      <c r="R1" s="27"/>
      <c r="S1" s="27"/>
      <c r="T1" s="27"/>
    </row>
    <row r="2" spans="1:23" x14ac:dyDescent="0.3">
      <c r="A2" s="23" t="s">
        <v>53</v>
      </c>
      <c r="B2" s="23">
        <v>2015</v>
      </c>
      <c r="C2" s="23" t="s">
        <v>57</v>
      </c>
      <c r="D2" s="23">
        <v>97</v>
      </c>
      <c r="E2" s="23">
        <v>5</v>
      </c>
      <c r="F2" s="23">
        <v>3.2</v>
      </c>
      <c r="H2" s="70" t="s">
        <v>88</v>
      </c>
      <c r="P2" s="44" t="s">
        <v>34</v>
      </c>
      <c r="Q2" s="45" t="s">
        <v>35</v>
      </c>
      <c r="R2" s="34"/>
      <c r="S2" s="34"/>
      <c r="T2" s="34"/>
      <c r="U2" s="34"/>
      <c r="V2" s="34"/>
      <c r="W2" s="35"/>
    </row>
    <row r="3" spans="1:23" x14ac:dyDescent="0.3">
      <c r="A3" s="23" t="s">
        <v>55</v>
      </c>
      <c r="B3" s="23">
        <v>2016</v>
      </c>
      <c r="C3" s="23" t="s">
        <v>59</v>
      </c>
      <c r="D3" s="23">
        <v>210</v>
      </c>
      <c r="E3" s="23">
        <v>5</v>
      </c>
      <c r="F3" s="23">
        <v>4</v>
      </c>
      <c r="P3" s="46" t="s">
        <v>36</v>
      </c>
      <c r="Q3" s="47" t="s">
        <v>37</v>
      </c>
      <c r="R3" s="36"/>
      <c r="S3" s="36"/>
      <c r="T3" s="36"/>
      <c r="U3" s="36"/>
      <c r="V3" s="36"/>
      <c r="W3" s="37"/>
    </row>
    <row r="4" spans="1:23" x14ac:dyDescent="0.3">
      <c r="A4" s="23" t="s">
        <v>55</v>
      </c>
      <c r="B4" s="23">
        <v>2016</v>
      </c>
      <c r="C4" s="23" t="s">
        <v>58</v>
      </c>
      <c r="D4" s="23">
        <v>201</v>
      </c>
      <c r="E4" s="23">
        <v>5</v>
      </c>
      <c r="F4" s="23">
        <v>2.2000000000000002</v>
      </c>
      <c r="H4" s="72" t="str">
        <f>"The AND Logical Test is: "</f>
        <v xml:space="preserve">The AND Logical Test is: </v>
      </c>
      <c r="I4" s="57"/>
      <c r="J4" s="57"/>
      <c r="K4" s="57"/>
      <c r="L4" s="57"/>
      <c r="M4" s="58"/>
      <c r="P4" s="46" t="s">
        <v>38</v>
      </c>
      <c r="Q4" s="47" t="s">
        <v>39</v>
      </c>
      <c r="R4" s="36"/>
      <c r="S4" s="36"/>
      <c r="T4" s="36"/>
      <c r="U4" s="36"/>
      <c r="V4" s="36"/>
      <c r="W4" s="37"/>
    </row>
    <row r="5" spans="1:23" x14ac:dyDescent="0.3">
      <c r="A5" s="23" t="s">
        <v>55</v>
      </c>
      <c r="B5" s="23">
        <v>2016</v>
      </c>
      <c r="C5" s="23" t="s">
        <v>59</v>
      </c>
      <c r="D5" s="23">
        <v>101</v>
      </c>
      <c r="E5" s="23">
        <v>5</v>
      </c>
      <c r="F5" s="23">
        <v>1.8</v>
      </c>
      <c r="H5" s="59" t="str">
        <f>"the "&amp;H10&amp;" Field must contain "&amp;H11&amp;" "</f>
        <v xml:space="preserve">the Department Field must contain BI </v>
      </c>
      <c r="I5" s="60"/>
      <c r="J5" s="60"/>
      <c r="K5" s="60"/>
      <c r="L5" s="60"/>
      <c r="M5" s="61"/>
      <c r="P5" s="46" t="s">
        <v>40</v>
      </c>
      <c r="Q5" s="47" t="s">
        <v>41</v>
      </c>
      <c r="R5" s="36"/>
      <c r="S5" s="36"/>
      <c r="T5" s="36"/>
      <c r="U5" s="36"/>
      <c r="V5" s="36"/>
      <c r="W5" s="37"/>
    </row>
    <row r="6" spans="1:23" x14ac:dyDescent="0.3">
      <c r="A6" s="23" t="s">
        <v>54</v>
      </c>
      <c r="B6" s="23">
        <v>2016</v>
      </c>
      <c r="C6" s="23" t="s">
        <v>57</v>
      </c>
      <c r="D6" s="23">
        <v>148</v>
      </c>
      <c r="E6" s="23">
        <v>5</v>
      </c>
      <c r="F6" s="23">
        <v>2</v>
      </c>
      <c r="H6" s="59" t="s">
        <v>73</v>
      </c>
      <c r="I6" s="60"/>
      <c r="J6" s="60"/>
      <c r="K6" s="60"/>
      <c r="L6" s="60"/>
      <c r="M6" s="61"/>
      <c r="P6" s="46" t="s">
        <v>42</v>
      </c>
      <c r="Q6" s="47" t="s">
        <v>43</v>
      </c>
      <c r="R6" s="36"/>
      <c r="S6" s="36"/>
      <c r="T6" s="36"/>
      <c r="U6" s="36"/>
      <c r="V6" s="36"/>
      <c r="W6" s="37"/>
    </row>
    <row r="7" spans="1:23" x14ac:dyDescent="0.3">
      <c r="A7" s="23" t="s">
        <v>54</v>
      </c>
      <c r="B7" s="23">
        <v>2016</v>
      </c>
      <c r="C7" s="23" t="s">
        <v>58</v>
      </c>
      <c r="D7" s="23">
        <v>202</v>
      </c>
      <c r="E7" s="23">
        <v>5</v>
      </c>
      <c r="F7" s="23">
        <v>2</v>
      </c>
      <c r="H7" s="62" t="str">
        <f>"the "&amp;F1&amp;" Field must contain a number that is "&amp;I11&amp;"."</f>
        <v>the Grade Field must contain a number that is &gt;=3.</v>
      </c>
      <c r="I7" s="63"/>
      <c r="J7" s="63"/>
      <c r="K7" s="63"/>
      <c r="L7" s="63"/>
      <c r="M7" s="64"/>
      <c r="P7" s="48" t="s">
        <v>44</v>
      </c>
      <c r="Q7" s="49" t="s">
        <v>45</v>
      </c>
      <c r="R7" s="38"/>
      <c r="S7" s="38"/>
      <c r="T7" s="38"/>
      <c r="U7" s="38"/>
      <c r="V7" s="38"/>
      <c r="W7" s="39"/>
    </row>
    <row r="8" spans="1:23" x14ac:dyDescent="0.3">
      <c r="A8" s="23" t="s">
        <v>54</v>
      </c>
      <c r="B8" s="23">
        <v>2016</v>
      </c>
      <c r="C8" s="23" t="s">
        <v>59</v>
      </c>
      <c r="D8" s="23">
        <v>133</v>
      </c>
      <c r="E8" s="23">
        <v>3</v>
      </c>
      <c r="F8" s="23">
        <v>3.4</v>
      </c>
    </row>
    <row r="9" spans="1:23" x14ac:dyDescent="0.3">
      <c r="A9" s="23" t="s">
        <v>21</v>
      </c>
      <c r="B9" s="23">
        <v>2016</v>
      </c>
      <c r="C9" s="23" t="s">
        <v>59</v>
      </c>
      <c r="D9" s="23">
        <v>102</v>
      </c>
      <c r="E9" s="23">
        <v>5</v>
      </c>
      <c r="F9" s="23">
        <v>1.8</v>
      </c>
      <c r="H9" s="53" t="s">
        <v>49</v>
      </c>
      <c r="I9" s="53"/>
    </row>
    <row r="10" spans="1:23" x14ac:dyDescent="0.3">
      <c r="A10" s="23" t="s">
        <v>21</v>
      </c>
      <c r="B10" s="23">
        <v>2016</v>
      </c>
      <c r="C10" s="23" t="s">
        <v>59</v>
      </c>
      <c r="D10" s="23">
        <v>135</v>
      </c>
      <c r="E10" s="23">
        <v>5</v>
      </c>
      <c r="F10" s="23">
        <v>3</v>
      </c>
      <c r="H10" s="55" t="s">
        <v>47</v>
      </c>
      <c r="I10" s="55" t="s">
        <v>95</v>
      </c>
    </row>
    <row r="11" spans="1:23" x14ac:dyDescent="0.3">
      <c r="A11" s="23" t="s">
        <v>53</v>
      </c>
      <c r="B11" s="23">
        <v>2016</v>
      </c>
      <c r="C11" s="23" t="s">
        <v>59</v>
      </c>
      <c r="D11" s="23">
        <v>216</v>
      </c>
      <c r="E11" s="23">
        <v>5</v>
      </c>
      <c r="F11" s="23">
        <v>3.6</v>
      </c>
      <c r="H11" s="23" t="s">
        <v>62</v>
      </c>
      <c r="I11" s="23" t="s">
        <v>64</v>
      </c>
    </row>
    <row r="12" spans="1:23" x14ac:dyDescent="0.3">
      <c r="A12" s="23" t="s">
        <v>53</v>
      </c>
      <c r="B12" s="23">
        <v>2016</v>
      </c>
      <c r="C12" s="23" t="s">
        <v>59</v>
      </c>
      <c r="D12" s="23">
        <v>205</v>
      </c>
      <c r="E12" s="23">
        <v>5</v>
      </c>
      <c r="F12" s="23">
        <v>2.4</v>
      </c>
      <c r="H12" s="56" t="s">
        <v>6</v>
      </c>
      <c r="I12" s="26">
        <f>COUNTIFS(C2:C24,H11,F2:F24,I11)</f>
        <v>1</v>
      </c>
      <c r="J12" t="str">
        <f ca="1">IF(_xlfn.ISFORMULA(I12),_xlfn.FORMULATEXT(I12),"")</f>
        <v>=COUNTIFS(C2:C24,H11,F2:F24,I11)</v>
      </c>
    </row>
    <row r="13" spans="1:23" x14ac:dyDescent="0.3">
      <c r="A13" s="23" t="s">
        <v>53</v>
      </c>
      <c r="B13" s="23">
        <v>2016</v>
      </c>
      <c r="C13" s="23" t="s">
        <v>59</v>
      </c>
      <c r="D13" s="23">
        <v>268</v>
      </c>
      <c r="E13" s="23">
        <v>5</v>
      </c>
      <c r="F13" s="23">
        <v>3.6</v>
      </c>
      <c r="J13" s="54" t="s">
        <v>72</v>
      </c>
      <c r="K13" s="54"/>
      <c r="L13" s="54"/>
      <c r="M13" s="54"/>
      <c r="N13" s="54"/>
    </row>
    <row r="14" spans="1:23" x14ac:dyDescent="0.3">
      <c r="A14" s="23" t="s">
        <v>55</v>
      </c>
      <c r="B14" s="23">
        <v>2017</v>
      </c>
      <c r="C14" s="23" t="s">
        <v>60</v>
      </c>
      <c r="D14" s="23">
        <v>101</v>
      </c>
      <c r="E14" s="23">
        <v>5</v>
      </c>
      <c r="F14" s="23">
        <v>3.1</v>
      </c>
    </row>
    <row r="15" spans="1:23" x14ac:dyDescent="0.3">
      <c r="A15" s="23" t="s">
        <v>55</v>
      </c>
      <c r="B15" s="23">
        <v>2017</v>
      </c>
      <c r="C15" s="23" t="s">
        <v>56</v>
      </c>
      <c r="D15" s="23">
        <v>101</v>
      </c>
      <c r="E15" s="23">
        <v>5</v>
      </c>
      <c r="F15" s="23">
        <v>2.6</v>
      </c>
      <c r="H15" t="s">
        <v>91</v>
      </c>
    </row>
    <row r="16" spans="1:23" x14ac:dyDescent="0.3">
      <c r="A16" s="23" t="s">
        <v>55</v>
      </c>
      <c r="B16" s="23">
        <v>2017</v>
      </c>
      <c r="C16" s="23" t="s">
        <v>59</v>
      </c>
      <c r="D16" s="23">
        <v>218</v>
      </c>
      <c r="E16" s="23">
        <v>5</v>
      </c>
      <c r="F16" s="23">
        <v>3.1</v>
      </c>
      <c r="H16" s="70" t="s">
        <v>93</v>
      </c>
    </row>
    <row r="17" spans="1:6" x14ac:dyDescent="0.3">
      <c r="A17" s="23" t="s">
        <v>54</v>
      </c>
      <c r="B17" s="23">
        <v>2017</v>
      </c>
      <c r="C17" s="23" t="s">
        <v>59</v>
      </c>
      <c r="D17" s="23">
        <v>190</v>
      </c>
      <c r="E17" s="23">
        <v>5</v>
      </c>
      <c r="F17" s="23">
        <v>2.7</v>
      </c>
    </row>
    <row r="18" spans="1:6" x14ac:dyDescent="0.3">
      <c r="A18" s="23" t="s">
        <v>54</v>
      </c>
      <c r="B18" s="23">
        <v>2017</v>
      </c>
      <c r="C18" s="23" t="s">
        <v>60</v>
      </c>
      <c r="D18" s="23">
        <v>205</v>
      </c>
      <c r="E18" s="23">
        <v>5</v>
      </c>
      <c r="F18" s="23">
        <v>3.3</v>
      </c>
    </row>
    <row r="19" spans="1:6" x14ac:dyDescent="0.3">
      <c r="A19" s="23" t="s">
        <v>54</v>
      </c>
      <c r="B19" s="23">
        <v>2017</v>
      </c>
      <c r="C19" s="23" t="s">
        <v>62</v>
      </c>
      <c r="D19" s="23">
        <v>348</v>
      </c>
      <c r="E19" s="23">
        <v>5</v>
      </c>
      <c r="F19" s="23">
        <v>3.9</v>
      </c>
    </row>
    <row r="20" spans="1:6" x14ac:dyDescent="0.3">
      <c r="A20" s="23" t="s">
        <v>21</v>
      </c>
      <c r="B20" s="23">
        <v>2017</v>
      </c>
      <c r="C20" s="23" t="s">
        <v>63</v>
      </c>
      <c r="D20" s="23">
        <v>121</v>
      </c>
      <c r="E20" s="23">
        <v>5</v>
      </c>
      <c r="F20" s="23">
        <v>3.8</v>
      </c>
    </row>
    <row r="21" spans="1:6" x14ac:dyDescent="0.3">
      <c r="A21" s="23" t="s">
        <v>21</v>
      </c>
      <c r="B21" s="23">
        <v>2017</v>
      </c>
      <c r="C21" s="23" t="s">
        <v>59</v>
      </c>
      <c r="D21" s="23">
        <v>270</v>
      </c>
      <c r="E21" s="23">
        <v>5</v>
      </c>
      <c r="F21" s="23">
        <v>3.1</v>
      </c>
    </row>
    <row r="22" spans="1:6" x14ac:dyDescent="0.3">
      <c r="A22" s="23" t="s">
        <v>53</v>
      </c>
      <c r="B22" s="23">
        <v>2017</v>
      </c>
      <c r="C22" s="23" t="s">
        <v>56</v>
      </c>
      <c r="D22" s="23">
        <v>205</v>
      </c>
      <c r="E22" s="23">
        <v>5</v>
      </c>
      <c r="F22" s="23">
        <v>3.7</v>
      </c>
    </row>
    <row r="23" spans="1:6" x14ac:dyDescent="0.3">
      <c r="A23" s="23" t="s">
        <v>53</v>
      </c>
      <c r="B23" s="23">
        <v>2017</v>
      </c>
      <c r="C23" s="23" t="s">
        <v>59</v>
      </c>
      <c r="D23" s="23">
        <v>138</v>
      </c>
      <c r="E23" s="23">
        <v>5</v>
      </c>
      <c r="F23" s="23">
        <v>2.2000000000000002</v>
      </c>
    </row>
    <row r="24" spans="1:6" x14ac:dyDescent="0.3">
      <c r="A24" s="23" t="s">
        <v>53</v>
      </c>
      <c r="B24" s="23">
        <v>2017</v>
      </c>
      <c r="C24" s="23" t="s">
        <v>59</v>
      </c>
      <c r="D24" s="23">
        <v>160</v>
      </c>
      <c r="E24" s="23">
        <v>5</v>
      </c>
      <c r="F24" s="23">
        <v>3.2</v>
      </c>
    </row>
    <row r="40" spans="1:13" x14ac:dyDescent="0.3">
      <c r="L40" s="27" t="s">
        <v>92</v>
      </c>
    </row>
    <row r="42" spans="1:13" x14ac:dyDescent="0.3">
      <c r="A42" s="56" t="s">
        <v>51</v>
      </c>
      <c r="B42" s="56" t="s">
        <v>52</v>
      </c>
      <c r="C42" s="56" t="s">
        <v>47</v>
      </c>
      <c r="D42" s="56" t="s">
        <v>50</v>
      </c>
      <c r="E42" s="56" t="s">
        <v>89</v>
      </c>
      <c r="F42" s="56" t="s">
        <v>61</v>
      </c>
      <c r="G42" s="56" t="s">
        <v>48</v>
      </c>
      <c r="L42" t="s">
        <v>89</v>
      </c>
      <c r="M42" t="s">
        <v>90</v>
      </c>
    </row>
    <row r="43" spans="1:13" x14ac:dyDescent="0.3">
      <c r="A43" s="23" t="s">
        <v>53</v>
      </c>
      <c r="B43" s="23">
        <v>2015</v>
      </c>
      <c r="C43" s="23" t="s">
        <v>57</v>
      </c>
      <c r="D43" s="23">
        <v>97</v>
      </c>
      <c r="E43" s="23" t="b">
        <f t="shared" ref="E43:E65" si="0">AND(C43=$H$11,G43&gt;=RIGHT($I$11,LEN($I$11)-2)+0)</f>
        <v>0</v>
      </c>
      <c r="F43" s="23">
        <v>5</v>
      </c>
      <c r="G43" s="23">
        <v>3.2</v>
      </c>
    </row>
    <row r="44" spans="1:13" x14ac:dyDescent="0.3">
      <c r="A44" s="23" t="s">
        <v>55</v>
      </c>
      <c r="B44" s="23">
        <v>2016</v>
      </c>
      <c r="C44" s="23" t="s">
        <v>59</v>
      </c>
      <c r="D44" s="23">
        <v>210</v>
      </c>
      <c r="E44" s="23" t="b">
        <f t="shared" si="0"/>
        <v>0</v>
      </c>
      <c r="F44" s="23">
        <v>5</v>
      </c>
      <c r="G44" s="23">
        <v>4</v>
      </c>
      <c r="L44" t="s">
        <v>80</v>
      </c>
      <c r="M44" t="s">
        <v>87</v>
      </c>
    </row>
    <row r="45" spans="1:13" x14ac:dyDescent="0.3">
      <c r="A45" s="23" t="s">
        <v>55</v>
      </c>
      <c r="B45" s="23">
        <v>2016</v>
      </c>
      <c r="C45" s="23" t="s">
        <v>58</v>
      </c>
      <c r="D45" s="23">
        <v>201</v>
      </c>
      <c r="E45" s="23" t="b">
        <f t="shared" si="0"/>
        <v>0</v>
      </c>
      <c r="F45" s="23">
        <v>5</v>
      </c>
      <c r="G45" s="23">
        <v>2.2000000000000002</v>
      </c>
      <c r="L45" s="67" t="s">
        <v>59</v>
      </c>
      <c r="M45" s="68">
        <v>8</v>
      </c>
    </row>
    <row r="46" spans="1:13" x14ac:dyDescent="0.3">
      <c r="A46" s="23" t="s">
        <v>55</v>
      </c>
      <c r="B46" s="23">
        <v>2016</v>
      </c>
      <c r="C46" s="23" t="s">
        <v>59</v>
      </c>
      <c r="D46" s="23">
        <v>101</v>
      </c>
      <c r="E46" s="23" t="b">
        <f t="shared" si="0"/>
        <v>0</v>
      </c>
      <c r="F46" s="23">
        <v>5</v>
      </c>
      <c r="G46" s="23">
        <v>1.8</v>
      </c>
      <c r="L46" s="67" t="s">
        <v>81</v>
      </c>
      <c r="M46" s="68">
        <v>8</v>
      </c>
    </row>
    <row r="47" spans="1:13" x14ac:dyDescent="0.3">
      <c r="A47" s="23" t="s">
        <v>54</v>
      </c>
      <c r="B47" s="23">
        <v>2016</v>
      </c>
      <c r="C47" s="23" t="s">
        <v>57</v>
      </c>
      <c r="D47" s="23">
        <v>148</v>
      </c>
      <c r="E47" s="23" t="b">
        <f t="shared" si="0"/>
        <v>0</v>
      </c>
      <c r="F47" s="23">
        <v>5</v>
      </c>
      <c r="G47" s="23">
        <v>2</v>
      </c>
    </row>
    <row r="48" spans="1:13" x14ac:dyDescent="0.3">
      <c r="A48" s="23" t="s">
        <v>54</v>
      </c>
      <c r="B48" s="23">
        <v>2016</v>
      </c>
      <c r="C48" s="23" t="s">
        <v>58</v>
      </c>
      <c r="D48" s="23">
        <v>202</v>
      </c>
      <c r="E48" s="23" t="b">
        <f t="shared" si="0"/>
        <v>0</v>
      </c>
      <c r="F48" s="23">
        <v>5</v>
      </c>
      <c r="G48" s="23">
        <v>2</v>
      </c>
    </row>
    <row r="49" spans="1:7" x14ac:dyDescent="0.3">
      <c r="A49" s="23" t="s">
        <v>54</v>
      </c>
      <c r="B49" s="23">
        <v>2016</v>
      </c>
      <c r="C49" s="23" t="s">
        <v>59</v>
      </c>
      <c r="D49" s="23">
        <v>133</v>
      </c>
      <c r="E49" s="23" t="b">
        <f t="shared" si="0"/>
        <v>0</v>
      </c>
      <c r="F49" s="23">
        <v>3</v>
      </c>
      <c r="G49" s="23">
        <v>3.4</v>
      </c>
    </row>
    <row r="50" spans="1:7" x14ac:dyDescent="0.3">
      <c r="A50" s="23" t="s">
        <v>21</v>
      </c>
      <c r="B50" s="23">
        <v>2016</v>
      </c>
      <c r="C50" s="23" t="s">
        <v>59</v>
      </c>
      <c r="D50" s="23">
        <v>102</v>
      </c>
      <c r="E50" s="23" t="b">
        <f t="shared" si="0"/>
        <v>0</v>
      </c>
      <c r="F50" s="23">
        <v>5</v>
      </c>
      <c r="G50" s="23">
        <v>1.8</v>
      </c>
    </row>
    <row r="51" spans="1:7" x14ac:dyDescent="0.3">
      <c r="A51" s="23" t="s">
        <v>21</v>
      </c>
      <c r="B51" s="23">
        <v>2016</v>
      </c>
      <c r="C51" s="23" t="s">
        <v>59</v>
      </c>
      <c r="D51" s="23">
        <v>135</v>
      </c>
      <c r="E51" s="23" t="b">
        <f t="shared" si="0"/>
        <v>0</v>
      </c>
      <c r="F51" s="23">
        <v>5</v>
      </c>
      <c r="G51" s="23">
        <v>3</v>
      </c>
    </row>
    <row r="52" spans="1:7" x14ac:dyDescent="0.3">
      <c r="A52" s="23" t="s">
        <v>53</v>
      </c>
      <c r="B52" s="23">
        <v>2016</v>
      </c>
      <c r="C52" s="23" t="s">
        <v>59</v>
      </c>
      <c r="D52" s="23">
        <v>216</v>
      </c>
      <c r="E52" s="23" t="b">
        <f t="shared" si="0"/>
        <v>0</v>
      </c>
      <c r="F52" s="23">
        <v>5</v>
      </c>
      <c r="G52" s="23">
        <v>3.6</v>
      </c>
    </row>
    <row r="53" spans="1:7" x14ac:dyDescent="0.3">
      <c r="A53" s="23" t="s">
        <v>53</v>
      </c>
      <c r="B53" s="23">
        <v>2016</v>
      </c>
      <c r="C53" s="23" t="s">
        <v>59</v>
      </c>
      <c r="D53" s="23">
        <v>205</v>
      </c>
      <c r="E53" s="23" t="b">
        <f t="shared" si="0"/>
        <v>0</v>
      </c>
      <c r="F53" s="23">
        <v>5</v>
      </c>
      <c r="G53" s="23">
        <v>2.4</v>
      </c>
    </row>
    <row r="54" spans="1:7" x14ac:dyDescent="0.3">
      <c r="A54" s="23" t="s">
        <v>53</v>
      </c>
      <c r="B54" s="23">
        <v>2016</v>
      </c>
      <c r="C54" s="23" t="s">
        <v>59</v>
      </c>
      <c r="D54" s="23">
        <v>268</v>
      </c>
      <c r="E54" s="23" t="b">
        <f t="shared" si="0"/>
        <v>0</v>
      </c>
      <c r="F54" s="23">
        <v>5</v>
      </c>
      <c r="G54" s="23">
        <v>3.6</v>
      </c>
    </row>
    <row r="55" spans="1:7" x14ac:dyDescent="0.3">
      <c r="A55" s="23" t="s">
        <v>55</v>
      </c>
      <c r="B55" s="23">
        <v>2017</v>
      </c>
      <c r="C55" s="23" t="s">
        <v>60</v>
      </c>
      <c r="D55" s="23">
        <v>101</v>
      </c>
      <c r="E55" s="23" t="b">
        <f t="shared" si="0"/>
        <v>0</v>
      </c>
      <c r="F55" s="23">
        <v>5</v>
      </c>
      <c r="G55" s="23">
        <v>3.1</v>
      </c>
    </row>
    <row r="56" spans="1:7" x14ac:dyDescent="0.3">
      <c r="A56" s="23" t="s">
        <v>55</v>
      </c>
      <c r="B56" s="23">
        <v>2017</v>
      </c>
      <c r="C56" s="23" t="s">
        <v>56</v>
      </c>
      <c r="D56" s="23">
        <v>101</v>
      </c>
      <c r="E56" s="23" t="b">
        <f t="shared" si="0"/>
        <v>0</v>
      </c>
      <c r="F56" s="23">
        <v>5</v>
      </c>
      <c r="G56" s="23">
        <v>2.6</v>
      </c>
    </row>
    <row r="57" spans="1:7" x14ac:dyDescent="0.3">
      <c r="A57" s="23" t="s">
        <v>55</v>
      </c>
      <c r="B57" s="23">
        <v>2017</v>
      </c>
      <c r="C57" s="23" t="s">
        <v>59</v>
      </c>
      <c r="D57" s="23">
        <v>218</v>
      </c>
      <c r="E57" s="23" t="b">
        <f t="shared" si="0"/>
        <v>0</v>
      </c>
      <c r="F57" s="23">
        <v>5</v>
      </c>
      <c r="G57" s="23">
        <v>3.1</v>
      </c>
    </row>
    <row r="58" spans="1:7" x14ac:dyDescent="0.3">
      <c r="A58" s="23" t="s">
        <v>54</v>
      </c>
      <c r="B58" s="23">
        <v>2017</v>
      </c>
      <c r="C58" s="23" t="s">
        <v>59</v>
      </c>
      <c r="D58" s="23">
        <v>190</v>
      </c>
      <c r="E58" s="23" t="b">
        <f t="shared" si="0"/>
        <v>0</v>
      </c>
      <c r="F58" s="23">
        <v>5</v>
      </c>
      <c r="G58" s="23">
        <v>2.7</v>
      </c>
    </row>
    <row r="59" spans="1:7" x14ac:dyDescent="0.3">
      <c r="A59" s="23" t="s">
        <v>54</v>
      </c>
      <c r="B59" s="23">
        <v>2017</v>
      </c>
      <c r="C59" s="23" t="s">
        <v>60</v>
      </c>
      <c r="D59" s="23">
        <v>205</v>
      </c>
      <c r="E59" s="23" t="b">
        <f t="shared" si="0"/>
        <v>0</v>
      </c>
      <c r="F59" s="23">
        <v>5</v>
      </c>
      <c r="G59" s="23">
        <v>3.3</v>
      </c>
    </row>
    <row r="60" spans="1:7" x14ac:dyDescent="0.3">
      <c r="A60" s="23" t="s">
        <v>54</v>
      </c>
      <c r="B60" s="23">
        <v>2017</v>
      </c>
      <c r="C60" s="23" t="s">
        <v>62</v>
      </c>
      <c r="D60" s="23">
        <v>348</v>
      </c>
      <c r="E60" s="23" t="b">
        <f t="shared" si="0"/>
        <v>1</v>
      </c>
      <c r="F60" s="23">
        <v>5</v>
      </c>
      <c r="G60" s="23">
        <v>3.9</v>
      </c>
    </row>
    <row r="61" spans="1:7" x14ac:dyDescent="0.3">
      <c r="A61" s="23" t="s">
        <v>21</v>
      </c>
      <c r="B61" s="23">
        <v>2017</v>
      </c>
      <c r="C61" s="23" t="s">
        <v>63</v>
      </c>
      <c r="D61" s="23">
        <v>121</v>
      </c>
      <c r="E61" s="23" t="b">
        <f t="shared" si="0"/>
        <v>0</v>
      </c>
      <c r="F61" s="23">
        <v>5</v>
      </c>
      <c r="G61" s="23">
        <v>3.8</v>
      </c>
    </row>
    <row r="62" spans="1:7" x14ac:dyDescent="0.3">
      <c r="A62" s="23" t="s">
        <v>21</v>
      </c>
      <c r="B62" s="23">
        <v>2017</v>
      </c>
      <c r="C62" s="23" t="s">
        <v>59</v>
      </c>
      <c r="D62" s="23">
        <v>270</v>
      </c>
      <c r="E62" s="23" t="b">
        <f t="shared" si="0"/>
        <v>0</v>
      </c>
      <c r="F62" s="23">
        <v>5</v>
      </c>
      <c r="G62" s="23">
        <v>3.1</v>
      </c>
    </row>
    <row r="63" spans="1:7" x14ac:dyDescent="0.3">
      <c r="A63" s="23" t="s">
        <v>53</v>
      </c>
      <c r="B63" s="23">
        <v>2017</v>
      </c>
      <c r="C63" s="23" t="s">
        <v>56</v>
      </c>
      <c r="D63" s="23">
        <v>205</v>
      </c>
      <c r="E63" s="23" t="b">
        <f t="shared" si="0"/>
        <v>0</v>
      </c>
      <c r="F63" s="23">
        <v>5</v>
      </c>
      <c r="G63" s="23">
        <v>3.7</v>
      </c>
    </row>
    <row r="64" spans="1:7" x14ac:dyDescent="0.3">
      <c r="A64" s="23" t="s">
        <v>53</v>
      </c>
      <c r="B64" s="23">
        <v>2017</v>
      </c>
      <c r="C64" s="23" t="s">
        <v>59</v>
      </c>
      <c r="D64" s="23">
        <v>138</v>
      </c>
      <c r="E64" s="23" t="b">
        <f t="shared" si="0"/>
        <v>0</v>
      </c>
      <c r="F64" s="23">
        <v>5</v>
      </c>
      <c r="G64" s="23">
        <v>2.2000000000000002</v>
      </c>
    </row>
    <row r="65" spans="1:7" x14ac:dyDescent="0.3">
      <c r="A65" s="23" t="s">
        <v>53</v>
      </c>
      <c r="B65" s="23">
        <v>2017</v>
      </c>
      <c r="C65" s="23" t="s">
        <v>59</v>
      </c>
      <c r="D65" s="23">
        <v>160</v>
      </c>
      <c r="E65" s="23" t="b">
        <f t="shared" si="0"/>
        <v>0</v>
      </c>
      <c r="F65" s="23">
        <v>5</v>
      </c>
      <c r="G65" s="23">
        <v>3.2</v>
      </c>
    </row>
  </sheetData>
  <conditionalFormatting sqref="A2:F24">
    <cfRule type="expression" dxfId="30" priority="1">
      <formula>AND($C2=$H$11,$F2&gt;=RIGHT($I$11,LEN($I$11)-2)+0)</formula>
    </cfRule>
  </conditionalFormatting>
  <conditionalFormatting sqref="A43:G65">
    <cfRule type="expression" dxfId="29" priority="2">
      <formula>AND($C43=$H$11,$G43&gt;=RIGHT($I$11,LEN($I$11)-2)+0)</formula>
    </cfRule>
  </conditionalFormatting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2</vt:i4>
      </vt:variant>
    </vt:vector>
  </HeadingPairs>
  <TitlesOfParts>
    <vt:vector size="34" baseType="lpstr">
      <vt:lpstr>Cover</vt:lpstr>
      <vt:lpstr>Video 03</vt:lpstr>
      <vt:lpstr>Video 04</vt:lpstr>
      <vt:lpstr>Video 12</vt:lpstr>
      <vt:lpstr>Video 18</vt:lpstr>
      <vt:lpstr>More!</vt:lpstr>
      <vt:lpstr>AND</vt:lpstr>
      <vt:lpstr>Ex(1)</vt:lpstr>
      <vt:lpstr>Ex(1an)</vt:lpstr>
      <vt:lpstr>Ex(2)</vt:lpstr>
      <vt:lpstr>Ex(2an)</vt:lpstr>
      <vt:lpstr>Ex(3)</vt:lpstr>
      <vt:lpstr>Ex(3an)</vt:lpstr>
      <vt:lpstr>Ex(4)</vt:lpstr>
      <vt:lpstr>Ex(4an)</vt:lpstr>
      <vt:lpstr>Ex(5)</vt:lpstr>
      <vt:lpstr>Ex(5an)</vt:lpstr>
      <vt:lpstr>Ex(6)</vt:lpstr>
      <vt:lpstr>Ex(6an)</vt:lpstr>
      <vt:lpstr>Ex(7)</vt:lpstr>
      <vt:lpstr>Ex(7an)</vt:lpstr>
      <vt:lpstr>Ex(8)</vt:lpstr>
      <vt:lpstr>Ex(8an)</vt:lpstr>
      <vt:lpstr>Ex(9-10)</vt:lpstr>
      <vt:lpstr>Ex(9-10) (an)</vt:lpstr>
      <vt:lpstr>HW==&gt;&gt;</vt:lpstr>
      <vt:lpstr>HW(1)</vt:lpstr>
      <vt:lpstr>HW(1an)</vt:lpstr>
      <vt:lpstr>HW(2)</vt:lpstr>
      <vt:lpstr>HW(2an)</vt:lpstr>
      <vt:lpstr>HW(3)</vt:lpstr>
      <vt:lpstr>HW(3an)</vt:lpstr>
      <vt:lpstr>Sales</vt:lpstr>
      <vt:lpstr>SalesRep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Girvin, Michael</dc:creator>
  <cp:lastModifiedBy>Rachelle Perez</cp:lastModifiedBy>
  <dcterms:created xsi:type="dcterms:W3CDTF">2017-11-06T17:31:13Z</dcterms:created>
  <dcterms:modified xsi:type="dcterms:W3CDTF">2019-10-03T14:36:12Z</dcterms:modified>
</cp:coreProperties>
</file>