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ATA\Excel\github_exercises\"/>
    </mc:Choice>
  </mc:AlternateContent>
  <xr:revisionPtr revIDLastSave="0" documentId="13_ncr:1_{174D4158-B396-433E-AF4E-228A04F68D28}" xr6:coauthVersionLast="45" xr6:coauthVersionMax="45" xr10:uidLastSave="{00000000-0000-0000-0000-000000000000}"/>
  <bookViews>
    <workbookView xWindow="-108" yWindow="-108" windowWidth="23256" windowHeight="12576" activeTab="2" xr2:uid="{0A4B3C37-DB30-4F42-BE86-EFA2B5F48424}"/>
  </bookViews>
  <sheets>
    <sheet name="List" sheetId="1" r:id="rId1"/>
    <sheet name="Assignment" sheetId="2" r:id="rId2"/>
    <sheet name="Review" sheetId="3" r:id="rId3"/>
  </sheets>
  <definedNames>
    <definedName name="date_function">Review!$C$16:$C$19</definedName>
    <definedName name="letter_word1_word2">Review!$C$103:$E$107</definedName>
    <definedName name="letters_words">Review!$C$73:$D$77</definedName>
    <definedName name="transpose_function">Review!$C$94:$C$97</definedName>
    <definedName name="word_count">Review!$C$128:$E$133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3" l="1"/>
  <c r="D81" i="3"/>
  <c r="D149" i="3"/>
  <c r="D148" i="3"/>
  <c r="D177" i="3"/>
  <c r="D176" i="3"/>
  <c r="D175" i="3"/>
  <c r="D11" i="3" l="1"/>
  <c r="D9" i="3"/>
  <c r="D80" i="3"/>
  <c r="D79" i="3"/>
  <c r="D70" i="3"/>
  <c r="D71" i="3"/>
  <c r="D69" i="3"/>
  <c r="D101" i="3"/>
  <c r="D100" i="3"/>
  <c r="D157" i="3"/>
  <c r="F157" i="3"/>
  <c r="G158" i="3"/>
  <c r="D161" i="3"/>
  <c r="F161" i="3" s="1"/>
  <c r="D160" i="3"/>
  <c r="F160" i="3" s="1"/>
  <c r="D159" i="3"/>
  <c r="F159" i="3" s="1"/>
  <c r="D152" i="3" s="1"/>
  <c r="F158" i="3"/>
  <c r="C138" i="3"/>
  <c r="D138" i="3"/>
  <c r="D139" i="3"/>
  <c r="D135" i="3"/>
  <c r="D132" i="3"/>
  <c r="F132" i="3" s="1"/>
  <c r="D130" i="3"/>
  <c r="F130" i="3" s="1"/>
  <c r="D131" i="3"/>
  <c r="F131" i="3" s="1"/>
  <c r="D133" i="3"/>
  <c r="F133" i="3" s="1"/>
  <c r="D129" i="3"/>
  <c r="D117" i="3"/>
  <c r="D118" i="3"/>
  <c r="D116" i="3"/>
  <c r="C115" i="3"/>
  <c r="D115" i="3" s="1"/>
  <c r="D113" i="3"/>
  <c r="D114" i="3"/>
  <c r="D110" i="3"/>
  <c r="C90" i="3"/>
  <c r="C89" i="3"/>
  <c r="C92" i="3" a="1"/>
  <c r="C92" i="3" s="1"/>
  <c r="D90" i="3"/>
  <c r="D89" i="3"/>
  <c r="D65" i="3"/>
  <c r="D154" i="3" l="1"/>
  <c r="D121" i="3"/>
  <c r="D122" i="3"/>
  <c r="F129" i="3"/>
  <c r="D151" i="3"/>
  <c r="D145" i="3"/>
  <c r="D153" i="3"/>
  <c r="D146" i="3"/>
  <c r="D143" i="3"/>
  <c r="G159" i="3"/>
  <c r="G161" i="3"/>
  <c r="G160" i="3"/>
  <c r="D147" i="3"/>
  <c r="G157" i="3"/>
  <c r="D120" i="3"/>
  <c r="E92" i="3"/>
  <c r="D92" i="3"/>
  <c r="D178" i="3"/>
  <c r="D174" i="3"/>
  <c r="D173" i="3"/>
  <c r="C172" i="3"/>
  <c r="D172" i="3" s="1"/>
  <c r="D171" i="3"/>
  <c r="C171" i="3"/>
  <c r="D170" i="3"/>
  <c r="C169" i="3"/>
  <c r="D169" i="3" s="1"/>
  <c r="D168" i="3"/>
  <c r="C167" i="3"/>
  <c r="D167" i="3" s="1"/>
  <c r="C166" i="3"/>
  <c r="D166" i="3" s="1"/>
  <c r="D165" i="3"/>
  <c r="D164" i="3"/>
  <c r="D136" i="3"/>
  <c r="D141" i="3"/>
  <c r="C112" i="3"/>
  <c r="D112" i="3" s="1"/>
  <c r="C111" i="3"/>
  <c r="D111" i="3" s="1"/>
  <c r="C67" i="3"/>
  <c r="D67" i="3"/>
  <c r="D66" i="3"/>
  <c r="C65" i="3"/>
  <c r="D26" i="3"/>
  <c r="D53" i="3"/>
  <c r="D48" i="3"/>
  <c r="C25" i="3"/>
  <c r="C45" i="3"/>
  <c r="D45" i="3"/>
  <c r="D44" i="3"/>
  <c r="D43" i="3"/>
  <c r="D42" i="3"/>
  <c r="D33" i="3"/>
  <c r="D41" i="3"/>
  <c r="D30" i="3"/>
  <c r="D29" i="3"/>
  <c r="D28" i="3"/>
  <c r="D27" i="3"/>
  <c r="D25" i="3"/>
  <c r="D24" i="3"/>
  <c r="D23" i="3"/>
  <c r="D22" i="3"/>
  <c r="D21" i="3"/>
  <c r="D14" i="3"/>
  <c r="D12" i="3"/>
  <c r="D10" i="3"/>
  <c r="D8" i="3"/>
  <c r="D7" i="3"/>
  <c r="D6" i="3"/>
  <c r="D5" i="3"/>
  <c r="D4" i="3"/>
  <c r="D150" i="3" l="1"/>
  <c r="D144" i="3"/>
  <c r="D123" i="3" s="1"/>
</calcChain>
</file>

<file path=xl/sharedStrings.xml><?xml version="1.0" encoding="utf-8"?>
<sst xmlns="http://schemas.openxmlformats.org/spreadsheetml/2006/main" count="1077" uniqueCount="266">
  <si>
    <t>LEFT</t>
  </si>
  <si>
    <t>RIGHT</t>
  </si>
  <si>
    <t>MID</t>
  </si>
  <si>
    <t>LOWER</t>
  </si>
  <si>
    <t>UPPER</t>
  </si>
  <si>
    <t>PROPER</t>
  </si>
  <si>
    <t>REPT</t>
  </si>
  <si>
    <t>FIND</t>
  </si>
  <si>
    <t>SEARCH</t>
  </si>
  <si>
    <t>LEN</t>
  </si>
  <si>
    <t>Text</t>
  </si>
  <si>
    <t>Date</t>
  </si>
  <si>
    <t>DATE</t>
  </si>
  <si>
    <t>DATEDIF</t>
  </si>
  <si>
    <t>DATEVALUE</t>
  </si>
  <si>
    <t>EDATE</t>
  </si>
  <si>
    <t>DAY</t>
  </si>
  <si>
    <t>DAYS</t>
  </si>
  <si>
    <t>TODAY</t>
  </si>
  <si>
    <t>MONTH</t>
  </si>
  <si>
    <t>EOMONTH</t>
  </si>
  <si>
    <t>YEAR</t>
  </si>
  <si>
    <t>WEEKDAY</t>
  </si>
  <si>
    <t>WEEKNUM</t>
  </si>
  <si>
    <t>NETWORKDAYS</t>
  </si>
  <si>
    <t>NETWORKDAYS.INTL</t>
  </si>
  <si>
    <t>Time</t>
  </si>
  <si>
    <t>TIME</t>
  </si>
  <si>
    <t>HOUR</t>
  </si>
  <si>
    <t>TIMEVALUE</t>
  </si>
  <si>
    <t>MINUTE</t>
  </si>
  <si>
    <t>SECOND</t>
  </si>
  <si>
    <t>NOW</t>
  </si>
  <si>
    <t>Lookup</t>
  </si>
  <si>
    <t>ADDRESS</t>
  </si>
  <si>
    <t>AREAS</t>
  </si>
  <si>
    <t>CHOOSE</t>
  </si>
  <si>
    <t>COLUMN</t>
  </si>
  <si>
    <t>COLUMNS</t>
  </si>
  <si>
    <t>FORMULATEXT</t>
  </si>
  <si>
    <t>HLOOKUP</t>
  </si>
  <si>
    <t>HYPERLINK</t>
  </si>
  <si>
    <t>INDEX</t>
  </si>
  <si>
    <t>INDIRECT</t>
  </si>
  <si>
    <t>LOOKUP</t>
  </si>
  <si>
    <t>MATCH</t>
  </si>
  <si>
    <t>OFFSET</t>
  </si>
  <si>
    <t>ROW</t>
  </si>
  <si>
    <t>ROWS</t>
  </si>
  <si>
    <t>TRANSPOSE</t>
  </si>
  <si>
    <t>VLOOKUP</t>
  </si>
  <si>
    <t>Logical</t>
  </si>
  <si>
    <t>IF</t>
  </si>
  <si>
    <t>IFERROR</t>
  </si>
  <si>
    <t>IFNA</t>
  </si>
  <si>
    <t>OR</t>
  </si>
  <si>
    <t>AND</t>
  </si>
  <si>
    <t>NOT</t>
  </si>
  <si>
    <t>SUM</t>
  </si>
  <si>
    <t>SUMIF</t>
  </si>
  <si>
    <t>SUMIFS</t>
  </si>
  <si>
    <t>SUMPRODUCT</t>
  </si>
  <si>
    <t>ABS</t>
  </si>
  <si>
    <t>EVENT</t>
  </si>
  <si>
    <t>INT</t>
  </si>
  <si>
    <t>MOD</t>
  </si>
  <si>
    <t>MROUND</t>
  </si>
  <si>
    <t>TRUNC</t>
  </si>
  <si>
    <t>RAND</t>
  </si>
  <si>
    <t>Math</t>
  </si>
  <si>
    <t>Statistical</t>
  </si>
  <si>
    <t>COUNT</t>
  </si>
  <si>
    <t>COUNTA</t>
  </si>
  <si>
    <t>COUNTBLANK</t>
  </si>
  <si>
    <t>COUNTIF</t>
  </si>
  <si>
    <t>COUNTIFS</t>
  </si>
  <si>
    <t>AVERAGE</t>
  </si>
  <si>
    <t>AVERAGEA</t>
  </si>
  <si>
    <t>AVERAGEIF</t>
  </si>
  <si>
    <t>AVERAGEIFS</t>
  </si>
  <si>
    <t>MAX</t>
  </si>
  <si>
    <t>Information</t>
  </si>
  <si>
    <t>SHEET</t>
  </si>
  <si>
    <t>SHEETS</t>
  </si>
  <si>
    <t>TYPE</t>
  </si>
  <si>
    <t>NA</t>
  </si>
  <si>
    <t>N</t>
  </si>
  <si>
    <t>CELL</t>
  </si>
  <si>
    <t>ERROR.TYPE</t>
  </si>
  <si>
    <t>INFO</t>
  </si>
  <si>
    <t>ISBLANK</t>
  </si>
  <si>
    <t>ISERROR</t>
  </si>
  <si>
    <t>ISERR</t>
  </si>
  <si>
    <t>ISEVEN</t>
  </si>
  <si>
    <t>ISNA</t>
  </si>
  <si>
    <t>ISODD</t>
  </si>
  <si>
    <t>ISFORMULA</t>
  </si>
  <si>
    <t>ISLOGICAL</t>
  </si>
  <si>
    <t>ISNONTEXT</t>
  </si>
  <si>
    <t>ISNUMBER</t>
  </si>
  <si>
    <t>ISREF</t>
  </si>
  <si>
    <t>ISTEXT</t>
  </si>
  <si>
    <t>Financial</t>
  </si>
  <si>
    <t>FV</t>
  </si>
  <si>
    <t>PMT</t>
  </si>
  <si>
    <t>PV</t>
  </si>
  <si>
    <r>
      <t>Skip</t>
    </r>
    <r>
      <rPr>
        <sz val="9"/>
        <color rgb="FF1D1C1D"/>
        <rFont val="Arial"/>
        <family val="2"/>
      </rPr>
      <t> #7, #12, #23, #24,</t>
    </r>
  </si>
  <si>
    <t>#31, #32, #36, #37,</t>
  </si>
  <si>
    <t>#40, #41, #43,</t>
  </si>
  <si>
    <t>#61, #64, #70,</t>
  </si>
  <si>
    <t>#74, #78, #79, #80,</t>
  </si>
  <si>
    <t>#82, #83, #84, #85,</t>
  </si>
  <si>
    <t>#98, #99 and #100.</t>
  </si>
  <si>
    <t>Source:</t>
  </si>
  <si>
    <t>https://excelchamps.com/blog/excel-functions/</t>
  </si>
  <si>
    <r>
      <rPr>
        <b/>
        <sz val="9"/>
        <color rgb="FF1D1C1D"/>
        <rFont val="Arial"/>
        <family val="2"/>
      </rPr>
      <t xml:space="preserve">instructions: </t>
    </r>
    <r>
      <rPr>
        <sz val="9"/>
        <color rgb="FF1D1C1D"/>
        <rFont val="Arial"/>
        <family val="2"/>
      </rPr>
      <t>Look through the above list. Every function that you are unfamiliar with or not sure how to use, put it into a spreadsheet and use it. Once you've gone through the list of functions,  find a partner and teach them the functions that you've just learned to make sure that you really understand them. This is the best path to mastery of Excel</t>
    </r>
  </si>
  <si>
    <t>This is the Galvanize DATA course</t>
  </si>
  <si>
    <t>Data</t>
  </si>
  <si>
    <t>Function Output</t>
  </si>
  <si>
    <t>Makes everything lower case</t>
  </si>
  <si>
    <t>this is the galvanize ttp course</t>
  </si>
  <si>
    <t>Turns text into title format</t>
  </si>
  <si>
    <t>Notes</t>
  </si>
  <si>
    <t>Number of characters</t>
  </si>
  <si>
    <t>Returns X number of characters to the left</t>
  </si>
  <si>
    <t>… to the right</t>
  </si>
  <si>
    <t>Returns middle text based on x characters to the right, and x to the left</t>
  </si>
  <si>
    <t>… upper case</t>
  </si>
  <si>
    <t xml:space="preserve">Creates a date field. </t>
  </si>
  <si>
    <t>12-5-1989</t>
  </si>
  <si>
    <t>Turned date string/text into date format</t>
  </si>
  <si>
    <t>Turned time string/text into time format</t>
  </si>
  <si>
    <t>Adds X number of months to given date</t>
  </si>
  <si>
    <t>Extracts day (number)</t>
  </si>
  <si>
    <t>Extracts month (number)</t>
  </si>
  <si>
    <t>Extracts year (number)</t>
  </si>
  <si>
    <t xml:space="preserve">Number of Days between two dates, EXCLUDING LAST ONE! </t>
  </si>
  <si>
    <t>Today's Date, will change every time you refresh/open document</t>
  </si>
  <si>
    <t>Outputs end of month based on X number of months (0 is current and adding - going into past)</t>
  </si>
  <si>
    <t>DATE FUNCTION</t>
  </si>
  <si>
    <t>TIME FUNCTION</t>
  </si>
  <si>
    <t>From date_function Table</t>
  </si>
  <si>
    <t>From time_function Table</t>
  </si>
  <si>
    <t>Outputs day of week in numbers 1-7 (1: Sunday &amp; 7: Saturday)</t>
  </si>
  <si>
    <t>Week # // You can add which day a week starts (e.g. Sunday is day 1 or Monday?)</t>
  </si>
  <si>
    <t>day</t>
  </si>
  <si>
    <t>month</t>
  </si>
  <si>
    <t>year</t>
  </si>
  <si>
    <t>hour</t>
  </si>
  <si>
    <t>minute</t>
  </si>
  <si>
    <t>seconds</t>
  </si>
  <si>
    <t>Extracts hour (based on 24-hour clock)</t>
  </si>
  <si>
    <t>10:15:20</t>
  </si>
  <si>
    <t>Extracts minutes (number)</t>
  </si>
  <si>
    <t>Extracts seconds (number)</t>
  </si>
  <si>
    <t xml:space="preserve">Current Time (24-Hr) VERY Volatile. Can change while you have a spreadsheet open. </t>
  </si>
  <si>
    <t>Based on index number, outputs value from list within function (List: e.g. "New York" is #1 from list "New York", "Denver", "San Francisco", "Miami")</t>
  </si>
  <si>
    <t>Fruits</t>
  </si>
  <si>
    <t>Amount</t>
  </si>
  <si>
    <t>Banana</t>
  </si>
  <si>
    <t>Cherry</t>
  </si>
  <si>
    <t>Guava</t>
  </si>
  <si>
    <t>Mango</t>
  </si>
  <si>
    <t>Melon</t>
  </si>
  <si>
    <t>Orange</t>
  </si>
  <si>
    <t>Pineapple</t>
  </si>
  <si>
    <t>Strawberry</t>
  </si>
  <si>
    <t>Sum</t>
  </si>
  <si>
    <t>Average</t>
  </si>
  <si>
    <t>Min</t>
  </si>
  <si>
    <t>Max</t>
  </si>
  <si>
    <t>CHOOSE + VLOOKUP</t>
  </si>
  <si>
    <t>Outputs column # of reference cell (if no cell added, current column)</t>
  </si>
  <si>
    <t>C33:E33</t>
  </si>
  <si>
    <t>Number of columns in array</t>
  </si>
  <si>
    <t>TRANSPOSE - FUNCTION</t>
  </si>
  <si>
    <t>Excludes NA as an error</t>
  </si>
  <si>
    <t>Is there a formula or a direct input</t>
  </si>
  <si>
    <t>Boolean or IF statement</t>
  </si>
  <si>
    <t>hey</t>
  </si>
  <si>
    <t>HEY</t>
  </si>
  <si>
    <t>Adds hyperlink, label optional</t>
  </si>
  <si>
    <t>A</t>
  </si>
  <si>
    <t>B</t>
  </si>
  <si>
    <t>C</t>
  </si>
  <si>
    <t>D</t>
  </si>
  <si>
    <t>From letters Table</t>
  </si>
  <si>
    <t>LETTERS</t>
  </si>
  <si>
    <t>Airplane</t>
  </si>
  <si>
    <t>Baby</t>
  </si>
  <si>
    <t>Car</t>
  </si>
  <si>
    <t>Diamond</t>
  </si>
  <si>
    <t>WORDS</t>
  </si>
  <si>
    <t>From letters_words table</t>
  </si>
  <si>
    <t>* Outputs the cell content of row or column X within a given array</t>
  </si>
  <si>
    <t>* You can enter either row or number OR both!</t>
  </si>
  <si>
    <t>* Consider applications with match on header, or also header and left column match</t>
  </si>
  <si>
    <t>* Outputs row number of given element in column array</t>
  </si>
  <si>
    <t>* If row array, outputs column number of given element</t>
  </si>
  <si>
    <t>*Outputs row number of given cell</t>
  </si>
  <si>
    <t>* Outsputs number of rows in selected array</t>
  </si>
  <si>
    <t>* ARRAY FORMULA!</t>
  </si>
  <si>
    <t>* Must place formula within an array</t>
  </si>
  <si>
    <t>*  Run it with Shift/Ctrl/Enter</t>
  </si>
  <si>
    <t>* Copies given column range and pastes in given row range</t>
  </si>
  <si>
    <t>* OR vice versa</t>
  </si>
  <si>
    <t>WORD1</t>
  </si>
  <si>
    <t>WORD2</t>
  </si>
  <si>
    <t>Alligator</t>
  </si>
  <si>
    <t>Bone</t>
  </si>
  <si>
    <t>Couch</t>
  </si>
  <si>
    <t>Doll</t>
  </si>
  <si>
    <t>* TO THE RIGHT is key! If output needed on the left, use INDEX+MATCH</t>
  </si>
  <si>
    <t>* Given element (hard-coded or cell reference), looks for element in table array given, and outputs any element in same row TO THE RIGHT based on column number given</t>
  </si>
  <si>
    <t>Based on a condition, provide instructions if True, and if False (either an output or perhaps another function)</t>
  </si>
  <si>
    <r>
      <t xml:space="preserve">Given multiple conditions, if </t>
    </r>
    <r>
      <rPr>
        <u/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of them is met by given element/cell, outputs TRUE</t>
    </r>
  </si>
  <si>
    <t>Given multiple conditions, if ALL are true for given element/cell, outputs TRUE</t>
  </si>
  <si>
    <t>Outputs opposite of logical (TRUE/FALSE) entered or in reference cell</t>
  </si>
  <si>
    <t>Outputs FALSE logical</t>
  </si>
  <si>
    <t>Outputs TRUE logical</t>
  </si>
  <si>
    <t>WORD</t>
  </si>
  <si>
    <t>character count</t>
  </si>
  <si>
    <t>Sums array based on 1 criteria within a given array</t>
  </si>
  <si>
    <t>Sums array based on multiple criteria within a given array</t>
  </si>
  <si>
    <t>Camel</t>
  </si>
  <si>
    <t>Thing</t>
  </si>
  <si>
    <t>People</t>
  </si>
  <si>
    <t>Animal</t>
  </si>
  <si>
    <t>category</t>
  </si>
  <si>
    <t>Armadillo</t>
  </si>
  <si>
    <t>From word_count table, sum all</t>
  </si>
  <si>
    <t>From word_count table, sum all if word starts with a</t>
  </si>
  <si>
    <t>Sum all if word starts with a and category Animal</t>
  </si>
  <si>
    <t>character count doubled</t>
  </si>
  <si>
    <t>* Given multiple arrays, multiplies all number in the same relative row 1st and sums each result</t>
  </si>
  <si>
    <t>* NOT, sum column and muntiply result</t>
  </si>
  <si>
    <t>* Row is relative, arrays do not have to be in the same rows but  likely</t>
  </si>
  <si>
    <t>Returns positive version the number given (direct or in cell)</t>
  </si>
  <si>
    <t>Removes everything past the decimal from number entered</t>
  </si>
  <si>
    <t>cuts X numer of decimals from integer (0 does the same as INT)</t>
  </si>
  <si>
    <t>* Note, changing format to remove decimals only hides them. This way, they are removed.</t>
  </si>
  <si>
    <t>* Note, changing format to remove decimals only hides them. This way, X decimals are removed.</t>
  </si>
  <si>
    <r>
      <t xml:space="preserve">Generates a random </t>
    </r>
    <r>
      <rPr>
        <u/>
        <sz val="11"/>
        <color theme="1"/>
        <rFont val="Calibri"/>
        <family val="2"/>
        <scheme val="minor"/>
      </rPr>
      <t>proportion</t>
    </r>
    <r>
      <rPr>
        <sz val="11"/>
        <color theme="1"/>
        <rFont val="Calibri"/>
        <family val="2"/>
        <scheme val="minor"/>
      </rPr>
      <t>. Very Volatile!</t>
    </r>
  </si>
  <si>
    <t>Returns remainder based on a given number and divisor</t>
  </si>
  <si>
    <t>MIN</t>
  </si>
  <si>
    <t>character count tripled</t>
  </si>
  <si>
    <r>
      <t xml:space="preserve">* Counts the number of cells </t>
    </r>
    <r>
      <rPr>
        <u/>
        <sz val="11"/>
        <color theme="1"/>
        <rFont val="Calibri"/>
        <family val="2"/>
        <scheme val="minor"/>
      </rPr>
      <t>with numbers</t>
    </r>
    <r>
      <rPr>
        <sz val="11"/>
        <color theme="1"/>
        <rFont val="Calibri"/>
        <family val="2"/>
        <scheme val="minor"/>
      </rPr>
      <t xml:space="preserve"> in a given range</t>
    </r>
  </si>
  <si>
    <t>* You can include multiple columns in range, it will count cells, Not row</t>
  </si>
  <si>
    <t>* if cell contains notnumber, it will not add to count and will not output error</t>
  </si>
  <si>
    <t>Counts number of cells in a given range EXCLUDING blanks</t>
  </si>
  <si>
    <t>Counts number of empty cells in given range</t>
  </si>
  <si>
    <t>Starting position of first character of text entered (NOTE, looks at portion of words too). VS. SEARCH - FIND is case sensitive (so it looks for an exact match)</t>
  </si>
  <si>
    <t>Starting position of first character of text entered (NOTE, looks at portion of words too). VS. FIND- SEARCH  is not case sensitive AND you can use wildcards ? matches 1 character and an * matches any series of characters</t>
  </si>
  <si>
    <t>outputs average based on given numbers or cell range with numbers (columns + rows ok) // Error if non-number</t>
  </si>
  <si>
    <t>Same as average, BUT includes non-numbers with following assumptions: text = 0, FALSE = 0, TRUE = 1,</t>
  </si>
  <si>
    <t>average of array of numnbers based on one or more criteria</t>
  </si>
  <si>
    <t>letter_word1_word2</t>
  </si>
  <si>
    <t>A1</t>
  </si>
  <si>
    <t>Is the element or content in cell, a default reference OR assigned as a reference on this workbook? Reder to "Name Manager"</t>
  </si>
  <si>
    <t>Assignment!A2</t>
  </si>
  <si>
    <t>Basically… if you manually enter this content into a function, would Excel know to reference something</t>
  </si>
  <si>
    <t>Based on 1 or more criteria, count the number of relative rows all criterias are met</t>
  </si>
  <si>
    <t>Note: Results typically based off 24-hour vs. 12-Hour Clock</t>
  </si>
  <si>
    <t>* Won't work, can only select row or column</t>
  </si>
  <si>
    <t>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</si>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</sst>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F400]h:mm:ss\ AM/PM"/>
    <numFmt numFmtId="165" formatCode="_(&quot;$&quot;* #,##0_);_(&quot;$&quot;* \(#,##0\);_(&quot;$&quot;* &quot;-&quot;??_);_(@_)"/>
    <numFmt numFmtId="171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rgb="FF1D1C1D"/>
      <name val="Arial"/>
      <family val="2"/>
    </font>
    <font>
      <sz val="9"/>
      <color rgb="FF1D1C1D"/>
      <name val="Arial"/>
      <family val="2"/>
    </font>
    <font>
      <u/>
      <sz val="11"/>
      <color theme="10"/>
      <name val="Calibri"/>
      <family val="2"/>
      <scheme val="minor"/>
    </font>
    <font>
      <strike/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3A3A3A"/>
      <name val="Courier New"/>
      <family val="3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2"/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7" fillId="0" borderId="0" xfId="0" applyFont="1" applyFill="1"/>
    <xf numFmtId="0" fontId="2" fillId="0" borderId="0" xfId="0" applyFont="1" applyFill="1" applyAlignment="1">
      <alignment horizontal="center"/>
    </xf>
    <xf numFmtId="14" fontId="0" fillId="0" borderId="0" xfId="0" applyNumberFormat="1" applyFill="1"/>
    <xf numFmtId="0" fontId="0" fillId="0" borderId="1" xfId="0" applyFill="1" applyBorder="1"/>
    <xf numFmtId="0" fontId="2" fillId="0" borderId="1" xfId="0" applyFont="1" applyFill="1" applyBorder="1"/>
    <xf numFmtId="49" fontId="0" fillId="0" borderId="0" xfId="0" applyNumberFormat="1" applyFill="1"/>
    <xf numFmtId="0" fontId="0" fillId="0" borderId="0" xfId="0" applyFill="1" applyBorder="1"/>
    <xf numFmtId="0" fontId="8" fillId="0" borderId="0" xfId="0" applyFont="1" applyFill="1"/>
    <xf numFmtId="0" fontId="8" fillId="0" borderId="0" xfId="0" applyFont="1" applyFill="1" applyBorder="1"/>
    <xf numFmtId="18" fontId="0" fillId="0" borderId="0" xfId="0" applyNumberFormat="1" applyFill="1"/>
    <xf numFmtId="164" fontId="0" fillId="0" borderId="0" xfId="0" applyNumberFormat="1" applyFill="1"/>
    <xf numFmtId="0" fontId="9" fillId="0" borderId="0" xfId="0" applyFont="1" applyFill="1"/>
    <xf numFmtId="22" fontId="0" fillId="0" borderId="0" xfId="0" applyNumberFormat="1" applyFill="1"/>
    <xf numFmtId="165" fontId="0" fillId="0" borderId="1" xfId="1" applyNumberFormat="1" applyFont="1" applyFill="1" applyBorder="1"/>
    <xf numFmtId="0" fontId="10" fillId="0" borderId="0" xfId="0" applyFont="1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12" xfId="0" applyFill="1" applyBorder="1"/>
    <xf numFmtId="0" fontId="11" fillId="0" borderId="10" xfId="0" applyFont="1" applyFill="1" applyBorder="1"/>
    <xf numFmtId="0" fontId="0" fillId="0" borderId="0" xfId="0" applyFont="1" applyFill="1"/>
    <xf numFmtId="0" fontId="6" fillId="0" borderId="0" xfId="2" applyFill="1"/>
    <xf numFmtId="2" fontId="0" fillId="0" borderId="0" xfId="0" applyNumberFormat="1" applyFill="1"/>
    <xf numFmtId="0" fontId="5" fillId="0" borderId="0" xfId="0" applyFont="1" applyAlignment="1">
      <alignment horizontal="left" vertical="top" wrapText="1"/>
    </xf>
    <xf numFmtId="0" fontId="2" fillId="0" borderId="0" xfId="0" applyFont="1" applyFill="1" applyBorder="1"/>
    <xf numFmtId="1" fontId="0" fillId="0" borderId="0" xfId="0" applyNumberFormat="1" applyFill="1"/>
    <xf numFmtId="0" fontId="0" fillId="0" borderId="13" xfId="0" applyFill="1" applyBorder="1"/>
    <xf numFmtId="0" fontId="0" fillId="0" borderId="0" xfId="0" applyFill="1" applyAlignment="1">
      <alignment horizontal="right"/>
    </xf>
    <xf numFmtId="0" fontId="8" fillId="0" borderId="0" xfId="0" applyFont="1" applyFill="1" applyAlignment="1">
      <alignment horizontal="right"/>
    </xf>
    <xf numFmtId="0" fontId="0" fillId="0" borderId="0" xfId="0" applyFill="1" applyAlignment="1"/>
    <xf numFmtId="171" fontId="0" fillId="0" borderId="0" xfId="0" applyNumberFormat="1" applyFill="1"/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xcelchamps.com/blog/excel-function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CC84-A48A-4587-9A01-C2DF98275C0A}">
  <dimension ref="A1:B109"/>
  <sheetViews>
    <sheetView workbookViewId="0">
      <selection activeCell="B10" sqref="B10"/>
    </sheetView>
  </sheetViews>
  <sheetFormatPr defaultRowHeight="14.4" x14ac:dyDescent="0.3"/>
  <cols>
    <col min="1" max="1" width="8.88671875" style="6"/>
    <col min="2" max="2" width="18.77734375" style="6" customWidth="1"/>
    <col min="3" max="16384" width="8.88671875" style="6"/>
  </cols>
  <sheetData>
    <row r="1" spans="1:2" x14ac:dyDescent="0.3">
      <c r="A1" s="5" t="s">
        <v>10</v>
      </c>
    </row>
    <row r="2" spans="1:2" x14ac:dyDescent="0.3">
      <c r="A2" s="6">
        <v>1</v>
      </c>
      <c r="B2" s="6" t="s">
        <v>0</v>
      </c>
    </row>
    <row r="3" spans="1:2" x14ac:dyDescent="0.3">
      <c r="A3" s="6">
        <v>2</v>
      </c>
      <c r="B3" s="6" t="s">
        <v>1</v>
      </c>
    </row>
    <row r="4" spans="1:2" x14ac:dyDescent="0.3">
      <c r="A4" s="6">
        <v>3</v>
      </c>
      <c r="B4" s="6" t="s">
        <v>2</v>
      </c>
    </row>
    <row r="5" spans="1:2" x14ac:dyDescent="0.3">
      <c r="A5" s="6">
        <v>4</v>
      </c>
      <c r="B5" s="6" t="s">
        <v>3</v>
      </c>
    </row>
    <row r="6" spans="1:2" x14ac:dyDescent="0.3">
      <c r="A6" s="6">
        <v>5</v>
      </c>
      <c r="B6" s="6" t="s">
        <v>4</v>
      </c>
    </row>
    <row r="7" spans="1:2" x14ac:dyDescent="0.3">
      <c r="A7" s="6">
        <v>6</v>
      </c>
      <c r="B7" s="6" t="s">
        <v>5</v>
      </c>
    </row>
    <row r="8" spans="1:2" s="8" customFormat="1" x14ac:dyDescent="0.3">
      <c r="A8" s="8">
        <v>7</v>
      </c>
      <c r="B8" s="8" t="s">
        <v>6</v>
      </c>
    </row>
    <row r="9" spans="1:2" x14ac:dyDescent="0.3">
      <c r="A9" s="6">
        <v>8</v>
      </c>
      <c r="B9" s="6" t="s">
        <v>7</v>
      </c>
    </row>
    <row r="10" spans="1:2" x14ac:dyDescent="0.3">
      <c r="A10" s="6">
        <v>9</v>
      </c>
      <c r="B10" s="6" t="s">
        <v>8</v>
      </c>
    </row>
    <row r="11" spans="1:2" x14ac:dyDescent="0.3">
      <c r="A11" s="6">
        <v>10</v>
      </c>
      <c r="B11" s="6" t="s">
        <v>9</v>
      </c>
    </row>
    <row r="12" spans="1:2" x14ac:dyDescent="0.3">
      <c r="A12" s="5" t="s">
        <v>11</v>
      </c>
    </row>
    <row r="13" spans="1:2" x14ac:dyDescent="0.3">
      <c r="A13" s="6">
        <v>11</v>
      </c>
      <c r="B13" s="6" t="s">
        <v>12</v>
      </c>
    </row>
    <row r="14" spans="1:2" s="8" customFormat="1" x14ac:dyDescent="0.3">
      <c r="A14" s="8">
        <v>12</v>
      </c>
      <c r="B14" s="8" t="s">
        <v>13</v>
      </c>
    </row>
    <row r="15" spans="1:2" x14ac:dyDescent="0.3">
      <c r="A15" s="6">
        <v>13</v>
      </c>
      <c r="B15" s="6" t="s">
        <v>14</v>
      </c>
    </row>
    <row r="16" spans="1:2" x14ac:dyDescent="0.3">
      <c r="A16" s="6">
        <v>14</v>
      </c>
      <c r="B16" s="6" t="s">
        <v>15</v>
      </c>
    </row>
    <row r="17" spans="1:2" x14ac:dyDescent="0.3">
      <c r="A17" s="6">
        <v>15</v>
      </c>
      <c r="B17" s="6" t="s">
        <v>16</v>
      </c>
    </row>
    <row r="18" spans="1:2" x14ac:dyDescent="0.3">
      <c r="A18" s="6">
        <v>16</v>
      </c>
      <c r="B18" s="6" t="s">
        <v>17</v>
      </c>
    </row>
    <row r="19" spans="1:2" x14ac:dyDescent="0.3">
      <c r="A19" s="6">
        <v>17</v>
      </c>
      <c r="B19" s="6" t="s">
        <v>18</v>
      </c>
    </row>
    <row r="20" spans="1:2" x14ac:dyDescent="0.3">
      <c r="A20" s="6">
        <v>18</v>
      </c>
      <c r="B20" s="6" t="s">
        <v>19</v>
      </c>
    </row>
    <row r="21" spans="1:2" x14ac:dyDescent="0.3">
      <c r="A21" s="6">
        <v>19</v>
      </c>
      <c r="B21" s="6" t="s">
        <v>20</v>
      </c>
    </row>
    <row r="22" spans="1:2" x14ac:dyDescent="0.3">
      <c r="A22" s="6">
        <v>20</v>
      </c>
      <c r="B22" s="6" t="s">
        <v>21</v>
      </c>
    </row>
    <row r="23" spans="1:2" x14ac:dyDescent="0.3">
      <c r="A23" s="6">
        <v>21</v>
      </c>
      <c r="B23" s="6" t="s">
        <v>22</v>
      </c>
    </row>
    <row r="24" spans="1:2" x14ac:dyDescent="0.3">
      <c r="A24" s="6">
        <v>22</v>
      </c>
      <c r="B24" s="6" t="s">
        <v>23</v>
      </c>
    </row>
    <row r="25" spans="1:2" s="8" customFormat="1" x14ac:dyDescent="0.3">
      <c r="A25" s="8">
        <v>23</v>
      </c>
      <c r="B25" s="8" t="s">
        <v>24</v>
      </c>
    </row>
    <row r="26" spans="1:2" s="8" customFormat="1" x14ac:dyDescent="0.3">
      <c r="A26" s="8">
        <v>24</v>
      </c>
      <c r="B26" s="8" t="s">
        <v>25</v>
      </c>
    </row>
    <row r="27" spans="1:2" x14ac:dyDescent="0.3">
      <c r="A27" s="5" t="s">
        <v>26</v>
      </c>
    </row>
    <row r="28" spans="1:2" x14ac:dyDescent="0.3">
      <c r="A28" s="6">
        <v>25</v>
      </c>
      <c r="B28" s="6" t="s">
        <v>27</v>
      </c>
    </row>
    <row r="29" spans="1:2" x14ac:dyDescent="0.3">
      <c r="A29" s="6">
        <v>27</v>
      </c>
      <c r="B29" s="6" t="s">
        <v>28</v>
      </c>
    </row>
    <row r="30" spans="1:2" x14ac:dyDescent="0.3">
      <c r="A30" s="6">
        <v>26</v>
      </c>
      <c r="B30" s="6" t="s">
        <v>29</v>
      </c>
    </row>
    <row r="31" spans="1:2" x14ac:dyDescent="0.3">
      <c r="A31" s="6">
        <v>28</v>
      </c>
      <c r="B31" s="6" t="s">
        <v>30</v>
      </c>
    </row>
    <row r="32" spans="1:2" x14ac:dyDescent="0.3">
      <c r="A32" s="6">
        <v>29</v>
      </c>
      <c r="B32" s="6" t="s">
        <v>31</v>
      </c>
    </row>
    <row r="33" spans="1:2" x14ac:dyDescent="0.3">
      <c r="A33" s="6">
        <v>30</v>
      </c>
      <c r="B33" s="6" t="s">
        <v>32</v>
      </c>
    </row>
    <row r="34" spans="1:2" x14ac:dyDescent="0.3">
      <c r="A34" s="5" t="s">
        <v>33</v>
      </c>
    </row>
    <row r="35" spans="1:2" s="8" customFormat="1" x14ac:dyDescent="0.3">
      <c r="A35" s="8">
        <v>31</v>
      </c>
      <c r="B35" s="8" t="s">
        <v>34</v>
      </c>
    </row>
    <row r="36" spans="1:2" s="8" customFormat="1" x14ac:dyDescent="0.3">
      <c r="A36" s="8">
        <v>32</v>
      </c>
      <c r="B36" s="8" t="s">
        <v>35</v>
      </c>
    </row>
    <row r="37" spans="1:2" x14ac:dyDescent="0.3">
      <c r="A37" s="6">
        <v>33</v>
      </c>
      <c r="B37" s="6" t="s">
        <v>36</v>
      </c>
    </row>
    <row r="38" spans="1:2" x14ac:dyDescent="0.3">
      <c r="A38" s="6">
        <v>34</v>
      </c>
      <c r="B38" s="6" t="s">
        <v>37</v>
      </c>
    </row>
    <row r="39" spans="1:2" x14ac:dyDescent="0.3">
      <c r="A39" s="6">
        <v>35</v>
      </c>
      <c r="B39" s="6" t="s">
        <v>38</v>
      </c>
    </row>
    <row r="40" spans="1:2" s="8" customFormat="1" x14ac:dyDescent="0.3">
      <c r="A40" s="8">
        <v>36</v>
      </c>
      <c r="B40" s="8" t="s">
        <v>39</v>
      </c>
    </row>
    <row r="41" spans="1:2" s="8" customFormat="1" x14ac:dyDescent="0.3">
      <c r="A41" s="8">
        <v>37</v>
      </c>
      <c r="B41" s="8" t="s">
        <v>40</v>
      </c>
    </row>
    <row r="42" spans="1:2" x14ac:dyDescent="0.3">
      <c r="A42" s="6">
        <v>38</v>
      </c>
      <c r="B42" s="6" t="s">
        <v>41</v>
      </c>
    </row>
    <row r="43" spans="1:2" x14ac:dyDescent="0.3">
      <c r="A43" s="6">
        <v>39</v>
      </c>
      <c r="B43" s="6" t="s">
        <v>42</v>
      </c>
    </row>
    <row r="44" spans="1:2" s="8" customFormat="1" x14ac:dyDescent="0.3">
      <c r="A44" s="8">
        <v>40</v>
      </c>
      <c r="B44" s="8" t="s">
        <v>43</v>
      </c>
    </row>
    <row r="45" spans="1:2" s="8" customFormat="1" x14ac:dyDescent="0.3">
      <c r="A45" s="8">
        <v>41</v>
      </c>
      <c r="B45" s="8" t="s">
        <v>44</v>
      </c>
    </row>
    <row r="46" spans="1:2" x14ac:dyDescent="0.3">
      <c r="A46" s="6">
        <v>42</v>
      </c>
      <c r="B46" s="6" t="s">
        <v>45</v>
      </c>
    </row>
    <row r="47" spans="1:2" s="8" customFormat="1" x14ac:dyDescent="0.3">
      <c r="A47" s="8">
        <v>43</v>
      </c>
      <c r="B47" s="8" t="s">
        <v>46</v>
      </c>
    </row>
    <row r="48" spans="1:2" x14ac:dyDescent="0.3">
      <c r="A48" s="6">
        <v>44</v>
      </c>
      <c r="B48" s="6" t="s">
        <v>47</v>
      </c>
    </row>
    <row r="49" spans="1:2" x14ac:dyDescent="0.3">
      <c r="A49" s="6">
        <v>45</v>
      </c>
      <c r="B49" s="6" t="s">
        <v>48</v>
      </c>
    </row>
    <row r="50" spans="1:2" x14ac:dyDescent="0.3">
      <c r="A50" s="6">
        <v>46</v>
      </c>
      <c r="B50" s="6" t="s">
        <v>49</v>
      </c>
    </row>
    <row r="51" spans="1:2" x14ac:dyDescent="0.3">
      <c r="A51" s="6">
        <v>47</v>
      </c>
      <c r="B51" s="6" t="s">
        <v>50</v>
      </c>
    </row>
    <row r="52" spans="1:2" x14ac:dyDescent="0.3">
      <c r="A52" s="5" t="s">
        <v>51</v>
      </c>
    </row>
    <row r="53" spans="1:2" x14ac:dyDescent="0.3">
      <c r="A53" s="6">
        <v>48</v>
      </c>
      <c r="B53" s="6" t="s">
        <v>52</v>
      </c>
    </row>
    <row r="54" spans="1:2" x14ac:dyDescent="0.3">
      <c r="A54" s="6">
        <v>49</v>
      </c>
      <c r="B54" s="6" t="s">
        <v>53</v>
      </c>
    </row>
    <row r="55" spans="1:2" x14ac:dyDescent="0.3">
      <c r="A55" s="6">
        <v>50</v>
      </c>
      <c r="B55" s="6" t="s">
        <v>54</v>
      </c>
    </row>
    <row r="56" spans="1:2" x14ac:dyDescent="0.3">
      <c r="A56" s="6">
        <v>51</v>
      </c>
      <c r="B56" s="6" t="s">
        <v>55</v>
      </c>
    </row>
    <row r="57" spans="1:2" x14ac:dyDescent="0.3">
      <c r="A57" s="6">
        <v>52</v>
      </c>
      <c r="B57" s="6" t="s">
        <v>56</v>
      </c>
    </row>
    <row r="58" spans="1:2" x14ac:dyDescent="0.3">
      <c r="A58" s="6">
        <v>53</v>
      </c>
      <c r="B58" s="6" t="s">
        <v>57</v>
      </c>
    </row>
    <row r="59" spans="1:2" x14ac:dyDescent="0.3">
      <c r="A59" s="6">
        <v>54</v>
      </c>
      <c r="B59" s="7" t="b">
        <v>0</v>
      </c>
    </row>
    <row r="60" spans="1:2" x14ac:dyDescent="0.3">
      <c r="A60" s="6">
        <v>55</v>
      </c>
      <c r="B60" s="7" t="b">
        <v>1</v>
      </c>
    </row>
    <row r="61" spans="1:2" x14ac:dyDescent="0.3">
      <c r="A61" s="5" t="s">
        <v>69</v>
      </c>
    </row>
    <row r="62" spans="1:2" x14ac:dyDescent="0.3">
      <c r="A62" s="6">
        <v>56</v>
      </c>
      <c r="B62" s="6" t="s">
        <v>58</v>
      </c>
    </row>
    <row r="63" spans="1:2" x14ac:dyDescent="0.3">
      <c r="A63" s="6">
        <v>57</v>
      </c>
      <c r="B63" s="6" t="s">
        <v>59</v>
      </c>
    </row>
    <row r="64" spans="1:2" x14ac:dyDescent="0.3">
      <c r="A64" s="6">
        <v>58</v>
      </c>
      <c r="B64" s="6" t="s">
        <v>60</v>
      </c>
    </row>
    <row r="65" spans="1:2" x14ac:dyDescent="0.3">
      <c r="A65" s="6">
        <v>59</v>
      </c>
      <c r="B65" s="6" t="s">
        <v>61</v>
      </c>
    </row>
    <row r="66" spans="1:2" x14ac:dyDescent="0.3">
      <c r="A66" s="6">
        <v>60</v>
      </c>
      <c r="B66" s="6" t="s">
        <v>62</v>
      </c>
    </row>
    <row r="67" spans="1:2" s="8" customFormat="1" x14ac:dyDescent="0.3">
      <c r="A67" s="8">
        <v>61</v>
      </c>
      <c r="B67" s="8" t="s">
        <v>63</v>
      </c>
    </row>
    <row r="68" spans="1:2" x14ac:dyDescent="0.3">
      <c r="A68" s="6">
        <v>62</v>
      </c>
      <c r="B68" s="6" t="s">
        <v>64</v>
      </c>
    </row>
    <row r="69" spans="1:2" x14ac:dyDescent="0.3">
      <c r="A69" s="6">
        <v>63</v>
      </c>
      <c r="B69" s="6" t="s">
        <v>65</v>
      </c>
    </row>
    <row r="70" spans="1:2" s="8" customFormat="1" x14ac:dyDescent="0.3">
      <c r="A70" s="8">
        <v>64</v>
      </c>
      <c r="B70" s="8" t="s">
        <v>66</v>
      </c>
    </row>
    <row r="71" spans="1:2" x14ac:dyDescent="0.3">
      <c r="A71" s="6">
        <v>65</v>
      </c>
      <c r="B71" s="6" t="s">
        <v>67</v>
      </c>
    </row>
    <row r="72" spans="1:2" x14ac:dyDescent="0.3">
      <c r="A72" s="6">
        <v>66</v>
      </c>
      <c r="B72" s="6" t="s">
        <v>68</v>
      </c>
    </row>
    <row r="73" spans="1:2" x14ac:dyDescent="0.3">
      <c r="A73" s="5" t="s">
        <v>70</v>
      </c>
    </row>
    <row r="74" spans="1:2" x14ac:dyDescent="0.3">
      <c r="A74" s="6">
        <v>67</v>
      </c>
      <c r="B74" s="6" t="s">
        <v>71</v>
      </c>
    </row>
    <row r="75" spans="1:2" x14ac:dyDescent="0.3">
      <c r="A75" s="6">
        <v>68</v>
      </c>
      <c r="B75" s="6" t="s">
        <v>72</v>
      </c>
    </row>
    <row r="76" spans="1:2" x14ac:dyDescent="0.3">
      <c r="A76" s="6">
        <v>69</v>
      </c>
      <c r="B76" s="6" t="s">
        <v>73</v>
      </c>
    </row>
    <row r="77" spans="1:2" s="8" customFormat="1" x14ac:dyDescent="0.3">
      <c r="A77" s="8">
        <v>70</v>
      </c>
      <c r="B77" s="8" t="s">
        <v>74</v>
      </c>
    </row>
    <row r="78" spans="1:2" x14ac:dyDescent="0.3">
      <c r="A78" s="6">
        <v>71</v>
      </c>
      <c r="B78" s="6" t="s">
        <v>75</v>
      </c>
    </row>
    <row r="79" spans="1:2" x14ac:dyDescent="0.3">
      <c r="A79" s="6">
        <v>72</v>
      </c>
      <c r="B79" s="6" t="s">
        <v>76</v>
      </c>
    </row>
    <row r="80" spans="1:2" x14ac:dyDescent="0.3">
      <c r="A80" s="6">
        <v>73</v>
      </c>
      <c r="B80" s="6" t="s">
        <v>77</v>
      </c>
    </row>
    <row r="81" spans="1:2" s="8" customFormat="1" x14ac:dyDescent="0.3">
      <c r="A81" s="8">
        <v>74</v>
      </c>
      <c r="B81" s="8" t="s">
        <v>78</v>
      </c>
    </row>
    <row r="82" spans="1:2" x14ac:dyDescent="0.3">
      <c r="A82" s="6">
        <v>75</v>
      </c>
      <c r="B82" s="6" t="s">
        <v>79</v>
      </c>
    </row>
    <row r="83" spans="1:2" x14ac:dyDescent="0.3">
      <c r="A83" s="6">
        <v>76</v>
      </c>
      <c r="B83" s="6" t="s">
        <v>80</v>
      </c>
    </row>
    <row r="84" spans="1:2" x14ac:dyDescent="0.3">
      <c r="A84" s="6">
        <v>77</v>
      </c>
      <c r="B84" s="6" t="s">
        <v>30</v>
      </c>
    </row>
    <row r="85" spans="1:2" ht="25.2" customHeight="1" x14ac:dyDescent="0.3">
      <c r="A85" s="5" t="s">
        <v>81</v>
      </c>
    </row>
    <row r="86" spans="1:2" s="8" customFormat="1" x14ac:dyDescent="0.3">
      <c r="A86" s="8">
        <v>78</v>
      </c>
      <c r="B86" s="8" t="s">
        <v>82</v>
      </c>
    </row>
    <row r="87" spans="1:2" s="8" customFormat="1" x14ac:dyDescent="0.3">
      <c r="A87" s="8">
        <v>79</v>
      </c>
      <c r="B87" s="8" t="s">
        <v>83</v>
      </c>
    </row>
    <row r="88" spans="1:2" s="8" customFormat="1" x14ac:dyDescent="0.3">
      <c r="A88" s="8">
        <v>80</v>
      </c>
      <c r="B88" s="8" t="s">
        <v>84</v>
      </c>
    </row>
    <row r="89" spans="1:2" x14ac:dyDescent="0.3">
      <c r="A89" s="6">
        <v>81</v>
      </c>
      <c r="B89" s="6" t="s">
        <v>85</v>
      </c>
    </row>
    <row r="90" spans="1:2" s="8" customFormat="1" x14ac:dyDescent="0.3">
      <c r="A90" s="8">
        <v>82</v>
      </c>
      <c r="B90" s="8" t="s">
        <v>86</v>
      </c>
    </row>
    <row r="91" spans="1:2" s="8" customFormat="1" x14ac:dyDescent="0.3">
      <c r="A91" s="8">
        <v>83</v>
      </c>
      <c r="B91" s="8" t="s">
        <v>87</v>
      </c>
    </row>
    <row r="92" spans="1:2" s="8" customFormat="1" x14ac:dyDescent="0.3">
      <c r="A92" s="8">
        <v>84</v>
      </c>
      <c r="B92" s="8" t="s">
        <v>88</v>
      </c>
    </row>
    <row r="93" spans="1:2" s="8" customFormat="1" x14ac:dyDescent="0.3">
      <c r="A93" s="8">
        <v>85</v>
      </c>
      <c r="B93" s="8" t="s">
        <v>89</v>
      </c>
    </row>
    <row r="94" spans="1:2" x14ac:dyDescent="0.3">
      <c r="A94" s="6">
        <v>86</v>
      </c>
      <c r="B94" s="6" t="s">
        <v>90</v>
      </c>
    </row>
    <row r="95" spans="1:2" x14ac:dyDescent="0.3">
      <c r="A95" s="6">
        <v>87</v>
      </c>
      <c r="B95" s="6" t="s">
        <v>91</v>
      </c>
    </row>
    <row r="96" spans="1:2" x14ac:dyDescent="0.3">
      <c r="A96" s="6">
        <v>88</v>
      </c>
      <c r="B96" s="6" t="s">
        <v>92</v>
      </c>
    </row>
    <row r="97" spans="1:2" x14ac:dyDescent="0.3">
      <c r="A97" s="6">
        <v>89</v>
      </c>
      <c r="B97" s="6" t="s">
        <v>93</v>
      </c>
    </row>
    <row r="98" spans="1:2" x14ac:dyDescent="0.3">
      <c r="A98" s="6">
        <v>90</v>
      </c>
      <c r="B98" s="6" t="s">
        <v>94</v>
      </c>
    </row>
    <row r="99" spans="1:2" x14ac:dyDescent="0.3">
      <c r="A99" s="6">
        <v>91</v>
      </c>
      <c r="B99" s="6" t="s">
        <v>95</v>
      </c>
    </row>
    <row r="100" spans="1:2" x14ac:dyDescent="0.3">
      <c r="A100" s="6">
        <v>92</v>
      </c>
      <c r="B100" s="6" t="s">
        <v>96</v>
      </c>
    </row>
    <row r="101" spans="1:2" x14ac:dyDescent="0.3">
      <c r="A101" s="6">
        <v>93</v>
      </c>
      <c r="B101" s="6" t="s">
        <v>97</v>
      </c>
    </row>
    <row r="102" spans="1:2" x14ac:dyDescent="0.3">
      <c r="A102" s="6">
        <v>94</v>
      </c>
      <c r="B102" s="6" t="s">
        <v>98</v>
      </c>
    </row>
    <row r="103" spans="1:2" x14ac:dyDescent="0.3">
      <c r="A103" s="6">
        <v>95</v>
      </c>
      <c r="B103" s="6" t="s">
        <v>99</v>
      </c>
    </row>
    <row r="104" spans="1:2" x14ac:dyDescent="0.3">
      <c r="A104" s="6">
        <v>96</v>
      </c>
      <c r="B104" s="6" t="s">
        <v>100</v>
      </c>
    </row>
    <row r="105" spans="1:2" x14ac:dyDescent="0.3">
      <c r="A105" s="6">
        <v>97</v>
      </c>
      <c r="B105" s="6" t="s">
        <v>101</v>
      </c>
    </row>
    <row r="106" spans="1:2" x14ac:dyDescent="0.3">
      <c r="A106" s="5" t="s">
        <v>102</v>
      </c>
    </row>
    <row r="107" spans="1:2" s="8" customFormat="1" x14ac:dyDescent="0.3">
      <c r="A107" s="8">
        <v>98</v>
      </c>
      <c r="B107" s="8" t="s">
        <v>103</v>
      </c>
    </row>
    <row r="108" spans="1:2" s="8" customFormat="1" x14ac:dyDescent="0.3">
      <c r="A108" s="8">
        <v>99</v>
      </c>
      <c r="B108" s="8" t="s">
        <v>104</v>
      </c>
    </row>
    <row r="109" spans="1:2" s="8" customFormat="1" x14ac:dyDescent="0.3">
      <c r="A109" s="8">
        <v>100</v>
      </c>
      <c r="B109" s="8" t="s">
        <v>105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2C7D-7DDC-4DD9-8793-0203E1A79892}">
  <dimension ref="A2:J14"/>
  <sheetViews>
    <sheetView zoomScale="111" workbookViewId="0">
      <selection activeCell="A10" sqref="A10"/>
    </sheetView>
  </sheetViews>
  <sheetFormatPr defaultRowHeight="14.4" x14ac:dyDescent="0.3"/>
  <sheetData>
    <row r="2" spans="1:10" x14ac:dyDescent="0.3">
      <c r="A2" s="1" t="s">
        <v>113</v>
      </c>
      <c r="B2" s="4" t="s">
        <v>114</v>
      </c>
    </row>
    <row r="4" spans="1:10" x14ac:dyDescent="0.3">
      <c r="A4" s="2" t="s">
        <v>106</v>
      </c>
    </row>
    <row r="5" spans="1:10" x14ac:dyDescent="0.3">
      <c r="A5" s="3" t="s">
        <v>107</v>
      </c>
    </row>
    <row r="6" spans="1:10" x14ac:dyDescent="0.3">
      <c r="A6" s="3" t="s">
        <v>108</v>
      </c>
    </row>
    <row r="7" spans="1:10" x14ac:dyDescent="0.3">
      <c r="A7" s="3" t="s">
        <v>109</v>
      </c>
    </row>
    <row r="8" spans="1:10" x14ac:dyDescent="0.3">
      <c r="A8" s="3" t="s">
        <v>110</v>
      </c>
    </row>
    <row r="9" spans="1:10" x14ac:dyDescent="0.3">
      <c r="A9" s="3" t="s">
        <v>111</v>
      </c>
    </row>
    <row r="10" spans="1:10" x14ac:dyDescent="0.3">
      <c r="A10" s="3" t="s">
        <v>112</v>
      </c>
    </row>
    <row r="12" spans="1:10" x14ac:dyDescent="0.3">
      <c r="A12" s="40" t="s">
        <v>115</v>
      </c>
      <c r="B12" s="40"/>
      <c r="C12" s="40"/>
      <c r="D12" s="40"/>
      <c r="E12" s="40"/>
      <c r="F12" s="40"/>
      <c r="G12" s="40"/>
      <c r="H12" s="40"/>
      <c r="I12" s="40"/>
      <c r="J12" s="40"/>
    </row>
    <row r="13" spans="1:10" x14ac:dyDescent="0.3">
      <c r="A13" s="40"/>
      <c r="B13" s="40"/>
      <c r="C13" s="40"/>
      <c r="D13" s="40"/>
      <c r="E13" s="40"/>
      <c r="F13" s="40"/>
      <c r="G13" s="40"/>
      <c r="H13" s="40"/>
      <c r="I13" s="40"/>
      <c r="J13" s="40"/>
    </row>
    <row r="14" spans="1:10" x14ac:dyDescent="0.3">
      <c r="A14" s="40"/>
      <c r="B14" s="40"/>
      <c r="C14" s="40"/>
      <c r="D14" s="40"/>
      <c r="E14" s="40"/>
      <c r="F14" s="40"/>
      <c r="G14" s="40"/>
      <c r="H14" s="40"/>
      <c r="I14" s="40"/>
      <c r="J14" s="40"/>
    </row>
  </sheetData>
  <mergeCells count="1">
    <mergeCell ref="A12:J14"/>
  </mergeCells>
  <hyperlinks>
    <hyperlink ref="B2" r:id="rId1" xr:uid="{07485FD3-16D8-43BD-B129-4757A9EA555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AC96-4299-4EB1-8F70-0F46FE7BBF0D}">
  <dimension ref="A1:L178"/>
  <sheetViews>
    <sheetView tabSelected="1" zoomScale="117" zoomScaleNormal="131" workbookViewId="0">
      <pane ySplit="1" topLeftCell="A2" activePane="bottomLeft" state="frozen"/>
      <selection pane="bottomLeft" activeCell="C32" sqref="C32"/>
    </sheetView>
  </sheetViews>
  <sheetFormatPr defaultRowHeight="14.4" x14ac:dyDescent="0.3"/>
  <cols>
    <col min="1" max="1" width="8.88671875" style="6"/>
    <col min="2" max="2" width="18.77734375" style="6" customWidth="1"/>
    <col min="3" max="3" width="50.5546875" style="6" bestFit="1" customWidth="1"/>
    <col min="4" max="4" width="32.5546875" style="6" bestFit="1" customWidth="1"/>
    <col min="5" max="5" width="23.44140625" style="6" customWidth="1"/>
    <col min="6" max="6" width="21.88671875" style="6" bestFit="1" customWidth="1"/>
    <col min="7" max="7" width="20.33203125" style="6" bestFit="1" customWidth="1"/>
    <col min="8" max="13" width="8.88671875" style="6"/>
    <col min="14" max="15" width="12.33203125" style="6" customWidth="1"/>
    <col min="16" max="16384" width="8.88671875" style="6"/>
  </cols>
  <sheetData>
    <row r="1" spans="1:10" s="50" customFormat="1" x14ac:dyDescent="0.3">
      <c r="A1" s="48" t="s">
        <v>264</v>
      </c>
      <c r="B1" s="49" t="s">
        <v>265</v>
      </c>
      <c r="C1" s="49" t="s">
        <v>117</v>
      </c>
      <c r="D1" s="49" t="s">
        <v>118</v>
      </c>
      <c r="E1" s="49" t="s">
        <v>122</v>
      </c>
    </row>
    <row r="2" spans="1:10" x14ac:dyDescent="0.3">
      <c r="A2" s="5" t="s">
        <v>10</v>
      </c>
      <c r="C2" s="9"/>
      <c r="D2" s="9"/>
      <c r="E2" s="9"/>
    </row>
    <row r="3" spans="1:10" x14ac:dyDescent="0.3">
      <c r="A3" s="6">
        <v>1</v>
      </c>
      <c r="B3" s="6" t="s">
        <v>0</v>
      </c>
      <c r="C3" s="6" t="s">
        <v>116</v>
      </c>
      <c r="D3" s="6" t="str">
        <f>LEFT(C3,4)</f>
        <v>This</v>
      </c>
      <c r="E3" s="6" t="s">
        <v>124</v>
      </c>
      <c r="J3" s="22"/>
    </row>
    <row r="4" spans="1:10" x14ac:dyDescent="0.3">
      <c r="A4" s="6">
        <v>2</v>
      </c>
      <c r="B4" s="6" t="s">
        <v>1</v>
      </c>
      <c r="C4" s="6" t="s">
        <v>116</v>
      </c>
      <c r="D4" s="6" t="str">
        <f>RIGHT(C4,10)</f>
        <v>ATA course</v>
      </c>
      <c r="E4" s="6" t="s">
        <v>125</v>
      </c>
    </row>
    <row r="5" spans="1:10" x14ac:dyDescent="0.3">
      <c r="A5" s="6">
        <v>3</v>
      </c>
      <c r="B5" s="6" t="s">
        <v>2</v>
      </c>
      <c r="C5" s="6" t="s">
        <v>116</v>
      </c>
      <c r="D5" s="6" t="str">
        <f>MID(C5,10,10)</f>
        <v>he Galvani</v>
      </c>
      <c r="E5" s="6" t="s">
        <v>126</v>
      </c>
    </row>
    <row r="6" spans="1:10" x14ac:dyDescent="0.3">
      <c r="A6" s="6">
        <v>4</v>
      </c>
      <c r="B6" s="6" t="s">
        <v>3</v>
      </c>
      <c r="C6" s="6" t="s">
        <v>116</v>
      </c>
      <c r="D6" s="6" t="str">
        <f>LOWER(C6)</f>
        <v>this is the galvanize data course</v>
      </c>
      <c r="E6" s="6" t="s">
        <v>119</v>
      </c>
    </row>
    <row r="7" spans="1:10" x14ac:dyDescent="0.3">
      <c r="A7" s="6">
        <v>5</v>
      </c>
      <c r="B7" s="6" t="s">
        <v>4</v>
      </c>
      <c r="C7" s="6" t="s">
        <v>116</v>
      </c>
      <c r="D7" s="6" t="str">
        <f>UPPER(C7)</f>
        <v>THIS IS THE GALVANIZE DATA COURSE</v>
      </c>
      <c r="E7" s="6" t="s">
        <v>127</v>
      </c>
    </row>
    <row r="8" spans="1:10" x14ac:dyDescent="0.3">
      <c r="A8" s="6">
        <v>6</v>
      </c>
      <c r="B8" s="6" t="s">
        <v>5</v>
      </c>
      <c r="C8" s="6" t="s">
        <v>120</v>
      </c>
      <c r="D8" s="6" t="str">
        <f>PROPER(C8)</f>
        <v>This Is The Galvanize Ttp Course</v>
      </c>
      <c r="E8" s="6" t="s">
        <v>121</v>
      </c>
    </row>
    <row r="9" spans="1:10" x14ac:dyDescent="0.3">
      <c r="A9" s="6">
        <v>8</v>
      </c>
      <c r="B9" s="6" t="s">
        <v>7</v>
      </c>
      <c r="C9" s="6" t="s">
        <v>116</v>
      </c>
      <c r="D9" s="6">
        <f>FIND("the",C9)</f>
        <v>9</v>
      </c>
      <c r="E9" s="46" t="s">
        <v>251</v>
      </c>
    </row>
    <row r="10" spans="1:10" x14ac:dyDescent="0.3">
      <c r="A10" s="6">
        <v>9</v>
      </c>
      <c r="B10" s="6" t="s">
        <v>8</v>
      </c>
      <c r="C10" s="6" t="s">
        <v>116</v>
      </c>
      <c r="D10" s="6">
        <f>SEARCH("data", C10)</f>
        <v>23</v>
      </c>
      <c r="E10" s="46" t="s">
        <v>252</v>
      </c>
    </row>
    <row r="11" spans="1:10" x14ac:dyDescent="0.3">
      <c r="C11" s="6" t="s">
        <v>116</v>
      </c>
      <c r="D11" s="6">
        <f>SEARCH("d*",C11)</f>
        <v>23</v>
      </c>
      <c r="E11" s="46"/>
    </row>
    <row r="12" spans="1:10" x14ac:dyDescent="0.3">
      <c r="A12" s="6">
        <v>10</v>
      </c>
      <c r="B12" s="6" t="s">
        <v>9</v>
      </c>
      <c r="C12" s="6" t="s">
        <v>116</v>
      </c>
      <c r="D12" s="6">
        <f>LEN(C12)</f>
        <v>33</v>
      </c>
      <c r="E12" s="6" t="s">
        <v>123</v>
      </c>
    </row>
    <row r="13" spans="1:10" x14ac:dyDescent="0.3">
      <c r="A13" s="5" t="s">
        <v>11</v>
      </c>
    </row>
    <row r="14" spans="1:10" x14ac:dyDescent="0.3">
      <c r="A14" s="6">
        <v>11</v>
      </c>
      <c r="B14" s="6" t="s">
        <v>12</v>
      </c>
      <c r="C14" s="15" t="s">
        <v>141</v>
      </c>
      <c r="D14" s="10">
        <f>DATE(C19,C17,C18)</f>
        <v>32684</v>
      </c>
      <c r="E14" s="6" t="s">
        <v>128</v>
      </c>
    </row>
    <row r="15" spans="1:10" x14ac:dyDescent="0.3">
      <c r="C15" s="15"/>
      <c r="D15" s="10"/>
    </row>
    <row r="16" spans="1:10" x14ac:dyDescent="0.3">
      <c r="C16" s="12" t="s">
        <v>139</v>
      </c>
    </row>
    <row r="17" spans="1:5" x14ac:dyDescent="0.3">
      <c r="C17" s="11">
        <v>6</v>
      </c>
      <c r="D17" s="16" t="s">
        <v>145</v>
      </c>
    </row>
    <row r="18" spans="1:5" x14ac:dyDescent="0.3">
      <c r="C18" s="11">
        <v>25</v>
      </c>
      <c r="D18" s="16" t="s">
        <v>146</v>
      </c>
    </row>
    <row r="19" spans="1:5" x14ac:dyDescent="0.3">
      <c r="C19" s="11">
        <v>1989</v>
      </c>
      <c r="D19" s="15" t="s">
        <v>147</v>
      </c>
    </row>
    <row r="20" spans="1:5" x14ac:dyDescent="0.3">
      <c r="C20" s="15"/>
      <c r="D20" s="10"/>
    </row>
    <row r="21" spans="1:5" x14ac:dyDescent="0.3">
      <c r="A21" s="6">
        <v>13</v>
      </c>
      <c r="B21" s="6" t="s">
        <v>14</v>
      </c>
      <c r="C21" s="13" t="s">
        <v>129</v>
      </c>
      <c r="D21" s="10">
        <f>DATEVALUE(C21)</f>
        <v>32847</v>
      </c>
      <c r="E21" s="14" t="s">
        <v>130</v>
      </c>
    </row>
    <row r="22" spans="1:5" x14ac:dyDescent="0.3">
      <c r="A22" s="6">
        <v>14</v>
      </c>
      <c r="B22" s="6" t="s">
        <v>15</v>
      </c>
      <c r="C22" s="10">
        <v>32684</v>
      </c>
      <c r="D22" s="10">
        <f>EDATE(C22,6)</f>
        <v>32867</v>
      </c>
      <c r="E22" s="14" t="s">
        <v>132</v>
      </c>
    </row>
    <row r="23" spans="1:5" x14ac:dyDescent="0.3">
      <c r="A23" s="6">
        <v>15</v>
      </c>
      <c r="B23" s="6" t="s">
        <v>16</v>
      </c>
      <c r="C23" s="10">
        <v>32745</v>
      </c>
      <c r="D23" s="6">
        <f>DAY(C23)</f>
        <v>25</v>
      </c>
      <c r="E23" s="14" t="s">
        <v>133</v>
      </c>
    </row>
    <row r="24" spans="1:5" x14ac:dyDescent="0.3">
      <c r="A24" s="6">
        <v>16</v>
      </c>
      <c r="B24" s="6" t="s">
        <v>17</v>
      </c>
      <c r="C24" s="10">
        <v>32747</v>
      </c>
      <c r="D24" s="6">
        <f>_xlfn.DAYS(C24,C23)</f>
        <v>2</v>
      </c>
      <c r="E24" s="14" t="s">
        <v>136</v>
      </c>
    </row>
    <row r="25" spans="1:5" x14ac:dyDescent="0.3">
      <c r="A25" s="6">
        <v>17</v>
      </c>
      <c r="B25" s="6" t="s">
        <v>18</v>
      </c>
      <c r="C25" s="6" t="e">
        <f>NA()</f>
        <v>#N/A</v>
      </c>
      <c r="D25" s="10">
        <f ca="1">TODAY()</f>
        <v>43747</v>
      </c>
      <c r="E25" s="14" t="s">
        <v>137</v>
      </c>
    </row>
    <row r="26" spans="1:5" x14ac:dyDescent="0.3">
      <c r="A26" s="6">
        <v>18</v>
      </c>
      <c r="B26" s="6" t="s">
        <v>19</v>
      </c>
      <c r="C26" s="10">
        <v>32747</v>
      </c>
      <c r="D26" s="6">
        <f>MONTH(C26)</f>
        <v>8</v>
      </c>
      <c r="E26" s="14" t="s">
        <v>134</v>
      </c>
    </row>
    <row r="27" spans="1:5" x14ac:dyDescent="0.3">
      <c r="A27" s="6">
        <v>19</v>
      </c>
      <c r="B27" s="6" t="s">
        <v>20</v>
      </c>
      <c r="C27" s="10">
        <v>43746</v>
      </c>
      <c r="D27" s="10">
        <f>EOMONTH(C27,0)</f>
        <v>43769</v>
      </c>
      <c r="E27" s="14" t="s">
        <v>138</v>
      </c>
    </row>
    <row r="28" spans="1:5" x14ac:dyDescent="0.3">
      <c r="A28" s="6">
        <v>20</v>
      </c>
      <c r="B28" s="6" t="s">
        <v>21</v>
      </c>
      <c r="C28" s="10">
        <v>32684</v>
      </c>
      <c r="D28" s="6">
        <f>YEAR(C28)</f>
        <v>1989</v>
      </c>
      <c r="E28" s="14" t="s">
        <v>135</v>
      </c>
    </row>
    <row r="29" spans="1:5" x14ac:dyDescent="0.3">
      <c r="A29" s="6">
        <v>21</v>
      </c>
      <c r="B29" s="6" t="s">
        <v>22</v>
      </c>
      <c r="C29" s="10">
        <v>43746</v>
      </c>
      <c r="D29" s="6">
        <f>WEEKDAY(C29)</f>
        <v>3</v>
      </c>
      <c r="E29" s="14" t="s">
        <v>143</v>
      </c>
    </row>
    <row r="30" spans="1:5" x14ac:dyDescent="0.3">
      <c r="A30" s="6">
        <v>22</v>
      </c>
      <c r="B30" s="6" t="s">
        <v>23</v>
      </c>
      <c r="C30" s="10">
        <v>43467</v>
      </c>
      <c r="D30" s="6">
        <f>WEEKNUM(C30)</f>
        <v>1</v>
      </c>
      <c r="E30" s="14" t="s">
        <v>144</v>
      </c>
    </row>
    <row r="31" spans="1:5" x14ac:dyDescent="0.3">
      <c r="A31" s="5" t="s">
        <v>26</v>
      </c>
    </row>
    <row r="32" spans="1:5" x14ac:dyDescent="0.3">
      <c r="A32" s="5"/>
      <c r="B32" s="19" t="s">
        <v>262</v>
      </c>
    </row>
    <row r="33" spans="1:6" x14ac:dyDescent="0.3">
      <c r="A33" s="6">
        <v>25</v>
      </c>
      <c r="B33" s="6" t="s">
        <v>27</v>
      </c>
      <c r="C33" s="15" t="s">
        <v>142</v>
      </c>
      <c r="D33" s="17">
        <f>TIME(C36,C37,C38)</f>
        <v>0.42528935185185185</v>
      </c>
    </row>
    <row r="34" spans="1:6" x14ac:dyDescent="0.3">
      <c r="C34" s="15"/>
      <c r="D34" s="17"/>
      <c r="F34" s="41"/>
    </row>
    <row r="35" spans="1:6" x14ac:dyDescent="0.3">
      <c r="C35" s="12" t="s">
        <v>140</v>
      </c>
      <c r="D35" s="17"/>
      <c r="F35" s="41"/>
    </row>
    <row r="36" spans="1:6" x14ac:dyDescent="0.3">
      <c r="C36" s="11">
        <v>10</v>
      </c>
      <c r="D36" s="15" t="s">
        <v>148</v>
      </c>
      <c r="F36" s="41"/>
    </row>
    <row r="37" spans="1:6" x14ac:dyDescent="0.3">
      <c r="C37" s="11">
        <v>12</v>
      </c>
      <c r="D37" s="15" t="s">
        <v>149</v>
      </c>
      <c r="F37" s="41"/>
    </row>
    <row r="38" spans="1:6" x14ac:dyDescent="0.3">
      <c r="C38" s="11">
        <v>25</v>
      </c>
      <c r="D38" s="15" t="s">
        <v>150</v>
      </c>
      <c r="F38" s="41"/>
    </row>
    <row r="39" spans="1:6" x14ac:dyDescent="0.3">
      <c r="C39" s="15"/>
      <c r="D39" s="17"/>
      <c r="F39" s="41"/>
    </row>
    <row r="40" spans="1:6" x14ac:dyDescent="0.3">
      <c r="C40" s="15"/>
      <c r="D40" s="17"/>
      <c r="F40" s="41"/>
    </row>
    <row r="41" spans="1:6" x14ac:dyDescent="0.3">
      <c r="A41" s="6">
        <v>27</v>
      </c>
      <c r="B41" s="6" t="s">
        <v>28</v>
      </c>
      <c r="C41" s="17">
        <v>0.9252893518518519</v>
      </c>
      <c r="D41" s="6">
        <f>HOUR(C41)</f>
        <v>22</v>
      </c>
      <c r="E41" s="14" t="s">
        <v>151</v>
      </c>
    </row>
    <row r="42" spans="1:6" x14ac:dyDescent="0.3">
      <c r="A42" s="6">
        <v>26</v>
      </c>
      <c r="B42" s="6" t="s">
        <v>29</v>
      </c>
      <c r="C42" s="13" t="s">
        <v>152</v>
      </c>
      <c r="D42" s="18">
        <f>TIMEVALUE(C42)</f>
        <v>0.42731481481481487</v>
      </c>
      <c r="E42" s="14" t="s">
        <v>131</v>
      </c>
    </row>
    <row r="43" spans="1:6" x14ac:dyDescent="0.3">
      <c r="A43" s="6">
        <v>28</v>
      </c>
      <c r="B43" s="6" t="s">
        <v>30</v>
      </c>
      <c r="C43" s="17">
        <v>0.9252893518518519</v>
      </c>
      <c r="D43" s="6">
        <f>MINUTE(C43)</f>
        <v>12</v>
      </c>
      <c r="E43" s="14" t="s">
        <v>153</v>
      </c>
    </row>
    <row r="44" spans="1:6" x14ac:dyDescent="0.3">
      <c r="A44" s="6">
        <v>29</v>
      </c>
      <c r="B44" s="6" t="s">
        <v>31</v>
      </c>
      <c r="C44" s="17">
        <v>0.9252893518518519</v>
      </c>
      <c r="D44" s="6">
        <f>SECOND(C44)</f>
        <v>25</v>
      </c>
      <c r="E44" s="6" t="s">
        <v>154</v>
      </c>
    </row>
    <row r="45" spans="1:6" x14ac:dyDescent="0.3">
      <c r="A45" s="6">
        <v>30</v>
      </c>
      <c r="B45" s="6" t="s">
        <v>32</v>
      </c>
      <c r="C45" s="15" t="e">
        <f>NA()</f>
        <v>#N/A</v>
      </c>
      <c r="D45" s="20">
        <f ca="1">NOW()</f>
        <v>43747.649008680557</v>
      </c>
      <c r="E45" s="14" t="s">
        <v>155</v>
      </c>
    </row>
    <row r="46" spans="1:6" x14ac:dyDescent="0.3">
      <c r="E46" s="47"/>
    </row>
    <row r="47" spans="1:6" x14ac:dyDescent="0.3">
      <c r="A47" s="5" t="s">
        <v>33</v>
      </c>
    </row>
    <row r="48" spans="1:6" x14ac:dyDescent="0.3">
      <c r="A48" s="6">
        <v>33</v>
      </c>
      <c r="B48" s="6" t="s">
        <v>36</v>
      </c>
      <c r="C48" s="6">
        <v>1</v>
      </c>
      <c r="D48" s="6" t="str">
        <f>CHOOSE(C48,"New York", "Denver", "San Francisco", "Miami")</f>
        <v>New York</v>
      </c>
      <c r="E48" s="14" t="s">
        <v>156</v>
      </c>
    </row>
    <row r="49" spans="3:12" ht="15" thickBot="1" x14ac:dyDescent="0.35">
      <c r="E49" s="14"/>
    </row>
    <row r="50" spans="3:12" ht="15" thickBot="1" x14ac:dyDescent="0.35">
      <c r="C50" s="36" t="s">
        <v>171</v>
      </c>
      <c r="D50" s="34"/>
      <c r="E50" s="34"/>
      <c r="F50" s="34"/>
      <c r="G50" s="34"/>
      <c r="H50" s="34"/>
      <c r="I50" s="34"/>
      <c r="J50" s="34"/>
      <c r="K50" s="34"/>
      <c r="L50" s="35"/>
    </row>
    <row r="51" spans="3:12" x14ac:dyDescent="0.3">
      <c r="C51" s="26"/>
      <c r="D51" s="27"/>
      <c r="E51" s="27"/>
      <c r="F51" s="27"/>
      <c r="G51" s="27"/>
      <c r="H51" s="27"/>
      <c r="I51" s="27"/>
      <c r="J51" s="27"/>
      <c r="K51" s="27"/>
      <c r="L51" s="28"/>
    </row>
    <row r="52" spans="3:12" x14ac:dyDescent="0.3">
      <c r="C52" s="29"/>
      <c r="D52" s="14"/>
      <c r="E52" s="14"/>
      <c r="F52" s="14"/>
      <c r="L52" s="30"/>
    </row>
    <row r="53" spans="3:12" x14ac:dyDescent="0.3">
      <c r="C53" s="24" t="s">
        <v>170</v>
      </c>
      <c r="D53" s="25">
        <f>CHOOSE(VLOOKUP(C53,H53:I56,2,FALSE),SUM(F54:F61),AVERAGE(F54:F61),MAX(F54:F61),MIN(F54:F61))</f>
        <v>19</v>
      </c>
      <c r="E53" s="12" t="s">
        <v>157</v>
      </c>
      <c r="F53" s="12" t="s">
        <v>158</v>
      </c>
      <c r="G53" s="14"/>
      <c r="H53" s="11" t="s">
        <v>167</v>
      </c>
      <c r="I53" s="11">
        <v>1</v>
      </c>
      <c r="L53" s="30"/>
    </row>
    <row r="54" spans="3:12" x14ac:dyDescent="0.3">
      <c r="C54" s="29"/>
      <c r="D54" s="14"/>
      <c r="E54" s="11" t="s">
        <v>159</v>
      </c>
      <c r="F54" s="21">
        <v>12</v>
      </c>
      <c r="G54" s="14"/>
      <c r="H54" s="11" t="s">
        <v>168</v>
      </c>
      <c r="I54" s="11">
        <v>2</v>
      </c>
      <c r="L54" s="30"/>
    </row>
    <row r="55" spans="3:12" x14ac:dyDescent="0.3">
      <c r="C55" s="29"/>
      <c r="D55" s="14"/>
      <c r="E55" s="11" t="s">
        <v>160</v>
      </c>
      <c r="F55" s="21">
        <v>10</v>
      </c>
      <c r="G55" s="14"/>
      <c r="H55" s="11" t="s">
        <v>170</v>
      </c>
      <c r="I55" s="11">
        <v>3</v>
      </c>
      <c r="L55" s="30"/>
    </row>
    <row r="56" spans="3:12" x14ac:dyDescent="0.3">
      <c r="C56" s="29"/>
      <c r="D56" s="14"/>
      <c r="E56" s="11" t="s">
        <v>161</v>
      </c>
      <c r="F56" s="21">
        <v>15</v>
      </c>
      <c r="G56" s="14"/>
      <c r="H56" s="11" t="s">
        <v>169</v>
      </c>
      <c r="I56" s="11">
        <v>4</v>
      </c>
      <c r="L56" s="30"/>
    </row>
    <row r="57" spans="3:12" x14ac:dyDescent="0.3">
      <c r="C57" s="29"/>
      <c r="D57" s="14"/>
      <c r="E57" s="11" t="s">
        <v>162</v>
      </c>
      <c r="F57" s="21">
        <v>18</v>
      </c>
      <c r="G57" s="14"/>
      <c r="H57" s="14"/>
      <c r="I57" s="14"/>
      <c r="L57" s="30"/>
    </row>
    <row r="58" spans="3:12" x14ac:dyDescent="0.3">
      <c r="C58" s="29"/>
      <c r="D58" s="14"/>
      <c r="E58" s="11" t="s">
        <v>163</v>
      </c>
      <c r="F58" s="21">
        <v>17</v>
      </c>
      <c r="G58" s="14"/>
      <c r="H58" s="14"/>
      <c r="I58" s="14"/>
      <c r="L58" s="30"/>
    </row>
    <row r="59" spans="3:12" x14ac:dyDescent="0.3">
      <c r="C59" s="29"/>
      <c r="D59" s="14"/>
      <c r="E59" s="11" t="s">
        <v>164</v>
      </c>
      <c r="F59" s="21">
        <v>19</v>
      </c>
      <c r="G59" s="14"/>
      <c r="H59" s="14"/>
      <c r="I59" s="14"/>
      <c r="L59" s="30"/>
    </row>
    <row r="60" spans="3:12" x14ac:dyDescent="0.3">
      <c r="C60" s="29"/>
      <c r="D60" s="14"/>
      <c r="E60" s="11" t="s">
        <v>165</v>
      </c>
      <c r="F60" s="21">
        <v>17</v>
      </c>
      <c r="G60" s="14"/>
      <c r="H60" s="14"/>
      <c r="I60" s="14"/>
      <c r="L60" s="30"/>
    </row>
    <row r="61" spans="3:12" x14ac:dyDescent="0.3">
      <c r="C61" s="29"/>
      <c r="D61" s="14"/>
      <c r="E61" s="11" t="s">
        <v>166</v>
      </c>
      <c r="F61" s="21">
        <v>12</v>
      </c>
      <c r="G61" s="14"/>
      <c r="H61" s="14"/>
      <c r="I61" s="14"/>
      <c r="J61" s="14"/>
      <c r="K61" s="14"/>
      <c r="L61" s="30"/>
    </row>
    <row r="62" spans="3:12" ht="15" thickBot="1" x14ac:dyDescent="0.35">
      <c r="C62" s="31"/>
      <c r="D62" s="32"/>
      <c r="E62" s="32"/>
      <c r="F62" s="32"/>
      <c r="G62" s="32"/>
      <c r="H62" s="32"/>
      <c r="I62" s="32"/>
      <c r="J62" s="32"/>
      <c r="K62" s="32"/>
      <c r="L62" s="33"/>
    </row>
    <row r="63" spans="3:12" x14ac:dyDescent="0.3"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3:12" x14ac:dyDescent="0.3"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5" x14ac:dyDescent="0.3">
      <c r="A65" s="6">
        <v>34</v>
      </c>
      <c r="B65" s="6" t="s">
        <v>37</v>
      </c>
      <c r="C65" s="6" t="e">
        <f>NA()</f>
        <v>#N/A</v>
      </c>
      <c r="D65" s="6">
        <f>COLUMN(D65:E65)</f>
        <v>4</v>
      </c>
      <c r="E65" s="14" t="s">
        <v>172</v>
      </c>
    </row>
    <row r="66" spans="1:5" x14ac:dyDescent="0.3">
      <c r="A66" s="6">
        <v>35</v>
      </c>
      <c r="B66" s="6" t="s">
        <v>38</v>
      </c>
      <c r="C66" s="6" t="s">
        <v>173</v>
      </c>
      <c r="D66" s="6">
        <f>COLUMNS(C48:E48)</f>
        <v>3</v>
      </c>
      <c r="E66" s="14" t="s">
        <v>174</v>
      </c>
    </row>
    <row r="67" spans="1:5" x14ac:dyDescent="0.3">
      <c r="A67" s="6">
        <v>38</v>
      </c>
      <c r="B67" s="6" t="s">
        <v>41</v>
      </c>
      <c r="C67" s="6" t="e">
        <f>NA()</f>
        <v>#N/A</v>
      </c>
      <c r="D67" s="38" t="str">
        <f>HYPERLINK("https://www.galvanize.com/","Galvanize")</f>
        <v>Galvanize</v>
      </c>
      <c r="E67" s="14" t="s">
        <v>181</v>
      </c>
    </row>
    <row r="68" spans="1:5" x14ac:dyDescent="0.3">
      <c r="D68" s="38"/>
      <c r="E68" s="14"/>
    </row>
    <row r="69" spans="1:5" x14ac:dyDescent="0.3">
      <c r="A69" s="6">
        <v>39</v>
      </c>
      <c r="B69" s="6" t="s">
        <v>42</v>
      </c>
      <c r="C69" s="15" t="s">
        <v>186</v>
      </c>
      <c r="D69" s="6" t="str">
        <f>INDEX(C74:C77,3)</f>
        <v>C</v>
      </c>
      <c r="E69" s="6" t="s">
        <v>194</v>
      </c>
    </row>
    <row r="70" spans="1:5" x14ac:dyDescent="0.3">
      <c r="C70" s="6" t="s">
        <v>193</v>
      </c>
      <c r="D70" s="6" t="str">
        <f>INDEX(C74:D74,,2)</f>
        <v>Airplane</v>
      </c>
      <c r="E70" s="6" t="s">
        <v>195</v>
      </c>
    </row>
    <row r="71" spans="1:5" x14ac:dyDescent="0.3">
      <c r="C71" s="6" t="s">
        <v>193</v>
      </c>
      <c r="D71" s="6" t="str">
        <f>INDEX(C74:D77,2,2)</f>
        <v>Baby</v>
      </c>
      <c r="E71" s="6" t="s">
        <v>196</v>
      </c>
    </row>
    <row r="73" spans="1:5" x14ac:dyDescent="0.3">
      <c r="C73" s="12" t="s">
        <v>187</v>
      </c>
      <c r="D73" s="12" t="s">
        <v>192</v>
      </c>
    </row>
    <row r="74" spans="1:5" x14ac:dyDescent="0.3">
      <c r="C74" s="11" t="s">
        <v>182</v>
      </c>
      <c r="D74" s="11" t="s">
        <v>188</v>
      </c>
    </row>
    <row r="75" spans="1:5" x14ac:dyDescent="0.3">
      <c r="C75" s="11" t="s">
        <v>183</v>
      </c>
      <c r="D75" s="11" t="s">
        <v>189</v>
      </c>
    </row>
    <row r="76" spans="1:5" x14ac:dyDescent="0.3">
      <c r="C76" s="11" t="s">
        <v>184</v>
      </c>
      <c r="D76" s="11" t="s">
        <v>190</v>
      </c>
    </row>
    <row r="77" spans="1:5" x14ac:dyDescent="0.3">
      <c r="C77" s="11" t="s">
        <v>185</v>
      </c>
      <c r="D77" s="11" t="s">
        <v>191</v>
      </c>
    </row>
    <row r="79" spans="1:5" x14ac:dyDescent="0.3">
      <c r="A79" s="6">
        <v>42</v>
      </c>
      <c r="B79" s="6" t="s">
        <v>45</v>
      </c>
      <c r="C79" s="14" t="s">
        <v>182</v>
      </c>
      <c r="D79" s="6">
        <f>MATCH(C79,C84:C87,0)</f>
        <v>1</v>
      </c>
      <c r="E79" s="6" t="s">
        <v>197</v>
      </c>
    </row>
    <row r="80" spans="1:5" x14ac:dyDescent="0.3">
      <c r="C80" s="14" t="s">
        <v>188</v>
      </c>
      <c r="D80" s="6">
        <f>MATCH(C80,C84:D84,)</f>
        <v>2</v>
      </c>
      <c r="E80" s="6" t="s">
        <v>198</v>
      </c>
    </row>
    <row r="81" spans="1:5" x14ac:dyDescent="0.3">
      <c r="C81" s="14" t="s">
        <v>189</v>
      </c>
      <c r="D81" s="6" t="e">
        <f>MATCH(C81,C84:D87,0)</f>
        <v>#N/A</v>
      </c>
      <c r="E81" s="6" t="s">
        <v>263</v>
      </c>
    </row>
    <row r="83" spans="1:5" x14ac:dyDescent="0.3">
      <c r="C83" s="12" t="s">
        <v>187</v>
      </c>
      <c r="D83" s="12" t="s">
        <v>192</v>
      </c>
    </row>
    <row r="84" spans="1:5" x14ac:dyDescent="0.3">
      <c r="C84" s="11" t="s">
        <v>182</v>
      </c>
      <c r="D84" s="11" t="s">
        <v>188</v>
      </c>
    </row>
    <row r="85" spans="1:5" x14ac:dyDescent="0.3">
      <c r="C85" s="11" t="s">
        <v>183</v>
      </c>
      <c r="D85" s="11" t="s">
        <v>189</v>
      </c>
    </row>
    <row r="86" spans="1:5" x14ac:dyDescent="0.3">
      <c r="C86" s="11" t="s">
        <v>184</v>
      </c>
      <c r="D86" s="11" t="s">
        <v>190</v>
      </c>
    </row>
    <row r="87" spans="1:5" x14ac:dyDescent="0.3">
      <c r="C87" s="11" t="s">
        <v>185</v>
      </c>
      <c r="D87" s="11" t="s">
        <v>191</v>
      </c>
    </row>
    <row r="89" spans="1:5" x14ac:dyDescent="0.3">
      <c r="A89" s="6">
        <v>44</v>
      </c>
      <c r="B89" s="6" t="s">
        <v>47</v>
      </c>
      <c r="C89" s="6" t="e">
        <f>NA()</f>
        <v>#N/A</v>
      </c>
      <c r="D89" s="6">
        <f>ROW(B79)</f>
        <v>79</v>
      </c>
      <c r="E89" s="6" t="s">
        <v>199</v>
      </c>
    </row>
    <row r="90" spans="1:5" x14ac:dyDescent="0.3">
      <c r="A90" s="6">
        <v>45</v>
      </c>
      <c r="B90" s="6" t="s">
        <v>48</v>
      </c>
      <c r="C90" s="6" t="e">
        <f>NA()</f>
        <v>#N/A</v>
      </c>
      <c r="D90" s="6">
        <f>ROWS(C89:C90)</f>
        <v>2</v>
      </c>
      <c r="E90" s="6" t="s">
        <v>200</v>
      </c>
    </row>
    <row r="91" spans="1:5" x14ac:dyDescent="0.3">
      <c r="A91" s="6">
        <v>46</v>
      </c>
      <c r="B91" s="37" t="s">
        <v>49</v>
      </c>
    </row>
    <row r="92" spans="1:5" x14ac:dyDescent="0.3">
      <c r="B92" s="37"/>
      <c r="C92" s="6">
        <f t="array" ref="C92:E92">TRANSPOSE(C95:C97)</f>
        <v>10</v>
      </c>
      <c r="D92" s="6">
        <v>12</v>
      </c>
      <c r="E92" s="6">
        <v>25</v>
      </c>
    </row>
    <row r="93" spans="1:5" x14ac:dyDescent="0.3">
      <c r="B93" s="37"/>
    </row>
    <row r="94" spans="1:5" x14ac:dyDescent="0.3">
      <c r="B94" s="37"/>
      <c r="C94" s="12" t="s">
        <v>175</v>
      </c>
      <c r="E94" s="6" t="s">
        <v>201</v>
      </c>
    </row>
    <row r="95" spans="1:5" x14ac:dyDescent="0.3">
      <c r="B95" s="37"/>
      <c r="C95" s="11">
        <v>10</v>
      </c>
      <c r="E95" s="6" t="s">
        <v>202</v>
      </c>
    </row>
    <row r="96" spans="1:5" x14ac:dyDescent="0.3">
      <c r="B96" s="37"/>
      <c r="C96" s="11">
        <v>12</v>
      </c>
      <c r="E96" s="6" t="s">
        <v>203</v>
      </c>
    </row>
    <row r="97" spans="1:5" x14ac:dyDescent="0.3">
      <c r="B97" s="37"/>
      <c r="C97" s="11">
        <v>25</v>
      </c>
      <c r="E97" s="6" t="s">
        <v>204</v>
      </c>
    </row>
    <row r="98" spans="1:5" x14ac:dyDescent="0.3">
      <c r="B98" s="37"/>
      <c r="E98" s="6" t="s">
        <v>205</v>
      </c>
    </row>
    <row r="99" spans="1:5" x14ac:dyDescent="0.3">
      <c r="B99" s="37"/>
    </row>
    <row r="100" spans="1:5" x14ac:dyDescent="0.3">
      <c r="A100" s="6">
        <v>47</v>
      </c>
      <c r="B100" s="6" t="s">
        <v>50</v>
      </c>
      <c r="C100" s="6" t="s">
        <v>182</v>
      </c>
      <c r="D100" s="6" t="str">
        <f>VLOOKUP(C100,C104:D107,2)</f>
        <v>Airplane</v>
      </c>
      <c r="E100" s="6" t="s">
        <v>213</v>
      </c>
    </row>
    <row r="101" spans="1:5" x14ac:dyDescent="0.3">
      <c r="C101" s="6" t="s">
        <v>189</v>
      </c>
      <c r="D101" s="6" t="str">
        <f>VLOOKUP(C101,C103:E107,3)</f>
        <v>Bone</v>
      </c>
      <c r="E101" s="6" t="s">
        <v>212</v>
      </c>
    </row>
    <row r="103" spans="1:5" x14ac:dyDescent="0.3">
      <c r="C103" s="12" t="s">
        <v>187</v>
      </c>
      <c r="D103" s="12" t="s">
        <v>206</v>
      </c>
      <c r="E103" s="12" t="s">
        <v>207</v>
      </c>
    </row>
    <row r="104" spans="1:5" x14ac:dyDescent="0.3">
      <c r="C104" s="11" t="s">
        <v>182</v>
      </c>
      <c r="D104" s="11" t="s">
        <v>188</v>
      </c>
      <c r="E104" s="11" t="s">
        <v>208</v>
      </c>
    </row>
    <row r="105" spans="1:5" x14ac:dyDescent="0.3">
      <c r="C105" s="11" t="s">
        <v>183</v>
      </c>
      <c r="D105" s="11" t="s">
        <v>189</v>
      </c>
      <c r="E105" s="11" t="s">
        <v>209</v>
      </c>
    </row>
    <row r="106" spans="1:5" x14ac:dyDescent="0.3">
      <c r="C106" s="11" t="s">
        <v>184</v>
      </c>
      <c r="D106" s="11" t="s">
        <v>190</v>
      </c>
      <c r="E106" s="11" t="s">
        <v>210</v>
      </c>
    </row>
    <row r="107" spans="1:5" x14ac:dyDescent="0.3">
      <c r="C107" s="11" t="s">
        <v>185</v>
      </c>
      <c r="D107" s="11" t="s">
        <v>191</v>
      </c>
      <c r="E107" s="11" t="s">
        <v>211</v>
      </c>
    </row>
    <row r="109" spans="1:5" x14ac:dyDescent="0.3">
      <c r="A109" s="5" t="s">
        <v>51</v>
      </c>
    </row>
    <row r="110" spans="1:5" x14ac:dyDescent="0.3">
      <c r="A110" s="6">
        <v>48</v>
      </c>
      <c r="B110" s="6" t="s">
        <v>52</v>
      </c>
      <c r="C110" s="6">
        <v>4</v>
      </c>
      <c r="D110" s="6" t="str">
        <f>IF(C110&gt;5,"Greater than 5","Not Greater than 5")</f>
        <v>Not Greater than 5</v>
      </c>
      <c r="E110" s="14" t="s">
        <v>214</v>
      </c>
    </row>
    <row r="111" spans="1:5" x14ac:dyDescent="0.3">
      <c r="A111" s="6">
        <v>49</v>
      </c>
      <c r="B111" s="6" t="s">
        <v>53</v>
      </c>
      <c r="C111" s="6" t="e">
        <f>9/0</f>
        <v>#DIV/0!</v>
      </c>
      <c r="D111" s="6" t="str">
        <f>IFERROR(C111,"Error here")</f>
        <v>Error here</v>
      </c>
    </row>
    <row r="112" spans="1:5" x14ac:dyDescent="0.3">
      <c r="A112" s="6">
        <v>50</v>
      </c>
      <c r="B112" s="6" t="s">
        <v>54</v>
      </c>
      <c r="C112" s="6" t="e">
        <f>NA()</f>
        <v>#N/A</v>
      </c>
      <c r="D112" s="6" t="str">
        <f>_xlfn.IFNA(C112,"NA Here")</f>
        <v>NA Here</v>
      </c>
    </row>
    <row r="113" spans="1:6" x14ac:dyDescent="0.3">
      <c r="A113" s="6">
        <v>51</v>
      </c>
      <c r="B113" s="6" t="s">
        <v>55</v>
      </c>
      <c r="C113" s="6" t="s">
        <v>179</v>
      </c>
      <c r="D113" s="6" t="b">
        <f>OR(C113="hey",C113&lt;10)</f>
        <v>1</v>
      </c>
      <c r="E113" s="6" t="s">
        <v>215</v>
      </c>
    </row>
    <row r="114" spans="1:6" x14ac:dyDescent="0.3">
      <c r="A114" s="6">
        <v>52</v>
      </c>
      <c r="B114" s="6" t="s">
        <v>56</v>
      </c>
      <c r="C114" s="6">
        <v>9</v>
      </c>
      <c r="D114" s="6" t="b">
        <f>AND(ISNUMBER(C114),C114&lt;10)</f>
        <v>1</v>
      </c>
      <c r="E114" s="6" t="s">
        <v>216</v>
      </c>
    </row>
    <row r="115" spans="1:6" x14ac:dyDescent="0.3">
      <c r="A115" s="6">
        <v>53</v>
      </c>
      <c r="B115" s="6" t="s">
        <v>57</v>
      </c>
      <c r="C115" s="6" t="b">
        <f>4=4</f>
        <v>1</v>
      </c>
      <c r="D115" s="6" t="b">
        <f>NOT(C115)</f>
        <v>0</v>
      </c>
      <c r="E115" s="6" t="s">
        <v>217</v>
      </c>
    </row>
    <row r="116" spans="1:6" x14ac:dyDescent="0.3">
      <c r="D116" s="6" t="b">
        <f>NOT(TRUE)</f>
        <v>0</v>
      </c>
    </row>
    <row r="117" spans="1:6" x14ac:dyDescent="0.3">
      <c r="A117" s="6">
        <v>54</v>
      </c>
      <c r="B117" s="7" t="b">
        <v>0</v>
      </c>
      <c r="D117" s="6" t="b">
        <f>FALSE</f>
        <v>0</v>
      </c>
      <c r="E117" s="6" t="s">
        <v>218</v>
      </c>
    </row>
    <row r="118" spans="1:6" x14ac:dyDescent="0.3">
      <c r="A118" s="6">
        <v>55</v>
      </c>
      <c r="B118" s="7" t="b">
        <v>1</v>
      </c>
      <c r="C118" s="42"/>
      <c r="D118" s="6" t="b">
        <f>TRUE</f>
        <v>1</v>
      </c>
      <c r="E118" s="6" t="s">
        <v>219</v>
      </c>
    </row>
    <row r="119" spans="1:6" x14ac:dyDescent="0.3">
      <c r="A119" s="5" t="s">
        <v>69</v>
      </c>
    </row>
    <row r="120" spans="1:6" x14ac:dyDescent="0.3">
      <c r="A120" s="6">
        <v>56</v>
      </c>
      <c r="B120" s="6" t="s">
        <v>58</v>
      </c>
      <c r="C120" s="15" t="s">
        <v>230</v>
      </c>
      <c r="D120" s="6">
        <f>SUM(D129:D133)</f>
        <v>35</v>
      </c>
    </row>
    <row r="121" spans="1:6" x14ac:dyDescent="0.3">
      <c r="A121" s="6">
        <v>57</v>
      </c>
      <c r="B121" s="6" t="s">
        <v>59</v>
      </c>
      <c r="C121" s="15" t="s">
        <v>231</v>
      </c>
      <c r="D121" s="6">
        <f>SUMIF(C129:C133,"A*",D129:D133)</f>
        <v>26</v>
      </c>
      <c r="E121" s="6" t="s">
        <v>222</v>
      </c>
    </row>
    <row r="122" spans="1:6" x14ac:dyDescent="0.3">
      <c r="A122" s="6">
        <v>58</v>
      </c>
      <c r="B122" s="6" t="s">
        <v>60</v>
      </c>
      <c r="C122" s="15" t="s">
        <v>232</v>
      </c>
      <c r="D122" s="6">
        <f>SUMIFS(D129:D133,C129:C133,"a*",E129:E133,"Animal")</f>
        <v>18</v>
      </c>
      <c r="E122" s="6" t="s">
        <v>223</v>
      </c>
    </row>
    <row r="123" spans="1:6" x14ac:dyDescent="0.3">
      <c r="A123" s="6">
        <v>59</v>
      </c>
      <c r="B123" s="6" t="s">
        <v>61</v>
      </c>
      <c r="C123" s="15"/>
      <c r="D123" s="6" t="e">
        <f>SUMPRODUCT(D143:D150,F129:F133)</f>
        <v>#VALUE!</v>
      </c>
      <c r="E123" s="6" t="s">
        <v>234</v>
      </c>
    </row>
    <row r="124" spans="1:6" x14ac:dyDescent="0.3">
      <c r="C124" s="15"/>
      <c r="E124" s="6" t="s">
        <v>235</v>
      </c>
    </row>
    <row r="125" spans="1:6" x14ac:dyDescent="0.3">
      <c r="C125" s="15"/>
      <c r="E125" s="6" t="s">
        <v>236</v>
      </c>
    </row>
    <row r="126" spans="1:6" x14ac:dyDescent="0.3">
      <c r="C126" s="15"/>
    </row>
    <row r="127" spans="1:6" x14ac:dyDescent="0.3">
      <c r="C127" s="15"/>
    </row>
    <row r="128" spans="1:6" x14ac:dyDescent="0.3">
      <c r="C128" s="12" t="s">
        <v>220</v>
      </c>
      <c r="D128" s="12" t="s">
        <v>221</v>
      </c>
      <c r="E128" s="12" t="s">
        <v>228</v>
      </c>
      <c r="F128" s="12" t="s">
        <v>233</v>
      </c>
    </row>
    <row r="129" spans="1:6" x14ac:dyDescent="0.3">
      <c r="C129" s="11" t="s">
        <v>188</v>
      </c>
      <c r="D129" s="11">
        <f>LEN(C129)</f>
        <v>8</v>
      </c>
      <c r="E129" s="11" t="s">
        <v>225</v>
      </c>
      <c r="F129" s="11">
        <f>D129*2</f>
        <v>16</v>
      </c>
    </row>
    <row r="130" spans="1:6" x14ac:dyDescent="0.3">
      <c r="C130" s="11" t="s">
        <v>189</v>
      </c>
      <c r="D130" s="11">
        <f t="shared" ref="D130:D133" si="0">LEN(C130)</f>
        <v>4</v>
      </c>
      <c r="E130" s="11" t="s">
        <v>226</v>
      </c>
      <c r="F130" s="11">
        <f t="shared" ref="F130:F133" si="1">D130*2</f>
        <v>8</v>
      </c>
    </row>
    <row r="131" spans="1:6" x14ac:dyDescent="0.3">
      <c r="C131" s="11" t="s">
        <v>224</v>
      </c>
      <c r="D131" s="11">
        <f t="shared" si="0"/>
        <v>5</v>
      </c>
      <c r="E131" s="11" t="s">
        <v>227</v>
      </c>
      <c r="F131" s="11">
        <f t="shared" si="1"/>
        <v>10</v>
      </c>
    </row>
    <row r="132" spans="1:6" x14ac:dyDescent="0.3">
      <c r="C132" s="11" t="s">
        <v>229</v>
      </c>
      <c r="D132" s="11">
        <f t="shared" si="0"/>
        <v>9</v>
      </c>
      <c r="E132" s="11" t="s">
        <v>227</v>
      </c>
      <c r="F132" s="11">
        <f t="shared" si="1"/>
        <v>18</v>
      </c>
    </row>
    <row r="133" spans="1:6" x14ac:dyDescent="0.3">
      <c r="C133" s="11" t="s">
        <v>208</v>
      </c>
      <c r="D133" s="11">
        <f t="shared" si="0"/>
        <v>9</v>
      </c>
      <c r="E133" s="11" t="s">
        <v>227</v>
      </c>
      <c r="F133" s="11">
        <f t="shared" si="1"/>
        <v>18</v>
      </c>
    </row>
    <row r="134" spans="1:6" x14ac:dyDescent="0.3">
      <c r="D134" s="43"/>
      <c r="F134" s="43"/>
    </row>
    <row r="135" spans="1:6" x14ac:dyDescent="0.3">
      <c r="A135" s="6">
        <v>60</v>
      </c>
      <c r="B135" s="6" t="s">
        <v>62</v>
      </c>
      <c r="C135" s="6">
        <v>-10</v>
      </c>
      <c r="D135" s="43">
        <f>ABS(C135)</f>
        <v>10</v>
      </c>
      <c r="E135" s="6" t="s">
        <v>237</v>
      </c>
      <c r="F135" s="43"/>
    </row>
    <row r="136" spans="1:6" x14ac:dyDescent="0.3">
      <c r="A136" s="6">
        <v>62</v>
      </c>
      <c r="B136" s="6" t="s">
        <v>64</v>
      </c>
      <c r="C136" s="6">
        <v>189.42339999999999</v>
      </c>
      <c r="D136" s="6">
        <f>INT(C136)</f>
        <v>189</v>
      </c>
      <c r="E136" s="6" t="s">
        <v>238</v>
      </c>
    </row>
    <row r="137" spans="1:6" x14ac:dyDescent="0.3">
      <c r="E137" s="14" t="s">
        <v>240</v>
      </c>
    </row>
    <row r="138" spans="1:6" x14ac:dyDescent="0.3">
      <c r="A138" s="6">
        <v>63</v>
      </c>
      <c r="B138" s="6" t="s">
        <v>65</v>
      </c>
      <c r="C138" s="6" t="e">
        <f>NA()</f>
        <v>#N/A</v>
      </c>
      <c r="D138" s="6">
        <f>MOD(10,3)</f>
        <v>1</v>
      </c>
      <c r="E138" s="14" t="s">
        <v>243</v>
      </c>
    </row>
    <row r="139" spans="1:6" x14ac:dyDescent="0.3">
      <c r="A139" s="6">
        <v>65</v>
      </c>
      <c r="B139" s="6" t="s">
        <v>67</v>
      </c>
      <c r="C139" s="6">
        <v>1.25</v>
      </c>
      <c r="D139" s="6">
        <f>TRUNC(C139,1)</f>
        <v>1.2</v>
      </c>
      <c r="E139" s="6" t="s">
        <v>239</v>
      </c>
    </row>
    <row r="140" spans="1:6" x14ac:dyDescent="0.3">
      <c r="E140" s="14" t="s">
        <v>241</v>
      </c>
    </row>
    <row r="141" spans="1:6" x14ac:dyDescent="0.3">
      <c r="A141" s="6">
        <v>66</v>
      </c>
      <c r="B141" s="6" t="s">
        <v>68</v>
      </c>
      <c r="D141" s="6">
        <f ca="1">RAND()</f>
        <v>0.15766132488739404</v>
      </c>
      <c r="E141" s="6" t="s">
        <v>242</v>
      </c>
    </row>
    <row r="142" spans="1:6" x14ac:dyDescent="0.3">
      <c r="A142" s="5" t="s">
        <v>70</v>
      </c>
    </row>
    <row r="143" spans="1:6" x14ac:dyDescent="0.3">
      <c r="A143" s="6">
        <v>67</v>
      </c>
      <c r="B143" s="6" t="s">
        <v>71</v>
      </c>
      <c r="C143" s="45"/>
      <c r="D143" s="6">
        <f>COUNT(D157:D161)</f>
        <v>4</v>
      </c>
      <c r="E143" s="6" t="s">
        <v>246</v>
      </c>
    </row>
    <row r="144" spans="1:6" x14ac:dyDescent="0.3">
      <c r="C144" s="45"/>
      <c r="D144" s="6">
        <f>COUNT(F157:G161)</f>
        <v>10</v>
      </c>
      <c r="E144" s="6" t="s">
        <v>247</v>
      </c>
    </row>
    <row r="145" spans="1:7" x14ac:dyDescent="0.3">
      <c r="C145" s="44"/>
      <c r="D145" s="6">
        <f>COUNT(E157:F161)</f>
        <v>5</v>
      </c>
      <c r="E145" s="6" t="s">
        <v>248</v>
      </c>
    </row>
    <row r="146" spans="1:7" x14ac:dyDescent="0.3">
      <c r="A146" s="6">
        <v>68</v>
      </c>
      <c r="B146" s="6" t="s">
        <v>72</v>
      </c>
      <c r="D146" s="6">
        <f>COUNTA(C157:F161)</f>
        <v>19</v>
      </c>
      <c r="E146" s="6" t="s">
        <v>249</v>
      </c>
    </row>
    <row r="147" spans="1:7" x14ac:dyDescent="0.3">
      <c r="A147" s="6">
        <v>69</v>
      </c>
      <c r="B147" s="6" t="s">
        <v>73</v>
      </c>
      <c r="D147" s="6">
        <f>COUNTBLANK(C157:F161)</f>
        <v>1</v>
      </c>
      <c r="E147" s="6" t="s">
        <v>250</v>
      </c>
    </row>
    <row r="148" spans="1:7" x14ac:dyDescent="0.3">
      <c r="A148" s="6">
        <v>71</v>
      </c>
      <c r="B148" s="6" t="s">
        <v>75</v>
      </c>
      <c r="D148" s="23">
        <f>COUNTIFS(C157:C161,"a*",E157:E161,"Animal")</f>
        <v>2</v>
      </c>
      <c r="E148" s="6" t="s">
        <v>261</v>
      </c>
    </row>
    <row r="149" spans="1:7" x14ac:dyDescent="0.3">
      <c r="C149" s="6" t="s">
        <v>227</v>
      </c>
      <c r="D149" s="23">
        <f>COUNTIFS(E157:E161,C149)</f>
        <v>3</v>
      </c>
    </row>
    <row r="150" spans="1:7" x14ac:dyDescent="0.3">
      <c r="A150" s="6">
        <v>72</v>
      </c>
      <c r="B150" s="6" t="s">
        <v>76</v>
      </c>
      <c r="D150" s="6">
        <f>AVERAGE(F157:G161)</f>
        <v>15.5</v>
      </c>
      <c r="E150" s="6" t="s">
        <v>253</v>
      </c>
    </row>
    <row r="151" spans="1:7" x14ac:dyDescent="0.3">
      <c r="A151" s="6">
        <v>73</v>
      </c>
      <c r="B151" s="6" t="s">
        <v>77</v>
      </c>
      <c r="D151" s="6">
        <f>AVERAGEA(E157:F161)</f>
        <v>6.2</v>
      </c>
      <c r="E151" s="6" t="s">
        <v>254</v>
      </c>
    </row>
    <row r="152" spans="1:7" x14ac:dyDescent="0.3">
      <c r="A152" s="6">
        <v>75</v>
      </c>
      <c r="B152" s="6" t="s">
        <v>79</v>
      </c>
      <c r="D152" s="6">
        <f>AVERAGEIFS(F157:F161,E157:E161,"Animal")</f>
        <v>15.333333333333334</v>
      </c>
      <c r="E152" s="6" t="s">
        <v>255</v>
      </c>
    </row>
    <row r="153" spans="1:7" x14ac:dyDescent="0.3">
      <c r="A153" s="6">
        <v>76</v>
      </c>
      <c r="B153" s="6" t="s">
        <v>80</v>
      </c>
      <c r="D153" s="6">
        <f>MAX(F157:F161)</f>
        <v>18</v>
      </c>
    </row>
    <row r="154" spans="1:7" x14ac:dyDescent="0.3">
      <c r="A154" s="6">
        <v>77</v>
      </c>
      <c r="B154" s="6" t="s">
        <v>244</v>
      </c>
      <c r="D154" s="6">
        <f>MIN(F157:F161)</f>
        <v>0</v>
      </c>
    </row>
    <row r="156" spans="1:7" x14ac:dyDescent="0.3">
      <c r="C156" s="12" t="s">
        <v>220</v>
      </c>
      <c r="D156" s="12" t="s">
        <v>221</v>
      </c>
      <c r="E156" s="12" t="s">
        <v>228</v>
      </c>
      <c r="F156" s="12" t="s">
        <v>233</v>
      </c>
      <c r="G156" s="12" t="s">
        <v>245</v>
      </c>
    </row>
    <row r="157" spans="1:7" x14ac:dyDescent="0.3">
      <c r="C157" s="11" t="s">
        <v>188</v>
      </c>
      <c r="D157" s="11">
        <f>LEN(C157)</f>
        <v>8</v>
      </c>
      <c r="E157" s="11" t="s">
        <v>225</v>
      </c>
      <c r="F157" s="11">
        <f>D157*2</f>
        <v>16</v>
      </c>
      <c r="G157" s="11">
        <f>D157*3</f>
        <v>24</v>
      </c>
    </row>
    <row r="158" spans="1:7" x14ac:dyDescent="0.3">
      <c r="C158" s="11" t="s">
        <v>189</v>
      </c>
      <c r="D158" s="11"/>
      <c r="E158" s="11" t="s">
        <v>226</v>
      </c>
      <c r="F158" s="11">
        <f t="shared" ref="F158:G161" si="2">D158*2</f>
        <v>0</v>
      </c>
      <c r="G158" s="11">
        <f t="shared" ref="G158:G161" si="3">D158*3</f>
        <v>0</v>
      </c>
    </row>
    <row r="159" spans="1:7" x14ac:dyDescent="0.3">
      <c r="C159" s="11" t="s">
        <v>224</v>
      </c>
      <c r="D159" s="11">
        <f t="shared" ref="D159:D161" si="4">LEN(C159)</f>
        <v>5</v>
      </c>
      <c r="E159" s="11" t="s">
        <v>227</v>
      </c>
      <c r="F159" s="11">
        <f t="shared" si="2"/>
        <v>10</v>
      </c>
      <c r="G159" s="11">
        <f t="shared" si="3"/>
        <v>15</v>
      </c>
    </row>
    <row r="160" spans="1:7" x14ac:dyDescent="0.3">
      <c r="C160" s="11" t="s">
        <v>229</v>
      </c>
      <c r="D160" s="11">
        <f t="shared" si="4"/>
        <v>9</v>
      </c>
      <c r="E160" s="11" t="s">
        <v>227</v>
      </c>
      <c r="F160" s="11">
        <f t="shared" si="2"/>
        <v>18</v>
      </c>
      <c r="G160" s="11">
        <f t="shared" si="3"/>
        <v>27</v>
      </c>
    </row>
    <row r="161" spans="1:7" x14ac:dyDescent="0.3">
      <c r="C161" s="11" t="s">
        <v>208</v>
      </c>
      <c r="D161" s="11">
        <f t="shared" si="4"/>
        <v>9</v>
      </c>
      <c r="E161" s="11" t="s">
        <v>227</v>
      </c>
      <c r="F161" s="11">
        <f t="shared" si="2"/>
        <v>18</v>
      </c>
      <c r="G161" s="11">
        <f t="shared" si="3"/>
        <v>27</v>
      </c>
    </row>
    <row r="162" spans="1:7" x14ac:dyDescent="0.3">
      <c r="C162" s="14"/>
      <c r="D162" s="14"/>
      <c r="E162" s="14"/>
      <c r="F162" s="14"/>
      <c r="G162" s="14"/>
    </row>
    <row r="163" spans="1:7" ht="25.2" customHeight="1" x14ac:dyDescent="0.3">
      <c r="A163" s="5" t="s">
        <v>81</v>
      </c>
    </row>
    <row r="164" spans="1:7" x14ac:dyDescent="0.3">
      <c r="A164" s="6">
        <v>81</v>
      </c>
      <c r="B164" s="6" t="s">
        <v>85</v>
      </c>
      <c r="D164" s="6" t="e">
        <f>NA()</f>
        <v>#N/A</v>
      </c>
    </row>
    <row r="165" spans="1:7" x14ac:dyDescent="0.3">
      <c r="A165" s="6">
        <v>86</v>
      </c>
      <c r="B165" s="6" t="s">
        <v>90</v>
      </c>
      <c r="D165" s="6" t="b">
        <f>ISBLANK(C165)</f>
        <v>1</v>
      </c>
    </row>
    <row r="166" spans="1:7" x14ac:dyDescent="0.3">
      <c r="A166" s="6">
        <v>87</v>
      </c>
      <c r="B166" s="6" t="s">
        <v>91</v>
      </c>
      <c r="C166" s="6" t="e">
        <f>9/0</f>
        <v>#DIV/0!</v>
      </c>
      <c r="D166" s="6" t="b">
        <f>ISERROR(C166)</f>
        <v>1</v>
      </c>
    </row>
    <row r="167" spans="1:7" x14ac:dyDescent="0.3">
      <c r="A167" s="6">
        <v>88</v>
      </c>
      <c r="B167" s="6" t="s">
        <v>92</v>
      </c>
      <c r="C167" s="39" t="e">
        <f>9/0</f>
        <v>#DIV/0!</v>
      </c>
      <c r="D167" s="6" t="b">
        <f>ISERR(C167)</f>
        <v>1</v>
      </c>
      <c r="E167" s="6" t="s">
        <v>176</v>
      </c>
    </row>
    <row r="168" spans="1:7" x14ac:dyDescent="0.3">
      <c r="A168" s="6">
        <v>89</v>
      </c>
      <c r="B168" s="6" t="s">
        <v>93</v>
      </c>
      <c r="C168" s="6">
        <v>2</v>
      </c>
      <c r="D168" s="6" t="b">
        <f>ISEVEN(C168)</f>
        <v>1</v>
      </c>
    </row>
    <row r="169" spans="1:7" x14ac:dyDescent="0.3">
      <c r="A169" s="6">
        <v>90</v>
      </c>
      <c r="B169" s="6" t="s">
        <v>94</v>
      </c>
      <c r="C169" s="6" t="e">
        <f>NA()</f>
        <v>#N/A</v>
      </c>
      <c r="D169" s="6" t="b">
        <f>ISNA(C169)</f>
        <v>1</v>
      </c>
    </row>
    <row r="170" spans="1:7" x14ac:dyDescent="0.3">
      <c r="A170" s="6">
        <v>91</v>
      </c>
      <c r="B170" s="6" t="s">
        <v>95</v>
      </c>
      <c r="C170" s="6">
        <v>5</v>
      </c>
      <c r="D170" s="6" t="b">
        <f>ISODD(C170)</f>
        <v>1</v>
      </c>
    </row>
    <row r="171" spans="1:7" x14ac:dyDescent="0.3">
      <c r="A171" s="6">
        <v>92</v>
      </c>
      <c r="B171" s="6" t="s">
        <v>96</v>
      </c>
      <c r="C171" s="6">
        <f>5+3</f>
        <v>8</v>
      </c>
      <c r="D171" s="6" t="b">
        <f>_xlfn.ISFORMULA(C171)</f>
        <v>1</v>
      </c>
      <c r="E171" s="6" t="s">
        <v>177</v>
      </c>
    </row>
    <row r="172" spans="1:7" x14ac:dyDescent="0.3">
      <c r="A172" s="6">
        <v>93</v>
      </c>
      <c r="B172" s="6" t="s">
        <v>97</v>
      </c>
      <c r="C172" s="6" t="b">
        <f>5=6</f>
        <v>0</v>
      </c>
      <c r="D172" s="6" t="b">
        <f>ISLOGICAL(C172)</f>
        <v>1</v>
      </c>
      <c r="E172" s="6" t="s">
        <v>178</v>
      </c>
    </row>
    <row r="173" spans="1:7" x14ac:dyDescent="0.3">
      <c r="A173" s="6">
        <v>94</v>
      </c>
      <c r="B173" s="6" t="s">
        <v>98</v>
      </c>
      <c r="C173" s="6">
        <v>7</v>
      </c>
      <c r="D173" s="6" t="b">
        <f>ISNONTEXT(C173)</f>
        <v>1</v>
      </c>
    </row>
    <row r="174" spans="1:7" x14ac:dyDescent="0.3">
      <c r="A174" s="6">
        <v>95</v>
      </c>
      <c r="B174" s="6" t="s">
        <v>99</v>
      </c>
      <c r="C174" s="6" t="s">
        <v>179</v>
      </c>
      <c r="D174" s="6" t="b">
        <f>ISNUMBER(C174)</f>
        <v>0</v>
      </c>
    </row>
    <row r="175" spans="1:7" x14ac:dyDescent="0.3">
      <c r="A175" s="6">
        <v>96</v>
      </c>
      <c r="B175" s="6" t="s">
        <v>100</v>
      </c>
      <c r="C175" s="6" t="s">
        <v>256</v>
      </c>
      <c r="D175" s="6" t="b">
        <f>ISREF(C175)</f>
        <v>1</v>
      </c>
      <c r="E175" s="6" t="s">
        <v>258</v>
      </c>
    </row>
    <row r="176" spans="1:7" x14ac:dyDescent="0.3">
      <c r="C176" s="6" t="s">
        <v>257</v>
      </c>
      <c r="D176" s="6" t="b">
        <f>ISREF(C176)</f>
        <v>1</v>
      </c>
      <c r="E176" s="6" t="s">
        <v>260</v>
      </c>
    </row>
    <row r="177" spans="1:4" x14ac:dyDescent="0.3">
      <c r="C177" s="6" t="s">
        <v>259</v>
      </c>
      <c r="D177" s="6" t="b">
        <f>ISREF(C177)</f>
        <v>1</v>
      </c>
    </row>
    <row r="178" spans="1:4" x14ac:dyDescent="0.3">
      <c r="A178" s="6">
        <v>97</v>
      </c>
      <c r="B178" s="6" t="s">
        <v>101</v>
      </c>
      <c r="C178" s="6" t="s">
        <v>180</v>
      </c>
      <c r="D178" s="6" t="b">
        <f>ISTEXT(C178)</f>
        <v>1</v>
      </c>
    </row>
  </sheetData>
  <dataValidations count="1">
    <dataValidation type="list" allowBlank="1" showInputMessage="1" showErrorMessage="1" sqref="C53" xr:uid="{281BA35E-6815-4BA9-A584-59BCD6B259C8}">
      <formula1>$H$53:$H$56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List</vt:lpstr>
      <vt:lpstr>Assignment</vt:lpstr>
      <vt:lpstr>Review</vt:lpstr>
      <vt:lpstr>date_function</vt:lpstr>
      <vt:lpstr>letter_word1_word2</vt:lpstr>
      <vt:lpstr>letters_words</vt:lpstr>
      <vt:lpstr>transpose_function</vt:lpstr>
      <vt:lpstr>word_count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 Perez</dc:creator>
  <cp:lastModifiedBy>Rachelle Perez</cp:lastModifiedBy>
  <dcterms:created xsi:type="dcterms:W3CDTF">2019-10-08T15:38:20Z</dcterms:created>
  <dcterms:modified xsi:type="dcterms:W3CDTF">2019-10-09T19:34:59Z</dcterms:modified>
</cp:coreProperties>
</file>