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Excel\excel_fortune500\"/>
    </mc:Choice>
  </mc:AlternateContent>
  <xr:revisionPtr revIDLastSave="0" documentId="13_ncr:1_{F7665604-CE4C-4D88-988A-779DCA5C7165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awData" sheetId="1" r:id="rId1"/>
    <sheet name="Instructions" sheetId="2" r:id="rId2"/>
    <sheet name="2019 Projections" sheetId="3" r:id="rId3"/>
  </sheets>
  <definedNames>
    <definedName name="_xlnm._FilterDatabase" localSheetId="2" hidden="1">'2019 Projections'!$A$2:$AA$502</definedName>
    <definedName name="_xlnm._FilterDatabase" localSheetId="0" hidden="1">RawData!$A$2:$J$2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3" i="3"/>
  <c r="S4" i="3" l="1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3" i="3"/>
  <c r="U4" i="3" l="1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3" i="3"/>
  <c r="T4" i="3" l="1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280" i="3"/>
  <c r="T281" i="3"/>
  <c r="T282" i="3"/>
  <c r="T283" i="3"/>
  <c r="T284" i="3"/>
  <c r="T285" i="3"/>
  <c r="T286" i="3"/>
  <c r="T287" i="3"/>
  <c r="T288" i="3"/>
  <c r="T289" i="3"/>
  <c r="T290" i="3"/>
  <c r="T291" i="3"/>
  <c r="T292" i="3"/>
  <c r="T293" i="3"/>
  <c r="T294" i="3"/>
  <c r="T295" i="3"/>
  <c r="T296" i="3"/>
  <c r="T297" i="3"/>
  <c r="T298" i="3"/>
  <c r="T299" i="3"/>
  <c r="T300" i="3"/>
  <c r="T301" i="3"/>
  <c r="T302" i="3"/>
  <c r="T303" i="3"/>
  <c r="T304" i="3"/>
  <c r="T305" i="3"/>
  <c r="T306" i="3"/>
  <c r="T307" i="3"/>
  <c r="T308" i="3"/>
  <c r="T309" i="3"/>
  <c r="T310" i="3"/>
  <c r="T311" i="3"/>
  <c r="T312" i="3"/>
  <c r="T313" i="3"/>
  <c r="T314" i="3"/>
  <c r="T315" i="3"/>
  <c r="T316" i="3"/>
  <c r="T317" i="3"/>
  <c r="T318" i="3"/>
  <c r="T319" i="3"/>
  <c r="T320" i="3"/>
  <c r="T321" i="3"/>
  <c r="T322" i="3"/>
  <c r="T323" i="3"/>
  <c r="T324" i="3"/>
  <c r="T325" i="3"/>
  <c r="T326" i="3"/>
  <c r="T327" i="3"/>
  <c r="T328" i="3"/>
  <c r="T329" i="3"/>
  <c r="T330" i="3"/>
  <c r="T331" i="3"/>
  <c r="T332" i="3"/>
  <c r="T333" i="3"/>
  <c r="T334" i="3"/>
  <c r="T335" i="3"/>
  <c r="T336" i="3"/>
  <c r="T337" i="3"/>
  <c r="T338" i="3"/>
  <c r="T339" i="3"/>
  <c r="T340" i="3"/>
  <c r="T341" i="3"/>
  <c r="T342" i="3"/>
  <c r="T343" i="3"/>
  <c r="T344" i="3"/>
  <c r="T345" i="3"/>
  <c r="T346" i="3"/>
  <c r="T347" i="3"/>
  <c r="T348" i="3"/>
  <c r="T349" i="3"/>
  <c r="T350" i="3"/>
  <c r="T351" i="3"/>
  <c r="T352" i="3"/>
  <c r="T353" i="3"/>
  <c r="T354" i="3"/>
  <c r="T355" i="3"/>
  <c r="T356" i="3"/>
  <c r="T357" i="3"/>
  <c r="T358" i="3"/>
  <c r="T359" i="3"/>
  <c r="T360" i="3"/>
  <c r="T361" i="3"/>
  <c r="T362" i="3"/>
  <c r="T363" i="3"/>
  <c r="T364" i="3"/>
  <c r="T365" i="3"/>
  <c r="T366" i="3"/>
  <c r="T367" i="3"/>
  <c r="T368" i="3"/>
  <c r="T369" i="3"/>
  <c r="T370" i="3"/>
  <c r="T371" i="3"/>
  <c r="T372" i="3"/>
  <c r="T373" i="3"/>
  <c r="T374" i="3"/>
  <c r="T375" i="3"/>
  <c r="T376" i="3"/>
  <c r="T377" i="3"/>
  <c r="T378" i="3"/>
  <c r="T379" i="3"/>
  <c r="T380" i="3"/>
  <c r="T381" i="3"/>
  <c r="T382" i="3"/>
  <c r="T383" i="3"/>
  <c r="T384" i="3"/>
  <c r="T385" i="3"/>
  <c r="T386" i="3"/>
  <c r="T387" i="3"/>
  <c r="T388" i="3"/>
  <c r="T389" i="3"/>
  <c r="T390" i="3"/>
  <c r="T391" i="3"/>
  <c r="T392" i="3"/>
  <c r="T393" i="3"/>
  <c r="T394" i="3"/>
  <c r="T395" i="3"/>
  <c r="T396" i="3"/>
  <c r="T397" i="3"/>
  <c r="T398" i="3"/>
  <c r="T399" i="3"/>
  <c r="T400" i="3"/>
  <c r="T401" i="3"/>
  <c r="T402" i="3"/>
  <c r="T403" i="3"/>
  <c r="T404" i="3"/>
  <c r="T405" i="3"/>
  <c r="T406" i="3"/>
  <c r="T407" i="3"/>
  <c r="T408" i="3"/>
  <c r="T409" i="3"/>
  <c r="T410" i="3"/>
  <c r="T411" i="3"/>
  <c r="T412" i="3"/>
  <c r="T413" i="3"/>
  <c r="T414" i="3"/>
  <c r="T415" i="3"/>
  <c r="T416" i="3"/>
  <c r="T417" i="3"/>
  <c r="T418" i="3"/>
  <c r="T419" i="3"/>
  <c r="T420" i="3"/>
  <c r="T421" i="3"/>
  <c r="T422" i="3"/>
  <c r="T423" i="3"/>
  <c r="T424" i="3"/>
  <c r="T425" i="3"/>
  <c r="T426" i="3"/>
  <c r="T427" i="3"/>
  <c r="T428" i="3"/>
  <c r="T429" i="3"/>
  <c r="T430" i="3"/>
  <c r="T431" i="3"/>
  <c r="T432" i="3"/>
  <c r="T433" i="3"/>
  <c r="T434" i="3"/>
  <c r="T435" i="3"/>
  <c r="T436" i="3"/>
  <c r="T437" i="3"/>
  <c r="T438" i="3"/>
  <c r="T439" i="3"/>
  <c r="T440" i="3"/>
  <c r="T441" i="3"/>
  <c r="T442" i="3"/>
  <c r="T443" i="3"/>
  <c r="T444" i="3"/>
  <c r="T445" i="3"/>
  <c r="T446" i="3"/>
  <c r="T447" i="3"/>
  <c r="T448" i="3"/>
  <c r="T449" i="3"/>
  <c r="T450" i="3"/>
  <c r="T451" i="3"/>
  <c r="T452" i="3"/>
  <c r="T453" i="3"/>
  <c r="T454" i="3"/>
  <c r="T455" i="3"/>
  <c r="T456" i="3"/>
  <c r="T457" i="3"/>
  <c r="T458" i="3"/>
  <c r="T459" i="3"/>
  <c r="T460" i="3"/>
  <c r="T461" i="3"/>
  <c r="T462" i="3"/>
  <c r="T463" i="3"/>
  <c r="T464" i="3"/>
  <c r="T465" i="3"/>
  <c r="T466" i="3"/>
  <c r="T467" i="3"/>
  <c r="T468" i="3"/>
  <c r="T469" i="3"/>
  <c r="T470" i="3"/>
  <c r="T471" i="3"/>
  <c r="T472" i="3"/>
  <c r="T473" i="3"/>
  <c r="T474" i="3"/>
  <c r="T475" i="3"/>
  <c r="T476" i="3"/>
  <c r="T477" i="3"/>
  <c r="T478" i="3"/>
  <c r="T479" i="3"/>
  <c r="T480" i="3"/>
  <c r="T481" i="3"/>
  <c r="T482" i="3"/>
  <c r="T483" i="3"/>
  <c r="T484" i="3"/>
  <c r="T485" i="3"/>
  <c r="T486" i="3"/>
  <c r="T487" i="3"/>
  <c r="T488" i="3"/>
  <c r="T489" i="3"/>
  <c r="T490" i="3"/>
  <c r="T491" i="3"/>
  <c r="T492" i="3"/>
  <c r="T493" i="3"/>
  <c r="T494" i="3"/>
  <c r="T495" i="3"/>
  <c r="T496" i="3"/>
  <c r="T497" i="3"/>
  <c r="T498" i="3"/>
  <c r="T499" i="3"/>
  <c r="T500" i="3"/>
  <c r="T501" i="3"/>
  <c r="T502" i="3"/>
  <c r="T3" i="3"/>
  <c r="P3" i="3" l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Q498" i="3" s="1"/>
  <c r="P499" i="3"/>
  <c r="P500" i="3"/>
  <c r="P501" i="3"/>
  <c r="P502" i="3"/>
  <c r="Q502" i="3" s="1"/>
  <c r="Q494" i="3" l="1"/>
  <c r="Q482" i="3"/>
  <c r="Q478" i="3"/>
  <c r="Q470" i="3"/>
  <c r="Q458" i="3"/>
  <c r="Q454" i="3"/>
  <c r="Q442" i="3"/>
  <c r="Q434" i="3"/>
  <c r="Q430" i="3"/>
  <c r="Q422" i="3"/>
  <c r="Q410" i="3"/>
  <c r="Q406" i="3"/>
  <c r="Q394" i="3"/>
  <c r="Q386" i="3"/>
  <c r="Q382" i="3"/>
  <c r="Q374" i="3"/>
  <c r="Q366" i="3"/>
  <c r="Q354" i="3"/>
  <c r="Q350" i="3"/>
  <c r="Q342" i="3"/>
  <c r="Q334" i="3"/>
  <c r="Q322" i="3"/>
  <c r="Q314" i="3"/>
  <c r="Q310" i="3"/>
  <c r="Q298" i="3"/>
  <c r="Q294" i="3"/>
  <c r="Q282" i="3"/>
  <c r="Q274" i="3"/>
  <c r="Q266" i="3"/>
  <c r="Q258" i="3"/>
  <c r="Q250" i="3"/>
  <c r="Q242" i="3"/>
  <c r="Q234" i="3"/>
  <c r="Q226" i="3"/>
  <c r="Q218" i="3"/>
  <c r="Q337" i="3"/>
  <c r="Q297" i="3"/>
  <c r="Q273" i="3"/>
  <c r="Q241" i="3"/>
  <c r="Q233" i="3"/>
  <c r="Q209" i="3"/>
  <c r="Q490" i="3"/>
  <c r="Q486" i="3"/>
  <c r="Q474" i="3"/>
  <c r="Q466" i="3"/>
  <c r="Q462" i="3"/>
  <c r="Q450" i="3"/>
  <c r="Q446" i="3"/>
  <c r="Q438" i="3"/>
  <c r="Q426" i="3"/>
  <c r="Q418" i="3"/>
  <c r="Q414" i="3"/>
  <c r="Q402" i="3"/>
  <c r="Q398" i="3"/>
  <c r="Q390" i="3"/>
  <c r="Q378" i="3"/>
  <c r="Q370" i="3"/>
  <c r="Q362" i="3"/>
  <c r="Q358" i="3"/>
  <c r="Q346" i="3"/>
  <c r="Q338" i="3"/>
  <c r="Q330" i="3"/>
  <c r="Q326" i="3"/>
  <c r="Q318" i="3"/>
  <c r="Q306" i="3"/>
  <c r="Q302" i="3"/>
  <c r="Q290" i="3"/>
  <c r="Q286" i="3"/>
  <c r="Q278" i="3"/>
  <c r="Q270" i="3"/>
  <c r="Q262" i="3"/>
  <c r="Q254" i="3"/>
  <c r="Q246" i="3"/>
  <c r="Q238" i="3"/>
  <c r="Q230" i="3"/>
  <c r="Q222" i="3"/>
  <c r="Q305" i="3"/>
  <c r="Q206" i="3"/>
  <c r="Q198" i="3"/>
  <c r="Q190" i="3"/>
  <c r="Q178" i="3"/>
  <c r="Q170" i="3"/>
  <c r="Q162" i="3"/>
  <c r="Q154" i="3"/>
  <c r="Q110" i="3"/>
  <c r="Q106" i="3"/>
  <c r="Q102" i="3"/>
  <c r="Q98" i="3"/>
  <c r="Q94" i="3"/>
  <c r="Q90" i="3"/>
  <c r="Q86" i="3"/>
  <c r="Q82" i="3"/>
  <c r="Q78" i="3"/>
  <c r="Q74" i="3"/>
  <c r="Q70" i="3"/>
  <c r="Q66" i="3"/>
  <c r="Q62" i="3"/>
  <c r="Q58" i="3"/>
  <c r="Q54" i="3"/>
  <c r="Q50" i="3"/>
  <c r="Q46" i="3"/>
  <c r="Q38" i="3"/>
  <c r="Q30" i="3"/>
  <c r="Q22" i="3"/>
  <c r="Q10" i="3"/>
  <c r="Q432" i="3"/>
  <c r="Q368" i="3"/>
  <c r="Q329" i="3"/>
  <c r="Q265" i="3"/>
  <c r="Q201" i="3"/>
  <c r="Q73" i="3"/>
  <c r="Q493" i="3"/>
  <c r="Q485" i="3"/>
  <c r="Q477" i="3"/>
  <c r="Q469" i="3"/>
  <c r="Q457" i="3"/>
  <c r="Q449" i="3"/>
  <c r="Q441" i="3"/>
  <c r="Q437" i="3"/>
  <c r="Q433" i="3"/>
  <c r="Q429" i="3"/>
  <c r="Q425" i="3"/>
  <c r="Q421" i="3"/>
  <c r="Q417" i="3"/>
  <c r="Q413" i="3"/>
  <c r="Q409" i="3"/>
  <c r="Q405" i="3"/>
  <c r="Q401" i="3"/>
  <c r="Q397" i="3"/>
  <c r="Q393" i="3"/>
  <c r="Q389" i="3"/>
  <c r="Q385" i="3"/>
  <c r="Q381" i="3"/>
  <c r="Q377" i="3"/>
  <c r="Q373" i="3"/>
  <c r="Q369" i="3"/>
  <c r="Q365" i="3"/>
  <c r="Q361" i="3"/>
  <c r="Q357" i="3"/>
  <c r="Q353" i="3"/>
  <c r="Q349" i="3"/>
  <c r="Q345" i="3"/>
  <c r="Q341" i="3"/>
  <c r="Q333" i="3"/>
  <c r="Q325" i="3"/>
  <c r="Q321" i="3"/>
  <c r="Q317" i="3"/>
  <c r="Q313" i="3"/>
  <c r="Q309" i="3"/>
  <c r="Q301" i="3"/>
  <c r="Q293" i="3"/>
  <c r="Q289" i="3"/>
  <c r="Q285" i="3"/>
  <c r="Q281" i="3"/>
  <c r="Q277" i="3"/>
  <c r="Q269" i="3"/>
  <c r="Q261" i="3"/>
  <c r="Q257" i="3"/>
  <c r="Q253" i="3"/>
  <c r="Q249" i="3"/>
  <c r="Q245" i="3"/>
  <c r="Q237" i="3"/>
  <c r="Q229" i="3"/>
  <c r="Q225" i="3"/>
  <c r="Q221" i="3"/>
  <c r="Q217" i="3"/>
  <c r="Q213" i="3"/>
  <c r="Q205" i="3"/>
  <c r="Q197" i="3"/>
  <c r="Q193" i="3"/>
  <c r="Q185" i="3"/>
  <c r="Q161" i="3"/>
  <c r="Q153" i="3"/>
  <c r="Q129" i="3"/>
  <c r="Q121" i="3"/>
  <c r="Q97" i="3"/>
  <c r="Q89" i="3"/>
  <c r="Q65" i="3"/>
  <c r="Q57" i="3"/>
  <c r="Q33" i="3"/>
  <c r="Q484" i="3"/>
  <c r="Q452" i="3"/>
  <c r="Q420" i="3"/>
  <c r="Q388" i="3"/>
  <c r="Q356" i="3"/>
  <c r="Q177" i="3"/>
  <c r="Q113" i="3"/>
  <c r="Q49" i="3"/>
  <c r="Q340" i="3"/>
  <c r="Q336" i="3"/>
  <c r="Q332" i="3"/>
  <c r="Q328" i="3"/>
  <c r="Q324" i="3"/>
  <c r="Q320" i="3"/>
  <c r="Q316" i="3"/>
  <c r="Q312" i="3"/>
  <c r="Q308" i="3"/>
  <c r="Q304" i="3"/>
  <c r="Q300" i="3"/>
  <c r="Q296" i="3"/>
  <c r="Q292" i="3"/>
  <c r="Q288" i="3"/>
  <c r="Q284" i="3"/>
  <c r="Q280" i="3"/>
  <c r="Q276" i="3"/>
  <c r="Q272" i="3"/>
  <c r="Q268" i="3"/>
  <c r="Q480" i="3"/>
  <c r="Q448" i="3"/>
  <c r="Q416" i="3"/>
  <c r="Q384" i="3"/>
  <c r="Q352" i="3"/>
  <c r="Q169" i="3"/>
  <c r="Q105" i="3"/>
  <c r="Q41" i="3"/>
  <c r="Q214" i="3"/>
  <c r="Q210" i="3"/>
  <c r="Q202" i="3"/>
  <c r="Q194" i="3"/>
  <c r="Q186" i="3"/>
  <c r="Q182" i="3"/>
  <c r="Q174" i="3"/>
  <c r="Q166" i="3"/>
  <c r="Q158" i="3"/>
  <c r="Q150" i="3"/>
  <c r="Q146" i="3"/>
  <c r="Q142" i="3"/>
  <c r="Q138" i="3"/>
  <c r="Q134" i="3"/>
  <c r="Q130" i="3"/>
  <c r="Q126" i="3"/>
  <c r="Q122" i="3"/>
  <c r="Q118" i="3"/>
  <c r="Q114" i="3"/>
  <c r="Q42" i="3"/>
  <c r="Q34" i="3"/>
  <c r="Q26" i="3"/>
  <c r="Q18" i="3"/>
  <c r="Q14" i="3"/>
  <c r="Q496" i="3"/>
  <c r="Q464" i="3"/>
  <c r="Q400" i="3"/>
  <c r="Q137" i="3"/>
  <c r="Q501" i="3"/>
  <c r="Q497" i="3"/>
  <c r="Q489" i="3"/>
  <c r="Q481" i="3"/>
  <c r="Q473" i="3"/>
  <c r="Q465" i="3"/>
  <c r="Q461" i="3"/>
  <c r="Q453" i="3"/>
  <c r="Q445" i="3"/>
  <c r="Q499" i="3"/>
  <c r="Q495" i="3"/>
  <c r="Q491" i="3"/>
  <c r="Q487" i="3"/>
  <c r="Q483" i="3"/>
  <c r="Q479" i="3"/>
  <c r="Q475" i="3"/>
  <c r="Q471" i="3"/>
  <c r="Q467" i="3"/>
  <c r="Q463" i="3"/>
  <c r="Q459" i="3"/>
  <c r="Q455" i="3"/>
  <c r="Q451" i="3"/>
  <c r="Q447" i="3"/>
  <c r="Q443" i="3"/>
  <c r="Q439" i="3"/>
  <c r="Q435" i="3"/>
  <c r="Q431" i="3"/>
  <c r="Q427" i="3"/>
  <c r="Q423" i="3"/>
  <c r="Q419" i="3"/>
  <c r="Q415" i="3"/>
  <c r="Q411" i="3"/>
  <c r="Q407" i="3"/>
  <c r="Q403" i="3"/>
  <c r="Q399" i="3"/>
  <c r="Q395" i="3"/>
  <c r="Q391" i="3"/>
  <c r="Q387" i="3"/>
  <c r="Q383" i="3"/>
  <c r="Q379" i="3"/>
  <c r="Q375" i="3"/>
  <c r="Q371" i="3"/>
  <c r="Q367" i="3"/>
  <c r="Q363" i="3"/>
  <c r="Q359" i="3"/>
  <c r="Q355" i="3"/>
  <c r="Q351" i="3"/>
  <c r="Q347" i="3"/>
  <c r="Q343" i="3"/>
  <c r="Q339" i="3"/>
  <c r="Q335" i="3"/>
  <c r="Q331" i="3"/>
  <c r="Q327" i="3"/>
  <c r="Q323" i="3"/>
  <c r="Q319" i="3"/>
  <c r="Q315" i="3"/>
  <c r="Q311" i="3"/>
  <c r="Q307" i="3"/>
  <c r="Q303" i="3"/>
  <c r="Q299" i="3"/>
  <c r="Q295" i="3"/>
  <c r="Q291" i="3"/>
  <c r="Q287" i="3"/>
  <c r="Q283" i="3"/>
  <c r="Q279" i="3"/>
  <c r="Q275" i="3"/>
  <c r="Q271" i="3"/>
  <c r="Q267" i="3"/>
  <c r="Q263" i="3"/>
  <c r="Q259" i="3"/>
  <c r="Q255" i="3"/>
  <c r="Q251" i="3"/>
  <c r="Q247" i="3"/>
  <c r="Q243" i="3"/>
  <c r="Q239" i="3"/>
  <c r="Q235" i="3"/>
  <c r="Q231" i="3"/>
  <c r="Q227" i="3"/>
  <c r="Q223" i="3"/>
  <c r="Q219" i="3"/>
  <c r="Q215" i="3"/>
  <c r="Q211" i="3"/>
  <c r="Q207" i="3"/>
  <c r="Q203" i="3"/>
  <c r="Q199" i="3"/>
  <c r="Q195" i="3"/>
  <c r="Q191" i="3"/>
  <c r="Q187" i="3"/>
  <c r="Q183" i="3"/>
  <c r="Q179" i="3"/>
  <c r="Q175" i="3"/>
  <c r="Q171" i="3"/>
  <c r="Q167" i="3"/>
  <c r="Q163" i="3"/>
  <c r="Q159" i="3"/>
  <c r="Q155" i="3"/>
  <c r="Q151" i="3"/>
  <c r="Q147" i="3"/>
  <c r="Q143" i="3"/>
  <c r="Q139" i="3"/>
  <c r="Q135" i="3"/>
  <c r="Q131" i="3"/>
  <c r="Q127" i="3"/>
  <c r="Q123" i="3"/>
  <c r="Q119" i="3"/>
  <c r="Q115" i="3"/>
  <c r="Q111" i="3"/>
  <c r="Q107" i="3"/>
  <c r="Q103" i="3"/>
  <c r="Q99" i="3"/>
  <c r="Q95" i="3"/>
  <c r="Q91" i="3"/>
  <c r="Q87" i="3"/>
  <c r="Q83" i="3"/>
  <c r="Q79" i="3"/>
  <c r="Q75" i="3"/>
  <c r="Q71" i="3"/>
  <c r="Q67" i="3"/>
  <c r="Q63" i="3"/>
  <c r="Q59" i="3"/>
  <c r="Q55" i="3"/>
  <c r="Q51" i="3"/>
  <c r="Q47" i="3"/>
  <c r="Q43" i="3"/>
  <c r="Q39" i="3"/>
  <c r="Q35" i="3"/>
  <c r="Q31" i="3"/>
  <c r="Q27" i="3"/>
  <c r="Q23" i="3"/>
  <c r="Q19" i="3"/>
  <c r="Q15" i="3"/>
  <c r="Q11" i="3"/>
  <c r="Q500" i="3"/>
  <c r="Q468" i="3"/>
  <c r="Q436" i="3"/>
  <c r="Q404" i="3"/>
  <c r="Q372" i="3"/>
  <c r="Q145" i="3"/>
  <c r="Q81" i="3"/>
  <c r="Q189" i="3"/>
  <c r="Q181" i="3"/>
  <c r="Q173" i="3"/>
  <c r="Q165" i="3"/>
  <c r="Q157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5" i="3"/>
  <c r="Q21" i="3"/>
  <c r="Q17" i="3"/>
  <c r="Q13" i="3"/>
  <c r="Q9" i="3"/>
  <c r="Q5" i="3"/>
  <c r="Q492" i="3"/>
  <c r="Q476" i="3"/>
  <c r="Q460" i="3"/>
  <c r="Q444" i="3"/>
  <c r="Q428" i="3"/>
  <c r="Q412" i="3"/>
  <c r="Q396" i="3"/>
  <c r="Q380" i="3"/>
  <c r="Q364" i="3"/>
  <c r="Q348" i="3"/>
  <c r="Q264" i="3"/>
  <c r="Q260" i="3"/>
  <c r="Q256" i="3"/>
  <c r="Q252" i="3"/>
  <c r="Q248" i="3"/>
  <c r="Q244" i="3"/>
  <c r="Q240" i="3"/>
  <c r="Q236" i="3"/>
  <c r="Q232" i="3"/>
  <c r="Q228" i="3"/>
  <c r="Q224" i="3"/>
  <c r="Q220" i="3"/>
  <c r="Q216" i="3"/>
  <c r="Q212" i="3"/>
  <c r="Q208" i="3"/>
  <c r="Q204" i="3"/>
  <c r="Q200" i="3"/>
  <c r="Q196" i="3"/>
  <c r="Q192" i="3"/>
  <c r="Q188" i="3"/>
  <c r="Q184" i="3"/>
  <c r="Q180" i="3"/>
  <c r="Q176" i="3"/>
  <c r="Q172" i="3"/>
  <c r="Q168" i="3"/>
  <c r="Q164" i="3"/>
  <c r="Q160" i="3"/>
  <c r="Q156" i="3"/>
  <c r="Q152" i="3"/>
  <c r="Q148" i="3"/>
  <c r="Q144" i="3"/>
  <c r="Q140" i="3"/>
  <c r="Q136" i="3"/>
  <c r="Q132" i="3"/>
  <c r="Q128" i="3"/>
  <c r="Q124" i="3"/>
  <c r="Q120" i="3"/>
  <c r="Q116" i="3"/>
  <c r="Q112" i="3"/>
  <c r="Q108" i="3"/>
  <c r="Q104" i="3"/>
  <c r="Q100" i="3"/>
  <c r="Q96" i="3"/>
  <c r="Q92" i="3"/>
  <c r="Q88" i="3"/>
  <c r="Q84" i="3"/>
  <c r="Q80" i="3"/>
  <c r="Q76" i="3"/>
  <c r="Q72" i="3"/>
  <c r="Q68" i="3"/>
  <c r="Q64" i="3"/>
  <c r="Q60" i="3"/>
  <c r="Q56" i="3"/>
  <c r="Q52" i="3"/>
  <c r="Q48" i="3"/>
  <c r="Q44" i="3"/>
  <c r="Q40" i="3"/>
  <c r="Q36" i="3"/>
  <c r="Q32" i="3"/>
  <c r="Q28" i="3"/>
  <c r="Q24" i="3"/>
  <c r="Q20" i="3"/>
  <c r="Q16" i="3"/>
  <c r="Q12" i="3"/>
  <c r="Q8" i="3"/>
  <c r="Q4" i="3"/>
  <c r="Q488" i="3"/>
  <c r="Q472" i="3"/>
  <c r="Q456" i="3"/>
  <c r="Q440" i="3"/>
  <c r="Q424" i="3"/>
  <c r="Q408" i="3"/>
  <c r="Q392" i="3"/>
  <c r="Q376" i="3"/>
  <c r="Q360" i="3"/>
  <c r="Q344" i="3"/>
  <c r="Q7" i="3"/>
  <c r="Q6" i="3"/>
  <c r="Q3" i="3"/>
  <c r="F3" i="3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3" i="3"/>
  <c r="K36" i="3" l="1"/>
  <c r="K32" i="3"/>
  <c r="K23" i="3"/>
  <c r="K15" i="3"/>
  <c r="I4" i="3"/>
  <c r="I5" i="3"/>
  <c r="I6" i="3"/>
  <c r="I7" i="3"/>
  <c r="I8" i="3"/>
  <c r="I9" i="3"/>
  <c r="I10" i="3"/>
  <c r="I11" i="3"/>
  <c r="I12" i="3"/>
  <c r="I13" i="3"/>
  <c r="I14" i="3"/>
  <c r="I16" i="3"/>
  <c r="I17" i="3"/>
  <c r="I18" i="3"/>
  <c r="I19" i="3"/>
  <c r="I20" i="3"/>
  <c r="I21" i="3"/>
  <c r="I22" i="3"/>
  <c r="I24" i="3"/>
  <c r="I25" i="3"/>
  <c r="I26" i="3"/>
  <c r="I27" i="3"/>
  <c r="I28" i="3"/>
  <c r="I29" i="3"/>
  <c r="I30" i="3"/>
  <c r="I31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6" i="3"/>
  <c r="I87" i="3"/>
  <c r="I89" i="3"/>
  <c r="I90" i="3"/>
  <c r="I91" i="3"/>
  <c r="I92" i="3"/>
  <c r="I93" i="3"/>
  <c r="I94" i="3"/>
  <c r="I95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6" i="3"/>
  <c r="I127" i="3"/>
  <c r="I128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4" i="3"/>
  <c r="I165" i="3"/>
  <c r="I166" i="3"/>
  <c r="I167" i="3"/>
  <c r="I168" i="3"/>
  <c r="I169" i="3"/>
  <c r="I171" i="3"/>
  <c r="I172" i="3"/>
  <c r="I173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6" i="3"/>
  <c r="I227" i="3"/>
  <c r="I228" i="3"/>
  <c r="I230" i="3"/>
  <c r="I231" i="3"/>
  <c r="I232" i="3"/>
  <c r="I233" i="3"/>
  <c r="I234" i="3"/>
  <c r="I235" i="3"/>
  <c r="I236" i="3"/>
  <c r="I237" i="3"/>
  <c r="I238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4" i="3"/>
  <c r="I266" i="3"/>
  <c r="I267" i="3"/>
  <c r="I268" i="3"/>
  <c r="I269" i="3"/>
  <c r="I270" i="3"/>
  <c r="I271" i="3"/>
  <c r="I273" i="3"/>
  <c r="I274" i="3"/>
  <c r="I275" i="3"/>
  <c r="I276" i="3"/>
  <c r="I277" i="3"/>
  <c r="I278" i="3"/>
  <c r="I279" i="3"/>
  <c r="I280" i="3"/>
  <c r="I282" i="3"/>
  <c r="I283" i="3"/>
  <c r="I284" i="3"/>
  <c r="I285" i="3"/>
  <c r="I286" i="3"/>
  <c r="I287" i="3"/>
  <c r="I288" i="3"/>
  <c r="I289" i="3"/>
  <c r="I290" i="3"/>
  <c r="I291" i="3"/>
  <c r="I292" i="3"/>
  <c r="I295" i="3"/>
  <c r="I296" i="3"/>
  <c r="I299" i="3"/>
  <c r="I300" i="3"/>
  <c r="I301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8" i="3"/>
  <c r="I329" i="3"/>
  <c r="I330" i="3"/>
  <c r="I331" i="3"/>
  <c r="I333" i="3"/>
  <c r="I334" i="3"/>
  <c r="I335" i="3"/>
  <c r="I337" i="3"/>
  <c r="I338" i="3"/>
  <c r="I340" i="3"/>
  <c r="I341" i="3"/>
  <c r="I342" i="3"/>
  <c r="I346" i="3"/>
  <c r="I347" i="3"/>
  <c r="I348" i="3"/>
  <c r="I350" i="3"/>
  <c r="I351" i="3"/>
  <c r="I352" i="3"/>
  <c r="I353" i="3"/>
  <c r="I354" i="3"/>
  <c r="I355" i="3"/>
  <c r="I356" i="3"/>
  <c r="I358" i="3"/>
  <c r="I360" i="3"/>
  <c r="I361" i="3"/>
  <c r="I362" i="3"/>
  <c r="I363" i="3"/>
  <c r="I364" i="3"/>
  <c r="I365" i="3"/>
  <c r="I366" i="3"/>
  <c r="I368" i="3"/>
  <c r="I369" i="3"/>
  <c r="I370" i="3"/>
  <c r="I371" i="3"/>
  <c r="I372" i="3"/>
  <c r="I373" i="3"/>
  <c r="I374" i="3"/>
  <c r="I375" i="3"/>
  <c r="I376" i="3"/>
  <c r="I377" i="3"/>
  <c r="I378" i="3"/>
  <c r="I380" i="3"/>
  <c r="I381" i="3"/>
  <c r="I382" i="3"/>
  <c r="I383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9" i="3"/>
  <c r="I420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9" i="3"/>
  <c r="I450" i="3"/>
  <c r="I451" i="3"/>
  <c r="I452" i="3"/>
  <c r="I453" i="3"/>
  <c r="I454" i="3"/>
  <c r="I455" i="3"/>
  <c r="I456" i="3"/>
  <c r="I457" i="3"/>
  <c r="I460" i="3"/>
  <c r="I461" i="3"/>
  <c r="I462" i="3"/>
  <c r="I464" i="3"/>
  <c r="I465" i="3"/>
  <c r="I466" i="3"/>
  <c r="I467" i="3"/>
  <c r="I469" i="3"/>
  <c r="I470" i="3"/>
  <c r="I471" i="3"/>
  <c r="I472" i="3"/>
  <c r="I473" i="3"/>
  <c r="I474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2" i="3"/>
  <c r="I493" i="3"/>
  <c r="I494" i="3"/>
  <c r="I496" i="3"/>
  <c r="I497" i="3"/>
  <c r="I498" i="3"/>
  <c r="I499" i="3"/>
  <c r="I502" i="3"/>
  <c r="I3" i="3"/>
  <c r="F298" i="3"/>
  <c r="H344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3" i="3"/>
  <c r="C510" i="3"/>
  <c r="C509" i="3"/>
  <c r="I418" i="3"/>
  <c r="I302" i="3"/>
  <c r="I294" i="3"/>
  <c r="I146" i="3"/>
  <c r="I85" i="3"/>
  <c r="I125" i="3"/>
  <c r="I239" i="3"/>
  <c r="I298" i="3"/>
  <c r="I345" i="3"/>
  <c r="I491" i="3"/>
  <c r="I501" i="3"/>
  <c r="I421" i="3"/>
  <c r="I385" i="3"/>
  <c r="I357" i="3"/>
  <c r="I349" i="3"/>
  <c r="I297" i="3"/>
  <c r="I293" i="3"/>
  <c r="I281" i="3"/>
  <c r="I265" i="3"/>
  <c r="I229" i="3"/>
  <c r="I225" i="3"/>
  <c r="I129" i="3"/>
  <c r="I88" i="3"/>
  <c r="I174" i="3"/>
  <c r="I263" i="3"/>
  <c r="I339" i="3"/>
  <c r="I379" i="3"/>
  <c r="I447" i="3"/>
  <c r="I463" i="3"/>
  <c r="I495" i="3"/>
  <c r="I458" i="3"/>
  <c r="I170" i="3"/>
  <c r="I54" i="3"/>
  <c r="I336" i="3"/>
  <c r="I367" i="3"/>
  <c r="I459" i="3"/>
  <c r="I500" i="3"/>
  <c r="I468" i="3"/>
  <c r="I448" i="3"/>
  <c r="I344" i="3"/>
  <c r="I332" i="3"/>
  <c r="I272" i="3"/>
  <c r="I124" i="3"/>
  <c r="I96" i="3"/>
  <c r="I68" i="3"/>
  <c r="I327" i="3"/>
  <c r="I343" i="3"/>
  <c r="I475" i="3"/>
  <c r="I359" i="3"/>
  <c r="I163" i="3"/>
</calcChain>
</file>

<file path=xl/sharedStrings.xml><?xml version="1.0" encoding="utf-8"?>
<sst xmlns="http://schemas.openxmlformats.org/spreadsheetml/2006/main" count="1782" uniqueCount="1065">
  <si>
    <t>Company Info</t>
  </si>
  <si>
    <t>KEY FINANCIALS</t>
  </si>
  <si>
    <t>Rank</t>
  </si>
  <si>
    <t>Company Name</t>
  </si>
  <si>
    <t>Number of Employees</t>
  </si>
  <si>
    <t>Change in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</si>
  <si>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</si>
  <si>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</si>
  <si>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</si>
  <si>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</si>
  <si>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1"/>
        <color theme="1"/>
        <rFont val="Calibri"/>
        <family val="2"/>
        <scheme val="minor"/>
      </rPr>
      <t>($millions)</t>
    </r>
  </si>
  <si>
    <r>
      <t xml:space="preserve">Market Value 
</t>
    </r>
    <r>
      <rPr>
        <sz val="11"/>
        <color theme="1"/>
        <rFont val="Calibri"/>
        <family val="2"/>
        <scheme val="minor"/>
      </rPr>
      <t>As of 3/29/19 ($m)</t>
    </r>
  </si>
  <si>
    <t>1</t>
  </si>
  <si>
    <t>Walmart</t>
  </si>
  <si>
    <t>-</t>
  </si>
  <si>
    <t>2</t>
  </si>
  <si>
    <t>Exxon Mobil</t>
  </si>
  <si>
    <t>3</t>
  </si>
  <si>
    <t>Apple</t>
  </si>
  <si>
    <t>4</t>
  </si>
  <si>
    <t>Berkshire Hathaway</t>
  </si>
  <si>
    <t>5</t>
  </si>
  <si>
    <t>Amazon.com</t>
  </si>
  <si>
    <t>6</t>
  </si>
  <si>
    <t>UnitedHealth Group</t>
  </si>
  <si>
    <t>7</t>
  </si>
  <si>
    <t>McKesson</t>
  </si>
  <si>
    <t>8</t>
  </si>
  <si>
    <t>CVS Health</t>
  </si>
  <si>
    <t>9</t>
  </si>
  <si>
    <t>AT&amp;T</t>
  </si>
  <si>
    <t>10</t>
  </si>
  <si>
    <t>AmerisourceBergen</t>
  </si>
  <si>
    <t>11</t>
  </si>
  <si>
    <t>Chevron</t>
  </si>
  <si>
    <t>12</t>
  </si>
  <si>
    <t>Ford Motor</t>
  </si>
  <si>
    <t>13</t>
  </si>
  <si>
    <t>General Motors</t>
  </si>
  <si>
    <t>14</t>
  </si>
  <si>
    <t>Costco Wholesale</t>
  </si>
  <si>
    <t>15</t>
  </si>
  <si>
    <t>Alphabet</t>
  </si>
  <si>
    <t>16</t>
  </si>
  <si>
    <t>Cardinal Health</t>
  </si>
  <si>
    <t>17</t>
  </si>
  <si>
    <t>Walgreens Boots Alliance</t>
  </si>
  <si>
    <t>18</t>
  </si>
  <si>
    <t>JPMorgan Chase</t>
  </si>
  <si>
    <t>19</t>
  </si>
  <si>
    <t>Verizon Communications</t>
  </si>
  <si>
    <t>20</t>
  </si>
  <si>
    <t>Kroger</t>
  </si>
  <si>
    <t>21</t>
  </si>
  <si>
    <t>General Electric</t>
  </si>
  <si>
    <t>22</t>
  </si>
  <si>
    <t>Fannie Mae</t>
  </si>
  <si>
    <t>23</t>
  </si>
  <si>
    <t>Phillips 66</t>
  </si>
  <si>
    <t>24</t>
  </si>
  <si>
    <t>Valero Energy</t>
  </si>
  <si>
    <t>25</t>
  </si>
  <si>
    <t>Bank of America</t>
  </si>
  <si>
    <t>26</t>
  </si>
  <si>
    <t>Microsoft</t>
  </si>
  <si>
    <t>27</t>
  </si>
  <si>
    <t>Home Depot</t>
  </si>
  <si>
    <t>28</t>
  </si>
  <si>
    <t>Boeing</t>
  </si>
  <si>
    <t>29</t>
  </si>
  <si>
    <t>Wells Fargo</t>
  </si>
  <si>
    <t>30</t>
  </si>
  <si>
    <t>Citigroup</t>
  </si>
  <si>
    <t>31</t>
  </si>
  <si>
    <t>Marathon Petroleum</t>
  </si>
  <si>
    <t>32</t>
  </si>
  <si>
    <t>Comcast</t>
  </si>
  <si>
    <t>33</t>
  </si>
  <si>
    <t>Anthem</t>
  </si>
  <si>
    <t>34</t>
  </si>
  <si>
    <t>Dell Technologies</t>
  </si>
  <si>
    <t>35</t>
  </si>
  <si>
    <t>DuPont de Nemours</t>
  </si>
  <si>
    <t>36</t>
  </si>
  <si>
    <t>State Farm Insurance</t>
  </si>
  <si>
    <t>37</t>
  </si>
  <si>
    <t>Johnson &amp; Johnson</t>
  </si>
  <si>
    <t>38</t>
  </si>
  <si>
    <t>IBM</t>
  </si>
  <si>
    <t>39</t>
  </si>
  <si>
    <t>Target</t>
  </si>
  <si>
    <t>40</t>
  </si>
  <si>
    <t>Freddie Mac</t>
  </si>
  <si>
    <t>41</t>
  </si>
  <si>
    <t>United Parcel Service</t>
  </si>
  <si>
    <t>42</t>
  </si>
  <si>
    <t>Lowe's</t>
  </si>
  <si>
    <t>43</t>
  </si>
  <si>
    <t>Intel</t>
  </si>
  <si>
    <t>44</t>
  </si>
  <si>
    <t>MetLife</t>
  </si>
  <si>
    <t>45</t>
  </si>
  <si>
    <t>Procter &amp; Gamble</t>
  </si>
  <si>
    <t>46</t>
  </si>
  <si>
    <t>United Technologies</t>
  </si>
  <si>
    <t>47</t>
  </si>
  <si>
    <t>FedEx</t>
  </si>
  <si>
    <t>48</t>
  </si>
  <si>
    <t>PepsiCo</t>
  </si>
  <si>
    <t>49</t>
  </si>
  <si>
    <t>Archer Daniels Midland</t>
  </si>
  <si>
    <t>50</t>
  </si>
  <si>
    <t>Prudential Financial</t>
  </si>
  <si>
    <t>51</t>
  </si>
  <si>
    <t>Centene</t>
  </si>
  <si>
    <t>52</t>
  </si>
  <si>
    <t>Albertsons</t>
  </si>
  <si>
    <t>53</t>
  </si>
  <si>
    <t>Walt Disney</t>
  </si>
  <si>
    <t>54</t>
  </si>
  <si>
    <t>Sysco</t>
  </si>
  <si>
    <t>55</t>
  </si>
  <si>
    <t>HP</t>
  </si>
  <si>
    <t>56</t>
  </si>
  <si>
    <t>Humana</t>
  </si>
  <si>
    <t>57</t>
  </si>
  <si>
    <t>Facebook</t>
  </si>
  <si>
    <t>58</t>
  </si>
  <si>
    <t>Caterpillar</t>
  </si>
  <si>
    <t>59</t>
  </si>
  <si>
    <t>Energy Transfer</t>
  </si>
  <si>
    <t>60</t>
  </si>
  <si>
    <t>Lockheed Martin</t>
  </si>
  <si>
    <t>61</t>
  </si>
  <si>
    <t>Pfizer</t>
  </si>
  <si>
    <t>62</t>
  </si>
  <si>
    <t>Goldman Sachs Group</t>
  </si>
  <si>
    <t>63</t>
  </si>
  <si>
    <t>Morgan Stanley</t>
  </si>
  <si>
    <t>64</t>
  </si>
  <si>
    <t>Cisco Systems</t>
  </si>
  <si>
    <t>65</t>
  </si>
  <si>
    <t>Cigna</t>
  </si>
  <si>
    <t>66</t>
  </si>
  <si>
    <t>AIG</t>
  </si>
  <si>
    <t>67</t>
  </si>
  <si>
    <t>HCA Healthcare</t>
  </si>
  <si>
    <t>68</t>
  </si>
  <si>
    <t>American Airlines Group</t>
  </si>
  <si>
    <t>69</t>
  </si>
  <si>
    <t>Delta Air Lines</t>
  </si>
  <si>
    <t>70</t>
  </si>
  <si>
    <t>Charter Communications</t>
  </si>
  <si>
    <t>71</t>
  </si>
  <si>
    <t>New York Life Insurance</t>
  </si>
  <si>
    <t>72</t>
  </si>
  <si>
    <t>American Express</t>
  </si>
  <si>
    <t>73</t>
  </si>
  <si>
    <t>Nationwide</t>
  </si>
  <si>
    <t>74</t>
  </si>
  <si>
    <t>Best Buy</t>
  </si>
  <si>
    <t>75</t>
  </si>
  <si>
    <t>Liberty Mutual Insurance Group</t>
  </si>
  <si>
    <t>76</t>
  </si>
  <si>
    <t>Merck</t>
  </si>
  <si>
    <t>77</t>
  </si>
  <si>
    <t>Honeywell International</t>
  </si>
  <si>
    <t>78</t>
  </si>
  <si>
    <t>United Continental Holdings</t>
  </si>
  <si>
    <t>79</t>
  </si>
  <si>
    <t>TIAA</t>
  </si>
  <si>
    <t>80</t>
  </si>
  <si>
    <t>Tyson Foods</t>
  </si>
  <si>
    <t>81</t>
  </si>
  <si>
    <t>Oracle</t>
  </si>
  <si>
    <t>82</t>
  </si>
  <si>
    <t>Allstate</t>
  </si>
  <si>
    <t>83</t>
  </si>
  <si>
    <t>World Fuel Services</t>
  </si>
  <si>
    <t>84</t>
  </si>
  <si>
    <t>Massachusetts Mutual Life Insurance</t>
  </si>
  <si>
    <t>85</t>
  </si>
  <si>
    <t>TJX</t>
  </si>
  <si>
    <t>86</t>
  </si>
  <si>
    <t>ConocoPhillips</t>
  </si>
  <si>
    <t>87</t>
  </si>
  <si>
    <t>Deere</t>
  </si>
  <si>
    <t>88</t>
  </si>
  <si>
    <t>Tech Data</t>
  </si>
  <si>
    <t>89</t>
  </si>
  <si>
    <t>Enterprise Products Partners</t>
  </si>
  <si>
    <t>90</t>
  </si>
  <si>
    <t>Nike</t>
  </si>
  <si>
    <t>91</t>
  </si>
  <si>
    <t>Publix Super Markets</t>
  </si>
  <si>
    <t>92</t>
  </si>
  <si>
    <t>General Dynamics</t>
  </si>
  <si>
    <t>93</t>
  </si>
  <si>
    <t>Exelon</t>
  </si>
  <si>
    <t>94</t>
  </si>
  <si>
    <t>Plains GP Holdings</t>
  </si>
  <si>
    <t>95</t>
  </si>
  <si>
    <t>3M</t>
  </si>
  <si>
    <t>96</t>
  </si>
  <si>
    <t>AbbVie</t>
  </si>
  <si>
    <t>97</t>
  </si>
  <si>
    <t>CHS</t>
  </si>
  <si>
    <t>98</t>
  </si>
  <si>
    <t>Capital One Financial</t>
  </si>
  <si>
    <t>99</t>
  </si>
  <si>
    <t>Progressive</t>
  </si>
  <si>
    <t>100</t>
  </si>
  <si>
    <t>Coca-Cola</t>
  </si>
  <si>
    <t>101</t>
  </si>
  <si>
    <t>USAA</t>
  </si>
  <si>
    <t>102</t>
  </si>
  <si>
    <t>Hewlett Packard Enterprise</t>
  </si>
  <si>
    <t>103</t>
  </si>
  <si>
    <t>Abbott Laboratories</t>
  </si>
  <si>
    <t>104</t>
  </si>
  <si>
    <t>Twenty-First Century Fox</t>
  </si>
  <si>
    <t>105</t>
  </si>
  <si>
    <t>Micron Technology</t>
  </si>
  <si>
    <t>106</t>
  </si>
  <si>
    <t>Travelers</t>
  </si>
  <si>
    <t>107</t>
  </si>
  <si>
    <t>Rite Aid</t>
  </si>
  <si>
    <t>108</t>
  </si>
  <si>
    <t>Northrop Grumman</t>
  </si>
  <si>
    <t>109</t>
  </si>
  <si>
    <t>Arrow Electronics</t>
  </si>
  <si>
    <t>110</t>
  </si>
  <si>
    <t>Philip Morris International</t>
  </si>
  <si>
    <t>111</t>
  </si>
  <si>
    <t>Northwestern Mutual</t>
  </si>
  <si>
    <t>112</t>
  </si>
  <si>
    <t>INTL FCStone</t>
  </si>
  <si>
    <t>113</t>
  </si>
  <si>
    <t>PBF Energy</t>
  </si>
  <si>
    <t>114</t>
  </si>
  <si>
    <t>Raytheon</t>
  </si>
  <si>
    <t>115</t>
  </si>
  <si>
    <t>Kraft Heinz</t>
  </si>
  <si>
    <t>116</t>
  </si>
  <si>
    <t>Mondelez International</t>
  </si>
  <si>
    <t>117</t>
  </si>
  <si>
    <t>U.S. Bancorp</t>
  </si>
  <si>
    <t>118</t>
  </si>
  <si>
    <t>Macy's</t>
  </si>
  <si>
    <t>119</t>
  </si>
  <si>
    <t>Dollar General</t>
  </si>
  <si>
    <t>120</t>
  </si>
  <si>
    <t>Nucor</t>
  </si>
  <si>
    <t>121</t>
  </si>
  <si>
    <t>Starbucks</t>
  </si>
  <si>
    <t>122</t>
  </si>
  <si>
    <t>DXC Technology</t>
  </si>
  <si>
    <t>123</t>
  </si>
  <si>
    <t>Eli Lilly</t>
  </si>
  <si>
    <t>124</t>
  </si>
  <si>
    <t>Thermo Fisher Scientific</t>
  </si>
  <si>
    <t>125</t>
  </si>
  <si>
    <t>US Foods Holding</t>
  </si>
  <si>
    <t>126</t>
  </si>
  <si>
    <t>Duke Energy</t>
  </si>
  <si>
    <t>127</t>
  </si>
  <si>
    <t>Halliburton</t>
  </si>
  <si>
    <t>128</t>
  </si>
  <si>
    <t>Cummins</t>
  </si>
  <si>
    <t>129</t>
  </si>
  <si>
    <t>Amgen</t>
  </si>
  <si>
    <t>130</t>
  </si>
  <si>
    <t>Paccar</t>
  </si>
  <si>
    <t>131</t>
  </si>
  <si>
    <t>Southern</t>
  </si>
  <si>
    <t>132</t>
  </si>
  <si>
    <t>CenturyLink</t>
  </si>
  <si>
    <t>133</t>
  </si>
  <si>
    <t>International Paper</t>
  </si>
  <si>
    <t>134</t>
  </si>
  <si>
    <t>Union Pacific</t>
  </si>
  <si>
    <t>135</t>
  </si>
  <si>
    <t>Dollar Tree</t>
  </si>
  <si>
    <t>136</t>
  </si>
  <si>
    <t>Penske Automotive Group</t>
  </si>
  <si>
    <t>137</t>
  </si>
  <si>
    <t>Qualcomm</t>
  </si>
  <si>
    <t>138</t>
  </si>
  <si>
    <t>Bristol-Myers Squibb</t>
  </si>
  <si>
    <t>139</t>
  </si>
  <si>
    <t>Gilead Sciences</t>
  </si>
  <si>
    <t>140</t>
  </si>
  <si>
    <t>Jabil</t>
  </si>
  <si>
    <t>141</t>
  </si>
  <si>
    <t>ManpowerGroup</t>
  </si>
  <si>
    <t>142</t>
  </si>
  <si>
    <t>Southwest Airlines</t>
  </si>
  <si>
    <t>143</t>
  </si>
  <si>
    <t>Aflac</t>
  </si>
  <si>
    <t>144</t>
  </si>
  <si>
    <t>Tesla</t>
  </si>
  <si>
    <t>145</t>
  </si>
  <si>
    <t>AutoNation</t>
  </si>
  <si>
    <t>146</t>
  </si>
  <si>
    <t>CBRE Group</t>
  </si>
  <si>
    <t>147</t>
  </si>
  <si>
    <t>Lear</t>
  </si>
  <si>
    <t>148</t>
  </si>
  <si>
    <t>Whirlpool</t>
  </si>
  <si>
    <t>149</t>
  </si>
  <si>
    <t>McDonald's</t>
  </si>
  <si>
    <t>150</t>
  </si>
  <si>
    <t>Broadcom</t>
  </si>
  <si>
    <t>151</t>
  </si>
  <si>
    <t>Marriott International</t>
  </si>
  <si>
    <t>152</t>
  </si>
  <si>
    <t>Western Digital</t>
  </si>
  <si>
    <t>153</t>
  </si>
  <si>
    <t>Visa</t>
  </si>
  <si>
    <t>154</t>
  </si>
  <si>
    <t>Lennar</t>
  </si>
  <si>
    <t>155</t>
  </si>
  <si>
    <t>WellCare Health Plans</t>
  </si>
  <si>
    <t>156</t>
  </si>
  <si>
    <t>Kohl's</t>
  </si>
  <si>
    <t>157</t>
  </si>
  <si>
    <t>AECOM</t>
  </si>
  <si>
    <t>158</t>
  </si>
  <si>
    <t>Synnex</t>
  </si>
  <si>
    <t>159</t>
  </si>
  <si>
    <t>PNC Financial Services</t>
  </si>
  <si>
    <t>160</t>
  </si>
  <si>
    <t>Danaher</t>
  </si>
  <si>
    <t>161</t>
  </si>
  <si>
    <t>Hartford Financial Services</t>
  </si>
  <si>
    <t>162</t>
  </si>
  <si>
    <t>Altria Group</t>
  </si>
  <si>
    <t>163</t>
  </si>
  <si>
    <t>Bank of New York Mellon</t>
  </si>
  <si>
    <t>164</t>
  </si>
  <si>
    <t>Fluor</t>
  </si>
  <si>
    <t>165</t>
  </si>
  <si>
    <t>Avnet</t>
  </si>
  <si>
    <t>166</t>
  </si>
  <si>
    <t>Icahn Enterprises</t>
  </si>
  <si>
    <t>167</t>
  </si>
  <si>
    <t>Occidental Petroleum</t>
  </si>
  <si>
    <t>168</t>
  </si>
  <si>
    <t>Molina Healthcare</t>
  </si>
  <si>
    <t>169</t>
  </si>
  <si>
    <t>Genuine Parts</t>
  </si>
  <si>
    <t>170</t>
  </si>
  <si>
    <t>Freeport-McMoRan</t>
  </si>
  <si>
    <t>171</t>
  </si>
  <si>
    <t>Kimberly-Clark</t>
  </si>
  <si>
    <t>172</t>
  </si>
  <si>
    <t>Tenet Healthcare</t>
  </si>
  <si>
    <t>173</t>
  </si>
  <si>
    <t>Synchrony Financial</t>
  </si>
  <si>
    <t>174</t>
  </si>
  <si>
    <t>CarMax</t>
  </si>
  <si>
    <t>175</t>
  </si>
  <si>
    <t>HollyFrontier</t>
  </si>
  <si>
    <t>176</t>
  </si>
  <si>
    <t>Performance Food Group</t>
  </si>
  <si>
    <t>177</t>
  </si>
  <si>
    <t>Sherwin-Williams</t>
  </si>
  <si>
    <t>178</t>
  </si>
  <si>
    <t>Emerson Electric</t>
  </si>
  <si>
    <t>179</t>
  </si>
  <si>
    <t>NGL Energy Partners</t>
  </si>
  <si>
    <t>180</t>
  </si>
  <si>
    <t>XPO Logistics</t>
  </si>
  <si>
    <t>181</t>
  </si>
  <si>
    <t>EOG Resources</t>
  </si>
  <si>
    <t>182</t>
  </si>
  <si>
    <t>Applied Materials</t>
  </si>
  <si>
    <t>183</t>
  </si>
  <si>
    <t>PG&amp;E</t>
  </si>
  <si>
    <t>184</t>
  </si>
  <si>
    <t>NextEra Energy</t>
  </si>
  <si>
    <t>185</t>
  </si>
  <si>
    <t>C.H. Robinson Worldwide</t>
  </si>
  <si>
    <t>186</t>
  </si>
  <si>
    <t>Gap</t>
  </si>
  <si>
    <t>187</t>
  </si>
  <si>
    <t>Lincoln National</t>
  </si>
  <si>
    <t>188</t>
  </si>
  <si>
    <t>DaVita</t>
  </si>
  <si>
    <t>189</t>
  </si>
  <si>
    <t>Jones Lang LaSalle</t>
  </si>
  <si>
    <t>190</t>
  </si>
  <si>
    <t>WestRock</t>
  </si>
  <si>
    <t>191</t>
  </si>
  <si>
    <t>CDW</t>
  </si>
  <si>
    <t>192</t>
  </si>
  <si>
    <t>American Electric Power</t>
  </si>
  <si>
    <t>193</t>
  </si>
  <si>
    <t>Cognizant Technology Solutions</t>
  </si>
  <si>
    <t>194</t>
  </si>
  <si>
    <t>D.R. Horton</t>
  </si>
  <si>
    <t>195</t>
  </si>
  <si>
    <t>Becton Dickinson</t>
  </si>
  <si>
    <t>196</t>
  </si>
  <si>
    <t>Nordstrom</t>
  </si>
  <si>
    <t>197</t>
  </si>
  <si>
    <t>Netflix</t>
  </si>
  <si>
    <t>198</t>
  </si>
  <si>
    <t>Aramark</t>
  </si>
  <si>
    <t>199</t>
  </si>
  <si>
    <t>Texas Instruments</t>
  </si>
  <si>
    <t>200</t>
  </si>
  <si>
    <t>General Mills</t>
  </si>
  <si>
    <t>201</t>
  </si>
  <si>
    <t>Supervalu</t>
  </si>
  <si>
    <t>202</t>
  </si>
  <si>
    <t>Colgate-Palmolive</t>
  </si>
  <si>
    <t>203</t>
  </si>
  <si>
    <t>Goodyear Tire &amp; Rubber</t>
  </si>
  <si>
    <t>204</t>
  </si>
  <si>
    <t>PayPal Holdings</t>
  </si>
  <si>
    <t>205</t>
  </si>
  <si>
    <t>PPG Industries</t>
  </si>
  <si>
    <t>206</t>
  </si>
  <si>
    <t>Omnicom Group</t>
  </si>
  <si>
    <t>207</t>
  </si>
  <si>
    <t>Celgene</t>
  </si>
  <si>
    <t>208</t>
  </si>
  <si>
    <t>Jacobs Engineering Group</t>
  </si>
  <si>
    <t>209</t>
  </si>
  <si>
    <t>Ross Stores</t>
  </si>
  <si>
    <t>210</t>
  </si>
  <si>
    <t>Marsh &amp; McLennan</t>
  </si>
  <si>
    <t>Mastercard</t>
  </si>
  <si>
    <t>212</t>
  </si>
  <si>
    <t>Land O'Lakes</t>
  </si>
  <si>
    <t>213</t>
  </si>
  <si>
    <t>Waste Management</t>
  </si>
  <si>
    <t>214</t>
  </si>
  <si>
    <t>Illinois Tool Works</t>
  </si>
  <si>
    <t>215</t>
  </si>
  <si>
    <t>Ecolab</t>
  </si>
  <si>
    <t>216</t>
  </si>
  <si>
    <t>Booking Holdings</t>
  </si>
  <si>
    <t>217</t>
  </si>
  <si>
    <t>CBS</t>
  </si>
  <si>
    <t>218</t>
  </si>
  <si>
    <t>Parker-Hannifin</t>
  </si>
  <si>
    <t>219</t>
  </si>
  <si>
    <t>Principal Financial</t>
  </si>
  <si>
    <t>220</t>
  </si>
  <si>
    <t>DTE Energy</t>
  </si>
  <si>
    <t>221</t>
  </si>
  <si>
    <t>BlackRock</t>
  </si>
  <si>
    <t>222</t>
  </si>
  <si>
    <t>United States Steel</t>
  </si>
  <si>
    <t>223</t>
  </si>
  <si>
    <t>Community Health Systems</t>
  </si>
  <si>
    <t>224</t>
  </si>
  <si>
    <t>Kinder Morgan</t>
  </si>
  <si>
    <t>225</t>
  </si>
  <si>
    <t>Qurate Retail</t>
  </si>
  <si>
    <t>226</t>
  </si>
  <si>
    <t>Loews</t>
  </si>
  <si>
    <t>227</t>
  </si>
  <si>
    <t>Arconic</t>
  </si>
  <si>
    <t>228</t>
  </si>
  <si>
    <t>Stanley Black &amp; Decker</t>
  </si>
  <si>
    <t>229</t>
  </si>
  <si>
    <t>Textron</t>
  </si>
  <si>
    <t>230</t>
  </si>
  <si>
    <t>Las Vegas Sands</t>
  </si>
  <si>
    <t>231</t>
  </si>
  <si>
    <t>Estee Lauder</t>
  </si>
  <si>
    <t>232</t>
  </si>
  <si>
    <t>DISH Network</t>
  </si>
  <si>
    <t>233</t>
  </si>
  <si>
    <t>Stryker</t>
  </si>
  <si>
    <t>234</t>
  </si>
  <si>
    <t>Kellogg</t>
  </si>
  <si>
    <t>235</t>
  </si>
  <si>
    <t>Biogen</t>
  </si>
  <si>
    <t>236</t>
  </si>
  <si>
    <t>Alcoa</t>
  </si>
  <si>
    <t>237</t>
  </si>
  <si>
    <t>Anadarko Petroleum</t>
  </si>
  <si>
    <t>238</t>
  </si>
  <si>
    <t>Dominion Energy</t>
  </si>
  <si>
    <t>239</t>
  </si>
  <si>
    <t>ADP</t>
  </si>
  <si>
    <t>240</t>
  </si>
  <si>
    <t>salesforce.com</t>
  </si>
  <si>
    <t>241</t>
  </si>
  <si>
    <t>L Brands</t>
  </si>
  <si>
    <t>242</t>
  </si>
  <si>
    <t>Henry Schein</t>
  </si>
  <si>
    <t>243</t>
  </si>
  <si>
    <t>Newell Brands</t>
  </si>
  <si>
    <t>244</t>
  </si>
  <si>
    <t>Guardian Life Ins. Co. of America</t>
  </si>
  <si>
    <t>245</t>
  </si>
  <si>
    <t>BJ's Wholesale Club</t>
  </si>
  <si>
    <t>246</t>
  </si>
  <si>
    <t>BB&amp;T Corp.</t>
  </si>
  <si>
    <t>247</t>
  </si>
  <si>
    <t>State Street Corp.</t>
  </si>
  <si>
    <t>248</t>
  </si>
  <si>
    <t>Viacom</t>
  </si>
  <si>
    <t>249</t>
  </si>
  <si>
    <t>Ameriprise Financial</t>
  </si>
  <si>
    <t>250</t>
  </si>
  <si>
    <t>Core-Mark Holding</t>
  </si>
  <si>
    <t>251</t>
  </si>
  <si>
    <t>Reinsurance Group of America</t>
  </si>
  <si>
    <t>252</t>
  </si>
  <si>
    <t>VF</t>
  </si>
  <si>
    <t>253</t>
  </si>
  <si>
    <t>Discover Financial Services</t>
  </si>
  <si>
    <t>254</t>
  </si>
  <si>
    <t>Global Partners</t>
  </si>
  <si>
    <t>255</t>
  </si>
  <si>
    <t>Edison International</t>
  </si>
  <si>
    <t>256</t>
  </si>
  <si>
    <t>Oneok</t>
  </si>
  <si>
    <t>257</t>
  </si>
  <si>
    <t>Murphy USA</t>
  </si>
  <si>
    <t>258</t>
  </si>
  <si>
    <t>Bed Bath &amp; Beyond</t>
  </si>
  <si>
    <t>259</t>
  </si>
  <si>
    <t>Consolidated Edison</t>
  </si>
  <si>
    <t>260</t>
  </si>
  <si>
    <t>CSX</t>
  </si>
  <si>
    <t>261</t>
  </si>
  <si>
    <t>J.C. Penney</t>
  </si>
  <si>
    <t>262</t>
  </si>
  <si>
    <t>LKQ</t>
  </si>
  <si>
    <t>263</t>
  </si>
  <si>
    <t>FirstEnergy</t>
  </si>
  <si>
    <t>264</t>
  </si>
  <si>
    <t>Steel Dynamics</t>
  </si>
  <si>
    <t>265</t>
  </si>
  <si>
    <t>Lithia Motors</t>
  </si>
  <si>
    <t>266</t>
  </si>
  <si>
    <t>MGM Resorts International</t>
  </si>
  <si>
    <t>267</t>
  </si>
  <si>
    <t>Tenneco</t>
  </si>
  <si>
    <t>268</t>
  </si>
  <si>
    <t>Nvidia</t>
  </si>
  <si>
    <t>269</t>
  </si>
  <si>
    <t>Sempra Energy</t>
  </si>
  <si>
    <t>270</t>
  </si>
  <si>
    <t>Farmers Insurance Exchange</t>
  </si>
  <si>
    <t>271</t>
  </si>
  <si>
    <t>Ball</t>
  </si>
  <si>
    <t>272</t>
  </si>
  <si>
    <t>Group 1 Automotive</t>
  </si>
  <si>
    <t>273</t>
  </si>
  <si>
    <t>Unum Group</t>
  </si>
  <si>
    <t>274</t>
  </si>
  <si>
    <t>Xcel Energy</t>
  </si>
  <si>
    <t>275</t>
  </si>
  <si>
    <t>Reliance Steel &amp; Aluminum</t>
  </si>
  <si>
    <t>276</t>
  </si>
  <si>
    <t>Huntsman</t>
  </si>
  <si>
    <t>277</t>
  </si>
  <si>
    <t>Norfolk Southern</t>
  </si>
  <si>
    <t>278</t>
  </si>
  <si>
    <t>Laboratory Corp. of America</t>
  </si>
  <si>
    <t>279</t>
  </si>
  <si>
    <t>Corning</t>
  </si>
  <si>
    <t>280</t>
  </si>
  <si>
    <t>Expedia Group</t>
  </si>
  <si>
    <t>281</t>
  </si>
  <si>
    <t>AutoZone</t>
  </si>
  <si>
    <t>282</t>
  </si>
  <si>
    <t>W.W. Grainger</t>
  </si>
  <si>
    <t>283</t>
  </si>
  <si>
    <t>Quanta Services</t>
  </si>
  <si>
    <t>284</t>
  </si>
  <si>
    <t>Crown Holdings</t>
  </si>
  <si>
    <t>285</t>
  </si>
  <si>
    <t>Office Depot</t>
  </si>
  <si>
    <t>286</t>
  </si>
  <si>
    <t>Baxter International</t>
  </si>
  <si>
    <t>287</t>
  </si>
  <si>
    <t>Lam Research</t>
  </si>
  <si>
    <t>288</t>
  </si>
  <si>
    <t>Entergy</t>
  </si>
  <si>
    <t>289</t>
  </si>
  <si>
    <t>Charles Schwab</t>
  </si>
  <si>
    <t>290</t>
  </si>
  <si>
    <t>L3 Technologies</t>
  </si>
  <si>
    <t>291</t>
  </si>
  <si>
    <t>NRG Energy</t>
  </si>
  <si>
    <t>292</t>
  </si>
  <si>
    <t>Live Nation Entertainment</t>
  </si>
  <si>
    <t>293</t>
  </si>
  <si>
    <t>Universal Health Services</t>
  </si>
  <si>
    <t>294</t>
  </si>
  <si>
    <t>Molson Coors Brewing</t>
  </si>
  <si>
    <t>295</t>
  </si>
  <si>
    <t>eBay</t>
  </si>
  <si>
    <t>296</t>
  </si>
  <si>
    <t>AES</t>
  </si>
  <si>
    <t>297</t>
  </si>
  <si>
    <t>Devon Energy</t>
  </si>
  <si>
    <t>298</t>
  </si>
  <si>
    <t>Pacific Life</t>
  </si>
  <si>
    <t>299</t>
  </si>
  <si>
    <t>CenterPoint Energy</t>
  </si>
  <si>
    <t>300</t>
  </si>
  <si>
    <t>Discovery</t>
  </si>
  <si>
    <t>301</t>
  </si>
  <si>
    <t>BorgWarner</t>
  </si>
  <si>
    <t>302</t>
  </si>
  <si>
    <t>Targa Resources</t>
  </si>
  <si>
    <t>303</t>
  </si>
  <si>
    <t>Ally Financial</t>
  </si>
  <si>
    <t>304</t>
  </si>
  <si>
    <t>SunTrust Banks</t>
  </si>
  <si>
    <t>305</t>
  </si>
  <si>
    <t>IQVIA Holdings</t>
  </si>
  <si>
    <t>306</t>
  </si>
  <si>
    <t>American Family Insurance Group</t>
  </si>
  <si>
    <t>307</t>
  </si>
  <si>
    <t>Delek US Holdings</t>
  </si>
  <si>
    <t>308</t>
  </si>
  <si>
    <t>Navistar International</t>
  </si>
  <si>
    <t>309</t>
  </si>
  <si>
    <t>Chesapeake Energy</t>
  </si>
  <si>
    <t>310</t>
  </si>
  <si>
    <t>United Natural Foods</t>
  </si>
  <si>
    <t>311</t>
  </si>
  <si>
    <t>Leidos Holdings</t>
  </si>
  <si>
    <t>312</t>
  </si>
  <si>
    <t>PulteGroup</t>
  </si>
  <si>
    <t>313</t>
  </si>
  <si>
    <t>Eastman Chemical</t>
  </si>
  <si>
    <t>314</t>
  </si>
  <si>
    <t>Republic Services</t>
  </si>
  <si>
    <t>315</t>
  </si>
  <si>
    <t>Mohawk Industries</t>
  </si>
  <si>
    <t>316</t>
  </si>
  <si>
    <t>Sonic Automotive</t>
  </si>
  <si>
    <t>317</t>
  </si>
  <si>
    <t>Owens &amp; Minor</t>
  </si>
  <si>
    <t>318</t>
  </si>
  <si>
    <t>Xerox</t>
  </si>
  <si>
    <t>319</t>
  </si>
  <si>
    <t>Boston Scientific</t>
  </si>
  <si>
    <t>320</t>
  </si>
  <si>
    <t>DCP Midstream</t>
  </si>
  <si>
    <t>321</t>
  </si>
  <si>
    <t>Autoliv</t>
  </si>
  <si>
    <t>322</t>
  </si>
  <si>
    <t>Interpublic Group</t>
  </si>
  <si>
    <t>323</t>
  </si>
  <si>
    <t>Public Service Enterprise Group</t>
  </si>
  <si>
    <t>324</t>
  </si>
  <si>
    <t>PVH</t>
  </si>
  <si>
    <t>325</t>
  </si>
  <si>
    <t>Mosaic</t>
  </si>
  <si>
    <t>326</t>
  </si>
  <si>
    <t>Advance Auto Parts</t>
  </si>
  <si>
    <t>327</t>
  </si>
  <si>
    <t>Altice USA</t>
  </si>
  <si>
    <t>328</t>
  </si>
  <si>
    <t>Hormel Foods</t>
  </si>
  <si>
    <t>329</t>
  </si>
  <si>
    <t>O'Reilly Automotive</t>
  </si>
  <si>
    <t>330</t>
  </si>
  <si>
    <t>Calpine</t>
  </si>
  <si>
    <t>331</t>
  </si>
  <si>
    <t>Hertz Global Holdings</t>
  </si>
  <si>
    <t>332</t>
  </si>
  <si>
    <t>First Data</t>
  </si>
  <si>
    <t>333</t>
  </si>
  <si>
    <t>Pioneer Natural Resources</t>
  </si>
  <si>
    <t>334</t>
  </si>
  <si>
    <t>Coty</t>
  </si>
  <si>
    <t>335</t>
  </si>
  <si>
    <t>AGCO</t>
  </si>
  <si>
    <t>336</t>
  </si>
  <si>
    <t>Mutual of Omaha Insurance</t>
  </si>
  <si>
    <t>337</t>
  </si>
  <si>
    <t>Vistra Energy</t>
  </si>
  <si>
    <t>338</t>
  </si>
  <si>
    <t>Avis Budget Group</t>
  </si>
  <si>
    <t>339</t>
  </si>
  <si>
    <t>Adobe</t>
  </si>
  <si>
    <t>340</t>
  </si>
  <si>
    <t>Peter Kiewit Sons'</t>
  </si>
  <si>
    <t>341</t>
  </si>
  <si>
    <t>News Corp.</t>
  </si>
  <si>
    <t>342</t>
  </si>
  <si>
    <t>Brighthouse Financial</t>
  </si>
  <si>
    <t>343</t>
  </si>
  <si>
    <t>Voya Financial</t>
  </si>
  <si>
    <t>344</t>
  </si>
  <si>
    <t>Air Products &amp; Chemicals</t>
  </si>
  <si>
    <t>345</t>
  </si>
  <si>
    <t>Hilton Worldwide Holdings</t>
  </si>
  <si>
    <t>346</t>
  </si>
  <si>
    <t>GameStop</t>
  </si>
  <si>
    <t>347</t>
  </si>
  <si>
    <t>Veritiv</t>
  </si>
  <si>
    <t>348</t>
  </si>
  <si>
    <t>Williams</t>
  </si>
  <si>
    <t>349</t>
  </si>
  <si>
    <t>Campbell Soup</t>
  </si>
  <si>
    <t>350</t>
  </si>
  <si>
    <t>Rockwell Collins</t>
  </si>
  <si>
    <t>351</t>
  </si>
  <si>
    <t>Thrivent Financial for Lutherans</t>
  </si>
  <si>
    <t>352</t>
  </si>
  <si>
    <t>Westlake Chemical</t>
  </si>
  <si>
    <t>353</t>
  </si>
  <si>
    <t>Univar</t>
  </si>
  <si>
    <t>354</t>
  </si>
  <si>
    <t>J.B. Hunt Transport Services</t>
  </si>
  <si>
    <t>355</t>
  </si>
  <si>
    <t>Frontier Communications</t>
  </si>
  <si>
    <t>356</t>
  </si>
  <si>
    <t>Jones Financial (Edward Jones)</t>
  </si>
  <si>
    <t>357</t>
  </si>
  <si>
    <t>National Oilwell Varco</t>
  </si>
  <si>
    <t>358</t>
  </si>
  <si>
    <t>Eversource Energy</t>
  </si>
  <si>
    <t>359</t>
  </si>
  <si>
    <t>Dick's Sporting Goods</t>
  </si>
  <si>
    <t>360</t>
  </si>
  <si>
    <t>Genworth Financial</t>
  </si>
  <si>
    <t>361</t>
  </si>
  <si>
    <t>Fidelity National Information Services</t>
  </si>
  <si>
    <t>362</t>
  </si>
  <si>
    <t>Yum China Holdings</t>
  </si>
  <si>
    <t>363</t>
  </si>
  <si>
    <t>Ryder System</t>
  </si>
  <si>
    <t>364</t>
  </si>
  <si>
    <t>Anixter International</t>
  </si>
  <si>
    <t>365</t>
  </si>
  <si>
    <t>Caesars Entertainment</t>
  </si>
  <si>
    <t>366</t>
  </si>
  <si>
    <t>Masco</t>
  </si>
  <si>
    <t>367</t>
  </si>
  <si>
    <t>Thor Industries</t>
  </si>
  <si>
    <t>368</t>
  </si>
  <si>
    <t>Alaska Air Group</t>
  </si>
  <si>
    <t>369</t>
  </si>
  <si>
    <t>Amphenol</t>
  </si>
  <si>
    <t>370</t>
  </si>
  <si>
    <t>WESCO International</t>
  </si>
  <si>
    <t>371</t>
  </si>
  <si>
    <t>Huntington Ingalls Industries</t>
  </si>
  <si>
    <t>372</t>
  </si>
  <si>
    <t>Jefferies Financial Group</t>
  </si>
  <si>
    <t>373</t>
  </si>
  <si>
    <t>Dana</t>
  </si>
  <si>
    <t>374</t>
  </si>
  <si>
    <t>Expeditors Intl. of Washington</t>
  </si>
  <si>
    <t>375</t>
  </si>
  <si>
    <t>EMCOR Group</t>
  </si>
  <si>
    <t>376</t>
  </si>
  <si>
    <t>Darden Restaurants</t>
  </si>
  <si>
    <t>377</t>
  </si>
  <si>
    <t>SpartanNash</t>
  </si>
  <si>
    <t>378</t>
  </si>
  <si>
    <t>Assurant</t>
  </si>
  <si>
    <t>379</t>
  </si>
  <si>
    <t>United Rentals</t>
  </si>
  <si>
    <t>380</t>
  </si>
  <si>
    <t>Liberty Media</t>
  </si>
  <si>
    <t>381</t>
  </si>
  <si>
    <t>Erie Insurance Group</t>
  </si>
  <si>
    <t>382</t>
  </si>
  <si>
    <t>Auto-Owners Insurance</t>
  </si>
  <si>
    <t>383</t>
  </si>
  <si>
    <t>Cheniere Energy</t>
  </si>
  <si>
    <t>384</t>
  </si>
  <si>
    <t>Fifth Third Bancorp</t>
  </si>
  <si>
    <t>385</t>
  </si>
  <si>
    <t>Foot Locker</t>
  </si>
  <si>
    <t>386</t>
  </si>
  <si>
    <t>Conagra Brands</t>
  </si>
  <si>
    <t>387</t>
  </si>
  <si>
    <t>Zimmer Biomet Holdings</t>
  </si>
  <si>
    <t>388</t>
  </si>
  <si>
    <t>Tractor Supply</t>
  </si>
  <si>
    <t>389</t>
  </si>
  <si>
    <t>Berry Global Group</t>
  </si>
  <si>
    <t>390</t>
  </si>
  <si>
    <t>Alliance Data Systems</t>
  </si>
  <si>
    <t>391</t>
  </si>
  <si>
    <t>Hershey</t>
  </si>
  <si>
    <t>392</t>
  </si>
  <si>
    <t>PPL</t>
  </si>
  <si>
    <t>393</t>
  </si>
  <si>
    <t>Dean Foods</t>
  </si>
  <si>
    <t>394</t>
  </si>
  <si>
    <t>Builders FirstSource</t>
  </si>
  <si>
    <t>395</t>
  </si>
  <si>
    <t>Oshkosh</t>
  </si>
  <si>
    <t>396</t>
  </si>
  <si>
    <t>EnLink Midstream</t>
  </si>
  <si>
    <t>397</t>
  </si>
  <si>
    <t>W.R. Berkley</t>
  </si>
  <si>
    <t>398</t>
  </si>
  <si>
    <t>WEC Energy Group</t>
  </si>
  <si>
    <t>399</t>
  </si>
  <si>
    <t>JetBlue Airways</t>
  </si>
  <si>
    <t>400</t>
  </si>
  <si>
    <t>UGI</t>
  </si>
  <si>
    <t>401</t>
  </si>
  <si>
    <t>A-Mark Precious Metals</t>
  </si>
  <si>
    <t>402</t>
  </si>
  <si>
    <t>Fidelity National Financial</t>
  </si>
  <si>
    <t>403</t>
  </si>
  <si>
    <t>Constellation Brands</t>
  </si>
  <si>
    <t>404</t>
  </si>
  <si>
    <t>Quest Diagnostics</t>
  </si>
  <si>
    <t>405</t>
  </si>
  <si>
    <t>Activision Blizzard</t>
  </si>
  <si>
    <t>406</t>
  </si>
  <si>
    <t>Weyerhaeuser</t>
  </si>
  <si>
    <t>407</t>
  </si>
  <si>
    <t>Raymond James Financial</t>
  </si>
  <si>
    <t>408</t>
  </si>
  <si>
    <t>Casey's General Stores</t>
  </si>
  <si>
    <t>409</t>
  </si>
  <si>
    <t>Keurig Dr Pepper</t>
  </si>
  <si>
    <t>410</t>
  </si>
  <si>
    <t>American Tower</t>
  </si>
  <si>
    <t>411</t>
  </si>
  <si>
    <t>Apache</t>
  </si>
  <si>
    <t>412</t>
  </si>
  <si>
    <t>Dover</t>
  </si>
  <si>
    <t>413</t>
  </si>
  <si>
    <t>KeyCorp</t>
  </si>
  <si>
    <t>414</t>
  </si>
  <si>
    <t>J.M. Smucker</t>
  </si>
  <si>
    <t>415</t>
  </si>
  <si>
    <t>Citizens Financial Group</t>
  </si>
  <si>
    <t>416</t>
  </si>
  <si>
    <t>Motorola Solutions</t>
  </si>
  <si>
    <t>417</t>
  </si>
  <si>
    <t>Magellan Health</t>
  </si>
  <si>
    <t>418</t>
  </si>
  <si>
    <t>American Axle &amp; Manufacturing</t>
  </si>
  <si>
    <t>419</t>
  </si>
  <si>
    <t>Newmont Goldcorp</t>
  </si>
  <si>
    <t>420</t>
  </si>
  <si>
    <t>Spirit AeroSystems Holdings</t>
  </si>
  <si>
    <t>421</t>
  </si>
  <si>
    <t>Western &amp; Southern Financial Group</t>
  </si>
  <si>
    <t>422</t>
  </si>
  <si>
    <t>Fortive</t>
  </si>
  <si>
    <t>423</t>
  </si>
  <si>
    <t>Graybar Electric</t>
  </si>
  <si>
    <t>424</t>
  </si>
  <si>
    <t>NVR</t>
  </si>
  <si>
    <t>425</t>
  </si>
  <si>
    <t>Avery Dennison</t>
  </si>
  <si>
    <t>426</t>
  </si>
  <si>
    <t>Celanese</t>
  </si>
  <si>
    <t>427</t>
  </si>
  <si>
    <t>American Financial Group</t>
  </si>
  <si>
    <t>428</t>
  </si>
  <si>
    <t>Toll Brothers</t>
  </si>
  <si>
    <t>429</t>
  </si>
  <si>
    <t>Sanmina</t>
  </si>
  <si>
    <t>430</t>
  </si>
  <si>
    <t>Insight Enterprises</t>
  </si>
  <si>
    <t>431</t>
  </si>
  <si>
    <t>Owens Corning</t>
  </si>
  <si>
    <t>432</t>
  </si>
  <si>
    <t>Packaging Corp. of America</t>
  </si>
  <si>
    <t>433</t>
  </si>
  <si>
    <t>TravelCenters of America</t>
  </si>
  <si>
    <t>434</t>
  </si>
  <si>
    <t>Olin</t>
  </si>
  <si>
    <t>435</t>
  </si>
  <si>
    <t>Arthur J. Gallagher</t>
  </si>
  <si>
    <t>436</t>
  </si>
  <si>
    <t>MasTec</t>
  </si>
  <si>
    <t>437</t>
  </si>
  <si>
    <t>Alleghany</t>
  </si>
  <si>
    <t>438</t>
  </si>
  <si>
    <t>Owens-Illinois</t>
  </si>
  <si>
    <t>439</t>
  </si>
  <si>
    <t>Asbury Automotive Group</t>
  </si>
  <si>
    <t>440</t>
  </si>
  <si>
    <t>CMS Energy</t>
  </si>
  <si>
    <t>441</t>
  </si>
  <si>
    <t>Markel</t>
  </si>
  <si>
    <t>442</t>
  </si>
  <si>
    <t>Blackstone Group</t>
  </si>
  <si>
    <t>443</t>
  </si>
  <si>
    <t>AK Steel Holding</t>
  </si>
  <si>
    <t>444</t>
  </si>
  <si>
    <t>Hanesbrands</t>
  </si>
  <si>
    <t>445</t>
  </si>
  <si>
    <t>R.R. Donnelley &amp; Sons</t>
  </si>
  <si>
    <t>446</t>
  </si>
  <si>
    <t>Wayfair</t>
  </si>
  <si>
    <t>447</t>
  </si>
  <si>
    <t>Regions Financial</t>
  </si>
  <si>
    <t>448</t>
  </si>
  <si>
    <t>Wynn Resorts</t>
  </si>
  <si>
    <t>449</t>
  </si>
  <si>
    <t>Ulta Beauty</t>
  </si>
  <si>
    <t>450</t>
  </si>
  <si>
    <t>Regeneron Pharmaceuticals</t>
  </si>
  <si>
    <t>451</t>
  </si>
  <si>
    <t>Burlington Stores</t>
  </si>
  <si>
    <t>452</t>
  </si>
  <si>
    <t>Rockwell Automation</t>
  </si>
  <si>
    <t>453</t>
  </si>
  <si>
    <t>Northern Trust</t>
  </si>
  <si>
    <t>454</t>
  </si>
  <si>
    <t>Chemours</t>
  </si>
  <si>
    <t>455</t>
  </si>
  <si>
    <t>Seaboard</t>
  </si>
  <si>
    <t>456</t>
  </si>
  <si>
    <t>Marathon Oil</t>
  </si>
  <si>
    <t>457</t>
  </si>
  <si>
    <t>Ascena Retail Group</t>
  </si>
  <si>
    <t>458</t>
  </si>
  <si>
    <t>Dillard's</t>
  </si>
  <si>
    <t>459</t>
  </si>
  <si>
    <t>Cintas</t>
  </si>
  <si>
    <t>460</t>
  </si>
  <si>
    <t>Advanced Micro Devices</t>
  </si>
  <si>
    <t>461</t>
  </si>
  <si>
    <t>Hess</t>
  </si>
  <si>
    <t>462</t>
  </si>
  <si>
    <t>M&amp;T Bank Corp.</t>
  </si>
  <si>
    <t>463</t>
  </si>
  <si>
    <t>ABM Industries</t>
  </si>
  <si>
    <t>464</t>
  </si>
  <si>
    <t>Beacon Roofing Supply</t>
  </si>
  <si>
    <t>465</t>
  </si>
  <si>
    <t>NCR</t>
  </si>
  <si>
    <t>466</t>
  </si>
  <si>
    <t>iHeartMedia</t>
  </si>
  <si>
    <t>467</t>
  </si>
  <si>
    <t>Franklin Resources</t>
  </si>
  <si>
    <t>468</t>
  </si>
  <si>
    <t>Ameren</t>
  </si>
  <si>
    <t>469</t>
  </si>
  <si>
    <t>Intercontinental Exchange</t>
  </si>
  <si>
    <t>470</t>
  </si>
  <si>
    <t>S&amp;P Global</t>
  </si>
  <si>
    <t>471</t>
  </si>
  <si>
    <t>Post Holdings</t>
  </si>
  <si>
    <t>472</t>
  </si>
  <si>
    <t>Analog Devices</t>
  </si>
  <si>
    <t>473</t>
  </si>
  <si>
    <t>Ralph Lauren</t>
  </si>
  <si>
    <t>474</t>
  </si>
  <si>
    <t>Harris</t>
  </si>
  <si>
    <t>475</t>
  </si>
  <si>
    <t>Booz Allen Hamilton</t>
  </si>
  <si>
    <t>476</t>
  </si>
  <si>
    <t>Polaris Industries</t>
  </si>
  <si>
    <t>477</t>
  </si>
  <si>
    <t>Clorox</t>
  </si>
  <si>
    <t>478</t>
  </si>
  <si>
    <t>Realogy Holdings</t>
  </si>
  <si>
    <t>479</t>
  </si>
  <si>
    <t>HD Supply Holdings</t>
  </si>
  <si>
    <t>480</t>
  </si>
  <si>
    <t>Graphic Packaging Holding</t>
  </si>
  <si>
    <t>481</t>
  </si>
  <si>
    <t>Old Republic International</t>
  </si>
  <si>
    <t>482</t>
  </si>
  <si>
    <t>Intuit</t>
  </si>
  <si>
    <t>483</t>
  </si>
  <si>
    <t>NetApp</t>
  </si>
  <si>
    <t>484</t>
  </si>
  <si>
    <t>Tapestry</t>
  </si>
  <si>
    <t>485</t>
  </si>
  <si>
    <t>ON Semiconductor</t>
  </si>
  <si>
    <t>486</t>
  </si>
  <si>
    <t>Ingredion</t>
  </si>
  <si>
    <t>487</t>
  </si>
  <si>
    <t>Zoetis</t>
  </si>
  <si>
    <t>488</t>
  </si>
  <si>
    <t>Fiserv</t>
  </si>
  <si>
    <t>489</t>
  </si>
  <si>
    <t>TreeHouse Foods</t>
  </si>
  <si>
    <t>490</t>
  </si>
  <si>
    <t>Robert Half International</t>
  </si>
  <si>
    <t>491</t>
  </si>
  <si>
    <t>First American Financial</t>
  </si>
  <si>
    <t>492</t>
  </si>
  <si>
    <t>Harley-Davidson</t>
  </si>
  <si>
    <t>493</t>
  </si>
  <si>
    <t>Windstream Holdings</t>
  </si>
  <si>
    <t>494</t>
  </si>
  <si>
    <t>Yum Brands</t>
  </si>
  <si>
    <t>495</t>
  </si>
  <si>
    <t>Williams-Sonoma</t>
  </si>
  <si>
    <t>496</t>
  </si>
  <si>
    <t>Simon Property Group</t>
  </si>
  <si>
    <t>497</t>
  </si>
  <si>
    <t>Navient</t>
  </si>
  <si>
    <t>498</t>
  </si>
  <si>
    <t>Western Union</t>
  </si>
  <si>
    <t>499</t>
  </si>
  <si>
    <t>Peabody Energy</t>
  </si>
  <si>
    <t>500</t>
  </si>
  <si>
    <t>Levi Strauss</t>
  </si>
  <si>
    <t>Instructions</t>
  </si>
  <si>
    <t>If you have a number and percentage change, what was the number last year? (2019 &amp; 2019 revenue)</t>
  </si>
  <si>
    <t>Add 2018 revenue</t>
  </si>
  <si>
    <t>Add 2018 profit</t>
  </si>
  <si>
    <t>If recession, and all companies drop 10% of jobs (if each employee is worth x, how much expenses will go down for 2020?</t>
  </si>
  <si>
    <t>Projected expenses for 2020</t>
  </si>
  <si>
    <t>Projected revenue for 2020</t>
  </si>
  <si>
    <t>Redo ranking for 2020</t>
  </si>
  <si>
    <t>2020 Ranking</t>
  </si>
  <si>
    <t>Add formulas</t>
  </si>
  <si>
    <t>2018 v 2019 Change in 
Rank</t>
  </si>
  <si>
    <t>Assignment:</t>
  </si>
  <si>
    <t>1 Add 2018 Rank</t>
  </si>
  <si>
    <t>4 Compute 2018 Rank by Profit</t>
  </si>
  <si>
    <t>assume every company has a 10% layoff in the number of employees in 2019</t>
  </si>
  <si>
    <t>assume the average employee wages are $45,000</t>
  </si>
  <si>
    <t>Assume 2020 revenues grow by 5.2% over 2019 revenues</t>
  </si>
  <si>
    <t>compute for 2020 compute:</t>
  </si>
  <si>
    <t xml:space="preserve">Projected Revenues </t>
  </si>
  <si>
    <t xml:space="preserve">Projected Profits </t>
  </si>
  <si>
    <t>Projected Rank by Revenues</t>
  </si>
  <si>
    <t>Projected Rank by Profit</t>
  </si>
  <si>
    <t>Projected number of employees</t>
  </si>
  <si>
    <t>Projected Profits (NOTE: Profit = Revenues - Expenses)</t>
  </si>
  <si>
    <t>% profit change</t>
  </si>
  <si>
    <t xml:space="preserve">Make sure you can easily vary layoff %, average employee wages, and revenue growth! </t>
  </si>
  <si>
    <t>Collapse</t>
  </si>
  <si>
    <r>
      <t xml:space="preserve">2018 Revenues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</si>
  <si>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2017 Revenues
</t>
    </r>
    <r>
      <rPr>
        <sz val="10"/>
        <color theme="1"/>
        <rFont val="Calibri"/>
        <family val="2"/>
        <charset val="162"/>
        <scheme val="minor"/>
      </rPr>
      <t>($millions)</t>
    </r>
  </si>
  <si>
    <t>2019 Rank (based on 2018 numbers)</t>
  </si>
  <si>
    <t>2018 Rank (based on LY numbers)</t>
  </si>
  <si>
    <t>2017 v 2018  Revenue 
Change</t>
  </si>
  <si>
    <r>
      <t xml:space="preserve">2018 Profits
</t>
    </r>
    <r>
      <rPr>
        <sz val="10"/>
        <color theme="1"/>
        <rFont val="Calibri"/>
        <family val="2"/>
        <charset val="162"/>
        <scheme val="minor"/>
      </rPr>
      <t>($millions)</t>
    </r>
  </si>
  <si>
    <r>
      <t xml:space="preserve">Total Assets
</t>
    </r>
    <r>
      <rPr>
        <sz val="11"/>
        <color theme="1"/>
        <rFont val="Calibri"/>
        <family val="2"/>
        <scheme val="minor"/>
      </rPr>
      <t>($millions) As of Dec 31, 2018</t>
    </r>
  </si>
  <si>
    <t>2 Add 2017 revenues (missing 2018 Rev for Brighthouse Financial - Added!)</t>
  </si>
  <si>
    <r>
      <t xml:space="preserve">2017 Profits
</t>
    </r>
    <r>
      <rPr>
        <sz val="10"/>
        <color theme="1"/>
        <rFont val="Calibri"/>
        <family val="2"/>
        <charset val="162"/>
        <scheme val="minor"/>
      </rPr>
      <t>($millions)</t>
    </r>
  </si>
  <si>
    <t>ADD MISSING 2017 PROFIT TO COMPLETE 2018 V. 2017 PROFIT CHANGE</t>
  </si>
  <si>
    <t>3 Add 2017 Profits (excluding companies missing percentage change)</t>
  </si>
  <si>
    <t>Rank by 2018 Profit</t>
  </si>
  <si>
    <t>Number of Employees Change</t>
  </si>
  <si>
    <t>Average Employee Wage</t>
  </si>
  <si>
    <t>2019 v. 2018 Expected Revenue Change</t>
  </si>
  <si>
    <t>2019 Assumptions</t>
  </si>
  <si>
    <r>
      <t xml:space="preserve">2019 Revenues </t>
    </r>
    <r>
      <rPr>
        <sz val="11"/>
        <color theme="1"/>
        <rFont val="Calibri"/>
        <family val="2"/>
        <scheme val="minor"/>
      </rPr>
      <t>($ millions)</t>
    </r>
  </si>
  <si>
    <r>
      <t xml:space="preserve">2019 Profits </t>
    </r>
    <r>
      <rPr>
        <sz val="11"/>
        <color theme="1"/>
        <rFont val="Calibri"/>
        <family val="2"/>
        <scheme val="minor"/>
      </rPr>
      <t>($ millions)</t>
    </r>
  </si>
  <si>
    <t>Rank by 2019 Revenue</t>
  </si>
  <si>
    <t>Rank by 2019 Profit</t>
  </si>
  <si>
    <t>2019 Number of Employees</t>
  </si>
  <si>
    <t>2017 v 2018 Profit 
Change</t>
  </si>
  <si>
    <t>2018 v 2019 Profit Change</t>
  </si>
  <si>
    <t>PROJECTED: 2019 FINANCIALS</t>
  </si>
  <si>
    <t xml:space="preserve">Description: </t>
  </si>
  <si>
    <t>2018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</si>
</sst>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#,##0_ ;[Red]\-#,##0\ "/>
    <numFmt numFmtId="167" formatCode="[$$-409]#,##0"/>
    <numFmt numFmtId="168" formatCode="0.0%;[Red]\-0.0%"/>
    <numFmt numFmtId="169" formatCode="[$$-409]#,##0.0_ ;[Red]\-[$$-409]#,##0.0\ "/>
    <numFmt numFmtId="170" formatCode="_(&quot;$&quot;* #,##0_);_(&quot;$&quot;* \(#,##0\);_(&quot;$&quot;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rgb="FF1D1C1D"/>
      <name val="Arial"/>
      <family val="2"/>
    </font>
    <font>
      <sz val="10"/>
      <color rgb="FF1D1C1D"/>
      <name val="Inherit"/>
    </font>
    <font>
      <b/>
      <sz val="10"/>
      <color rgb="FF1D1C1D"/>
      <name val="Inherit"/>
    </font>
    <font>
      <sz val="10"/>
      <color rgb="FF262626"/>
      <name val="Arial Unicode MS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91">
    <xf numFmtId="0" fontId="0" fillId="0" borderId="0" xfId="0"/>
    <xf numFmtId="0" fontId="0" fillId="2" borderId="0" xfId="0" applyFill="1" applyAlignment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Continuous" vertical="center"/>
      <protection locked="0"/>
    </xf>
    <xf numFmtId="0" fontId="1" fillId="3" borderId="2" xfId="0" applyFont="1" applyFill="1" applyBorder="1" applyAlignment="1" applyProtection="1">
      <alignment horizontal="centerContinuous" vertical="center"/>
      <protection locked="0"/>
    </xf>
    <xf numFmtId="0" fontId="1" fillId="4" borderId="1" xfId="0" applyFont="1" applyFill="1" applyBorder="1" applyAlignment="1" applyProtection="1">
      <alignment horizontal="centerContinuous" vertical="center"/>
      <protection locked="0"/>
    </xf>
    <xf numFmtId="0" fontId="1" fillId="4" borderId="3" xfId="0" applyFont="1" applyFill="1" applyBorder="1" applyAlignment="1" applyProtection="1">
      <alignment horizontal="centerContinuous" vertical="center"/>
      <protection locked="0"/>
    </xf>
    <xf numFmtId="0" fontId="1" fillId="4" borderId="2" xfId="0" applyFont="1" applyFill="1" applyBorder="1" applyAlignment="1" applyProtection="1">
      <alignment horizontal="centerContinuous" vertical="center"/>
      <protection locked="0"/>
    </xf>
    <xf numFmtId="164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5" xfId="0" applyNumberFormat="1" applyFont="1" applyFill="1" applyBorder="1" applyAlignment="1" applyProtection="1">
      <alignment horizontal="center" vertical="center" wrapText="1"/>
      <protection locked="0"/>
    </xf>
    <xf numFmtId="164" fontId="2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165" fontId="1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3" xfId="0" applyFont="1" applyFill="1" applyBorder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left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166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0" fontId="4" fillId="0" borderId="9" xfId="0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left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166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170" fontId="3" fillId="0" borderId="6" xfId="1" applyNumberFormat="1" applyFont="1" applyBorder="1" applyAlignment="1" applyProtection="1">
      <alignment horizontal="center"/>
      <protection locked="0"/>
    </xf>
    <xf numFmtId="170" fontId="3" fillId="0" borderId="8" xfId="1" applyNumberFormat="1" applyFont="1" applyBorder="1" applyAlignment="1" applyProtection="1">
      <alignment horizontal="center"/>
      <protection locked="0"/>
    </xf>
    <xf numFmtId="170" fontId="3" fillId="0" borderId="11" xfId="1" applyNumberFormat="1" applyFont="1" applyBorder="1" applyAlignment="1" applyProtection="1">
      <alignment horizontal="center"/>
      <protection locked="0"/>
    </xf>
    <xf numFmtId="170" fontId="3" fillId="0" borderId="5" xfId="1" applyNumberFormat="1" applyFont="1" applyBorder="1" applyAlignment="1" applyProtection="1">
      <alignment horizontal="center"/>
      <protection locked="0"/>
    </xf>
    <xf numFmtId="170" fontId="3" fillId="0" borderId="0" xfId="1" applyNumberFormat="1" applyFont="1" applyAlignment="1" applyProtection="1">
      <alignment horizontal="center"/>
      <protection locked="0"/>
    </xf>
    <xf numFmtId="170" fontId="3" fillId="0" borderId="10" xfId="1" applyNumberFormat="1" applyFont="1" applyBorder="1" applyAlignment="1" applyProtection="1">
      <alignment horizontal="center"/>
      <protection locked="0"/>
    </xf>
    <xf numFmtId="0" fontId="7" fillId="0" borderId="0" xfId="0" applyFont="1" applyAlignment="1">
      <alignment horizontal="left" vertical="center" indent="2"/>
    </xf>
    <xf numFmtId="0" fontId="6" fillId="0" borderId="0" xfId="0" applyFont="1" applyAlignment="1">
      <alignment vertical="center" wrapText="1"/>
    </xf>
    <xf numFmtId="1" fontId="4" fillId="0" borderId="8" xfId="0" applyNumberFormat="1" applyFont="1" applyBorder="1" applyAlignment="1" applyProtection="1">
      <alignment horizontal="center" vertical="center" shrinkToFit="1"/>
      <protection locked="0"/>
    </xf>
    <xf numFmtId="1" fontId="4" fillId="0" borderId="7" xfId="0" applyNumberFormat="1" applyFont="1" applyBorder="1" applyAlignment="1" applyProtection="1">
      <alignment horizontal="center" vertical="center" shrinkToFit="1"/>
    </xf>
    <xf numFmtId="0" fontId="8" fillId="0" borderId="0" xfId="0" applyFont="1" applyAlignment="1">
      <alignment horizontal="left" vertical="center" indent="2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165" fontId="3" fillId="0" borderId="5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  <protection locked="0"/>
    </xf>
    <xf numFmtId="165" fontId="3" fillId="0" borderId="10" xfId="2" applyNumberFormat="1" applyFont="1" applyBorder="1" applyAlignment="1" applyProtection="1">
      <alignment horizontal="center"/>
      <protection locked="0"/>
    </xf>
    <xf numFmtId="165" fontId="4" fillId="0" borderId="5" xfId="2" applyNumberFormat="1" applyFont="1" applyBorder="1" applyAlignment="1" applyProtection="1">
      <alignment horizontal="center"/>
      <protection locked="0"/>
    </xf>
    <xf numFmtId="165" fontId="4" fillId="0" borderId="0" xfId="2" applyNumberFormat="1" applyFont="1" applyAlignment="1" applyProtection="1">
      <alignment horizontal="center"/>
      <protection locked="0"/>
    </xf>
    <xf numFmtId="165" fontId="4" fillId="0" borderId="10" xfId="2" applyNumberFormat="1" applyFont="1" applyBorder="1" applyAlignment="1" applyProtection="1">
      <alignment horizontal="center"/>
      <protection locked="0"/>
    </xf>
    <xf numFmtId="165" fontId="3" fillId="0" borderId="0" xfId="2" applyNumberFormat="1" applyFont="1" applyAlignment="1" applyProtection="1">
      <alignment horizontal="center"/>
    </xf>
    <xf numFmtId="170" fontId="3" fillId="0" borderId="0" xfId="1" applyNumberFormat="1" applyFont="1" applyBorder="1" applyAlignment="1" applyProtection="1">
      <alignment horizontal="center"/>
      <protection locked="0"/>
    </xf>
    <xf numFmtId="0" fontId="1" fillId="4" borderId="4" xfId="0" applyFont="1" applyFill="1" applyBorder="1" applyAlignment="1" applyProtection="1">
      <alignment horizontal="center" vertical="center" wrapText="1"/>
      <protection locked="0"/>
    </xf>
    <xf numFmtId="170" fontId="3" fillId="0" borderId="0" xfId="1" applyNumberFormat="1" applyFont="1" applyBorder="1" applyAlignment="1" applyProtection="1">
      <alignment horizontal="center"/>
    </xf>
    <xf numFmtId="170" fontId="9" fillId="0" borderId="0" xfId="1" applyNumberFormat="1" applyFont="1" applyFill="1" applyBorder="1" applyAlignment="1">
      <alignment horizontal="justify" vertical="center"/>
    </xf>
    <xf numFmtId="170" fontId="0" fillId="0" borderId="0" xfId="1" applyNumberFormat="1" applyFont="1"/>
    <xf numFmtId="165" fontId="1" fillId="4" borderId="5" xfId="0" applyNumberFormat="1" applyFont="1" applyFill="1" applyBorder="1" applyAlignment="1" applyProtection="1">
      <alignment horizontal="center" vertical="center" wrapText="1"/>
      <protection locked="0"/>
    </xf>
    <xf numFmtId="1" fontId="4" fillId="0" borderId="0" xfId="2" applyNumberFormat="1" applyFont="1" applyBorder="1" applyAlignment="1" applyProtection="1">
      <alignment horizontal="center"/>
    </xf>
    <xf numFmtId="0" fontId="10" fillId="0" borderId="14" xfId="0" applyFont="1" applyBorder="1"/>
    <xf numFmtId="165" fontId="10" fillId="0" borderId="15" xfId="2" applyNumberFormat="1" applyFont="1" applyBorder="1"/>
    <xf numFmtId="0" fontId="10" fillId="0" borderId="16" xfId="0" applyFont="1" applyBorder="1"/>
    <xf numFmtId="165" fontId="10" fillId="0" borderId="17" xfId="2" applyNumberFormat="1" applyFont="1" applyBorder="1"/>
    <xf numFmtId="170" fontId="10" fillId="0" borderId="15" xfId="1" applyNumberFormat="1" applyFont="1" applyBorder="1"/>
    <xf numFmtId="0" fontId="1" fillId="6" borderId="4" xfId="0" applyFont="1" applyFill="1" applyBorder="1" applyAlignment="1" applyProtection="1">
      <alignment horizontal="center" vertical="center" wrapText="1"/>
      <protection locked="0"/>
    </xf>
    <xf numFmtId="0" fontId="1" fillId="6" borderId="5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/>
    <xf numFmtId="1" fontId="0" fillId="0" borderId="0" xfId="0" applyNumberFormat="1"/>
    <xf numFmtId="1" fontId="3" fillId="0" borderId="0" xfId="1" applyNumberFormat="1" applyFont="1" applyBorder="1" applyAlignment="1" applyProtection="1">
      <alignment horizontal="center"/>
    </xf>
    <xf numFmtId="3" fontId="3" fillId="0" borderId="0" xfId="1" applyNumberFormat="1" applyFont="1" applyBorder="1" applyAlignment="1" applyProtection="1">
      <alignment horizontal="center"/>
      <protection locked="0"/>
    </xf>
    <xf numFmtId="3" fontId="0" fillId="0" borderId="0" xfId="0" applyNumberFormat="1"/>
    <xf numFmtId="9" fontId="3" fillId="0" borderId="0" xfId="2" applyFont="1" applyBorder="1" applyAlignment="1" applyProtection="1">
      <alignment horizontal="center"/>
      <protection locked="0"/>
    </xf>
    <xf numFmtId="1" fontId="3" fillId="0" borderId="0" xfId="1" applyNumberFormat="1" applyFont="1" applyBorder="1" applyAlignment="1" applyProtection="1">
      <alignment horizontal="center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0" fillId="5" borderId="12" xfId="0" applyFont="1" applyFill="1" applyBorder="1" applyAlignment="1">
      <alignment horizontal="left"/>
    </xf>
    <xf numFmtId="0" fontId="10" fillId="5" borderId="13" xfId="0" applyFont="1" applyFill="1" applyBorder="1" applyAlignment="1">
      <alignment horizontal="left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1" fillId="4" borderId="2" xfId="0" applyFont="1" applyFill="1" applyBorder="1" applyAlignment="1" applyProtection="1">
      <alignment horizontal="center" vertical="center"/>
      <protection locked="0"/>
    </xf>
    <xf numFmtId="0" fontId="1" fillId="6" borderId="9" xfId="0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 applyProtection="1">
      <alignment horizontal="center" vertical="center"/>
      <protection locked="0"/>
    </xf>
    <xf numFmtId="44" fontId="4" fillId="0" borderId="0" xfId="1" applyFont="1" applyBorder="1" applyAlignment="1" applyProtection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5">
    <dxf>
      <font>
        <color rgb="FFFF0000"/>
      </font>
    </dxf>
    <dxf>
      <font>
        <color rgb="FFFF0000"/>
      </font>
    </dxf>
    <dxf>
      <font>
        <b val="0"/>
        <i val="0"/>
        <color rgb="FFFF0000"/>
      </font>
    </dxf>
    <dxf>
      <font>
        <color rgb="FF9C0006"/>
      </font>
    </dxf>
    <dxf>
      <font>
        <b val="0"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2"/>
  <sheetViews>
    <sheetView zoomScale="122" workbookViewId="0">
      <pane ySplit="1" topLeftCell="A2" activePane="bottomLeft" state="frozen"/>
      <selection pane="bottomLeft" activeCell="A3" sqref="A3"/>
    </sheetView>
  </sheetViews>
  <sheetFormatPr defaultRowHeight="14.4"/>
  <cols>
    <col min="2" max="2" width="11.6640625" customWidth="1"/>
    <col min="5" max="6" width="9" bestFit="1" customWidth="1"/>
    <col min="7" max="7" width="10.109375" bestFit="1" customWidth="1"/>
    <col min="8" max="8" width="9" bestFit="1" customWidth="1"/>
    <col min="9" max="9" width="9.88671875" bestFit="1" customWidth="1"/>
    <col min="10" max="10" width="9" bestFit="1" customWidth="1"/>
  </cols>
  <sheetData>
    <row r="1" spans="1:10">
      <c r="A1" s="1"/>
      <c r="B1" s="1"/>
      <c r="C1" s="2" t="s">
        <v>0</v>
      </c>
      <c r="D1" s="3"/>
      <c r="E1" s="4" t="s">
        <v>1</v>
      </c>
      <c r="F1" s="5"/>
      <c r="G1" s="5"/>
      <c r="H1" s="6"/>
      <c r="I1" s="6"/>
      <c r="J1" s="6"/>
    </row>
    <row r="2" spans="1:10" ht="72">
      <c r="A2" s="7" t="s">
        <v>2</v>
      </c>
      <c r="B2" s="8" t="s">
        <v>3</v>
      </c>
      <c r="C2" s="8" t="s">
        <v>4</v>
      </c>
      <c r="D2" s="9" t="s">
        <v>5</v>
      </c>
      <c r="E2" s="10" t="s">
        <v>6</v>
      </c>
      <c r="F2" s="11" t="s">
        <v>7</v>
      </c>
      <c r="G2" s="12" t="s">
        <v>8</v>
      </c>
      <c r="H2" s="11" t="s">
        <v>9</v>
      </c>
      <c r="I2" s="12" t="s">
        <v>10</v>
      </c>
      <c r="J2" s="13" t="s">
        <v>11</v>
      </c>
    </row>
    <row r="3" spans="1:10">
      <c r="A3" s="14" t="s">
        <v>12</v>
      </c>
      <c r="B3" s="15" t="s">
        <v>13</v>
      </c>
      <c r="C3" s="16">
        <v>2200000</v>
      </c>
      <c r="D3" s="17" t="s">
        <v>14</v>
      </c>
      <c r="E3" s="18">
        <v>514405</v>
      </c>
      <c r="F3" s="19">
        <v>2.7999999999999997E-2</v>
      </c>
      <c r="G3" s="20">
        <v>6670</v>
      </c>
      <c r="H3" s="21">
        <v>-0.32400000000000001</v>
      </c>
      <c r="I3" s="22">
        <v>219295</v>
      </c>
      <c r="J3" s="23">
        <v>279880.3</v>
      </c>
    </row>
    <row r="4" spans="1:10">
      <c r="A4" s="14" t="s">
        <v>15</v>
      </c>
      <c r="B4" s="15" t="s">
        <v>16</v>
      </c>
      <c r="C4" s="16">
        <v>71000</v>
      </c>
      <c r="D4" s="17" t="s">
        <v>14</v>
      </c>
      <c r="E4" s="24">
        <v>290212</v>
      </c>
      <c r="F4" s="25">
        <v>0.188</v>
      </c>
      <c r="G4" s="26">
        <v>20840</v>
      </c>
      <c r="H4" s="27">
        <v>5.7000000000000002E-2</v>
      </c>
      <c r="I4" s="28">
        <v>346196</v>
      </c>
      <c r="J4" s="29">
        <v>342172</v>
      </c>
    </row>
    <row r="5" spans="1:10">
      <c r="A5" s="14" t="s">
        <v>17</v>
      </c>
      <c r="B5" s="15" t="s">
        <v>18</v>
      </c>
      <c r="C5" s="16">
        <v>132000</v>
      </c>
      <c r="D5" s="17">
        <v>1</v>
      </c>
      <c r="E5" s="24">
        <v>265595</v>
      </c>
      <c r="F5" s="25">
        <v>0.159</v>
      </c>
      <c r="G5" s="26">
        <v>59531</v>
      </c>
      <c r="H5" s="27">
        <v>0.23100000000000001</v>
      </c>
      <c r="I5" s="28">
        <v>365725</v>
      </c>
      <c r="J5" s="29">
        <v>895667.4</v>
      </c>
    </row>
    <row r="6" spans="1:10">
      <c r="A6" s="14" t="s">
        <v>19</v>
      </c>
      <c r="B6" s="15" t="s">
        <v>20</v>
      </c>
      <c r="C6" s="16">
        <v>389000</v>
      </c>
      <c r="D6" s="17">
        <v>-1</v>
      </c>
      <c r="E6" s="24">
        <v>247837</v>
      </c>
      <c r="F6" s="25">
        <v>2.4E-2</v>
      </c>
      <c r="G6" s="26">
        <v>4021</v>
      </c>
      <c r="H6" s="27">
        <v>-0.91100000000000003</v>
      </c>
      <c r="I6" s="28">
        <v>707794</v>
      </c>
      <c r="J6" s="29">
        <v>493870.3</v>
      </c>
    </row>
    <row r="7" spans="1:10">
      <c r="A7" s="14" t="s">
        <v>21</v>
      </c>
      <c r="B7" s="15" t="s">
        <v>22</v>
      </c>
      <c r="C7" s="16">
        <v>647500</v>
      </c>
      <c r="D7" s="17">
        <v>3</v>
      </c>
      <c r="E7" s="24">
        <v>232887</v>
      </c>
      <c r="F7" s="25">
        <v>0.309</v>
      </c>
      <c r="G7" s="26">
        <v>10073</v>
      </c>
      <c r="H7" s="27">
        <v>2.3210000000000002</v>
      </c>
      <c r="I7" s="28">
        <v>162648</v>
      </c>
      <c r="J7" s="29">
        <v>874709.5</v>
      </c>
    </row>
    <row r="8" spans="1:10">
      <c r="A8" s="14" t="s">
        <v>23</v>
      </c>
      <c r="B8" s="15" t="s">
        <v>24</v>
      </c>
      <c r="C8" s="16">
        <v>300000</v>
      </c>
      <c r="D8" s="17">
        <v>-1</v>
      </c>
      <c r="E8" s="24">
        <v>226247</v>
      </c>
      <c r="F8" s="25">
        <v>0.125</v>
      </c>
      <c r="G8" s="26">
        <v>11986</v>
      </c>
      <c r="H8" s="27">
        <v>0.13500000000000001</v>
      </c>
      <c r="I8" s="28">
        <v>152221</v>
      </c>
      <c r="J8" s="29">
        <v>237255.5</v>
      </c>
    </row>
    <row r="9" spans="1:10">
      <c r="A9" s="14" t="s">
        <v>25</v>
      </c>
      <c r="B9" s="15" t="s">
        <v>26</v>
      </c>
      <c r="C9" s="16">
        <v>68000</v>
      </c>
      <c r="D9" s="17">
        <v>-1</v>
      </c>
      <c r="E9" s="24">
        <v>208357</v>
      </c>
      <c r="F9" s="25">
        <v>4.9000000000000002E-2</v>
      </c>
      <c r="G9" s="26">
        <v>67</v>
      </c>
      <c r="H9" s="27">
        <v>-0.98699999999999999</v>
      </c>
      <c r="I9" s="28">
        <v>60381</v>
      </c>
      <c r="J9" s="29">
        <v>22455.1</v>
      </c>
    </row>
    <row r="10" spans="1:10">
      <c r="A10" s="14" t="s">
        <v>27</v>
      </c>
      <c r="B10" s="15" t="s">
        <v>28</v>
      </c>
      <c r="C10" s="16">
        <v>295000</v>
      </c>
      <c r="D10" s="17">
        <v>-1</v>
      </c>
      <c r="E10" s="24">
        <v>194579</v>
      </c>
      <c r="F10" s="25">
        <v>5.2999999999999999E-2</v>
      </c>
      <c r="G10" s="26">
        <v>-594</v>
      </c>
      <c r="H10" s="27">
        <v>-1.0900000000000001</v>
      </c>
      <c r="I10" s="28">
        <v>196456</v>
      </c>
      <c r="J10" s="29">
        <v>69951.600000000006</v>
      </c>
    </row>
    <row r="11" spans="1:10">
      <c r="A11" s="14" t="s">
        <v>29</v>
      </c>
      <c r="B11" s="15" t="s">
        <v>30</v>
      </c>
      <c r="C11" s="16">
        <v>268220</v>
      </c>
      <c r="D11" s="17" t="s">
        <v>14</v>
      </c>
      <c r="E11" s="24">
        <v>170756</v>
      </c>
      <c r="F11" s="25">
        <v>6.4000000000000001E-2</v>
      </c>
      <c r="G11" s="26">
        <v>19370</v>
      </c>
      <c r="H11" s="27">
        <v>-0.34200000000000003</v>
      </c>
      <c r="I11" s="28">
        <v>531864</v>
      </c>
      <c r="J11" s="29">
        <v>228444.7</v>
      </c>
    </row>
    <row r="12" spans="1:10">
      <c r="A12" s="14" t="s">
        <v>31</v>
      </c>
      <c r="B12" s="15" t="s">
        <v>32</v>
      </c>
      <c r="C12" s="16">
        <v>20500</v>
      </c>
      <c r="D12" s="17">
        <v>2</v>
      </c>
      <c r="E12" s="24">
        <v>167939.6</v>
      </c>
      <c r="F12" s="25">
        <v>9.6999999999999989E-2</v>
      </c>
      <c r="G12" s="26">
        <v>1658.4</v>
      </c>
      <c r="H12" s="27">
        <v>3.55</v>
      </c>
      <c r="I12" s="28">
        <v>37669.800000000003</v>
      </c>
      <c r="J12" s="29">
        <v>16785.900000000001</v>
      </c>
    </row>
    <row r="13" spans="1:10">
      <c r="A13" s="14" t="s">
        <v>33</v>
      </c>
      <c r="B13" s="15" t="s">
        <v>34</v>
      </c>
      <c r="C13" s="16">
        <v>48600</v>
      </c>
      <c r="D13" s="17">
        <v>2</v>
      </c>
      <c r="E13" s="24">
        <v>166339</v>
      </c>
      <c r="F13" s="25">
        <v>0.23600000000000002</v>
      </c>
      <c r="G13" s="26">
        <v>14824</v>
      </c>
      <c r="H13" s="27">
        <v>0.61199999999999999</v>
      </c>
      <c r="I13" s="28">
        <v>253863</v>
      </c>
      <c r="J13" s="29">
        <v>234049.7</v>
      </c>
    </row>
    <row r="14" spans="1:10">
      <c r="A14" s="14" t="s">
        <v>35</v>
      </c>
      <c r="B14" s="15" t="s">
        <v>36</v>
      </c>
      <c r="C14" s="16">
        <v>199000</v>
      </c>
      <c r="D14" s="17">
        <v>-1</v>
      </c>
      <c r="E14" s="24">
        <v>160338</v>
      </c>
      <c r="F14" s="25">
        <v>2.3E-2</v>
      </c>
      <c r="G14" s="26">
        <v>3677</v>
      </c>
      <c r="H14" s="27">
        <v>-0.51600000000000001</v>
      </c>
      <c r="I14" s="28">
        <v>256540</v>
      </c>
      <c r="J14" s="29">
        <v>35028</v>
      </c>
    </row>
    <row r="15" spans="1:10">
      <c r="A15" s="14" t="s">
        <v>37</v>
      </c>
      <c r="B15" s="15" t="s">
        <v>38</v>
      </c>
      <c r="C15" s="16">
        <v>173000</v>
      </c>
      <c r="D15" s="17">
        <v>-3</v>
      </c>
      <c r="E15" s="24">
        <v>147049</v>
      </c>
      <c r="F15" s="25">
        <v>-6.5000000000000002E-2</v>
      </c>
      <c r="G15" s="26">
        <v>8014</v>
      </c>
      <c r="H15" s="27" t="s">
        <v>14</v>
      </c>
      <c r="I15" s="28">
        <v>227339</v>
      </c>
      <c r="J15" s="29">
        <v>52291.7</v>
      </c>
    </row>
    <row r="16" spans="1:10">
      <c r="A16" s="14" t="s">
        <v>39</v>
      </c>
      <c r="B16" s="15" t="s">
        <v>40</v>
      </c>
      <c r="C16" s="16">
        <v>194000</v>
      </c>
      <c r="D16" s="17">
        <v>1</v>
      </c>
      <c r="E16" s="24">
        <v>141576</v>
      </c>
      <c r="F16" s="25">
        <v>9.6999999999999989E-2</v>
      </c>
      <c r="G16" s="26">
        <v>3134</v>
      </c>
      <c r="H16" s="27">
        <v>0.17</v>
      </c>
      <c r="I16" s="28">
        <v>40830</v>
      </c>
      <c r="J16" s="29">
        <v>106512.6</v>
      </c>
    </row>
    <row r="17" spans="1:10">
      <c r="A17" s="14" t="s">
        <v>41</v>
      </c>
      <c r="B17" s="15" t="s">
        <v>42</v>
      </c>
      <c r="C17" s="16">
        <v>98771</v>
      </c>
      <c r="D17" s="17">
        <v>7</v>
      </c>
      <c r="E17" s="24">
        <v>136819</v>
      </c>
      <c r="F17" s="25">
        <v>0.23399999999999999</v>
      </c>
      <c r="G17" s="26">
        <v>30736</v>
      </c>
      <c r="H17" s="27">
        <v>1.427</v>
      </c>
      <c r="I17" s="28">
        <v>232792</v>
      </c>
      <c r="J17" s="29">
        <v>816824.2</v>
      </c>
    </row>
    <row r="18" spans="1:10">
      <c r="A18" s="14" t="s">
        <v>43</v>
      </c>
      <c r="B18" s="15" t="s">
        <v>44</v>
      </c>
      <c r="C18" s="16">
        <v>50200</v>
      </c>
      <c r="D18" s="17">
        <v>-2</v>
      </c>
      <c r="E18" s="24">
        <v>136809</v>
      </c>
      <c r="F18" s="25">
        <v>5.2999999999999999E-2</v>
      </c>
      <c r="G18" s="26">
        <v>256</v>
      </c>
      <c r="H18" s="27">
        <v>-0.80100000000000005</v>
      </c>
      <c r="I18" s="28">
        <v>39951</v>
      </c>
      <c r="J18" s="29">
        <v>14349.5</v>
      </c>
    </row>
    <row r="19" spans="1:10">
      <c r="A19" s="14" t="s">
        <v>45</v>
      </c>
      <c r="B19" s="15" t="s">
        <v>46</v>
      </c>
      <c r="C19" s="16">
        <v>299000</v>
      </c>
      <c r="D19" s="17">
        <v>2</v>
      </c>
      <c r="E19" s="24">
        <v>131537</v>
      </c>
      <c r="F19" s="25">
        <v>0.113</v>
      </c>
      <c r="G19" s="26">
        <v>5024</v>
      </c>
      <c r="H19" s="27">
        <v>0.23200000000000001</v>
      </c>
      <c r="I19" s="28">
        <v>68124</v>
      </c>
      <c r="J19" s="29">
        <v>59691.7</v>
      </c>
    </row>
    <row r="20" spans="1:10">
      <c r="A20" s="14" t="s">
        <v>47</v>
      </c>
      <c r="B20" s="15" t="s">
        <v>48</v>
      </c>
      <c r="C20" s="16">
        <v>256105</v>
      </c>
      <c r="D20" s="17">
        <v>2</v>
      </c>
      <c r="E20" s="24">
        <v>131412</v>
      </c>
      <c r="F20" s="25">
        <v>0.154</v>
      </c>
      <c r="G20" s="26">
        <v>32474</v>
      </c>
      <c r="H20" s="27">
        <v>0.32900000000000001</v>
      </c>
      <c r="I20" s="28">
        <v>2622532</v>
      </c>
      <c r="J20" s="29">
        <v>331451.5</v>
      </c>
    </row>
    <row r="21" spans="1:10">
      <c r="A21" s="14" t="s">
        <v>49</v>
      </c>
      <c r="B21" s="15" t="s">
        <v>50</v>
      </c>
      <c r="C21" s="16">
        <v>144500</v>
      </c>
      <c r="D21" s="17">
        <v>-3</v>
      </c>
      <c r="E21" s="24">
        <v>130863</v>
      </c>
      <c r="F21" s="25">
        <v>3.7999999999999999E-2</v>
      </c>
      <c r="G21" s="26">
        <v>15528</v>
      </c>
      <c r="H21" s="27">
        <v>-0.48399999999999999</v>
      </c>
      <c r="I21" s="28">
        <v>264829</v>
      </c>
      <c r="J21" s="29">
        <v>244327.9</v>
      </c>
    </row>
    <row r="22" spans="1:10">
      <c r="A22" s="14" t="s">
        <v>51</v>
      </c>
      <c r="B22" s="15" t="s">
        <v>52</v>
      </c>
      <c r="C22" s="16">
        <v>453000</v>
      </c>
      <c r="D22" s="17">
        <v>-3</v>
      </c>
      <c r="E22" s="24">
        <v>121162</v>
      </c>
      <c r="F22" s="25">
        <v>-1.2E-2</v>
      </c>
      <c r="G22" s="26">
        <v>3110</v>
      </c>
      <c r="H22" s="27">
        <v>0.63100000000000001</v>
      </c>
      <c r="I22" s="28">
        <v>38118</v>
      </c>
      <c r="J22" s="29">
        <v>19630.8</v>
      </c>
    </row>
    <row r="23" spans="1:10">
      <c r="A23" s="14" t="s">
        <v>53</v>
      </c>
      <c r="B23" s="15" t="s">
        <v>54</v>
      </c>
      <c r="C23" s="16">
        <v>283000</v>
      </c>
      <c r="D23" s="17">
        <v>-3</v>
      </c>
      <c r="E23" s="24">
        <v>120268</v>
      </c>
      <c r="F23" s="25">
        <v>-1.6E-2</v>
      </c>
      <c r="G23" s="26">
        <v>-22355</v>
      </c>
      <c r="H23" s="27" t="s">
        <v>14</v>
      </c>
      <c r="I23" s="28">
        <v>309129</v>
      </c>
      <c r="J23" s="29">
        <v>87009.3</v>
      </c>
    </row>
    <row r="24" spans="1:10">
      <c r="A24" s="14" t="s">
        <v>55</v>
      </c>
      <c r="B24" s="15" t="s">
        <v>56</v>
      </c>
      <c r="C24" s="16">
        <v>7400</v>
      </c>
      <c r="D24" s="17">
        <v>-1</v>
      </c>
      <c r="E24" s="24">
        <v>120101</v>
      </c>
      <c r="F24" s="25">
        <v>6.9000000000000006E-2</v>
      </c>
      <c r="G24" s="26">
        <v>15959</v>
      </c>
      <c r="H24" s="27">
        <v>5.4790000000000001</v>
      </c>
      <c r="I24" s="28">
        <v>3418318</v>
      </c>
      <c r="J24" s="29">
        <v>3242.6</v>
      </c>
    </row>
    <row r="25" spans="1:10">
      <c r="A25" s="14" t="s">
        <v>57</v>
      </c>
      <c r="B25" s="15" t="s">
        <v>58</v>
      </c>
      <c r="C25" s="16">
        <v>14200</v>
      </c>
      <c r="D25" s="17">
        <v>5</v>
      </c>
      <c r="E25" s="24">
        <v>114217</v>
      </c>
      <c r="F25" s="25">
        <v>0.247</v>
      </c>
      <c r="G25" s="26">
        <v>5595</v>
      </c>
      <c r="H25" s="27">
        <v>9.6000000000000002E-2</v>
      </c>
      <c r="I25" s="28">
        <v>54302</v>
      </c>
      <c r="J25" s="29">
        <v>43240.7</v>
      </c>
    </row>
    <row r="26" spans="1:10">
      <c r="A26" s="14" t="s">
        <v>59</v>
      </c>
      <c r="B26" s="15" t="s">
        <v>60</v>
      </c>
      <c r="C26" s="16">
        <v>10261</v>
      </c>
      <c r="D26" s="17">
        <v>7</v>
      </c>
      <c r="E26" s="24">
        <v>111407</v>
      </c>
      <c r="F26" s="25">
        <v>0.26</v>
      </c>
      <c r="G26" s="26">
        <v>3122</v>
      </c>
      <c r="H26" s="27">
        <v>-0.23200000000000001</v>
      </c>
      <c r="I26" s="28">
        <v>50155</v>
      </c>
      <c r="J26" s="29">
        <v>35426.1</v>
      </c>
    </row>
    <row r="27" spans="1:10">
      <c r="A27" s="14" t="s">
        <v>61</v>
      </c>
      <c r="B27" s="15" t="s">
        <v>62</v>
      </c>
      <c r="C27" s="16">
        <v>204489</v>
      </c>
      <c r="D27" s="17">
        <v>-1</v>
      </c>
      <c r="E27" s="24">
        <v>110584</v>
      </c>
      <c r="F27" s="25">
        <v>0.10300000000000001</v>
      </c>
      <c r="G27" s="26">
        <v>28147</v>
      </c>
      <c r="H27" s="27">
        <v>0.54400000000000004</v>
      </c>
      <c r="I27" s="28">
        <v>2354507</v>
      </c>
      <c r="J27" s="29">
        <v>265938.5</v>
      </c>
    </row>
    <row r="28" spans="1:10">
      <c r="A28" s="14" t="s">
        <v>63</v>
      </c>
      <c r="B28" s="15" t="s">
        <v>64</v>
      </c>
      <c r="C28" s="16">
        <v>131000</v>
      </c>
      <c r="D28" s="17">
        <v>4</v>
      </c>
      <c r="E28" s="24">
        <v>110360</v>
      </c>
      <c r="F28" s="25">
        <v>0.22699999999999998</v>
      </c>
      <c r="G28" s="26">
        <v>16571</v>
      </c>
      <c r="H28" s="27">
        <v>-0.218</v>
      </c>
      <c r="I28" s="28">
        <v>258848</v>
      </c>
      <c r="J28" s="29">
        <v>904860.9</v>
      </c>
    </row>
    <row r="29" spans="1:10">
      <c r="A29" s="14" t="s">
        <v>65</v>
      </c>
      <c r="B29" s="15" t="s">
        <v>66</v>
      </c>
      <c r="C29" s="16">
        <v>413000</v>
      </c>
      <c r="D29" s="17">
        <v>-4</v>
      </c>
      <c r="E29" s="24">
        <v>108203</v>
      </c>
      <c r="F29" s="25">
        <v>7.2000000000000008E-2</v>
      </c>
      <c r="G29" s="26">
        <v>11121</v>
      </c>
      <c r="H29" s="27">
        <v>0.28899999999999998</v>
      </c>
      <c r="I29" s="28">
        <v>44003</v>
      </c>
      <c r="J29" s="29">
        <v>211828</v>
      </c>
    </row>
    <row r="30" spans="1:10">
      <c r="A30" s="14" t="s">
        <v>67</v>
      </c>
      <c r="B30" s="15" t="s">
        <v>68</v>
      </c>
      <c r="C30" s="16">
        <v>153000</v>
      </c>
      <c r="D30" s="17">
        <v>-1</v>
      </c>
      <c r="E30" s="24">
        <v>101127</v>
      </c>
      <c r="F30" s="25">
        <v>8.3000000000000004E-2</v>
      </c>
      <c r="G30" s="26">
        <v>10460</v>
      </c>
      <c r="H30" s="27">
        <v>0.27600000000000002</v>
      </c>
      <c r="I30" s="28">
        <v>117359</v>
      </c>
      <c r="J30" s="29">
        <v>215304.7</v>
      </c>
    </row>
    <row r="31" spans="1:10">
      <c r="A31" s="14" t="s">
        <v>69</v>
      </c>
      <c r="B31" s="15" t="s">
        <v>70</v>
      </c>
      <c r="C31" s="16">
        <v>258700</v>
      </c>
      <c r="D31" s="17">
        <v>-3</v>
      </c>
      <c r="E31" s="24">
        <v>101060</v>
      </c>
      <c r="F31" s="25">
        <v>3.4000000000000002E-2</v>
      </c>
      <c r="G31" s="26">
        <v>22393</v>
      </c>
      <c r="H31" s="27">
        <v>8.9999999999999993E-3</v>
      </c>
      <c r="I31" s="28">
        <v>1895883</v>
      </c>
      <c r="J31" s="29">
        <v>219467.1</v>
      </c>
    </row>
    <row r="32" spans="1:10">
      <c r="A32" s="14" t="s">
        <v>71</v>
      </c>
      <c r="B32" s="15" t="s">
        <v>72</v>
      </c>
      <c r="C32" s="16">
        <v>204000</v>
      </c>
      <c r="D32" s="17">
        <v>2</v>
      </c>
      <c r="E32" s="24">
        <v>97120</v>
      </c>
      <c r="F32" s="25">
        <v>0.10400000000000001</v>
      </c>
      <c r="G32" s="26">
        <v>18045</v>
      </c>
      <c r="H32" s="27" t="s">
        <v>14</v>
      </c>
      <c r="I32" s="28">
        <v>1917383</v>
      </c>
      <c r="J32" s="29">
        <v>145625.4</v>
      </c>
    </row>
    <row r="33" spans="1:10">
      <c r="A33" s="14" t="s">
        <v>73</v>
      </c>
      <c r="B33" s="15" t="s">
        <v>74</v>
      </c>
      <c r="C33" s="16">
        <v>60350</v>
      </c>
      <c r="D33" s="17">
        <v>10</v>
      </c>
      <c r="E33" s="24">
        <v>97102</v>
      </c>
      <c r="F33" s="25">
        <v>0.436</v>
      </c>
      <c r="G33" s="26">
        <v>2780</v>
      </c>
      <c r="H33" s="27">
        <v>-0.19</v>
      </c>
      <c r="I33" s="28">
        <v>92940</v>
      </c>
      <c r="J33" s="29">
        <v>40258.199999999997</v>
      </c>
    </row>
    <row r="34" spans="1:10">
      <c r="A34" s="14" t="s">
        <v>75</v>
      </c>
      <c r="B34" s="15" t="s">
        <v>76</v>
      </c>
      <c r="C34" s="16">
        <v>184000</v>
      </c>
      <c r="D34" s="17">
        <v>1</v>
      </c>
      <c r="E34" s="24">
        <v>94507</v>
      </c>
      <c r="F34" s="25">
        <v>0.11800000000000001</v>
      </c>
      <c r="G34" s="26">
        <v>11731</v>
      </c>
      <c r="H34" s="27">
        <v>-0.48399999999999999</v>
      </c>
      <c r="I34" s="28">
        <v>251684</v>
      </c>
      <c r="J34" s="29">
        <v>180948</v>
      </c>
    </row>
    <row r="35" spans="1:10">
      <c r="A35" s="14" t="s">
        <v>77</v>
      </c>
      <c r="B35" s="15" t="s">
        <v>78</v>
      </c>
      <c r="C35" s="16">
        <v>63900</v>
      </c>
      <c r="D35" s="17">
        <v>-4</v>
      </c>
      <c r="E35" s="24">
        <v>92105</v>
      </c>
      <c r="F35" s="25">
        <v>2.3E-2</v>
      </c>
      <c r="G35" s="26">
        <v>3750</v>
      </c>
      <c r="H35" s="27">
        <v>-2.4E-2</v>
      </c>
      <c r="I35" s="28">
        <v>71571</v>
      </c>
      <c r="J35" s="29">
        <v>73826.600000000006</v>
      </c>
    </row>
    <row r="36" spans="1:10">
      <c r="A36" s="14" t="s">
        <v>79</v>
      </c>
      <c r="B36" s="15" t="s">
        <v>80</v>
      </c>
      <c r="C36" s="16">
        <v>157000</v>
      </c>
      <c r="D36" s="17">
        <v>1</v>
      </c>
      <c r="E36" s="24">
        <v>90621</v>
      </c>
      <c r="F36" s="25">
        <v>0.152</v>
      </c>
      <c r="G36" s="26">
        <v>-2310</v>
      </c>
      <c r="H36" s="27" t="s">
        <v>14</v>
      </c>
      <c r="I36" s="28">
        <v>111820</v>
      </c>
      <c r="J36" s="29">
        <v>42170.5</v>
      </c>
    </row>
    <row r="37" spans="1:10">
      <c r="A37" s="14" t="s">
        <v>81</v>
      </c>
      <c r="B37" s="15" t="s">
        <v>82</v>
      </c>
      <c r="C37" s="16">
        <v>98000</v>
      </c>
      <c r="D37" s="17">
        <v>12</v>
      </c>
      <c r="E37" s="24">
        <v>85977</v>
      </c>
      <c r="F37" s="25">
        <v>0.37200000000000005</v>
      </c>
      <c r="G37" s="26">
        <v>3844</v>
      </c>
      <c r="H37" s="27">
        <v>1.633</v>
      </c>
      <c r="I37" s="28">
        <v>188030</v>
      </c>
      <c r="J37" s="29">
        <v>120201.4</v>
      </c>
    </row>
    <row r="38" spans="1:10">
      <c r="A38" s="14" t="s">
        <v>83</v>
      </c>
      <c r="B38" s="15" t="s">
        <v>84</v>
      </c>
      <c r="C38" s="16">
        <v>56788</v>
      </c>
      <c r="D38" s="17" t="s">
        <v>14</v>
      </c>
      <c r="E38" s="24">
        <v>81732.2</v>
      </c>
      <c r="F38" s="25">
        <v>4.2999999999999997E-2</v>
      </c>
      <c r="G38" s="26">
        <v>8788.4</v>
      </c>
      <c r="H38" s="27">
        <v>2.9830000000000001</v>
      </c>
      <c r="I38" s="28">
        <v>272518.40000000002</v>
      </c>
      <c r="J38" s="29" t="s">
        <v>14</v>
      </c>
    </row>
    <row r="39" spans="1:10">
      <c r="A39" s="14" t="s">
        <v>85</v>
      </c>
      <c r="B39" s="15" t="s">
        <v>86</v>
      </c>
      <c r="C39" s="16">
        <v>135100</v>
      </c>
      <c r="D39" s="17" t="s">
        <v>14</v>
      </c>
      <c r="E39" s="24">
        <v>81581</v>
      </c>
      <c r="F39" s="25">
        <v>6.7000000000000004E-2</v>
      </c>
      <c r="G39" s="26">
        <v>15297</v>
      </c>
      <c r="H39" s="27">
        <v>10.766999999999999</v>
      </c>
      <c r="I39" s="28">
        <v>152954</v>
      </c>
      <c r="J39" s="29">
        <v>372228.9</v>
      </c>
    </row>
    <row r="40" spans="1:10">
      <c r="A40" s="14" t="s">
        <v>87</v>
      </c>
      <c r="B40" s="15" t="s">
        <v>88</v>
      </c>
      <c r="C40" s="16">
        <v>381100</v>
      </c>
      <c r="D40" s="17">
        <v>-4</v>
      </c>
      <c r="E40" s="24">
        <v>79591</v>
      </c>
      <c r="F40" s="25">
        <v>6.0000000000000001E-3</v>
      </c>
      <c r="G40" s="26">
        <v>8728</v>
      </c>
      <c r="H40" s="27">
        <v>0.51700000000000002</v>
      </c>
      <c r="I40" s="28">
        <v>123382</v>
      </c>
      <c r="J40" s="29">
        <v>125560.1</v>
      </c>
    </row>
    <row r="41" spans="1:10">
      <c r="A41" s="14" t="s">
        <v>89</v>
      </c>
      <c r="B41" s="15" t="s">
        <v>90</v>
      </c>
      <c r="C41" s="16">
        <v>360000</v>
      </c>
      <c r="D41" s="17" t="s">
        <v>14</v>
      </c>
      <c r="E41" s="24">
        <v>75356</v>
      </c>
      <c r="F41" s="25">
        <v>4.8000000000000001E-2</v>
      </c>
      <c r="G41" s="26">
        <v>2937</v>
      </c>
      <c r="H41" s="27">
        <v>1E-3</v>
      </c>
      <c r="I41" s="28">
        <v>41290</v>
      </c>
      <c r="J41" s="29">
        <v>41440.9</v>
      </c>
    </row>
    <row r="42" spans="1:10">
      <c r="A42" s="14" t="s">
        <v>91</v>
      </c>
      <c r="B42" s="15" t="s">
        <v>92</v>
      </c>
      <c r="C42" s="16">
        <v>6621</v>
      </c>
      <c r="D42" s="17">
        <v>-2</v>
      </c>
      <c r="E42" s="24">
        <v>73598</v>
      </c>
      <c r="F42" s="25">
        <v>-1.3999999999999999E-2</v>
      </c>
      <c r="G42" s="26">
        <v>9235</v>
      </c>
      <c r="H42" s="27">
        <v>0.64200000000000002</v>
      </c>
      <c r="I42" s="28">
        <v>2063060</v>
      </c>
      <c r="J42" s="29">
        <v>1748.7</v>
      </c>
    </row>
    <row r="43" spans="1:10">
      <c r="A43" s="14" t="s">
        <v>93</v>
      </c>
      <c r="B43" s="15" t="s">
        <v>94</v>
      </c>
      <c r="C43" s="16">
        <v>364575</v>
      </c>
      <c r="D43" s="17">
        <v>3</v>
      </c>
      <c r="E43" s="24">
        <v>71861</v>
      </c>
      <c r="F43" s="25">
        <v>9.0999999999999998E-2</v>
      </c>
      <c r="G43" s="26">
        <v>4791</v>
      </c>
      <c r="H43" s="27">
        <v>-2.4E-2</v>
      </c>
      <c r="I43" s="28">
        <v>50016</v>
      </c>
      <c r="J43" s="29">
        <v>96116.3</v>
      </c>
    </row>
    <row r="44" spans="1:10">
      <c r="A44" s="14" t="s">
        <v>95</v>
      </c>
      <c r="B44" s="15" t="s">
        <v>96</v>
      </c>
      <c r="C44" s="16">
        <v>245000</v>
      </c>
      <c r="D44" s="17">
        <v>-2</v>
      </c>
      <c r="E44" s="24">
        <v>71309</v>
      </c>
      <c r="F44" s="25">
        <v>3.9E-2</v>
      </c>
      <c r="G44" s="26">
        <v>2314</v>
      </c>
      <c r="H44" s="27">
        <v>-0.32900000000000001</v>
      </c>
      <c r="I44" s="28">
        <v>34508</v>
      </c>
      <c r="J44" s="29">
        <v>87685.5</v>
      </c>
    </row>
    <row r="45" spans="1:10">
      <c r="A45" s="14" t="s">
        <v>97</v>
      </c>
      <c r="B45" s="15" t="s">
        <v>98</v>
      </c>
      <c r="C45" s="16">
        <v>107400</v>
      </c>
      <c r="D45" s="17">
        <v>3</v>
      </c>
      <c r="E45" s="24">
        <v>70848</v>
      </c>
      <c r="F45" s="25">
        <v>0.129</v>
      </c>
      <c r="G45" s="26">
        <v>21053</v>
      </c>
      <c r="H45" s="27">
        <v>1.1930000000000001</v>
      </c>
      <c r="I45" s="28">
        <v>127963</v>
      </c>
      <c r="J45" s="29">
        <v>241488.9</v>
      </c>
    </row>
    <row r="46" spans="1:10">
      <c r="A46" s="14" t="s">
        <v>99</v>
      </c>
      <c r="B46" s="15" t="s">
        <v>100</v>
      </c>
      <c r="C46" s="16">
        <v>48000</v>
      </c>
      <c r="D46" s="17">
        <v>-1</v>
      </c>
      <c r="E46" s="24">
        <v>67941</v>
      </c>
      <c r="F46" s="25">
        <v>2.7000000000000003E-2</v>
      </c>
      <c r="G46" s="26">
        <v>5123</v>
      </c>
      <c r="H46" s="27">
        <v>0.27800000000000002</v>
      </c>
      <c r="I46" s="28">
        <v>687538</v>
      </c>
      <c r="J46" s="29">
        <v>40751</v>
      </c>
    </row>
    <row r="47" spans="1:10">
      <c r="A47" s="14" t="s">
        <v>101</v>
      </c>
      <c r="B47" s="15" t="s">
        <v>102</v>
      </c>
      <c r="C47" s="16">
        <v>92000</v>
      </c>
      <c r="D47" s="17">
        <v>-3</v>
      </c>
      <c r="E47" s="24">
        <v>66832</v>
      </c>
      <c r="F47" s="25">
        <v>9.0000000000000011E-3</v>
      </c>
      <c r="G47" s="26">
        <v>9750</v>
      </c>
      <c r="H47" s="27">
        <v>-0.36399999999999999</v>
      </c>
      <c r="I47" s="28">
        <v>118310</v>
      </c>
      <c r="J47" s="29">
        <v>260289.4</v>
      </c>
    </row>
    <row r="48" spans="1:10">
      <c r="A48" s="14" t="s">
        <v>103</v>
      </c>
      <c r="B48" s="15" t="s">
        <v>104</v>
      </c>
      <c r="C48" s="16">
        <v>240200</v>
      </c>
      <c r="D48" s="17">
        <v>5</v>
      </c>
      <c r="E48" s="24">
        <v>66501</v>
      </c>
      <c r="F48" s="25">
        <v>0.111</v>
      </c>
      <c r="G48" s="26">
        <v>5269</v>
      </c>
      <c r="H48" s="27">
        <v>0.158</v>
      </c>
      <c r="I48" s="28">
        <v>134211</v>
      </c>
      <c r="J48" s="29">
        <v>111146</v>
      </c>
    </row>
    <row r="49" spans="1:10">
      <c r="A49" s="14" t="s">
        <v>105</v>
      </c>
      <c r="B49" s="15" t="s">
        <v>106</v>
      </c>
      <c r="C49" s="16">
        <v>359000</v>
      </c>
      <c r="D49" s="17">
        <v>3</v>
      </c>
      <c r="E49" s="24">
        <v>65450</v>
      </c>
      <c r="F49" s="25">
        <v>8.5000000000000006E-2</v>
      </c>
      <c r="G49" s="26">
        <v>4572</v>
      </c>
      <c r="H49" s="27">
        <v>0.52600000000000002</v>
      </c>
      <c r="I49" s="28">
        <v>52330</v>
      </c>
      <c r="J49" s="29">
        <v>47270.8</v>
      </c>
    </row>
    <row r="50" spans="1:10">
      <c r="A50" s="14" t="s">
        <v>107</v>
      </c>
      <c r="B50" s="15" t="s">
        <v>108</v>
      </c>
      <c r="C50" s="16">
        <v>267000</v>
      </c>
      <c r="D50" s="17">
        <v>-3</v>
      </c>
      <c r="E50" s="24">
        <v>64661</v>
      </c>
      <c r="F50" s="25">
        <v>1.8000000000000002E-2</v>
      </c>
      <c r="G50" s="26">
        <v>12515</v>
      </c>
      <c r="H50" s="27">
        <v>1.577</v>
      </c>
      <c r="I50" s="28">
        <v>77648</v>
      </c>
      <c r="J50" s="29">
        <v>172094.7</v>
      </c>
    </row>
    <row r="51" spans="1:10">
      <c r="A51" s="14" t="s">
        <v>109</v>
      </c>
      <c r="B51" s="15" t="s">
        <v>110</v>
      </c>
      <c r="C51" s="16">
        <v>31600</v>
      </c>
      <c r="D51" s="17">
        <v>-1</v>
      </c>
      <c r="E51" s="24">
        <v>64341</v>
      </c>
      <c r="F51" s="25">
        <v>5.7999999999999996E-2</v>
      </c>
      <c r="G51" s="26">
        <v>1810</v>
      </c>
      <c r="H51" s="27">
        <v>0.13500000000000001</v>
      </c>
      <c r="I51" s="28">
        <v>40833</v>
      </c>
      <c r="J51" s="29">
        <v>24156.7</v>
      </c>
    </row>
    <row r="52" spans="1:10">
      <c r="A52" s="14" t="s">
        <v>111</v>
      </c>
      <c r="B52" s="15" t="s">
        <v>112</v>
      </c>
      <c r="C52" s="16">
        <v>50492</v>
      </c>
      <c r="D52" s="17">
        <v>2</v>
      </c>
      <c r="E52" s="24">
        <v>62992</v>
      </c>
      <c r="F52" s="25">
        <v>5.5E-2</v>
      </c>
      <c r="G52" s="26">
        <v>4074</v>
      </c>
      <c r="H52" s="27">
        <v>-0.48199999999999998</v>
      </c>
      <c r="I52" s="28">
        <v>815078</v>
      </c>
      <c r="J52" s="29">
        <v>37517.699999999997</v>
      </c>
    </row>
    <row r="53" spans="1:10">
      <c r="A53" s="14" t="s">
        <v>113</v>
      </c>
      <c r="B53" s="15" t="s">
        <v>114</v>
      </c>
      <c r="C53" s="16">
        <v>47300</v>
      </c>
      <c r="D53" s="17">
        <v>10</v>
      </c>
      <c r="E53" s="24">
        <v>60116</v>
      </c>
      <c r="F53" s="25">
        <v>0.23800000000000002</v>
      </c>
      <c r="G53" s="26">
        <v>900</v>
      </c>
      <c r="H53" s="27">
        <v>8.6999999999999994E-2</v>
      </c>
      <c r="I53" s="28">
        <v>30901</v>
      </c>
      <c r="J53" s="29">
        <v>21939.7</v>
      </c>
    </row>
    <row r="54" spans="1:10">
      <c r="A54" s="14" t="s">
        <v>115</v>
      </c>
      <c r="B54" s="15" t="s">
        <v>116</v>
      </c>
      <c r="C54" s="16">
        <v>275000</v>
      </c>
      <c r="D54" s="17">
        <v>1</v>
      </c>
      <c r="E54" s="24">
        <v>59924.6</v>
      </c>
      <c r="F54" s="25">
        <v>4.0000000000000001E-3</v>
      </c>
      <c r="G54" s="26">
        <v>46.3</v>
      </c>
      <c r="H54" s="27" t="s">
        <v>14</v>
      </c>
      <c r="I54" s="28">
        <v>21812.3</v>
      </c>
      <c r="J54" s="29" t="s">
        <v>14</v>
      </c>
    </row>
    <row r="55" spans="1:10">
      <c r="A55" s="14" t="s">
        <v>117</v>
      </c>
      <c r="B55" s="15" t="s">
        <v>118</v>
      </c>
      <c r="C55" s="16">
        <v>201000</v>
      </c>
      <c r="D55" s="17">
        <v>2</v>
      </c>
      <c r="E55" s="24">
        <v>59434</v>
      </c>
      <c r="F55" s="25">
        <v>7.8E-2</v>
      </c>
      <c r="G55" s="26">
        <v>12598</v>
      </c>
      <c r="H55" s="27">
        <v>0.40300000000000002</v>
      </c>
      <c r="I55" s="28">
        <v>98598</v>
      </c>
      <c r="J55" s="29">
        <v>199589.9</v>
      </c>
    </row>
    <row r="56" spans="1:10">
      <c r="A56" s="14" t="s">
        <v>119</v>
      </c>
      <c r="B56" s="15" t="s">
        <v>120</v>
      </c>
      <c r="C56" s="16">
        <v>67000</v>
      </c>
      <c r="D56" s="17" t="s">
        <v>14</v>
      </c>
      <c r="E56" s="24">
        <v>58727.3</v>
      </c>
      <c r="F56" s="25">
        <v>6.0999999999999999E-2</v>
      </c>
      <c r="G56" s="26">
        <v>1430.8</v>
      </c>
      <c r="H56" s="27">
        <v>0.252</v>
      </c>
      <c r="I56" s="28">
        <v>18070.400000000001</v>
      </c>
      <c r="J56" s="29">
        <v>34278.800000000003</v>
      </c>
    </row>
    <row r="57" spans="1:10">
      <c r="A57" s="14" t="s">
        <v>121</v>
      </c>
      <c r="B57" s="15" t="s">
        <v>122</v>
      </c>
      <c r="C57" s="16">
        <v>55000</v>
      </c>
      <c r="D57" s="17">
        <v>3</v>
      </c>
      <c r="E57" s="24">
        <v>58472</v>
      </c>
      <c r="F57" s="25">
        <v>0.12300000000000001</v>
      </c>
      <c r="G57" s="26">
        <v>5327</v>
      </c>
      <c r="H57" s="27">
        <v>1.109</v>
      </c>
      <c r="I57" s="28">
        <v>34622</v>
      </c>
      <c r="J57" s="29">
        <v>29795.9</v>
      </c>
    </row>
    <row r="58" spans="1:10">
      <c r="A58" s="14" t="s">
        <v>123</v>
      </c>
      <c r="B58" s="15" t="s">
        <v>124</v>
      </c>
      <c r="C58" s="16">
        <v>41600</v>
      </c>
      <c r="D58" s="17" t="s">
        <v>14</v>
      </c>
      <c r="E58" s="24">
        <v>56912</v>
      </c>
      <c r="F58" s="25">
        <v>5.7999999999999996E-2</v>
      </c>
      <c r="G58" s="26">
        <v>1683</v>
      </c>
      <c r="H58" s="27">
        <v>-0.313</v>
      </c>
      <c r="I58" s="28">
        <v>25413</v>
      </c>
      <c r="J58" s="29">
        <v>36079.599999999999</v>
      </c>
    </row>
    <row r="59" spans="1:10">
      <c r="A59" s="14" t="s">
        <v>125</v>
      </c>
      <c r="B59" s="15" t="s">
        <v>126</v>
      </c>
      <c r="C59" s="16">
        <v>35587</v>
      </c>
      <c r="D59" s="17">
        <v>19</v>
      </c>
      <c r="E59" s="24">
        <v>55838</v>
      </c>
      <c r="F59" s="25">
        <v>0.374</v>
      </c>
      <c r="G59" s="26">
        <v>22112</v>
      </c>
      <c r="H59" s="27">
        <v>0.38800000000000001</v>
      </c>
      <c r="I59" s="28">
        <v>97334</v>
      </c>
      <c r="J59" s="29">
        <v>475731.6</v>
      </c>
    </row>
    <row r="60" spans="1:10">
      <c r="A60" s="14" t="s">
        <v>127</v>
      </c>
      <c r="B60" s="15" t="s">
        <v>128</v>
      </c>
      <c r="C60" s="16">
        <v>104000</v>
      </c>
      <c r="D60" s="17">
        <v>7</v>
      </c>
      <c r="E60" s="24">
        <v>54722</v>
      </c>
      <c r="F60" s="25">
        <v>0.20399999999999999</v>
      </c>
      <c r="G60" s="26">
        <v>6147</v>
      </c>
      <c r="H60" s="27">
        <v>7.1529999999999996</v>
      </c>
      <c r="I60" s="28">
        <v>78509</v>
      </c>
      <c r="J60" s="29">
        <v>77980.3</v>
      </c>
    </row>
    <row r="61" spans="1:10">
      <c r="A61" s="14" t="s">
        <v>129</v>
      </c>
      <c r="B61" s="15" t="s">
        <v>130</v>
      </c>
      <c r="C61" s="16">
        <v>11768</v>
      </c>
      <c r="D61" s="17">
        <v>5</v>
      </c>
      <c r="E61" s="24">
        <v>54436</v>
      </c>
      <c r="F61" s="25">
        <v>0.14599999999999999</v>
      </c>
      <c r="G61" s="26">
        <v>1694</v>
      </c>
      <c r="H61" s="27">
        <v>0.77600000000000002</v>
      </c>
      <c r="I61" s="28">
        <v>88246</v>
      </c>
      <c r="J61" s="29">
        <v>40260</v>
      </c>
    </row>
    <row r="62" spans="1:10">
      <c r="A62" s="14" t="s">
        <v>131</v>
      </c>
      <c r="B62" s="15" t="s">
        <v>132</v>
      </c>
      <c r="C62" s="16">
        <v>105000</v>
      </c>
      <c r="D62" s="17">
        <v>-1</v>
      </c>
      <c r="E62" s="24">
        <v>53762</v>
      </c>
      <c r="F62" s="25">
        <v>5.2999999999999999E-2</v>
      </c>
      <c r="G62" s="26">
        <v>5046</v>
      </c>
      <c r="H62" s="27">
        <v>1.52</v>
      </c>
      <c r="I62" s="28">
        <v>44876</v>
      </c>
      <c r="J62" s="29">
        <v>84887.6</v>
      </c>
    </row>
    <row r="63" spans="1:10">
      <c r="A63" s="14" t="s">
        <v>133</v>
      </c>
      <c r="B63" s="15" t="s">
        <v>134</v>
      </c>
      <c r="C63" s="16">
        <v>92400</v>
      </c>
      <c r="D63" s="17">
        <v>-4</v>
      </c>
      <c r="E63" s="24">
        <v>53647</v>
      </c>
      <c r="F63" s="25">
        <v>2.1000000000000001E-2</v>
      </c>
      <c r="G63" s="26">
        <v>11153</v>
      </c>
      <c r="H63" s="27">
        <v>-0.47699999999999998</v>
      </c>
      <c r="I63" s="28">
        <v>159422</v>
      </c>
      <c r="J63" s="29">
        <v>235785.1</v>
      </c>
    </row>
    <row r="64" spans="1:10">
      <c r="A64" s="14" t="s">
        <v>135</v>
      </c>
      <c r="B64" s="15" t="s">
        <v>136</v>
      </c>
      <c r="C64" s="16">
        <v>36600</v>
      </c>
      <c r="D64" s="17">
        <v>8</v>
      </c>
      <c r="E64" s="24">
        <v>52528</v>
      </c>
      <c r="F64" s="25">
        <v>0.24299999999999999</v>
      </c>
      <c r="G64" s="26">
        <v>10459</v>
      </c>
      <c r="H64" s="27">
        <v>1.44</v>
      </c>
      <c r="I64" s="28">
        <v>931796</v>
      </c>
      <c r="J64" s="29">
        <v>70414.899999999994</v>
      </c>
    </row>
    <row r="65" spans="1:10">
      <c r="A65" s="14" t="s">
        <v>137</v>
      </c>
      <c r="B65" s="15" t="s">
        <v>138</v>
      </c>
      <c r="C65" s="16">
        <v>60348</v>
      </c>
      <c r="D65" s="17">
        <v>4</v>
      </c>
      <c r="E65" s="24">
        <v>50193</v>
      </c>
      <c r="F65" s="25">
        <v>0.15</v>
      </c>
      <c r="G65" s="26">
        <v>8748</v>
      </c>
      <c r="H65" s="27">
        <v>0.432</v>
      </c>
      <c r="I65" s="28">
        <v>853531</v>
      </c>
      <c r="J65" s="29">
        <v>72110.8</v>
      </c>
    </row>
    <row r="66" spans="1:10">
      <c r="A66" s="14" t="s">
        <v>139</v>
      </c>
      <c r="B66" s="15" t="s">
        <v>140</v>
      </c>
      <c r="C66" s="16">
        <v>74200</v>
      </c>
      <c r="D66" s="17">
        <v>-2</v>
      </c>
      <c r="E66" s="24">
        <v>49330</v>
      </c>
      <c r="F66" s="25">
        <v>2.7999999999999997E-2</v>
      </c>
      <c r="G66" s="26">
        <v>110</v>
      </c>
      <c r="H66" s="27">
        <v>-0.98899999999999999</v>
      </c>
      <c r="I66" s="28">
        <v>108784</v>
      </c>
      <c r="J66" s="29">
        <v>237665.5</v>
      </c>
    </row>
    <row r="67" spans="1:10">
      <c r="A67" s="14" t="s">
        <v>141</v>
      </c>
      <c r="B67" s="15" t="s">
        <v>142</v>
      </c>
      <c r="C67" s="16">
        <v>73800</v>
      </c>
      <c r="D67" s="17">
        <v>8</v>
      </c>
      <c r="E67" s="24">
        <v>48650</v>
      </c>
      <c r="F67" s="25">
        <v>0.16899999999999998</v>
      </c>
      <c r="G67" s="26">
        <v>2637</v>
      </c>
      <c r="H67" s="27">
        <v>0.17899999999999999</v>
      </c>
      <c r="I67" s="28">
        <v>153226</v>
      </c>
      <c r="J67" s="29">
        <v>61058.9</v>
      </c>
    </row>
    <row r="68" spans="1:10">
      <c r="A68" s="14" t="s">
        <v>143</v>
      </c>
      <c r="B68" s="15" t="s">
        <v>144</v>
      </c>
      <c r="C68" s="16">
        <v>49600</v>
      </c>
      <c r="D68" s="17">
        <v>-6</v>
      </c>
      <c r="E68" s="24">
        <v>47389</v>
      </c>
      <c r="F68" s="25">
        <v>-4.2999999999999997E-2</v>
      </c>
      <c r="G68" s="26">
        <v>-6</v>
      </c>
      <c r="H68" s="27" t="s">
        <v>14</v>
      </c>
      <c r="I68" s="28">
        <v>491984</v>
      </c>
      <c r="J68" s="29">
        <v>37440.1</v>
      </c>
    </row>
    <row r="69" spans="1:10">
      <c r="A69" s="14" t="s">
        <v>145</v>
      </c>
      <c r="B69" s="15" t="s">
        <v>146</v>
      </c>
      <c r="C69" s="16">
        <v>229000</v>
      </c>
      <c r="D69" s="17">
        <v>-4</v>
      </c>
      <c r="E69" s="24">
        <v>46677</v>
      </c>
      <c r="F69" s="25">
        <v>-0.02</v>
      </c>
      <c r="G69" s="26">
        <v>3787</v>
      </c>
      <c r="H69" s="27">
        <v>0.70899999999999996</v>
      </c>
      <c r="I69" s="28">
        <v>39207</v>
      </c>
      <c r="J69" s="29">
        <v>44787</v>
      </c>
    </row>
    <row r="70" spans="1:10">
      <c r="A70" s="14" t="s">
        <v>147</v>
      </c>
      <c r="B70" s="15" t="s">
        <v>148</v>
      </c>
      <c r="C70" s="16">
        <v>128900</v>
      </c>
      <c r="D70" s="17">
        <v>3</v>
      </c>
      <c r="E70" s="24">
        <v>44541</v>
      </c>
      <c r="F70" s="25">
        <v>5.5E-2</v>
      </c>
      <c r="G70" s="26">
        <v>1412</v>
      </c>
      <c r="H70" s="27">
        <v>-0.26400000000000001</v>
      </c>
      <c r="I70" s="28">
        <v>60580</v>
      </c>
      <c r="J70" s="29">
        <v>14262</v>
      </c>
    </row>
    <row r="71" spans="1:10">
      <c r="A71" s="14" t="s">
        <v>149</v>
      </c>
      <c r="B71" s="15" t="s">
        <v>150</v>
      </c>
      <c r="C71" s="16">
        <v>88680</v>
      </c>
      <c r="D71" s="17">
        <v>6</v>
      </c>
      <c r="E71" s="24">
        <v>44438</v>
      </c>
      <c r="F71" s="25">
        <v>7.6999999999999999E-2</v>
      </c>
      <c r="G71" s="26">
        <v>3935</v>
      </c>
      <c r="H71" s="27">
        <v>0.1</v>
      </c>
      <c r="I71" s="28">
        <v>60266</v>
      </c>
      <c r="J71" s="29">
        <v>35067.800000000003</v>
      </c>
    </row>
    <row r="72" spans="1:10">
      <c r="A72" s="14" t="s">
        <v>151</v>
      </c>
      <c r="B72" s="15" t="s">
        <v>152</v>
      </c>
      <c r="C72" s="16">
        <v>98000</v>
      </c>
      <c r="D72" s="17">
        <v>4</v>
      </c>
      <c r="E72" s="24">
        <v>43634</v>
      </c>
      <c r="F72" s="25">
        <v>4.9000000000000002E-2</v>
      </c>
      <c r="G72" s="26">
        <v>1230</v>
      </c>
      <c r="H72" s="27">
        <v>-0.876</v>
      </c>
      <c r="I72" s="28">
        <v>146130</v>
      </c>
      <c r="J72" s="29">
        <v>85923.4</v>
      </c>
    </row>
    <row r="73" spans="1:10">
      <c r="A73" s="14" t="s">
        <v>153</v>
      </c>
      <c r="B73" s="15" t="s">
        <v>154</v>
      </c>
      <c r="C73" s="16">
        <v>11388</v>
      </c>
      <c r="D73" s="17">
        <v>-2</v>
      </c>
      <c r="E73" s="24">
        <v>43425.3</v>
      </c>
      <c r="F73" s="25">
        <v>2.7000000000000003E-2</v>
      </c>
      <c r="G73" s="26">
        <v>880</v>
      </c>
      <c r="H73" s="27">
        <v>-0.52900000000000003</v>
      </c>
      <c r="I73" s="28">
        <v>311449.3</v>
      </c>
      <c r="J73" s="29" t="s">
        <v>14</v>
      </c>
    </row>
    <row r="74" spans="1:10">
      <c r="A74" s="14" t="s">
        <v>155</v>
      </c>
      <c r="B74" s="15" t="s">
        <v>156</v>
      </c>
      <c r="C74" s="16">
        <v>59000</v>
      </c>
      <c r="D74" s="17">
        <v>14</v>
      </c>
      <c r="E74" s="24">
        <v>43281</v>
      </c>
      <c r="F74" s="25">
        <v>0.21600000000000003</v>
      </c>
      <c r="G74" s="26">
        <v>6921</v>
      </c>
      <c r="H74" s="27">
        <v>1.53</v>
      </c>
      <c r="I74" s="28">
        <v>188602</v>
      </c>
      <c r="J74" s="29">
        <v>91675.1</v>
      </c>
    </row>
    <row r="75" spans="1:10">
      <c r="A75" s="14" t="s">
        <v>157</v>
      </c>
      <c r="B75" s="15" t="s">
        <v>158</v>
      </c>
      <c r="C75" s="16">
        <v>30472</v>
      </c>
      <c r="D75" s="17">
        <v>-7</v>
      </c>
      <c r="E75" s="24">
        <v>43270</v>
      </c>
      <c r="F75" s="25">
        <v>-1.4999999999999999E-2</v>
      </c>
      <c r="G75" s="26">
        <v>512.6</v>
      </c>
      <c r="H75" s="27">
        <v>1.079</v>
      </c>
      <c r="I75" s="28">
        <v>214141.9</v>
      </c>
      <c r="J75" s="29" t="s">
        <v>14</v>
      </c>
    </row>
    <row r="76" spans="1:10">
      <c r="A76" s="14" t="s">
        <v>159</v>
      </c>
      <c r="B76" s="15" t="s">
        <v>160</v>
      </c>
      <c r="C76" s="16">
        <v>125000</v>
      </c>
      <c r="D76" s="17">
        <v>-2</v>
      </c>
      <c r="E76" s="24">
        <v>42879</v>
      </c>
      <c r="F76" s="25">
        <v>1.7000000000000001E-2</v>
      </c>
      <c r="G76" s="26">
        <v>1464</v>
      </c>
      <c r="H76" s="27">
        <v>0.46400000000000002</v>
      </c>
      <c r="I76" s="28">
        <v>12901</v>
      </c>
      <c r="J76" s="29">
        <v>19030.2</v>
      </c>
    </row>
    <row r="77" spans="1:10">
      <c r="A77" s="14" t="s">
        <v>161</v>
      </c>
      <c r="B77" s="15" t="s">
        <v>162</v>
      </c>
      <c r="C77" s="16">
        <v>50000</v>
      </c>
      <c r="D77" s="17">
        <v>-7</v>
      </c>
      <c r="E77" s="24">
        <v>42685</v>
      </c>
      <c r="F77" s="25">
        <v>0</v>
      </c>
      <c r="G77" s="26">
        <v>2160</v>
      </c>
      <c r="H77" s="27">
        <v>126.059</v>
      </c>
      <c r="I77" s="28">
        <v>125989</v>
      </c>
      <c r="J77" s="29" t="s">
        <v>14</v>
      </c>
    </row>
    <row r="78" spans="1:10">
      <c r="A78" s="14" t="s">
        <v>163</v>
      </c>
      <c r="B78" s="15" t="s">
        <v>164</v>
      </c>
      <c r="C78" s="16">
        <v>69000</v>
      </c>
      <c r="D78" s="17">
        <v>2</v>
      </c>
      <c r="E78" s="24">
        <v>42294</v>
      </c>
      <c r="F78" s="25">
        <v>5.4000000000000006E-2</v>
      </c>
      <c r="G78" s="26">
        <v>6220</v>
      </c>
      <c r="H78" s="27">
        <v>1.5980000000000001</v>
      </c>
      <c r="I78" s="28">
        <v>82637</v>
      </c>
      <c r="J78" s="29">
        <v>214680.1</v>
      </c>
    </row>
    <row r="79" spans="1:10">
      <c r="A79" s="14" t="s">
        <v>165</v>
      </c>
      <c r="B79" s="15" t="s">
        <v>166</v>
      </c>
      <c r="C79" s="16">
        <v>114000</v>
      </c>
      <c r="D79" s="17" t="s">
        <v>14</v>
      </c>
      <c r="E79" s="24">
        <v>41802</v>
      </c>
      <c r="F79" s="25">
        <v>3.1E-2</v>
      </c>
      <c r="G79" s="26">
        <v>6765</v>
      </c>
      <c r="H79" s="27">
        <v>3.0880000000000001</v>
      </c>
      <c r="I79" s="28">
        <v>57773</v>
      </c>
      <c r="J79" s="29">
        <v>115752.5</v>
      </c>
    </row>
    <row r="80" spans="1:10">
      <c r="A80" s="14" t="s">
        <v>167</v>
      </c>
      <c r="B80" s="15" t="s">
        <v>168</v>
      </c>
      <c r="C80" s="16">
        <v>92000</v>
      </c>
      <c r="D80" s="17">
        <v>3</v>
      </c>
      <c r="E80" s="24">
        <v>41303</v>
      </c>
      <c r="F80" s="25">
        <v>9.5000000000000001E-2</v>
      </c>
      <c r="G80" s="26">
        <v>2129</v>
      </c>
      <c r="H80" s="27">
        <v>-1E-3</v>
      </c>
      <c r="I80" s="28">
        <v>44792</v>
      </c>
      <c r="J80" s="29">
        <v>21279.5</v>
      </c>
    </row>
    <row r="81" spans="1:10">
      <c r="A81" s="14" t="s">
        <v>169</v>
      </c>
      <c r="B81" s="15" t="s">
        <v>170</v>
      </c>
      <c r="C81" s="16">
        <v>17643</v>
      </c>
      <c r="D81" s="17">
        <v>5</v>
      </c>
      <c r="E81" s="24">
        <v>41052.1</v>
      </c>
      <c r="F81" s="25">
        <v>0.14000000000000001</v>
      </c>
      <c r="G81" s="26">
        <v>1560.5</v>
      </c>
      <c r="H81" s="27">
        <v>0.48699999999999999</v>
      </c>
      <c r="I81" s="28">
        <v>568190.19999999995</v>
      </c>
      <c r="J81" s="29" t="s">
        <v>14</v>
      </c>
    </row>
    <row r="82" spans="1:10">
      <c r="A82" s="14" t="s">
        <v>171</v>
      </c>
      <c r="B82" s="15" t="s">
        <v>172</v>
      </c>
      <c r="C82" s="16">
        <v>121000</v>
      </c>
      <c r="D82" s="17" t="s">
        <v>14</v>
      </c>
      <c r="E82" s="24">
        <v>40052</v>
      </c>
      <c r="F82" s="25">
        <v>4.7E-2</v>
      </c>
      <c r="G82" s="26">
        <v>3024</v>
      </c>
      <c r="H82" s="27">
        <v>0.70499999999999996</v>
      </c>
      <c r="I82" s="28">
        <v>29109</v>
      </c>
      <c r="J82" s="29">
        <v>25360.5</v>
      </c>
    </row>
    <row r="83" spans="1:10">
      <c r="A83" s="14" t="s">
        <v>173</v>
      </c>
      <c r="B83" s="15" t="s">
        <v>174</v>
      </c>
      <c r="C83" s="16">
        <v>137000</v>
      </c>
      <c r="D83" s="17">
        <v>1</v>
      </c>
      <c r="E83" s="24">
        <v>39831</v>
      </c>
      <c r="F83" s="25">
        <v>5.5999999999999994E-2</v>
      </c>
      <c r="G83" s="26">
        <v>3825</v>
      </c>
      <c r="H83" s="27">
        <v>-0.59</v>
      </c>
      <c r="I83" s="28">
        <v>137264</v>
      </c>
      <c r="J83" s="29">
        <v>183562.2</v>
      </c>
    </row>
    <row r="84" spans="1:10">
      <c r="A84" s="14" t="s">
        <v>175</v>
      </c>
      <c r="B84" s="15" t="s">
        <v>176</v>
      </c>
      <c r="C84" s="16">
        <v>45420</v>
      </c>
      <c r="D84" s="17">
        <v>-3</v>
      </c>
      <c r="E84" s="24">
        <v>39815</v>
      </c>
      <c r="F84" s="25">
        <v>3.4000000000000002E-2</v>
      </c>
      <c r="G84" s="26">
        <v>2252</v>
      </c>
      <c r="H84" s="27">
        <v>-0.29399999999999998</v>
      </c>
      <c r="I84" s="28">
        <v>112249</v>
      </c>
      <c r="J84" s="29">
        <v>31264.3</v>
      </c>
    </row>
    <row r="85" spans="1:10">
      <c r="A85" s="14" t="s">
        <v>177</v>
      </c>
      <c r="B85" s="15" t="s">
        <v>178</v>
      </c>
      <c r="C85" s="16">
        <v>5000</v>
      </c>
      <c r="D85" s="17">
        <v>8</v>
      </c>
      <c r="E85" s="24">
        <v>39750.300000000003</v>
      </c>
      <c r="F85" s="25">
        <v>0.18</v>
      </c>
      <c r="G85" s="26">
        <v>127.7</v>
      </c>
      <c r="H85" s="27" t="s">
        <v>14</v>
      </c>
      <c r="I85" s="28">
        <v>5676.9</v>
      </c>
      <c r="J85" s="29">
        <v>1940.6</v>
      </c>
    </row>
    <row r="86" spans="1:10">
      <c r="A86" s="14" t="s">
        <v>179</v>
      </c>
      <c r="B86" s="15" t="s">
        <v>180</v>
      </c>
      <c r="C86" s="16">
        <v>9844</v>
      </c>
      <c r="D86" s="17">
        <v>9</v>
      </c>
      <c r="E86" s="24">
        <v>39267.199999999997</v>
      </c>
      <c r="F86" s="25">
        <v>0.17199999999999999</v>
      </c>
      <c r="G86" s="26">
        <v>397.9</v>
      </c>
      <c r="H86" s="27">
        <v>-0.224</v>
      </c>
      <c r="I86" s="28">
        <v>265812.59999999998</v>
      </c>
      <c r="J86" s="29" t="s">
        <v>14</v>
      </c>
    </row>
    <row r="87" spans="1:10">
      <c r="A87" s="14" t="s">
        <v>181</v>
      </c>
      <c r="B87" s="15" t="s">
        <v>182</v>
      </c>
      <c r="C87" s="16">
        <v>270000</v>
      </c>
      <c r="D87" s="17" t="s">
        <v>14</v>
      </c>
      <c r="E87" s="24">
        <v>38972.9</v>
      </c>
      <c r="F87" s="25">
        <v>8.6999999999999994E-2</v>
      </c>
      <c r="G87" s="26">
        <v>3059.8</v>
      </c>
      <c r="H87" s="27">
        <v>0.17299999999999999</v>
      </c>
      <c r="I87" s="28">
        <v>14326</v>
      </c>
      <c r="J87" s="29">
        <v>65615.7</v>
      </c>
    </row>
    <row r="88" spans="1:10">
      <c r="A88" s="14" t="s">
        <v>183</v>
      </c>
      <c r="B88" s="15" t="s">
        <v>184</v>
      </c>
      <c r="C88" s="16">
        <v>10800</v>
      </c>
      <c r="D88" s="17">
        <v>9</v>
      </c>
      <c r="E88" s="24">
        <v>38727</v>
      </c>
      <c r="F88" s="25">
        <v>0.18899999999999997</v>
      </c>
      <c r="G88" s="26">
        <v>6257</v>
      </c>
      <c r="H88" s="27" t="s">
        <v>14</v>
      </c>
      <c r="I88" s="28">
        <v>69980</v>
      </c>
      <c r="J88" s="29">
        <v>75710.100000000006</v>
      </c>
    </row>
    <row r="89" spans="1:10">
      <c r="A89" s="14" t="s">
        <v>185</v>
      </c>
      <c r="B89" s="15" t="s">
        <v>186</v>
      </c>
      <c r="C89" s="16">
        <v>74413</v>
      </c>
      <c r="D89" s="17">
        <v>15</v>
      </c>
      <c r="E89" s="24">
        <v>37357.699999999997</v>
      </c>
      <c r="F89" s="25">
        <v>0.25600000000000001</v>
      </c>
      <c r="G89" s="26">
        <v>2368.4</v>
      </c>
      <c r="H89" s="27">
        <v>9.7000000000000003E-2</v>
      </c>
      <c r="I89" s="28">
        <v>70108</v>
      </c>
      <c r="J89" s="29">
        <v>50908</v>
      </c>
    </row>
    <row r="90" spans="1:10">
      <c r="A90" s="14" t="s">
        <v>187</v>
      </c>
      <c r="B90" s="15" t="s">
        <v>188</v>
      </c>
      <c r="C90" s="16">
        <v>14000</v>
      </c>
      <c r="D90" s="17">
        <v>-5</v>
      </c>
      <c r="E90" s="24">
        <v>37239</v>
      </c>
      <c r="F90" s="25">
        <v>1.3000000000000001E-2</v>
      </c>
      <c r="G90" s="26">
        <v>340.6</v>
      </c>
      <c r="H90" s="27">
        <v>1.92</v>
      </c>
      <c r="I90" s="28">
        <v>12986.6</v>
      </c>
      <c r="J90" s="29">
        <v>3779</v>
      </c>
    </row>
    <row r="91" spans="1:10">
      <c r="A91" s="14" t="s">
        <v>189</v>
      </c>
      <c r="B91" s="15" t="s">
        <v>190</v>
      </c>
      <c r="C91" s="16">
        <v>7000</v>
      </c>
      <c r="D91" s="17">
        <v>16</v>
      </c>
      <c r="E91" s="24">
        <v>36534.199999999997</v>
      </c>
      <c r="F91" s="25">
        <v>0.249</v>
      </c>
      <c r="G91" s="26">
        <v>4172.3999999999996</v>
      </c>
      <c r="H91" s="27">
        <v>0.49099999999999999</v>
      </c>
      <c r="I91" s="28">
        <v>56969.8</v>
      </c>
      <c r="J91" s="29">
        <v>63579.8</v>
      </c>
    </row>
    <row r="92" spans="1:10">
      <c r="A92" s="14" t="s">
        <v>191</v>
      </c>
      <c r="B92" s="15" t="s">
        <v>192</v>
      </c>
      <c r="C92" s="16">
        <v>73100</v>
      </c>
      <c r="D92" s="17">
        <v>-1</v>
      </c>
      <c r="E92" s="24">
        <v>36397</v>
      </c>
      <c r="F92" s="25">
        <v>0.06</v>
      </c>
      <c r="G92" s="26">
        <v>1933</v>
      </c>
      <c r="H92" s="27">
        <v>-0.54400000000000004</v>
      </c>
      <c r="I92" s="28">
        <v>22536</v>
      </c>
      <c r="J92" s="29">
        <v>132529.5</v>
      </c>
    </row>
    <row r="93" spans="1:10">
      <c r="A93" s="14" t="s">
        <v>193</v>
      </c>
      <c r="B93" s="15" t="s">
        <v>194</v>
      </c>
      <c r="C93" s="16">
        <v>202000</v>
      </c>
      <c r="D93" s="17">
        <v>-3</v>
      </c>
      <c r="E93" s="24">
        <v>36395.699999999997</v>
      </c>
      <c r="F93" s="25">
        <v>4.4999999999999998E-2</v>
      </c>
      <c r="G93" s="26">
        <v>2381.1999999999998</v>
      </c>
      <c r="H93" s="27">
        <v>3.9E-2</v>
      </c>
      <c r="I93" s="28">
        <v>18982.5</v>
      </c>
      <c r="J93" s="29" t="s">
        <v>14</v>
      </c>
    </row>
    <row r="94" spans="1:10">
      <c r="A94" s="14" t="s">
        <v>195</v>
      </c>
      <c r="B94" s="15" t="s">
        <v>196</v>
      </c>
      <c r="C94" s="16">
        <v>105600</v>
      </c>
      <c r="D94" s="17">
        <v>7</v>
      </c>
      <c r="E94" s="24">
        <v>36193</v>
      </c>
      <c r="F94" s="25">
        <v>0.16899999999999998</v>
      </c>
      <c r="G94" s="26">
        <v>3345</v>
      </c>
      <c r="H94" s="27">
        <v>0.14899999999999999</v>
      </c>
      <c r="I94" s="28">
        <v>45408</v>
      </c>
      <c r="J94" s="29">
        <v>48883</v>
      </c>
    </row>
    <row r="95" spans="1:10">
      <c r="A95" s="14" t="s">
        <v>197</v>
      </c>
      <c r="B95" s="15" t="s">
        <v>198</v>
      </c>
      <c r="C95" s="16">
        <v>33383</v>
      </c>
      <c r="D95" s="17">
        <v>-1</v>
      </c>
      <c r="E95" s="24">
        <v>35985</v>
      </c>
      <c r="F95" s="25">
        <v>7.2999999999999995E-2</v>
      </c>
      <c r="G95" s="26">
        <v>2010</v>
      </c>
      <c r="H95" s="27">
        <v>-0.46700000000000003</v>
      </c>
      <c r="I95" s="28">
        <v>119666</v>
      </c>
      <c r="J95" s="29">
        <v>48623.7</v>
      </c>
    </row>
    <row r="96" spans="1:10">
      <c r="A96" s="14" t="s">
        <v>199</v>
      </c>
      <c r="B96" s="15" t="s">
        <v>200</v>
      </c>
      <c r="C96" s="16">
        <v>4900</v>
      </c>
      <c r="D96" s="17">
        <v>21</v>
      </c>
      <c r="E96" s="24">
        <v>34055</v>
      </c>
      <c r="F96" s="25">
        <v>0.29899999999999999</v>
      </c>
      <c r="G96" s="26">
        <v>334</v>
      </c>
      <c r="H96" s="27" t="s">
        <v>14</v>
      </c>
      <c r="I96" s="28">
        <v>26830</v>
      </c>
      <c r="J96" s="29">
        <v>3974.4</v>
      </c>
    </row>
    <row r="97" spans="1:10">
      <c r="A97" s="14" t="s">
        <v>201</v>
      </c>
      <c r="B97" s="15" t="s">
        <v>202</v>
      </c>
      <c r="C97" s="16">
        <v>93516</v>
      </c>
      <c r="D97" s="17">
        <v>2</v>
      </c>
      <c r="E97" s="24">
        <v>32765</v>
      </c>
      <c r="F97" s="25">
        <v>3.5000000000000003E-2</v>
      </c>
      <c r="G97" s="26">
        <v>5349</v>
      </c>
      <c r="H97" s="27">
        <v>0.10100000000000001</v>
      </c>
      <c r="I97" s="28">
        <v>36500</v>
      </c>
      <c r="J97" s="29">
        <v>119659.8</v>
      </c>
    </row>
    <row r="98" spans="1:10">
      <c r="A98" s="14" t="s">
        <v>203</v>
      </c>
      <c r="B98" s="15" t="s">
        <v>204</v>
      </c>
      <c r="C98" s="16">
        <v>30000</v>
      </c>
      <c r="D98" s="17">
        <v>14</v>
      </c>
      <c r="E98" s="24">
        <v>32753</v>
      </c>
      <c r="F98" s="25">
        <v>0.161</v>
      </c>
      <c r="G98" s="26">
        <v>5687</v>
      </c>
      <c r="H98" s="27">
        <v>7.0999999999999994E-2</v>
      </c>
      <c r="I98" s="28">
        <v>59352</v>
      </c>
      <c r="J98" s="29">
        <v>119125.3</v>
      </c>
    </row>
    <row r="99" spans="1:10">
      <c r="A99" s="14" t="s">
        <v>205</v>
      </c>
      <c r="B99" s="15" t="s">
        <v>206</v>
      </c>
      <c r="C99" s="16">
        <v>10495</v>
      </c>
      <c r="D99" s="17">
        <v>-1</v>
      </c>
      <c r="E99" s="24">
        <v>32683.3</v>
      </c>
      <c r="F99" s="25">
        <v>0.02</v>
      </c>
      <c r="G99" s="26">
        <v>775.9</v>
      </c>
      <c r="H99" s="27">
        <v>9.8379999999999992</v>
      </c>
      <c r="I99" s="28">
        <v>16381.2</v>
      </c>
      <c r="J99" s="29" t="s">
        <v>14</v>
      </c>
    </row>
    <row r="100" spans="1:10">
      <c r="A100" s="14" t="s">
        <v>207</v>
      </c>
      <c r="B100" s="15" t="s">
        <v>208</v>
      </c>
      <c r="C100" s="16">
        <v>47600</v>
      </c>
      <c r="D100" s="17">
        <v>3</v>
      </c>
      <c r="E100" s="24">
        <v>32377</v>
      </c>
      <c r="F100" s="25">
        <v>7.9000000000000001E-2</v>
      </c>
      <c r="G100" s="26">
        <v>6015</v>
      </c>
      <c r="H100" s="27">
        <v>2.0350000000000001</v>
      </c>
      <c r="I100" s="28">
        <v>372538</v>
      </c>
      <c r="J100" s="29">
        <v>38340.699999999997</v>
      </c>
    </row>
    <row r="101" spans="1:10">
      <c r="A101" s="14" t="s">
        <v>209</v>
      </c>
      <c r="B101" s="15" t="s">
        <v>210</v>
      </c>
      <c r="C101" s="16">
        <v>37346</v>
      </c>
      <c r="D101" s="17">
        <v>13</v>
      </c>
      <c r="E101" s="24">
        <v>31979</v>
      </c>
      <c r="F101" s="25">
        <v>0.192</v>
      </c>
      <c r="G101" s="26">
        <v>2615.3000000000002</v>
      </c>
      <c r="H101" s="27">
        <v>0.64300000000000002</v>
      </c>
      <c r="I101" s="28">
        <v>46575</v>
      </c>
      <c r="J101" s="29">
        <v>42099.5</v>
      </c>
    </row>
    <row r="102" spans="1:10">
      <c r="A102" s="14" t="s">
        <v>211</v>
      </c>
      <c r="B102" s="15" t="s">
        <v>212</v>
      </c>
      <c r="C102" s="16">
        <v>62600</v>
      </c>
      <c r="D102" s="17">
        <v>-13</v>
      </c>
      <c r="E102" s="24">
        <v>31856</v>
      </c>
      <c r="F102" s="25">
        <v>-0.1</v>
      </c>
      <c r="G102" s="26">
        <v>6434</v>
      </c>
      <c r="H102" s="27">
        <v>4.1550000000000002</v>
      </c>
      <c r="I102" s="28">
        <v>83216</v>
      </c>
      <c r="J102" s="29">
        <v>200334.1</v>
      </c>
    </row>
    <row r="103" spans="1:10">
      <c r="A103" s="14" t="s">
        <v>213</v>
      </c>
      <c r="B103" s="15" t="s">
        <v>214</v>
      </c>
      <c r="C103" s="16">
        <v>33689</v>
      </c>
      <c r="D103" s="17">
        <v>-1</v>
      </c>
      <c r="E103" s="24">
        <v>31367.8</v>
      </c>
      <c r="F103" s="25">
        <v>4.4999999999999998E-2</v>
      </c>
      <c r="G103" s="26">
        <v>2291.9</v>
      </c>
      <c r="H103" s="27">
        <v>-5.3999999999999999E-2</v>
      </c>
      <c r="I103" s="28">
        <v>158506.79999999999</v>
      </c>
      <c r="J103" s="29" t="s">
        <v>14</v>
      </c>
    </row>
    <row r="104" spans="1:10">
      <c r="A104" s="14" t="s">
        <v>215</v>
      </c>
      <c r="B104" s="15" t="s">
        <v>216</v>
      </c>
      <c r="C104" s="16">
        <v>60000</v>
      </c>
      <c r="D104" s="17">
        <v>5</v>
      </c>
      <c r="E104" s="24">
        <v>30852</v>
      </c>
      <c r="F104" s="25">
        <v>6.9000000000000006E-2</v>
      </c>
      <c r="G104" s="26">
        <v>1908</v>
      </c>
      <c r="H104" s="27">
        <v>4.5469999999999997</v>
      </c>
      <c r="I104" s="28">
        <v>55493</v>
      </c>
      <c r="J104" s="29">
        <v>21144.9</v>
      </c>
    </row>
    <row r="105" spans="1:10">
      <c r="A105" s="14" t="s">
        <v>217</v>
      </c>
      <c r="B105" s="15" t="s">
        <v>218</v>
      </c>
      <c r="C105" s="16">
        <v>103000</v>
      </c>
      <c r="D105" s="17">
        <v>8</v>
      </c>
      <c r="E105" s="24">
        <v>30578</v>
      </c>
      <c r="F105" s="25">
        <v>0.11599999999999999</v>
      </c>
      <c r="G105" s="26">
        <v>2368</v>
      </c>
      <c r="H105" s="27">
        <v>3.964</v>
      </c>
      <c r="I105" s="28">
        <v>67173</v>
      </c>
      <c r="J105" s="29">
        <v>140412.20000000001</v>
      </c>
    </row>
    <row r="106" spans="1:10">
      <c r="A106" s="14" t="s">
        <v>219</v>
      </c>
      <c r="B106" s="15" t="s">
        <v>220</v>
      </c>
      <c r="C106" s="16">
        <v>22400</v>
      </c>
      <c r="D106" s="17">
        <v>5</v>
      </c>
      <c r="E106" s="24">
        <v>30400</v>
      </c>
      <c r="F106" s="25">
        <v>6.7000000000000004E-2</v>
      </c>
      <c r="G106" s="26">
        <v>4464</v>
      </c>
      <c r="H106" s="27">
        <v>0.51200000000000001</v>
      </c>
      <c r="I106" s="28">
        <v>53831</v>
      </c>
      <c r="J106" s="29" t="s">
        <v>14</v>
      </c>
    </row>
    <row r="107" spans="1:10">
      <c r="A107" s="14" t="s">
        <v>221</v>
      </c>
      <c r="B107" s="15" t="s">
        <v>222</v>
      </c>
      <c r="C107" s="16">
        <v>36000</v>
      </c>
      <c r="D107" s="17">
        <v>45</v>
      </c>
      <c r="E107" s="24">
        <v>30391</v>
      </c>
      <c r="F107" s="25">
        <v>0.495</v>
      </c>
      <c r="G107" s="26">
        <v>14135</v>
      </c>
      <c r="H107" s="27">
        <v>1.778</v>
      </c>
      <c r="I107" s="28">
        <v>43376</v>
      </c>
      <c r="J107" s="29">
        <v>45739.4</v>
      </c>
    </row>
    <row r="108" spans="1:10">
      <c r="A108" s="14" t="s">
        <v>223</v>
      </c>
      <c r="B108" s="15" t="s">
        <v>224</v>
      </c>
      <c r="C108" s="16">
        <v>30400</v>
      </c>
      <c r="D108" s="17" t="s">
        <v>14</v>
      </c>
      <c r="E108" s="24">
        <v>30282</v>
      </c>
      <c r="F108" s="25">
        <v>4.8000000000000001E-2</v>
      </c>
      <c r="G108" s="26">
        <v>2523</v>
      </c>
      <c r="H108" s="27">
        <v>0.22700000000000001</v>
      </c>
      <c r="I108" s="28">
        <v>104233</v>
      </c>
      <c r="J108" s="29">
        <v>36126.699999999997</v>
      </c>
    </row>
    <row r="109" spans="1:10">
      <c r="A109" s="14" t="s">
        <v>225</v>
      </c>
      <c r="B109" s="15" t="s">
        <v>226</v>
      </c>
      <c r="C109" s="16">
        <v>48410</v>
      </c>
      <c r="D109" s="17">
        <v>-13</v>
      </c>
      <c r="E109" s="24">
        <v>30215.4</v>
      </c>
      <c r="F109" s="25">
        <v>-0.08</v>
      </c>
      <c r="G109" s="26">
        <v>943.5</v>
      </c>
      <c r="H109" s="27">
        <v>231.78299999999999</v>
      </c>
      <c r="I109" s="28">
        <v>8989.2999999999993</v>
      </c>
      <c r="J109" s="29">
        <v>685.7</v>
      </c>
    </row>
    <row r="110" spans="1:10">
      <c r="A110" s="14" t="s">
        <v>227</v>
      </c>
      <c r="B110" s="15" t="s">
        <v>228</v>
      </c>
      <c r="C110" s="16">
        <v>85000</v>
      </c>
      <c r="D110" s="17">
        <v>10</v>
      </c>
      <c r="E110" s="24">
        <v>30095</v>
      </c>
      <c r="F110" s="25">
        <v>0.16600000000000001</v>
      </c>
      <c r="G110" s="26">
        <v>3229</v>
      </c>
      <c r="H110" s="27">
        <v>0.60199999999999998</v>
      </c>
      <c r="I110" s="28">
        <v>37653</v>
      </c>
      <c r="J110" s="29">
        <v>45821</v>
      </c>
    </row>
    <row r="111" spans="1:10">
      <c r="A111" s="14" t="s">
        <v>229</v>
      </c>
      <c r="B111" s="15" t="s">
        <v>230</v>
      </c>
      <c r="C111" s="16">
        <v>20100</v>
      </c>
      <c r="D111" s="17">
        <v>4</v>
      </c>
      <c r="E111" s="24">
        <v>29676.799999999999</v>
      </c>
      <c r="F111" s="25">
        <v>0.107</v>
      </c>
      <c r="G111" s="26">
        <v>716.2</v>
      </c>
      <c r="H111" s="27">
        <v>0.78200000000000003</v>
      </c>
      <c r="I111" s="28">
        <v>17784.400000000001</v>
      </c>
      <c r="J111" s="29">
        <v>6564.4</v>
      </c>
    </row>
    <row r="112" spans="1:10">
      <c r="A112" s="14" t="s">
        <v>231</v>
      </c>
      <c r="B112" s="15" t="s">
        <v>232</v>
      </c>
      <c r="C112" s="16">
        <v>77400</v>
      </c>
      <c r="D112" s="17">
        <v>-2</v>
      </c>
      <c r="E112" s="24">
        <v>29625</v>
      </c>
      <c r="F112" s="25">
        <v>3.1E-2</v>
      </c>
      <c r="G112" s="26">
        <v>7911</v>
      </c>
      <c r="H112" s="27">
        <v>0.311</v>
      </c>
      <c r="I112" s="28">
        <v>39801</v>
      </c>
      <c r="J112" s="29">
        <v>137516.70000000001</v>
      </c>
    </row>
    <row r="113" spans="1:10">
      <c r="A113" s="14" t="s">
        <v>233</v>
      </c>
      <c r="B113" s="15" t="s">
        <v>234</v>
      </c>
      <c r="C113" s="16">
        <v>5870</v>
      </c>
      <c r="D113" s="17">
        <v>-7</v>
      </c>
      <c r="E113" s="24">
        <v>29124</v>
      </c>
      <c r="F113" s="25">
        <v>-6.9999999999999993E-3</v>
      </c>
      <c r="G113" s="26">
        <v>783</v>
      </c>
      <c r="H113" s="27">
        <v>-0.23</v>
      </c>
      <c r="I113" s="28">
        <v>272167</v>
      </c>
      <c r="J113" s="29" t="s">
        <v>14</v>
      </c>
    </row>
    <row r="114" spans="1:10">
      <c r="A114" s="14" t="s">
        <v>235</v>
      </c>
      <c r="B114" s="15" t="s">
        <v>236</v>
      </c>
      <c r="C114" s="16">
        <v>1701</v>
      </c>
      <c r="D114" s="17">
        <v>-9</v>
      </c>
      <c r="E114" s="24">
        <v>27622.7</v>
      </c>
      <c r="F114" s="25">
        <v>-6.0999999999999999E-2</v>
      </c>
      <c r="G114" s="26">
        <v>55.5</v>
      </c>
      <c r="H114" s="27">
        <v>7.6719999999999997</v>
      </c>
      <c r="I114" s="28">
        <v>7824.7</v>
      </c>
      <c r="J114" s="29">
        <v>739.5</v>
      </c>
    </row>
    <row r="115" spans="1:10">
      <c r="A115" s="14" t="s">
        <v>237</v>
      </c>
      <c r="B115" s="15" t="s">
        <v>238</v>
      </c>
      <c r="C115" s="16">
        <v>3266</v>
      </c>
      <c r="D115" s="17">
        <v>22</v>
      </c>
      <c r="E115" s="24">
        <v>27186.1</v>
      </c>
      <c r="F115" s="25">
        <v>0.248</v>
      </c>
      <c r="G115" s="26">
        <v>128.30000000000001</v>
      </c>
      <c r="H115" s="27">
        <v>-0.69099999999999995</v>
      </c>
      <c r="I115" s="28">
        <v>8005.4</v>
      </c>
      <c r="J115" s="29">
        <v>3732</v>
      </c>
    </row>
    <row r="116" spans="1:10">
      <c r="A116" s="14" t="s">
        <v>239</v>
      </c>
      <c r="B116" s="15" t="s">
        <v>240</v>
      </c>
      <c r="C116" s="16">
        <v>67000</v>
      </c>
      <c r="D116" s="17">
        <v>5</v>
      </c>
      <c r="E116" s="24">
        <v>27058</v>
      </c>
      <c r="F116" s="25">
        <v>6.7000000000000004E-2</v>
      </c>
      <c r="G116" s="26">
        <v>2909</v>
      </c>
      <c r="H116" s="27">
        <v>0.437</v>
      </c>
      <c r="I116" s="28">
        <v>31864</v>
      </c>
      <c r="J116" s="29">
        <v>51390.1</v>
      </c>
    </row>
    <row r="117" spans="1:10">
      <c r="A117" s="14" t="s">
        <v>241</v>
      </c>
      <c r="B117" s="15" t="s">
        <v>242</v>
      </c>
      <c r="C117" s="16">
        <v>39000</v>
      </c>
      <c r="D117" s="17">
        <v>-1</v>
      </c>
      <c r="E117" s="24">
        <v>26259</v>
      </c>
      <c r="F117" s="25">
        <v>1E-3</v>
      </c>
      <c r="G117" s="26">
        <v>-10229</v>
      </c>
      <c r="H117" s="27">
        <v>-1.93</v>
      </c>
      <c r="I117" s="28">
        <v>103627</v>
      </c>
      <c r="J117" s="29">
        <v>39814.6</v>
      </c>
    </row>
    <row r="118" spans="1:10">
      <c r="A118" s="14" t="s">
        <v>243</v>
      </c>
      <c r="B118" s="15" t="s">
        <v>244</v>
      </c>
      <c r="C118" s="16">
        <v>80000</v>
      </c>
      <c r="D118" s="17">
        <v>1</v>
      </c>
      <c r="E118" s="24">
        <v>25938</v>
      </c>
      <c r="F118" s="25">
        <v>2E-3</v>
      </c>
      <c r="G118" s="26">
        <v>3381</v>
      </c>
      <c r="H118" s="27">
        <v>0.157</v>
      </c>
      <c r="I118" s="28">
        <v>62729</v>
      </c>
      <c r="J118" s="29">
        <v>72171.7</v>
      </c>
    </row>
    <row r="119" spans="1:10">
      <c r="A119" s="14" t="s">
        <v>245</v>
      </c>
      <c r="B119" s="15" t="s">
        <v>246</v>
      </c>
      <c r="C119" s="16">
        <v>75772</v>
      </c>
      <c r="D119" s="17">
        <v>5</v>
      </c>
      <c r="E119" s="24">
        <v>25775</v>
      </c>
      <c r="F119" s="25">
        <v>7.400000000000001E-2</v>
      </c>
      <c r="G119" s="26">
        <v>7096</v>
      </c>
      <c r="H119" s="27">
        <v>0.14099999999999999</v>
      </c>
      <c r="I119" s="28">
        <v>467374</v>
      </c>
      <c r="J119" s="29">
        <v>77116.5</v>
      </c>
    </row>
    <row r="120" spans="1:10">
      <c r="A120" s="14" t="s">
        <v>247</v>
      </c>
      <c r="B120" s="15" t="s">
        <v>248</v>
      </c>
      <c r="C120" s="16">
        <v>130000</v>
      </c>
      <c r="D120" s="17">
        <v>2</v>
      </c>
      <c r="E120" s="24">
        <v>25739</v>
      </c>
      <c r="F120" s="25">
        <v>3.6000000000000004E-2</v>
      </c>
      <c r="G120" s="26">
        <v>1108</v>
      </c>
      <c r="H120" s="27">
        <v>-0.28399999999999997</v>
      </c>
      <c r="I120" s="28">
        <v>19194</v>
      </c>
      <c r="J120" s="29">
        <v>7388.4</v>
      </c>
    </row>
    <row r="121" spans="1:10">
      <c r="A121" s="14" t="s">
        <v>249</v>
      </c>
      <c r="B121" s="15" t="s">
        <v>250</v>
      </c>
      <c r="C121" s="16">
        <v>135000</v>
      </c>
      <c r="D121" s="17">
        <v>4</v>
      </c>
      <c r="E121" s="24">
        <v>25625</v>
      </c>
      <c r="F121" s="25">
        <v>9.1999999999999998E-2</v>
      </c>
      <c r="G121" s="26">
        <v>1589.5</v>
      </c>
      <c r="H121" s="27">
        <v>3.3000000000000002E-2</v>
      </c>
      <c r="I121" s="28">
        <v>13204</v>
      </c>
      <c r="J121" s="29">
        <v>30960.6</v>
      </c>
    </row>
    <row r="122" spans="1:10">
      <c r="A122" s="14" t="s">
        <v>251</v>
      </c>
      <c r="B122" s="15" t="s">
        <v>252</v>
      </c>
      <c r="C122" s="16">
        <v>26300</v>
      </c>
      <c r="D122" s="17">
        <v>31</v>
      </c>
      <c r="E122" s="24">
        <v>25067.3</v>
      </c>
      <c r="F122" s="25">
        <v>0.23800000000000002</v>
      </c>
      <c r="G122" s="26">
        <v>2360.8000000000002</v>
      </c>
      <c r="H122" s="27">
        <v>0.79</v>
      </c>
      <c r="I122" s="28">
        <v>17920.599999999999</v>
      </c>
      <c r="J122" s="29">
        <v>17784</v>
      </c>
    </row>
    <row r="123" spans="1:10">
      <c r="A123" s="14" t="s">
        <v>253</v>
      </c>
      <c r="B123" s="15" t="s">
        <v>254</v>
      </c>
      <c r="C123" s="16">
        <v>291000</v>
      </c>
      <c r="D123" s="17">
        <v>11</v>
      </c>
      <c r="E123" s="24">
        <v>24719.5</v>
      </c>
      <c r="F123" s="25">
        <v>0.10400000000000001</v>
      </c>
      <c r="G123" s="26">
        <v>4518.3</v>
      </c>
      <c r="H123" s="27">
        <v>0.56599999999999995</v>
      </c>
      <c r="I123" s="28">
        <v>24156.400000000001</v>
      </c>
      <c r="J123" s="29">
        <v>92449.2</v>
      </c>
    </row>
    <row r="124" spans="1:10">
      <c r="A124" s="14" t="s">
        <v>255</v>
      </c>
      <c r="B124" s="15" t="s">
        <v>256</v>
      </c>
      <c r="C124" s="16">
        <v>150000</v>
      </c>
      <c r="D124" s="17">
        <v>252</v>
      </c>
      <c r="E124" s="24">
        <v>24556</v>
      </c>
      <c r="F124" s="25">
        <v>2.2280000000000002</v>
      </c>
      <c r="G124" s="26">
        <v>1751</v>
      </c>
      <c r="H124" s="27" t="s">
        <v>14</v>
      </c>
      <c r="I124" s="28">
        <v>33921</v>
      </c>
      <c r="J124" s="29">
        <v>17252.5</v>
      </c>
    </row>
    <row r="125" spans="1:10">
      <c r="A125" s="14" t="s">
        <v>257</v>
      </c>
      <c r="B125" s="15" t="s">
        <v>258</v>
      </c>
      <c r="C125" s="16">
        <v>38680</v>
      </c>
      <c r="D125" s="17">
        <v>6</v>
      </c>
      <c r="E125" s="24">
        <v>24555.7</v>
      </c>
      <c r="F125" s="25">
        <v>7.400000000000001E-2</v>
      </c>
      <c r="G125" s="26">
        <v>3232</v>
      </c>
      <c r="H125" s="27" t="s">
        <v>14</v>
      </c>
      <c r="I125" s="28">
        <v>43908.4</v>
      </c>
      <c r="J125" s="29">
        <v>134355.9</v>
      </c>
    </row>
    <row r="126" spans="1:10">
      <c r="A126" s="14" t="s">
        <v>259</v>
      </c>
      <c r="B126" s="15" t="s">
        <v>260</v>
      </c>
      <c r="C126" s="16">
        <v>69200</v>
      </c>
      <c r="D126" s="17">
        <v>20</v>
      </c>
      <c r="E126" s="24">
        <v>24358</v>
      </c>
      <c r="F126" s="25">
        <v>0.16399999999999998</v>
      </c>
      <c r="G126" s="26">
        <v>2938</v>
      </c>
      <c r="H126" s="27">
        <v>0.32</v>
      </c>
      <c r="I126" s="28">
        <v>56232</v>
      </c>
      <c r="J126" s="29">
        <v>109215.3</v>
      </c>
    </row>
    <row r="127" spans="1:10">
      <c r="A127" s="14" t="s">
        <v>261</v>
      </c>
      <c r="B127" s="15" t="s">
        <v>262</v>
      </c>
      <c r="C127" s="16">
        <v>24900</v>
      </c>
      <c r="D127" s="17">
        <v>-4</v>
      </c>
      <c r="E127" s="24">
        <v>24175</v>
      </c>
      <c r="F127" s="25">
        <v>1E-3</v>
      </c>
      <c r="G127" s="26">
        <v>407</v>
      </c>
      <c r="H127" s="27">
        <v>-8.4000000000000005E-2</v>
      </c>
      <c r="I127" s="28">
        <v>9186</v>
      </c>
      <c r="J127" s="29">
        <v>7597.8</v>
      </c>
    </row>
    <row r="128" spans="1:10">
      <c r="A128" s="14" t="s">
        <v>263</v>
      </c>
      <c r="B128" s="15" t="s">
        <v>264</v>
      </c>
      <c r="C128" s="16">
        <v>30083</v>
      </c>
      <c r="D128" s="17">
        <v>-1</v>
      </c>
      <c r="E128" s="24">
        <v>24116</v>
      </c>
      <c r="F128" s="25">
        <v>0.04</v>
      </c>
      <c r="G128" s="26">
        <v>2666</v>
      </c>
      <c r="H128" s="27">
        <v>-0.128</v>
      </c>
      <c r="I128" s="28">
        <v>145392</v>
      </c>
      <c r="J128" s="29">
        <v>65488.1</v>
      </c>
    </row>
    <row r="129" spans="1:10">
      <c r="A129" s="14" t="s">
        <v>265</v>
      </c>
      <c r="B129" s="15" t="s">
        <v>266</v>
      </c>
      <c r="C129" s="16">
        <v>60000</v>
      </c>
      <c r="D129" s="17">
        <v>19</v>
      </c>
      <c r="E129" s="24">
        <v>23995</v>
      </c>
      <c r="F129" s="25">
        <v>0.16399999999999998</v>
      </c>
      <c r="G129" s="26">
        <v>1656</v>
      </c>
      <c r="H129" s="27" t="s">
        <v>14</v>
      </c>
      <c r="I129" s="28">
        <v>25982</v>
      </c>
      <c r="J129" s="29">
        <v>25565.5</v>
      </c>
    </row>
    <row r="130" spans="1:10">
      <c r="A130" s="14" t="s">
        <v>267</v>
      </c>
      <c r="B130" s="15" t="s">
        <v>268</v>
      </c>
      <c r="C130" s="16">
        <v>62610</v>
      </c>
      <c r="D130" s="17">
        <v>21</v>
      </c>
      <c r="E130" s="24">
        <v>23771</v>
      </c>
      <c r="F130" s="25">
        <v>0.16399999999999998</v>
      </c>
      <c r="G130" s="26">
        <v>2141</v>
      </c>
      <c r="H130" s="27">
        <v>1.143</v>
      </c>
      <c r="I130" s="28">
        <v>19062</v>
      </c>
      <c r="J130" s="29">
        <v>24839.1</v>
      </c>
    </row>
    <row r="131" spans="1:10">
      <c r="A131" s="14" t="s">
        <v>269</v>
      </c>
      <c r="B131" s="15" t="s">
        <v>270</v>
      </c>
      <c r="C131" s="16">
        <v>21500</v>
      </c>
      <c r="D131" s="17">
        <v>1</v>
      </c>
      <c r="E131" s="24">
        <v>23747</v>
      </c>
      <c r="F131" s="25">
        <v>3.9E-2</v>
      </c>
      <c r="G131" s="26">
        <v>8394</v>
      </c>
      <c r="H131" s="27">
        <v>3.242</v>
      </c>
      <c r="I131" s="28">
        <v>66416</v>
      </c>
      <c r="J131" s="29">
        <v>118220.4</v>
      </c>
    </row>
    <row r="132" spans="1:10">
      <c r="A132" s="14" t="s">
        <v>271</v>
      </c>
      <c r="B132" s="15" t="s">
        <v>272</v>
      </c>
      <c r="C132" s="16">
        <v>28000</v>
      </c>
      <c r="D132" s="17">
        <v>25</v>
      </c>
      <c r="E132" s="24">
        <v>23495.7</v>
      </c>
      <c r="F132" s="25">
        <v>0.20800000000000002</v>
      </c>
      <c r="G132" s="26">
        <v>2195.1</v>
      </c>
      <c r="H132" s="27">
        <v>0.31</v>
      </c>
      <c r="I132" s="28">
        <v>25482.400000000001</v>
      </c>
      <c r="J132" s="29">
        <v>23630.400000000001</v>
      </c>
    </row>
    <row r="133" spans="1:10">
      <c r="A133" s="14" t="s">
        <v>273</v>
      </c>
      <c r="B133" s="15" t="s">
        <v>274</v>
      </c>
      <c r="C133" s="16">
        <v>30286</v>
      </c>
      <c r="D133" s="17">
        <v>-5</v>
      </c>
      <c r="E133" s="24">
        <v>23495</v>
      </c>
      <c r="F133" s="25">
        <v>0.02</v>
      </c>
      <c r="G133" s="26">
        <v>2226</v>
      </c>
      <c r="H133" s="27">
        <v>1.6439999999999999</v>
      </c>
      <c r="I133" s="28">
        <v>116914</v>
      </c>
      <c r="J133" s="29">
        <v>53466.3</v>
      </c>
    </row>
    <row r="134" spans="1:10">
      <c r="A134" s="14" t="s">
        <v>275</v>
      </c>
      <c r="B134" s="15" t="s">
        <v>276</v>
      </c>
      <c r="C134" s="16">
        <v>45000</v>
      </c>
      <c r="D134" s="17">
        <v>34</v>
      </c>
      <c r="E134" s="24">
        <v>23443</v>
      </c>
      <c r="F134" s="25">
        <v>0.32799999999999996</v>
      </c>
      <c r="G134" s="26">
        <v>-1733</v>
      </c>
      <c r="H134" s="27">
        <v>-2.2480000000000002</v>
      </c>
      <c r="I134" s="28">
        <v>70256</v>
      </c>
      <c r="J134" s="29">
        <v>12946.6</v>
      </c>
    </row>
    <row r="135" spans="1:10">
      <c r="A135" s="14" t="s">
        <v>277</v>
      </c>
      <c r="B135" s="15" t="s">
        <v>278</v>
      </c>
      <c r="C135" s="16">
        <v>53000</v>
      </c>
      <c r="D135" s="17">
        <v>-9</v>
      </c>
      <c r="E135" s="24">
        <v>23306</v>
      </c>
      <c r="F135" s="25">
        <v>0</v>
      </c>
      <c r="G135" s="26">
        <v>2012</v>
      </c>
      <c r="H135" s="27">
        <v>-6.2E-2</v>
      </c>
      <c r="I135" s="28">
        <v>33576</v>
      </c>
      <c r="J135" s="29">
        <v>18518.900000000001</v>
      </c>
    </row>
    <row r="136" spans="1:10">
      <c r="A136" s="14" t="s">
        <v>279</v>
      </c>
      <c r="B136" s="15" t="s">
        <v>280</v>
      </c>
      <c r="C136" s="16">
        <v>41967</v>
      </c>
      <c r="D136" s="17">
        <v>7</v>
      </c>
      <c r="E136" s="24">
        <v>22832</v>
      </c>
      <c r="F136" s="25">
        <v>7.4999999999999997E-2</v>
      </c>
      <c r="G136" s="26">
        <v>5966</v>
      </c>
      <c r="H136" s="27">
        <v>-0.443</v>
      </c>
      <c r="I136" s="28">
        <v>59147</v>
      </c>
      <c r="J136" s="29">
        <v>120865.2</v>
      </c>
    </row>
    <row r="137" spans="1:10">
      <c r="A137" s="14" t="s">
        <v>281</v>
      </c>
      <c r="B137" s="15" t="s">
        <v>282</v>
      </c>
      <c r="C137" s="16">
        <v>119650</v>
      </c>
      <c r="D137" s="17">
        <v>-1</v>
      </c>
      <c r="E137" s="24">
        <v>22823.3</v>
      </c>
      <c r="F137" s="25">
        <v>2.6000000000000002E-2</v>
      </c>
      <c r="G137" s="26">
        <v>-1590.8</v>
      </c>
      <c r="H137" s="27">
        <v>-1.9279999999999999</v>
      </c>
      <c r="I137" s="28">
        <v>13501.2</v>
      </c>
      <c r="J137" s="29">
        <v>25021</v>
      </c>
    </row>
    <row r="138" spans="1:10">
      <c r="A138" s="14" t="s">
        <v>283</v>
      </c>
      <c r="B138" s="15" t="s">
        <v>284</v>
      </c>
      <c r="C138" s="16">
        <v>27000</v>
      </c>
      <c r="D138" s="17">
        <v>3</v>
      </c>
      <c r="E138" s="24">
        <v>22785.1</v>
      </c>
      <c r="F138" s="25">
        <v>6.5000000000000002E-2</v>
      </c>
      <c r="G138" s="26">
        <v>471</v>
      </c>
      <c r="H138" s="27">
        <v>-0.23200000000000001</v>
      </c>
      <c r="I138" s="28">
        <v>10904.5</v>
      </c>
      <c r="J138" s="29">
        <v>3756.8</v>
      </c>
    </row>
    <row r="139" spans="1:10">
      <c r="A139" s="14" t="s">
        <v>285</v>
      </c>
      <c r="B139" s="15" t="s">
        <v>286</v>
      </c>
      <c r="C139" s="16">
        <v>35400</v>
      </c>
      <c r="D139" s="17">
        <v>-4</v>
      </c>
      <c r="E139" s="24">
        <v>22732</v>
      </c>
      <c r="F139" s="25">
        <v>0.02</v>
      </c>
      <c r="G139" s="26">
        <v>-4864</v>
      </c>
      <c r="H139" s="27">
        <v>-2.972</v>
      </c>
      <c r="I139" s="28">
        <v>32686</v>
      </c>
      <c r="J139" s="29">
        <v>69023.7</v>
      </c>
    </row>
    <row r="140" spans="1:10">
      <c r="A140" s="14" t="s">
        <v>287</v>
      </c>
      <c r="B140" s="15" t="s">
        <v>288</v>
      </c>
      <c r="C140" s="16">
        <v>23300</v>
      </c>
      <c r="D140" s="17">
        <v>7</v>
      </c>
      <c r="E140" s="24">
        <v>22561</v>
      </c>
      <c r="F140" s="25">
        <v>8.5999999999999993E-2</v>
      </c>
      <c r="G140" s="26">
        <v>4920</v>
      </c>
      <c r="H140" s="27">
        <v>3.8860000000000001</v>
      </c>
      <c r="I140" s="28">
        <v>34986</v>
      </c>
      <c r="J140" s="29">
        <v>77895</v>
      </c>
    </row>
    <row r="141" spans="1:10">
      <c r="A141" s="14" t="s">
        <v>289</v>
      </c>
      <c r="B141" s="15" t="s">
        <v>290</v>
      </c>
      <c r="C141" s="16">
        <v>11000</v>
      </c>
      <c r="D141" s="17">
        <v>-23</v>
      </c>
      <c r="E141" s="24">
        <v>22127</v>
      </c>
      <c r="F141" s="25">
        <v>-0.152</v>
      </c>
      <c r="G141" s="26">
        <v>5455</v>
      </c>
      <c r="H141" s="27">
        <v>0.17899999999999999</v>
      </c>
      <c r="I141" s="28">
        <v>63675</v>
      </c>
      <c r="J141" s="29">
        <v>82881</v>
      </c>
    </row>
    <row r="142" spans="1:10">
      <c r="A142" s="14" t="s">
        <v>291</v>
      </c>
      <c r="B142" s="15" t="s">
        <v>292</v>
      </c>
      <c r="C142" s="16">
        <v>199000</v>
      </c>
      <c r="D142" s="17">
        <v>19</v>
      </c>
      <c r="E142" s="24">
        <v>22095.4</v>
      </c>
      <c r="F142" s="25">
        <v>0.159</v>
      </c>
      <c r="G142" s="26">
        <v>86.3</v>
      </c>
      <c r="H142" s="27">
        <v>-0.33100000000000002</v>
      </c>
      <c r="I142" s="28">
        <v>12045.6</v>
      </c>
      <c r="J142" s="29">
        <v>4113.8999999999996</v>
      </c>
    </row>
    <row r="143" spans="1:10">
      <c r="A143" s="14" t="s">
        <v>293</v>
      </c>
      <c r="B143" s="15" t="s">
        <v>294</v>
      </c>
      <c r="C143" s="16">
        <v>30000</v>
      </c>
      <c r="D143" s="17">
        <v>2</v>
      </c>
      <c r="E143" s="24">
        <v>21991.200000000001</v>
      </c>
      <c r="F143" s="25">
        <v>4.4999999999999998E-2</v>
      </c>
      <c r="G143" s="26">
        <v>556.70000000000005</v>
      </c>
      <c r="H143" s="27">
        <v>2.1000000000000001E-2</v>
      </c>
      <c r="I143" s="28">
        <v>8519.7999999999993</v>
      </c>
      <c r="J143" s="29">
        <v>4964.7</v>
      </c>
    </row>
    <row r="144" spans="1:10">
      <c r="A144" s="14" t="s">
        <v>295</v>
      </c>
      <c r="B144" s="15" t="s">
        <v>296</v>
      </c>
      <c r="C144" s="16">
        <v>58803</v>
      </c>
      <c r="D144" s="17" t="s">
        <v>14</v>
      </c>
      <c r="E144" s="24">
        <v>21965</v>
      </c>
      <c r="F144" s="25">
        <v>3.7999999999999999E-2</v>
      </c>
      <c r="G144" s="26">
        <v>2465</v>
      </c>
      <c r="H144" s="27">
        <v>-0.29299999999999998</v>
      </c>
      <c r="I144" s="28">
        <v>26243</v>
      </c>
      <c r="J144" s="29">
        <v>28690.1</v>
      </c>
    </row>
    <row r="145" spans="1:10">
      <c r="A145" s="14" t="s">
        <v>297</v>
      </c>
      <c r="B145" s="15" t="s">
        <v>298</v>
      </c>
      <c r="C145" s="16">
        <v>11390</v>
      </c>
      <c r="D145" s="17">
        <v>-6</v>
      </c>
      <c r="E145" s="24">
        <v>21758</v>
      </c>
      <c r="F145" s="25">
        <v>4.0000000000000001E-3</v>
      </c>
      <c r="G145" s="26">
        <v>2920</v>
      </c>
      <c r="H145" s="27">
        <v>-0.36599999999999999</v>
      </c>
      <c r="I145" s="28">
        <v>140406</v>
      </c>
      <c r="J145" s="29">
        <v>37442.5</v>
      </c>
    </row>
    <row r="146" spans="1:10">
      <c r="A146" s="14" t="s">
        <v>299</v>
      </c>
      <c r="B146" s="15" t="s">
        <v>300</v>
      </c>
      <c r="C146" s="16">
        <v>48817</v>
      </c>
      <c r="D146" s="17">
        <v>116</v>
      </c>
      <c r="E146" s="24">
        <v>21461.3</v>
      </c>
      <c r="F146" s="25">
        <v>0.82499999999999996</v>
      </c>
      <c r="G146" s="26">
        <v>-976.1</v>
      </c>
      <c r="H146" s="27" t="s">
        <v>14</v>
      </c>
      <c r="I146" s="28">
        <v>29739.599999999999</v>
      </c>
      <c r="J146" s="29">
        <v>48337.8</v>
      </c>
    </row>
    <row r="147" spans="1:10">
      <c r="A147" s="14" t="s">
        <v>301</v>
      </c>
      <c r="B147" s="15" t="s">
        <v>302</v>
      </c>
      <c r="C147" s="16">
        <v>26000</v>
      </c>
      <c r="D147" s="17">
        <v>-7</v>
      </c>
      <c r="E147" s="24">
        <v>21412.799999999999</v>
      </c>
      <c r="F147" s="25">
        <v>-6.0000000000000001E-3</v>
      </c>
      <c r="G147" s="26">
        <v>396</v>
      </c>
      <c r="H147" s="27">
        <v>-8.8999999999999996E-2</v>
      </c>
      <c r="I147" s="28">
        <v>10665.1</v>
      </c>
      <c r="J147" s="29">
        <v>3216.9</v>
      </c>
    </row>
    <row r="148" spans="1:10">
      <c r="A148" s="14" t="s">
        <v>303</v>
      </c>
      <c r="B148" s="15" t="s">
        <v>304</v>
      </c>
      <c r="C148" s="16">
        <v>90000</v>
      </c>
      <c r="D148" s="17">
        <v>61</v>
      </c>
      <c r="E148" s="24">
        <v>21340.1</v>
      </c>
      <c r="F148" s="25">
        <v>0.502</v>
      </c>
      <c r="G148" s="26">
        <v>1063.2</v>
      </c>
      <c r="H148" s="27">
        <v>0.53800000000000003</v>
      </c>
      <c r="I148" s="28">
        <v>13456.8</v>
      </c>
      <c r="J148" s="29">
        <v>16607</v>
      </c>
    </row>
    <row r="149" spans="1:10">
      <c r="A149" s="14" t="s">
        <v>305</v>
      </c>
      <c r="B149" s="15" t="s">
        <v>306</v>
      </c>
      <c r="C149" s="16">
        <v>169000</v>
      </c>
      <c r="D149" s="17">
        <v>1</v>
      </c>
      <c r="E149" s="24">
        <v>21148.5</v>
      </c>
      <c r="F149" s="25">
        <v>3.3000000000000002E-2</v>
      </c>
      <c r="G149" s="26">
        <v>1149.8</v>
      </c>
      <c r="H149" s="27">
        <v>-0.125</v>
      </c>
      <c r="I149" s="28">
        <v>11600.7</v>
      </c>
      <c r="J149" s="29">
        <v>8470.4</v>
      </c>
    </row>
    <row r="150" spans="1:10">
      <c r="A150" s="14" t="s">
        <v>307</v>
      </c>
      <c r="B150" s="15" t="s">
        <v>308</v>
      </c>
      <c r="C150" s="16">
        <v>92000</v>
      </c>
      <c r="D150" s="17">
        <v>-8</v>
      </c>
      <c r="E150" s="24">
        <v>21037</v>
      </c>
      <c r="F150" s="25">
        <v>-0.01</v>
      </c>
      <c r="G150" s="26">
        <v>-183</v>
      </c>
      <c r="H150" s="27">
        <v>-1.5229999999999999</v>
      </c>
      <c r="I150" s="28">
        <v>18347</v>
      </c>
      <c r="J150" s="29">
        <v>8454.6</v>
      </c>
    </row>
    <row r="151" spans="1:10">
      <c r="A151" s="14" t="s">
        <v>309</v>
      </c>
      <c r="B151" s="15" t="s">
        <v>310</v>
      </c>
      <c r="C151" s="16">
        <v>210000</v>
      </c>
      <c r="D151" s="17">
        <v>-18</v>
      </c>
      <c r="E151" s="24">
        <v>21025.200000000001</v>
      </c>
      <c r="F151" s="25">
        <v>-7.9000000000000001E-2</v>
      </c>
      <c r="G151" s="26">
        <v>5924.3</v>
      </c>
      <c r="H151" s="27">
        <v>0.14099999999999999</v>
      </c>
      <c r="I151" s="28">
        <v>32811.199999999997</v>
      </c>
      <c r="J151" s="29">
        <v>145333.79999999999</v>
      </c>
    </row>
    <row r="152" spans="1:10">
      <c r="A152" s="14" t="s">
        <v>311</v>
      </c>
      <c r="B152" s="15" t="s">
        <v>312</v>
      </c>
      <c r="C152" s="16">
        <v>15000</v>
      </c>
      <c r="D152" s="17" t="s">
        <v>14</v>
      </c>
      <c r="E152" s="24">
        <v>20848</v>
      </c>
      <c r="F152" s="25">
        <v>0.18100000000000002</v>
      </c>
      <c r="G152" s="26">
        <v>12259</v>
      </c>
      <c r="H152" s="27">
        <v>6.2450000000000001</v>
      </c>
      <c r="I152" s="28">
        <v>50124</v>
      </c>
      <c r="J152" s="29">
        <v>119034.7</v>
      </c>
    </row>
    <row r="153" spans="1:10">
      <c r="A153" s="14" t="s">
        <v>313</v>
      </c>
      <c r="B153" s="15" t="s">
        <v>314</v>
      </c>
      <c r="C153" s="16">
        <v>176000</v>
      </c>
      <c r="D153" s="17">
        <v>-24</v>
      </c>
      <c r="E153" s="24">
        <v>20758</v>
      </c>
      <c r="F153" s="25">
        <v>-9.3000000000000013E-2</v>
      </c>
      <c r="G153" s="26">
        <v>1907</v>
      </c>
      <c r="H153" s="27">
        <v>0.39</v>
      </c>
      <c r="I153" s="28">
        <v>23696</v>
      </c>
      <c r="J153" s="29">
        <v>42117.1</v>
      </c>
    </row>
    <row r="154" spans="1:10">
      <c r="A154" s="14" t="s">
        <v>315</v>
      </c>
      <c r="B154" s="15" t="s">
        <v>316</v>
      </c>
      <c r="C154" s="16">
        <v>71600</v>
      </c>
      <c r="D154" s="17">
        <v>6</v>
      </c>
      <c r="E154" s="24">
        <v>20647</v>
      </c>
      <c r="F154" s="25">
        <v>8.1000000000000003E-2</v>
      </c>
      <c r="G154" s="26">
        <v>675</v>
      </c>
      <c r="H154" s="27">
        <v>0.7</v>
      </c>
      <c r="I154" s="28">
        <v>29235</v>
      </c>
      <c r="J154" s="29">
        <v>13978.3</v>
      </c>
    </row>
    <row r="155" spans="1:10">
      <c r="A155" s="14" t="s">
        <v>317</v>
      </c>
      <c r="B155" s="15" t="s">
        <v>318</v>
      </c>
      <c r="C155" s="16">
        <v>17000</v>
      </c>
      <c r="D155" s="17">
        <v>8</v>
      </c>
      <c r="E155" s="24">
        <v>20609</v>
      </c>
      <c r="F155" s="25">
        <v>0.12300000000000001</v>
      </c>
      <c r="G155" s="26">
        <v>10301</v>
      </c>
      <c r="H155" s="27">
        <v>0.53800000000000003</v>
      </c>
      <c r="I155" s="28">
        <v>69225</v>
      </c>
      <c r="J155" s="29">
        <v>343774.2</v>
      </c>
    </row>
    <row r="156" spans="1:10">
      <c r="A156" s="14" t="s">
        <v>319</v>
      </c>
      <c r="B156" s="15" t="s">
        <v>320</v>
      </c>
      <c r="C156" s="16">
        <v>11626</v>
      </c>
      <c r="D156" s="17">
        <v>76</v>
      </c>
      <c r="E156" s="24">
        <v>20571.599999999999</v>
      </c>
      <c r="F156" s="25">
        <v>0.627</v>
      </c>
      <c r="G156" s="26">
        <v>1695.8</v>
      </c>
      <c r="H156" s="27">
        <v>1.0920000000000001</v>
      </c>
      <c r="I156" s="28">
        <v>28566.2</v>
      </c>
      <c r="J156" s="29">
        <v>15513.8</v>
      </c>
    </row>
    <row r="157" spans="1:10">
      <c r="A157" s="14" t="s">
        <v>321</v>
      </c>
      <c r="B157" s="15" t="s">
        <v>322</v>
      </c>
      <c r="C157" s="16">
        <v>12000</v>
      </c>
      <c r="D157" s="17">
        <v>15</v>
      </c>
      <c r="E157" s="24">
        <v>20414.099999999999</v>
      </c>
      <c r="F157" s="25">
        <v>0.2</v>
      </c>
      <c r="G157" s="26">
        <v>439.8</v>
      </c>
      <c r="H157" s="27">
        <v>0.17699999999999999</v>
      </c>
      <c r="I157" s="28">
        <v>11764.7</v>
      </c>
      <c r="J157" s="29">
        <v>13569</v>
      </c>
    </row>
    <row r="158" spans="1:10">
      <c r="A158" s="14" t="s">
        <v>323</v>
      </c>
      <c r="B158" s="15" t="s">
        <v>324</v>
      </c>
      <c r="C158" s="16">
        <v>81500</v>
      </c>
      <c r="D158" s="17">
        <v>1</v>
      </c>
      <c r="E158" s="24">
        <v>20229</v>
      </c>
      <c r="F158" s="25">
        <v>5.9000000000000004E-2</v>
      </c>
      <c r="G158" s="26">
        <v>801</v>
      </c>
      <c r="H158" s="27">
        <v>-6.8000000000000005E-2</v>
      </c>
      <c r="I158" s="28">
        <v>12469</v>
      </c>
      <c r="J158" s="29">
        <v>11220.9</v>
      </c>
    </row>
    <row r="159" spans="1:10">
      <c r="A159" s="14" t="s">
        <v>325</v>
      </c>
      <c r="B159" s="15" t="s">
        <v>326</v>
      </c>
      <c r="C159" s="16">
        <v>87000</v>
      </c>
      <c r="D159" s="17">
        <v>7</v>
      </c>
      <c r="E159" s="24">
        <v>20155.5</v>
      </c>
      <c r="F159" s="25">
        <v>0.107</v>
      </c>
      <c r="G159" s="26">
        <v>136.5</v>
      </c>
      <c r="H159" s="27">
        <v>-0.59799999999999998</v>
      </c>
      <c r="I159" s="28">
        <v>14681.1</v>
      </c>
      <c r="J159" s="29">
        <v>4631.3</v>
      </c>
    </row>
    <row r="160" spans="1:10">
      <c r="A160" s="14" t="s">
        <v>327</v>
      </c>
      <c r="B160" s="15" t="s">
        <v>328</v>
      </c>
      <c r="C160" s="16">
        <v>231600</v>
      </c>
      <c r="D160" s="17">
        <v>11</v>
      </c>
      <c r="E160" s="24">
        <v>20053.8</v>
      </c>
      <c r="F160" s="25">
        <v>0.17600000000000002</v>
      </c>
      <c r="G160" s="26">
        <v>300.60000000000002</v>
      </c>
      <c r="H160" s="27">
        <v>-2E-3</v>
      </c>
      <c r="I160" s="28">
        <v>11480.4</v>
      </c>
      <c r="J160" s="29">
        <v>4885.1000000000004</v>
      </c>
    </row>
    <row r="161" spans="1:10">
      <c r="A161" s="14" t="s">
        <v>329</v>
      </c>
      <c r="B161" s="15" t="s">
        <v>330</v>
      </c>
      <c r="C161" s="16">
        <v>51996</v>
      </c>
      <c r="D161" s="17">
        <v>6</v>
      </c>
      <c r="E161" s="24">
        <v>19993</v>
      </c>
      <c r="F161" s="25">
        <v>0.109</v>
      </c>
      <c r="G161" s="26">
        <v>5301</v>
      </c>
      <c r="H161" s="27">
        <v>-7.0000000000000001E-3</v>
      </c>
      <c r="I161" s="28">
        <v>382315</v>
      </c>
      <c r="J161" s="29">
        <v>55640.1</v>
      </c>
    </row>
    <row r="162" spans="1:10">
      <c r="A162" s="14" t="s">
        <v>331</v>
      </c>
      <c r="B162" s="15" t="s">
        <v>332</v>
      </c>
      <c r="C162" s="16">
        <v>71000</v>
      </c>
      <c r="D162" s="17">
        <v>2</v>
      </c>
      <c r="E162" s="24">
        <v>19893</v>
      </c>
      <c r="F162" s="25">
        <v>8.5000000000000006E-2</v>
      </c>
      <c r="G162" s="26">
        <v>2650.9</v>
      </c>
      <c r="H162" s="27">
        <v>6.4000000000000001E-2</v>
      </c>
      <c r="I162" s="28">
        <v>47832.5</v>
      </c>
      <c r="J162" s="29">
        <v>94485.9</v>
      </c>
    </row>
    <row r="163" spans="1:10">
      <c r="A163" s="14" t="s">
        <v>333</v>
      </c>
      <c r="B163" s="15" t="s">
        <v>334</v>
      </c>
      <c r="C163" s="16">
        <v>18500</v>
      </c>
      <c r="D163" s="17">
        <v>-5</v>
      </c>
      <c r="E163" s="24">
        <v>19827</v>
      </c>
      <c r="F163" s="25">
        <v>3.1E-2</v>
      </c>
      <c r="G163" s="26">
        <v>1807</v>
      </c>
      <c r="H163" s="27" t="s">
        <v>14</v>
      </c>
      <c r="I163" s="28">
        <v>62307</v>
      </c>
      <c r="J163" s="29">
        <v>17872.900000000001</v>
      </c>
    </row>
    <row r="164" spans="1:10">
      <c r="A164" s="14" t="s">
        <v>335</v>
      </c>
      <c r="B164" s="15" t="s">
        <v>336</v>
      </c>
      <c r="C164" s="16">
        <v>8300</v>
      </c>
      <c r="D164" s="17">
        <v>-8</v>
      </c>
      <c r="E164" s="24">
        <v>19627</v>
      </c>
      <c r="F164" s="25">
        <v>6.9999999999999993E-3</v>
      </c>
      <c r="G164" s="26">
        <v>6963</v>
      </c>
      <c r="H164" s="27">
        <v>-0.31900000000000001</v>
      </c>
      <c r="I164" s="28">
        <v>55638</v>
      </c>
      <c r="J164" s="29">
        <v>107648.6</v>
      </c>
    </row>
    <row r="165" spans="1:10">
      <c r="A165" s="14" t="s">
        <v>337</v>
      </c>
      <c r="B165" s="15" t="s">
        <v>338</v>
      </c>
      <c r="C165" s="16">
        <v>51300</v>
      </c>
      <c r="D165" s="17">
        <v>12</v>
      </c>
      <c r="E165" s="24">
        <v>19214</v>
      </c>
      <c r="F165" s="25">
        <v>0.156</v>
      </c>
      <c r="G165" s="26">
        <v>4266</v>
      </c>
      <c r="H165" s="27">
        <v>4.2999999999999997E-2</v>
      </c>
      <c r="I165" s="28">
        <v>362873</v>
      </c>
      <c r="J165" s="29">
        <v>48152.7</v>
      </c>
    </row>
    <row r="166" spans="1:10">
      <c r="A166" s="14" t="s">
        <v>339</v>
      </c>
      <c r="B166" s="15" t="s">
        <v>340</v>
      </c>
      <c r="C166" s="16">
        <v>53349</v>
      </c>
      <c r="D166" s="17">
        <v>-11</v>
      </c>
      <c r="E166" s="24">
        <v>19166.599999999999</v>
      </c>
      <c r="F166" s="25">
        <v>-1.8000000000000002E-2</v>
      </c>
      <c r="G166" s="26">
        <v>224.8</v>
      </c>
      <c r="H166" s="27">
        <v>0.17499999999999999</v>
      </c>
      <c r="I166" s="28">
        <v>8913.6</v>
      </c>
      <c r="J166" s="29">
        <v>5137.6000000000004</v>
      </c>
    </row>
    <row r="167" spans="1:10">
      <c r="A167" s="14" t="s">
        <v>341</v>
      </c>
      <c r="B167" s="15" t="s">
        <v>342</v>
      </c>
      <c r="C167" s="16">
        <v>15400</v>
      </c>
      <c r="D167" s="17">
        <v>-37</v>
      </c>
      <c r="E167" s="24">
        <v>19036.900000000001</v>
      </c>
      <c r="F167" s="25">
        <v>-0.16800000000000001</v>
      </c>
      <c r="G167" s="26">
        <v>-156.4</v>
      </c>
      <c r="H167" s="27">
        <v>-1.298</v>
      </c>
      <c r="I167" s="28">
        <v>9596.7999999999993</v>
      </c>
      <c r="J167" s="29">
        <v>4702.5</v>
      </c>
    </row>
    <row r="168" spans="1:10">
      <c r="A168" s="14" t="s">
        <v>343</v>
      </c>
      <c r="B168" s="15" t="s">
        <v>344</v>
      </c>
      <c r="C168" s="16">
        <v>29034</v>
      </c>
      <c r="D168" s="17">
        <v>-30</v>
      </c>
      <c r="E168" s="24">
        <v>18979</v>
      </c>
      <c r="F168" s="25">
        <v>-0.127</v>
      </c>
      <c r="G168" s="26">
        <v>1507</v>
      </c>
      <c r="H168" s="27">
        <v>-0.38</v>
      </c>
      <c r="I168" s="28">
        <v>23396</v>
      </c>
      <c r="J168" s="29">
        <v>13874.6</v>
      </c>
    </row>
    <row r="169" spans="1:10">
      <c r="A169" s="14" t="s">
        <v>345</v>
      </c>
      <c r="B169" s="15" t="s">
        <v>346</v>
      </c>
      <c r="C169" s="16">
        <v>11000</v>
      </c>
      <c r="D169" s="17">
        <v>53</v>
      </c>
      <c r="E169" s="24">
        <v>18934</v>
      </c>
      <c r="F169" s="25">
        <v>0.42599999999999999</v>
      </c>
      <c r="G169" s="26">
        <v>4131</v>
      </c>
      <c r="H169" s="27">
        <v>2.1509999999999998</v>
      </c>
      <c r="I169" s="28">
        <v>43854</v>
      </c>
      <c r="J169" s="29">
        <v>49509.5</v>
      </c>
    </row>
    <row r="170" spans="1:10">
      <c r="A170" s="14" t="s">
        <v>347</v>
      </c>
      <c r="B170" s="15" t="s">
        <v>348</v>
      </c>
      <c r="C170" s="16">
        <v>11000</v>
      </c>
      <c r="D170" s="17">
        <v>-16</v>
      </c>
      <c r="E170" s="24">
        <v>18890</v>
      </c>
      <c r="F170" s="25">
        <v>-0.05</v>
      </c>
      <c r="G170" s="26">
        <v>707</v>
      </c>
      <c r="H170" s="27" t="s">
        <v>14</v>
      </c>
      <c r="I170" s="28">
        <v>7154</v>
      </c>
      <c r="J170" s="29">
        <v>8890.9</v>
      </c>
    </row>
    <row r="171" spans="1:10">
      <c r="A171" s="14" t="s">
        <v>349</v>
      </c>
      <c r="B171" s="15" t="s">
        <v>350</v>
      </c>
      <c r="C171" s="16">
        <v>50000</v>
      </c>
      <c r="D171" s="17">
        <v>8</v>
      </c>
      <c r="E171" s="24">
        <v>18735.099999999999</v>
      </c>
      <c r="F171" s="25">
        <v>0.14899999999999999</v>
      </c>
      <c r="G171" s="26">
        <v>810.5</v>
      </c>
      <c r="H171" s="27">
        <v>0.314</v>
      </c>
      <c r="I171" s="28">
        <v>12683</v>
      </c>
      <c r="J171" s="29">
        <v>16350.1</v>
      </c>
    </row>
    <row r="172" spans="1:10">
      <c r="A172" s="14" t="s">
        <v>351</v>
      </c>
      <c r="B172" s="15" t="s">
        <v>352</v>
      </c>
      <c r="C172" s="16">
        <v>26800</v>
      </c>
      <c r="D172" s="17">
        <v>6</v>
      </c>
      <c r="E172" s="24">
        <v>18628</v>
      </c>
      <c r="F172" s="25">
        <v>0.13500000000000001</v>
      </c>
      <c r="G172" s="26">
        <v>2602</v>
      </c>
      <c r="H172" s="27">
        <v>0.432</v>
      </c>
      <c r="I172" s="28">
        <v>42216</v>
      </c>
      <c r="J172" s="29">
        <v>18678.400000000001</v>
      </c>
    </row>
    <row r="173" spans="1:10">
      <c r="A173" s="14" t="s">
        <v>353</v>
      </c>
      <c r="B173" s="15" t="s">
        <v>354</v>
      </c>
      <c r="C173" s="16">
        <v>41000</v>
      </c>
      <c r="D173" s="17">
        <v>-8</v>
      </c>
      <c r="E173" s="24">
        <v>18486</v>
      </c>
      <c r="F173" s="25">
        <v>1.2E-2</v>
      </c>
      <c r="G173" s="26">
        <v>1410</v>
      </c>
      <c r="H173" s="27">
        <v>-0.38100000000000001</v>
      </c>
      <c r="I173" s="28">
        <v>14518</v>
      </c>
      <c r="J173" s="29">
        <v>42635.199999999997</v>
      </c>
    </row>
    <row r="174" spans="1:10">
      <c r="A174" s="14" t="s">
        <v>355</v>
      </c>
      <c r="B174" s="15" t="s">
        <v>356</v>
      </c>
      <c r="C174" s="16">
        <v>102795</v>
      </c>
      <c r="D174" s="17">
        <v>-25</v>
      </c>
      <c r="E174" s="24">
        <v>18313</v>
      </c>
      <c r="F174" s="25">
        <v>-0.11199999999999999</v>
      </c>
      <c r="G174" s="26">
        <v>111</v>
      </c>
      <c r="H174" s="27" t="s">
        <v>14</v>
      </c>
      <c r="I174" s="28">
        <v>22409</v>
      </c>
      <c r="J174" s="29">
        <v>2968.6</v>
      </c>
    </row>
    <row r="175" spans="1:10">
      <c r="A175" s="14" t="s">
        <v>357</v>
      </c>
      <c r="B175" s="15" t="s">
        <v>358</v>
      </c>
      <c r="C175" s="16">
        <v>16500</v>
      </c>
      <c r="D175" s="17" t="s">
        <v>14</v>
      </c>
      <c r="E175" s="24">
        <v>18253</v>
      </c>
      <c r="F175" s="25">
        <v>9.3000000000000013E-2</v>
      </c>
      <c r="G175" s="26">
        <v>2790</v>
      </c>
      <c r="H175" s="27">
        <v>0.442</v>
      </c>
      <c r="I175" s="28">
        <v>106792</v>
      </c>
      <c r="J175" s="29">
        <v>22644.6</v>
      </c>
    </row>
    <row r="176" spans="1:10">
      <c r="A176" s="14" t="s">
        <v>359</v>
      </c>
      <c r="B176" s="15" t="s">
        <v>360</v>
      </c>
      <c r="C176" s="16">
        <v>25110</v>
      </c>
      <c r="D176" s="17" t="s">
        <v>14</v>
      </c>
      <c r="E176" s="24">
        <v>17976.8</v>
      </c>
      <c r="F176" s="25">
        <v>8.1000000000000003E-2</v>
      </c>
      <c r="G176" s="26">
        <v>664.1</v>
      </c>
      <c r="H176" s="27">
        <v>5.8999999999999997E-2</v>
      </c>
      <c r="I176" s="28">
        <v>17486.3</v>
      </c>
      <c r="J176" s="29">
        <v>11690</v>
      </c>
    </row>
    <row r="177" spans="1:10">
      <c r="A177" s="14" t="s">
        <v>361</v>
      </c>
      <c r="B177" s="15" t="s">
        <v>362</v>
      </c>
      <c r="C177" s="16">
        <v>3622</v>
      </c>
      <c r="D177" s="17">
        <v>31</v>
      </c>
      <c r="E177" s="24">
        <v>17714.7</v>
      </c>
      <c r="F177" s="25">
        <v>0.24299999999999999</v>
      </c>
      <c r="G177" s="26">
        <v>1098</v>
      </c>
      <c r="H177" s="27">
        <v>0.36299999999999999</v>
      </c>
      <c r="I177" s="28">
        <v>10994.6</v>
      </c>
      <c r="J177" s="29">
        <v>8413.6</v>
      </c>
    </row>
    <row r="178" spans="1:10">
      <c r="A178" s="14" t="s">
        <v>363</v>
      </c>
      <c r="B178" s="15" t="s">
        <v>364</v>
      </c>
      <c r="C178" s="16">
        <v>15000</v>
      </c>
      <c r="D178" s="17">
        <v>-5</v>
      </c>
      <c r="E178" s="24">
        <v>17619.900000000001</v>
      </c>
      <c r="F178" s="25">
        <v>5.0999999999999997E-2</v>
      </c>
      <c r="G178" s="26">
        <v>198.7</v>
      </c>
      <c r="H178" s="27">
        <v>1.0629999999999999</v>
      </c>
      <c r="I178" s="28">
        <v>4000.9</v>
      </c>
      <c r="J178" s="29">
        <v>4170.2</v>
      </c>
    </row>
    <row r="179" spans="1:10">
      <c r="A179" s="14" t="s">
        <v>365</v>
      </c>
      <c r="B179" s="15" t="s">
        <v>366</v>
      </c>
      <c r="C179" s="16">
        <v>53368</v>
      </c>
      <c r="D179" s="17">
        <v>13</v>
      </c>
      <c r="E179" s="24">
        <v>17534.5</v>
      </c>
      <c r="F179" s="25">
        <v>0.17</v>
      </c>
      <c r="G179" s="26">
        <v>1108.7</v>
      </c>
      <c r="H179" s="27">
        <v>-0.374</v>
      </c>
      <c r="I179" s="28">
        <v>19134.3</v>
      </c>
      <c r="J179" s="29">
        <v>39918.5</v>
      </c>
    </row>
    <row r="180" spans="1:10">
      <c r="A180" s="14" t="s">
        <v>367</v>
      </c>
      <c r="B180" s="15" t="s">
        <v>368</v>
      </c>
      <c r="C180" s="16">
        <v>87500</v>
      </c>
      <c r="D180" s="17" t="s">
        <v>14</v>
      </c>
      <c r="E180" s="24">
        <v>17408</v>
      </c>
      <c r="F180" s="25">
        <v>6.8000000000000005E-2</v>
      </c>
      <c r="G180" s="26">
        <v>2203</v>
      </c>
      <c r="H180" s="27">
        <v>0.45100000000000001</v>
      </c>
      <c r="I180" s="28">
        <v>20390</v>
      </c>
      <c r="J180" s="29">
        <v>42083</v>
      </c>
    </row>
    <row r="181" spans="1:10">
      <c r="A181" s="14" t="s">
        <v>369</v>
      </c>
      <c r="B181" s="15" t="s">
        <v>370</v>
      </c>
      <c r="C181" s="16">
        <v>2400</v>
      </c>
      <c r="D181" s="17">
        <v>44</v>
      </c>
      <c r="E181" s="24">
        <v>17282.7</v>
      </c>
      <c r="F181" s="25">
        <v>0.32700000000000001</v>
      </c>
      <c r="G181" s="26">
        <v>-70.900000000000006</v>
      </c>
      <c r="H181" s="27">
        <v>-1.5169999999999999</v>
      </c>
      <c r="I181" s="28">
        <v>6151.1</v>
      </c>
      <c r="J181" s="29">
        <v>1740.2</v>
      </c>
    </row>
    <row r="182" spans="1:10">
      <c r="A182" s="14" t="s">
        <v>371</v>
      </c>
      <c r="B182" s="15" t="s">
        <v>372</v>
      </c>
      <c r="C182" s="16">
        <v>100000</v>
      </c>
      <c r="D182" s="17">
        <v>6</v>
      </c>
      <c r="E182" s="24">
        <v>17279</v>
      </c>
      <c r="F182" s="25">
        <v>0.12300000000000001</v>
      </c>
      <c r="G182" s="26">
        <v>422</v>
      </c>
      <c r="H182" s="27">
        <v>0.24</v>
      </c>
      <c r="I182" s="28">
        <v>12270</v>
      </c>
      <c r="J182" s="29">
        <v>5868.1</v>
      </c>
    </row>
    <row r="183" spans="1:10">
      <c r="A183" s="14" t="s">
        <v>373</v>
      </c>
      <c r="B183" s="15" t="s">
        <v>374</v>
      </c>
      <c r="C183" s="16">
        <v>2800</v>
      </c>
      <c r="D183" s="17">
        <v>89</v>
      </c>
      <c r="E183" s="24">
        <v>17275.400000000001</v>
      </c>
      <c r="F183" s="25">
        <v>0.54100000000000004</v>
      </c>
      <c r="G183" s="26">
        <v>3419</v>
      </c>
      <c r="H183" s="27">
        <v>0.32400000000000001</v>
      </c>
      <c r="I183" s="28">
        <v>33934.5</v>
      </c>
      <c r="J183" s="29">
        <v>55209.9</v>
      </c>
    </row>
    <row r="184" spans="1:10">
      <c r="A184" s="14" t="s">
        <v>375</v>
      </c>
      <c r="B184" s="15" t="s">
        <v>376</v>
      </c>
      <c r="C184" s="16">
        <v>21000</v>
      </c>
      <c r="D184" s="17">
        <v>19</v>
      </c>
      <c r="E184" s="24">
        <v>17253</v>
      </c>
      <c r="F184" s="25">
        <v>0.187</v>
      </c>
      <c r="G184" s="26">
        <v>3313</v>
      </c>
      <c r="H184" s="27">
        <v>-3.5000000000000003E-2</v>
      </c>
      <c r="I184" s="28">
        <v>17773</v>
      </c>
      <c r="J184" s="29">
        <v>37652.9</v>
      </c>
    </row>
    <row r="185" spans="1:10">
      <c r="A185" s="14" t="s">
        <v>377</v>
      </c>
      <c r="B185" s="15" t="s">
        <v>378</v>
      </c>
      <c r="C185" s="16">
        <v>24000</v>
      </c>
      <c r="D185" s="17">
        <v>-15</v>
      </c>
      <c r="E185" s="24">
        <v>16759</v>
      </c>
      <c r="F185" s="25">
        <v>-2.2000000000000002E-2</v>
      </c>
      <c r="G185" s="26">
        <v>-6851</v>
      </c>
      <c r="H185" s="27">
        <v>-5.1619999999999999</v>
      </c>
      <c r="I185" s="28">
        <v>76995</v>
      </c>
      <c r="J185" s="29">
        <v>9390.6</v>
      </c>
    </row>
    <row r="186" spans="1:10">
      <c r="A186" s="14" t="s">
        <v>379</v>
      </c>
      <c r="B186" s="15" t="s">
        <v>380</v>
      </c>
      <c r="C186" s="16">
        <v>14300</v>
      </c>
      <c r="D186" s="17">
        <v>-17</v>
      </c>
      <c r="E186" s="24">
        <v>16727</v>
      </c>
      <c r="F186" s="25">
        <v>-2.7000000000000003E-2</v>
      </c>
      <c r="G186" s="26">
        <v>6638</v>
      </c>
      <c r="H186" s="27">
        <v>0.23400000000000001</v>
      </c>
      <c r="I186" s="28">
        <v>103702</v>
      </c>
      <c r="J186" s="29">
        <v>92439.3</v>
      </c>
    </row>
    <row r="187" spans="1:10">
      <c r="A187" s="14" t="s">
        <v>381</v>
      </c>
      <c r="B187" s="15" t="s">
        <v>382</v>
      </c>
      <c r="C187" s="16">
        <v>15262</v>
      </c>
      <c r="D187" s="17">
        <v>8</v>
      </c>
      <c r="E187" s="24">
        <v>16631.2</v>
      </c>
      <c r="F187" s="25">
        <v>0.11800000000000001</v>
      </c>
      <c r="G187" s="26">
        <v>664.5</v>
      </c>
      <c r="H187" s="27">
        <v>0.316</v>
      </c>
      <c r="I187" s="28">
        <v>4427.3999999999996</v>
      </c>
      <c r="J187" s="29">
        <v>11948.8</v>
      </c>
    </row>
    <row r="188" spans="1:10">
      <c r="A188" s="14" t="s">
        <v>383</v>
      </c>
      <c r="B188" s="15" t="s">
        <v>384</v>
      </c>
      <c r="C188" s="16">
        <v>135000</v>
      </c>
      <c r="D188" s="17">
        <v>-5</v>
      </c>
      <c r="E188" s="24">
        <v>16580</v>
      </c>
      <c r="F188" s="25">
        <v>4.5999999999999999E-2</v>
      </c>
      <c r="G188" s="26">
        <v>1003</v>
      </c>
      <c r="H188" s="27">
        <v>0.183</v>
      </c>
      <c r="I188" s="28">
        <v>8049</v>
      </c>
      <c r="J188" s="29">
        <v>9911.7000000000007</v>
      </c>
    </row>
    <row r="189" spans="1:10">
      <c r="A189" s="14" t="s">
        <v>385</v>
      </c>
      <c r="B189" s="15" t="s">
        <v>386</v>
      </c>
      <c r="C189" s="16">
        <v>11034</v>
      </c>
      <c r="D189" s="17">
        <v>18</v>
      </c>
      <c r="E189" s="24">
        <v>16424</v>
      </c>
      <c r="F189" s="25">
        <v>0.152</v>
      </c>
      <c r="G189" s="26">
        <v>1641</v>
      </c>
      <c r="H189" s="27">
        <v>-0.21099999999999999</v>
      </c>
      <c r="I189" s="28">
        <v>298147</v>
      </c>
      <c r="J189" s="29">
        <v>11992</v>
      </c>
    </row>
    <row r="190" spans="1:10">
      <c r="A190" s="14" t="s">
        <v>387</v>
      </c>
      <c r="B190" s="15" t="s">
        <v>388</v>
      </c>
      <c r="C190" s="16">
        <v>77700</v>
      </c>
      <c r="D190" s="17">
        <v>-9</v>
      </c>
      <c r="E190" s="24">
        <v>16368.6</v>
      </c>
      <c r="F190" s="25">
        <v>2.1000000000000001E-2</v>
      </c>
      <c r="G190" s="26">
        <v>159.4</v>
      </c>
      <c r="H190" s="27">
        <v>-0.76</v>
      </c>
      <c r="I190" s="28">
        <v>19110.3</v>
      </c>
      <c r="J190" s="29">
        <v>9033.9</v>
      </c>
    </row>
    <row r="191" spans="1:10">
      <c r="A191" s="14" t="s">
        <v>389</v>
      </c>
      <c r="B191" s="15" t="s">
        <v>390</v>
      </c>
      <c r="C191" s="16">
        <v>90000</v>
      </c>
      <c r="D191" s="17">
        <v>167</v>
      </c>
      <c r="E191" s="24">
        <v>16318.4</v>
      </c>
      <c r="F191" s="25">
        <v>1.0569999999999999</v>
      </c>
      <c r="G191" s="26">
        <v>484.5</v>
      </c>
      <c r="H191" s="27">
        <v>0.90600000000000003</v>
      </c>
      <c r="I191" s="28">
        <v>10025.5</v>
      </c>
      <c r="J191" s="29">
        <v>7033.9</v>
      </c>
    </row>
    <row r="192" spans="1:10">
      <c r="A192" s="14" t="s">
        <v>391</v>
      </c>
      <c r="B192" s="15" t="s">
        <v>392</v>
      </c>
      <c r="C192" s="16">
        <v>45100</v>
      </c>
      <c r="D192" s="17">
        <v>4</v>
      </c>
      <c r="E192" s="24">
        <v>16285.1</v>
      </c>
      <c r="F192" s="25">
        <v>9.6000000000000002E-2</v>
      </c>
      <c r="G192" s="26">
        <v>1906.1</v>
      </c>
      <c r="H192" s="27">
        <v>1.6910000000000001</v>
      </c>
      <c r="I192" s="28">
        <v>25360.5</v>
      </c>
      <c r="J192" s="29">
        <v>9793.5</v>
      </c>
    </row>
    <row r="193" spans="1:10">
      <c r="A193" s="14" t="s">
        <v>393</v>
      </c>
      <c r="B193" s="15" t="s">
        <v>394</v>
      </c>
      <c r="C193" s="16">
        <v>9019</v>
      </c>
      <c r="D193" s="17">
        <v>-2</v>
      </c>
      <c r="E193" s="24">
        <v>16240.5</v>
      </c>
      <c r="F193" s="25">
        <v>6.9000000000000006E-2</v>
      </c>
      <c r="G193" s="26">
        <v>643</v>
      </c>
      <c r="H193" s="27">
        <v>0.22900000000000001</v>
      </c>
      <c r="I193" s="28">
        <v>7167.7</v>
      </c>
      <c r="J193" s="29">
        <v>14172.1</v>
      </c>
    </row>
    <row r="194" spans="1:10">
      <c r="A194" s="14" t="s">
        <v>395</v>
      </c>
      <c r="B194" s="15" t="s">
        <v>396</v>
      </c>
      <c r="C194" s="16">
        <v>17582</v>
      </c>
      <c r="D194" s="17">
        <v>-7</v>
      </c>
      <c r="E194" s="24">
        <v>16195.7</v>
      </c>
      <c r="F194" s="25">
        <v>0.05</v>
      </c>
      <c r="G194" s="26">
        <v>1923.8</v>
      </c>
      <c r="H194" s="27">
        <v>6.0000000000000001E-3</v>
      </c>
      <c r="I194" s="28">
        <v>68802.8</v>
      </c>
      <c r="J194" s="29">
        <v>41312.800000000003</v>
      </c>
    </row>
    <row r="195" spans="1:10">
      <c r="A195" s="14" t="s">
        <v>397</v>
      </c>
      <c r="B195" s="15" t="s">
        <v>398</v>
      </c>
      <c r="C195" s="16">
        <v>281600</v>
      </c>
      <c r="D195" s="17">
        <v>2</v>
      </c>
      <c r="E195" s="24">
        <v>16125</v>
      </c>
      <c r="F195" s="25">
        <v>8.900000000000001E-2</v>
      </c>
      <c r="G195" s="26">
        <v>2101</v>
      </c>
      <c r="H195" s="27">
        <v>0.39700000000000002</v>
      </c>
      <c r="I195" s="28">
        <v>15913</v>
      </c>
      <c r="J195" s="29">
        <v>41665.9</v>
      </c>
    </row>
    <row r="196" spans="1:10">
      <c r="A196" s="14" t="s">
        <v>399</v>
      </c>
      <c r="B196" s="15" t="s">
        <v>400</v>
      </c>
      <c r="C196" s="16">
        <v>8437</v>
      </c>
      <c r="D196" s="17">
        <v>17</v>
      </c>
      <c r="E196" s="24">
        <v>16068</v>
      </c>
      <c r="F196" s="25">
        <v>0.14000000000000001</v>
      </c>
      <c r="G196" s="26">
        <v>1460.3</v>
      </c>
      <c r="H196" s="27">
        <v>0.40600000000000003</v>
      </c>
      <c r="I196" s="28">
        <v>14114.6</v>
      </c>
      <c r="J196" s="29">
        <v>15452.2</v>
      </c>
    </row>
    <row r="197" spans="1:10">
      <c r="A197" s="14" t="s">
        <v>401</v>
      </c>
      <c r="B197" s="15" t="s">
        <v>402</v>
      </c>
      <c r="C197" s="16">
        <v>76032</v>
      </c>
      <c r="D197" s="17">
        <v>56</v>
      </c>
      <c r="E197" s="24">
        <v>15983</v>
      </c>
      <c r="F197" s="25">
        <v>0.32200000000000001</v>
      </c>
      <c r="G197" s="26">
        <v>311</v>
      </c>
      <c r="H197" s="27">
        <v>-0.71699999999999997</v>
      </c>
      <c r="I197" s="28">
        <v>53904</v>
      </c>
      <c r="J197" s="29">
        <v>67193.2</v>
      </c>
    </row>
    <row r="198" spans="1:10">
      <c r="A198" s="14" t="s">
        <v>403</v>
      </c>
      <c r="B198" s="15" t="s">
        <v>404</v>
      </c>
      <c r="C198" s="16">
        <v>74000</v>
      </c>
      <c r="D198" s="17">
        <v>-13</v>
      </c>
      <c r="E198" s="24">
        <v>15860</v>
      </c>
      <c r="F198" s="25">
        <v>2.5000000000000001E-2</v>
      </c>
      <c r="G198" s="26">
        <v>564</v>
      </c>
      <c r="H198" s="27">
        <v>0.29099999999999998</v>
      </c>
      <c r="I198" s="28">
        <v>7886</v>
      </c>
      <c r="J198" s="29">
        <v>6879</v>
      </c>
    </row>
    <row r="199" spans="1:10">
      <c r="A199" s="14" t="s">
        <v>405</v>
      </c>
      <c r="B199" s="15" t="s">
        <v>406</v>
      </c>
      <c r="C199" s="16">
        <v>7100</v>
      </c>
      <c r="D199" s="17">
        <v>64</v>
      </c>
      <c r="E199" s="24">
        <v>15794.3</v>
      </c>
      <c r="F199" s="25">
        <v>0.35100000000000003</v>
      </c>
      <c r="G199" s="26">
        <v>1211.2</v>
      </c>
      <c r="H199" s="27">
        <v>1.167</v>
      </c>
      <c r="I199" s="28">
        <v>25974.400000000001</v>
      </c>
      <c r="J199" s="29">
        <v>155673.60000000001</v>
      </c>
    </row>
    <row r="200" spans="1:10">
      <c r="A200" s="14" t="s">
        <v>407</v>
      </c>
      <c r="B200" s="15" t="s">
        <v>408</v>
      </c>
      <c r="C200" s="16">
        <v>227200</v>
      </c>
      <c r="D200" s="17">
        <v>2</v>
      </c>
      <c r="E200" s="24">
        <v>15789.6</v>
      </c>
      <c r="F200" s="25">
        <v>8.1000000000000003E-2</v>
      </c>
      <c r="G200" s="26">
        <v>567.9</v>
      </c>
      <c r="H200" s="27">
        <v>0.51900000000000002</v>
      </c>
      <c r="I200" s="28">
        <v>13720.1</v>
      </c>
      <c r="J200" s="29">
        <v>7278.1</v>
      </c>
    </row>
    <row r="201" spans="1:10">
      <c r="A201" s="14" t="s">
        <v>409</v>
      </c>
      <c r="B201" s="15" t="s">
        <v>410</v>
      </c>
      <c r="C201" s="16">
        <v>29888</v>
      </c>
      <c r="D201" s="17">
        <v>-7</v>
      </c>
      <c r="E201" s="24">
        <v>15784</v>
      </c>
      <c r="F201" s="25">
        <v>5.5E-2</v>
      </c>
      <c r="G201" s="26">
        <v>5580</v>
      </c>
      <c r="H201" s="27">
        <v>0.51500000000000001</v>
      </c>
      <c r="I201" s="28">
        <v>17137</v>
      </c>
      <c r="J201" s="29">
        <v>99559.2</v>
      </c>
    </row>
    <row r="202" spans="1:10">
      <c r="A202" s="14" t="s">
        <v>411</v>
      </c>
      <c r="B202" s="15" t="s">
        <v>412</v>
      </c>
      <c r="C202" s="16">
        <v>40000</v>
      </c>
      <c r="D202" s="17">
        <v>-18</v>
      </c>
      <c r="E202" s="24">
        <v>15740.4</v>
      </c>
      <c r="F202" s="25">
        <v>8.0000000000000002E-3</v>
      </c>
      <c r="G202" s="26">
        <v>2131</v>
      </c>
      <c r="H202" s="27">
        <v>0.28599999999999998</v>
      </c>
      <c r="I202" s="28">
        <v>30624</v>
      </c>
      <c r="J202" s="29">
        <v>30987.4</v>
      </c>
    </row>
    <row r="203" spans="1:10">
      <c r="A203" s="14" t="s">
        <v>413</v>
      </c>
      <c r="B203" s="15" t="s">
        <v>414</v>
      </c>
      <c r="C203" s="16">
        <v>23000</v>
      </c>
      <c r="D203" s="17">
        <v>-21</v>
      </c>
      <c r="E203" s="24">
        <v>15679</v>
      </c>
      <c r="F203" s="25">
        <v>-2.1000000000000001E-2</v>
      </c>
      <c r="G203" s="26">
        <v>45</v>
      </c>
      <c r="H203" s="27">
        <v>-0.93100000000000005</v>
      </c>
      <c r="I203" s="28">
        <v>4387</v>
      </c>
      <c r="J203" s="29" t="s">
        <v>14</v>
      </c>
    </row>
    <row r="204" spans="1:10">
      <c r="A204" s="14" t="s">
        <v>415</v>
      </c>
      <c r="B204" s="15" t="s">
        <v>416</v>
      </c>
      <c r="C204" s="16">
        <v>34500</v>
      </c>
      <c r="D204" s="17">
        <v>-18</v>
      </c>
      <c r="E204" s="24">
        <v>15544</v>
      </c>
      <c r="F204" s="25">
        <v>6.0000000000000001E-3</v>
      </c>
      <c r="G204" s="26">
        <v>2400</v>
      </c>
      <c r="H204" s="27">
        <v>0.186</v>
      </c>
      <c r="I204" s="28">
        <v>12161</v>
      </c>
      <c r="J204" s="29">
        <v>58931.4</v>
      </c>
    </row>
    <row r="205" spans="1:10">
      <c r="A205" s="14" t="s">
        <v>417</v>
      </c>
      <c r="B205" s="15" t="s">
        <v>418</v>
      </c>
      <c r="C205" s="16">
        <v>64000</v>
      </c>
      <c r="D205" s="17">
        <v>-16</v>
      </c>
      <c r="E205" s="24">
        <v>15475</v>
      </c>
      <c r="F205" s="25">
        <v>6.0000000000000001E-3</v>
      </c>
      <c r="G205" s="26">
        <v>693</v>
      </c>
      <c r="H205" s="27">
        <v>1.0029999999999999</v>
      </c>
      <c r="I205" s="28">
        <v>16872</v>
      </c>
      <c r="J205" s="29">
        <v>4215.6000000000004</v>
      </c>
    </row>
    <row r="206" spans="1:10">
      <c r="A206" s="14" t="s">
        <v>419</v>
      </c>
      <c r="B206" s="15" t="s">
        <v>420</v>
      </c>
      <c r="C206" s="16">
        <v>21800</v>
      </c>
      <c r="D206" s="17">
        <v>18</v>
      </c>
      <c r="E206" s="24">
        <v>15451</v>
      </c>
      <c r="F206" s="25">
        <v>0.18</v>
      </c>
      <c r="G206" s="26">
        <v>2057</v>
      </c>
      <c r="H206" s="27">
        <v>0.14599999999999999</v>
      </c>
      <c r="I206" s="28">
        <v>43332</v>
      </c>
      <c r="J206" s="29">
        <v>121826.1</v>
      </c>
    </row>
    <row r="207" spans="1:10">
      <c r="A207" s="14" t="s">
        <v>421</v>
      </c>
      <c r="B207" s="15" t="s">
        <v>422</v>
      </c>
      <c r="C207" s="16">
        <v>47300</v>
      </c>
      <c r="D207" s="17">
        <v>-14</v>
      </c>
      <c r="E207" s="24">
        <v>15374</v>
      </c>
      <c r="F207" s="25">
        <v>2.7000000000000003E-2</v>
      </c>
      <c r="G207" s="26">
        <v>1341</v>
      </c>
      <c r="H207" s="27">
        <v>-0.157</v>
      </c>
      <c r="I207" s="28">
        <v>16015</v>
      </c>
      <c r="J207" s="29">
        <v>26648.799999999999</v>
      </c>
    </row>
    <row r="208" spans="1:10">
      <c r="A208" s="14" t="s">
        <v>423</v>
      </c>
      <c r="B208" s="15" t="s">
        <v>424</v>
      </c>
      <c r="C208" s="16">
        <v>70400</v>
      </c>
      <c r="D208" s="17">
        <v>-18</v>
      </c>
      <c r="E208" s="24">
        <v>15290.2</v>
      </c>
      <c r="F208" s="25">
        <v>1E-3</v>
      </c>
      <c r="G208" s="26">
        <v>1326.4</v>
      </c>
      <c r="H208" s="27">
        <v>0.219</v>
      </c>
      <c r="I208" s="28">
        <v>24617</v>
      </c>
      <c r="J208" s="29">
        <v>16327.2</v>
      </c>
    </row>
    <row r="209" spans="1:10">
      <c r="A209" s="14" t="s">
        <v>425</v>
      </c>
      <c r="B209" s="15" t="s">
        <v>426</v>
      </c>
      <c r="C209" s="16">
        <v>8852</v>
      </c>
      <c r="D209" s="17">
        <v>17</v>
      </c>
      <c r="E209" s="24">
        <v>15281</v>
      </c>
      <c r="F209" s="25">
        <v>0.17499999999999999</v>
      </c>
      <c r="G209" s="26">
        <v>4046</v>
      </c>
      <c r="H209" s="27">
        <v>0.376</v>
      </c>
      <c r="I209" s="28">
        <v>35480</v>
      </c>
      <c r="J209" s="29">
        <v>66242.2</v>
      </c>
    </row>
    <row r="210" spans="1:10">
      <c r="A210" s="14" t="s">
        <v>427</v>
      </c>
      <c r="B210" s="15" t="s">
        <v>428</v>
      </c>
      <c r="C210" s="16">
        <v>77600</v>
      </c>
      <c r="D210" s="17">
        <v>89</v>
      </c>
      <c r="E210" s="24">
        <v>14984.6</v>
      </c>
      <c r="F210" s="25">
        <v>0.495</v>
      </c>
      <c r="G210" s="26">
        <v>163.4</v>
      </c>
      <c r="H210" s="27">
        <v>-0.44400000000000001</v>
      </c>
      <c r="I210" s="28">
        <v>12645.8</v>
      </c>
      <c r="J210" s="29">
        <v>10490.3</v>
      </c>
    </row>
    <row r="211" spans="1:10">
      <c r="A211" s="14" t="s">
        <v>429</v>
      </c>
      <c r="B211" s="15" t="s">
        <v>430</v>
      </c>
      <c r="C211" s="16">
        <v>88100</v>
      </c>
      <c r="D211" s="17" t="s">
        <v>14</v>
      </c>
      <c r="E211" s="24">
        <v>14983.5</v>
      </c>
      <c r="F211" s="25">
        <v>0.06</v>
      </c>
      <c r="G211" s="26">
        <v>1587.5</v>
      </c>
      <c r="H211" s="27">
        <v>0.16500000000000001</v>
      </c>
      <c r="I211" s="28">
        <v>6073.7</v>
      </c>
      <c r="J211" s="29">
        <v>34501.800000000003</v>
      </c>
    </row>
    <row r="212" spans="1:10">
      <c r="A212" s="14" t="s">
        <v>431</v>
      </c>
      <c r="B212" s="15" t="s">
        <v>432</v>
      </c>
      <c r="C212" s="16">
        <v>66000</v>
      </c>
      <c r="D212" s="17">
        <v>2</v>
      </c>
      <c r="E212" s="24">
        <v>14950</v>
      </c>
      <c r="F212" s="25">
        <v>6.6000000000000003E-2</v>
      </c>
      <c r="G212" s="26">
        <v>1650</v>
      </c>
      <c r="H212" s="27">
        <v>0.106</v>
      </c>
      <c r="I212" s="28">
        <v>21578</v>
      </c>
      <c r="J212" s="29">
        <v>47660.1</v>
      </c>
    </row>
    <row r="213" spans="1:10">
      <c r="A213" s="14" t="s">
        <v>431</v>
      </c>
      <c r="B213" s="15" t="s">
        <v>433</v>
      </c>
      <c r="C213" s="16">
        <v>14800</v>
      </c>
      <c r="D213" s="17">
        <v>26</v>
      </c>
      <c r="E213" s="24">
        <v>14950</v>
      </c>
      <c r="F213" s="25">
        <v>0.19600000000000001</v>
      </c>
      <c r="G213" s="26">
        <v>5859</v>
      </c>
      <c r="H213" s="27">
        <v>0.497</v>
      </c>
      <c r="I213" s="28">
        <v>24860</v>
      </c>
      <c r="J213" s="29">
        <v>241550.3</v>
      </c>
    </row>
    <row r="214" spans="1:10">
      <c r="A214" s="14" t="s">
        <v>434</v>
      </c>
      <c r="B214" s="15" t="s">
        <v>435</v>
      </c>
      <c r="C214" s="16">
        <v>10000</v>
      </c>
      <c r="D214" s="17">
        <v>4</v>
      </c>
      <c r="E214" s="24">
        <v>14936.2</v>
      </c>
      <c r="F214" s="25">
        <v>8.6999999999999994E-2</v>
      </c>
      <c r="G214" s="26">
        <v>254.5</v>
      </c>
      <c r="H214" s="27">
        <v>-0.19</v>
      </c>
      <c r="I214" s="28">
        <v>9124.4</v>
      </c>
      <c r="J214" s="29" t="s">
        <v>14</v>
      </c>
    </row>
    <row r="215" spans="1:10">
      <c r="A215" s="14" t="s">
        <v>436</v>
      </c>
      <c r="B215" s="15" t="s">
        <v>437</v>
      </c>
      <c r="C215" s="16">
        <v>43700</v>
      </c>
      <c r="D215" s="17">
        <v>-11</v>
      </c>
      <c r="E215" s="24">
        <v>14914</v>
      </c>
      <c r="F215" s="25">
        <v>0.03</v>
      </c>
      <c r="G215" s="26">
        <v>1925</v>
      </c>
      <c r="H215" s="27">
        <v>-1.2E-2</v>
      </c>
      <c r="I215" s="28">
        <v>22650</v>
      </c>
      <c r="J215" s="29">
        <v>44128.7</v>
      </c>
    </row>
    <row r="216" spans="1:10">
      <c r="A216" s="14" t="s">
        <v>438</v>
      </c>
      <c r="B216" s="15" t="s">
        <v>439</v>
      </c>
      <c r="C216" s="16">
        <v>48000</v>
      </c>
      <c r="D216" s="17">
        <v>-10</v>
      </c>
      <c r="E216" s="24">
        <v>14768</v>
      </c>
      <c r="F216" s="25">
        <v>3.2000000000000001E-2</v>
      </c>
      <c r="G216" s="26">
        <v>2563</v>
      </c>
      <c r="H216" s="27">
        <v>0.51900000000000002</v>
      </c>
      <c r="I216" s="28">
        <v>14870</v>
      </c>
      <c r="J216" s="29">
        <v>46922.6</v>
      </c>
    </row>
    <row r="217" spans="1:10">
      <c r="A217" s="14" t="s">
        <v>440</v>
      </c>
      <c r="B217" s="15" t="s">
        <v>441</v>
      </c>
      <c r="C217" s="16">
        <v>49000</v>
      </c>
      <c r="D217" s="17" t="s">
        <v>14</v>
      </c>
      <c r="E217" s="24">
        <v>14668.2</v>
      </c>
      <c r="F217" s="25">
        <v>0.06</v>
      </c>
      <c r="G217" s="26">
        <v>1429.1</v>
      </c>
      <c r="H217" s="27">
        <v>-5.2999999999999999E-2</v>
      </c>
      <c r="I217" s="28">
        <v>20074.5</v>
      </c>
      <c r="J217" s="29">
        <v>50908.2</v>
      </c>
    </row>
    <row r="218" spans="1:10">
      <c r="A218" s="14" t="s">
        <v>442</v>
      </c>
      <c r="B218" s="15" t="s">
        <v>443</v>
      </c>
      <c r="C218" s="16">
        <v>24500</v>
      </c>
      <c r="D218" s="17">
        <v>13</v>
      </c>
      <c r="E218" s="24">
        <v>14527</v>
      </c>
      <c r="F218" s="25">
        <v>0.14599999999999999</v>
      </c>
      <c r="G218" s="26">
        <v>3998</v>
      </c>
      <c r="H218" s="27">
        <v>0.70799999999999996</v>
      </c>
      <c r="I218" s="28">
        <v>22687</v>
      </c>
      <c r="J218" s="29">
        <v>78543.199999999997</v>
      </c>
    </row>
    <row r="219" spans="1:10">
      <c r="A219" s="14" t="s">
        <v>444</v>
      </c>
      <c r="B219" s="15" t="s">
        <v>445</v>
      </c>
      <c r="C219" s="16">
        <v>14750</v>
      </c>
      <c r="D219" s="17">
        <v>-20</v>
      </c>
      <c r="E219" s="24">
        <v>14514</v>
      </c>
      <c r="F219" s="25">
        <v>-1.3000000000000001E-2</v>
      </c>
      <c r="G219" s="26">
        <v>1960</v>
      </c>
      <c r="H219" s="27">
        <v>4.49</v>
      </c>
      <c r="I219" s="28">
        <v>21859</v>
      </c>
      <c r="J219" s="29">
        <v>17727.3</v>
      </c>
    </row>
    <row r="220" spans="1:10">
      <c r="A220" s="14" t="s">
        <v>446</v>
      </c>
      <c r="B220" s="15" t="s">
        <v>447</v>
      </c>
      <c r="C220" s="16">
        <v>57170</v>
      </c>
      <c r="D220" s="17">
        <v>38</v>
      </c>
      <c r="E220" s="24">
        <v>14302.4</v>
      </c>
      <c r="F220" s="25">
        <v>0.18899999999999997</v>
      </c>
      <c r="G220" s="26">
        <v>1060.8</v>
      </c>
      <c r="H220" s="27">
        <v>7.9000000000000001E-2</v>
      </c>
      <c r="I220" s="28">
        <v>15320.1</v>
      </c>
      <c r="J220" s="29">
        <v>22201.7</v>
      </c>
    </row>
    <row r="221" spans="1:10">
      <c r="A221" s="14" t="s">
        <v>448</v>
      </c>
      <c r="B221" s="15" t="s">
        <v>449</v>
      </c>
      <c r="C221" s="16">
        <v>16475</v>
      </c>
      <c r="D221" s="17">
        <v>-9</v>
      </c>
      <c r="E221" s="24">
        <v>14237.2</v>
      </c>
      <c r="F221" s="25">
        <v>0.01</v>
      </c>
      <c r="G221" s="26">
        <v>1546.5</v>
      </c>
      <c r="H221" s="27">
        <v>-0.33100000000000002</v>
      </c>
      <c r="I221" s="28">
        <v>243036.1</v>
      </c>
      <c r="J221" s="29">
        <v>13968.6</v>
      </c>
    </row>
    <row r="222" spans="1:10">
      <c r="A222" s="14" t="s">
        <v>450</v>
      </c>
      <c r="B222" s="15" t="s">
        <v>451</v>
      </c>
      <c r="C222" s="16">
        <v>10600</v>
      </c>
      <c r="D222" s="17">
        <v>12</v>
      </c>
      <c r="E222" s="24">
        <v>14212</v>
      </c>
      <c r="F222" s="25">
        <v>0.127</v>
      </c>
      <c r="G222" s="26">
        <v>1120</v>
      </c>
      <c r="H222" s="27">
        <v>-1.2E-2</v>
      </c>
      <c r="I222" s="28">
        <v>36288</v>
      </c>
      <c r="J222" s="29">
        <v>22854.2</v>
      </c>
    </row>
    <row r="223" spans="1:10">
      <c r="A223" s="14" t="s">
        <v>452</v>
      </c>
      <c r="B223" s="15" t="s">
        <v>453</v>
      </c>
      <c r="C223" s="16">
        <v>14900</v>
      </c>
      <c r="D223" s="17">
        <v>16</v>
      </c>
      <c r="E223" s="24">
        <v>14198</v>
      </c>
      <c r="F223" s="25">
        <v>0.13699999999999998</v>
      </c>
      <c r="G223" s="26">
        <v>4305</v>
      </c>
      <c r="H223" s="27">
        <v>-0.13400000000000001</v>
      </c>
      <c r="I223" s="28">
        <v>159573</v>
      </c>
      <c r="J223" s="29">
        <v>67538.100000000006</v>
      </c>
    </row>
    <row r="224" spans="1:10">
      <c r="A224" s="14" t="s">
        <v>454</v>
      </c>
      <c r="B224" s="15" t="s">
        <v>455</v>
      </c>
      <c r="C224" s="16">
        <v>29000</v>
      </c>
      <c r="D224" s="17">
        <v>24</v>
      </c>
      <c r="E224" s="24">
        <v>14178</v>
      </c>
      <c r="F224" s="25">
        <v>0.157</v>
      </c>
      <c r="G224" s="26">
        <v>1115</v>
      </c>
      <c r="H224" s="27">
        <v>1.881</v>
      </c>
      <c r="I224" s="28">
        <v>10982</v>
      </c>
      <c r="J224" s="29">
        <v>3378.5</v>
      </c>
    </row>
    <row r="225" spans="1:10">
      <c r="A225" s="14" t="s">
        <v>456</v>
      </c>
      <c r="B225" s="15" t="s">
        <v>457</v>
      </c>
      <c r="C225" s="16">
        <v>78500</v>
      </c>
      <c r="D225" s="17">
        <v>-63</v>
      </c>
      <c r="E225" s="24">
        <v>14155</v>
      </c>
      <c r="F225" s="25">
        <v>-0.23399999999999999</v>
      </c>
      <c r="G225" s="26">
        <v>-788</v>
      </c>
      <c r="H225" s="27" t="s">
        <v>14</v>
      </c>
      <c r="I225" s="28">
        <v>15859</v>
      </c>
      <c r="J225" s="29">
        <v>433.5</v>
      </c>
    </row>
    <row r="226" spans="1:10">
      <c r="A226" s="14" t="s">
        <v>458</v>
      </c>
      <c r="B226" s="15" t="s">
        <v>459</v>
      </c>
      <c r="C226" s="16">
        <v>11012</v>
      </c>
      <c r="D226" s="17">
        <v>-6</v>
      </c>
      <c r="E226" s="24">
        <v>14144</v>
      </c>
      <c r="F226" s="25">
        <v>3.2000000000000001E-2</v>
      </c>
      <c r="G226" s="26">
        <v>1609</v>
      </c>
      <c r="H226" s="27">
        <v>7.7919999999999998</v>
      </c>
      <c r="I226" s="28">
        <v>78866</v>
      </c>
      <c r="J226" s="29">
        <v>45294.8</v>
      </c>
    </row>
    <row r="227" spans="1:10">
      <c r="A227" s="14" t="s">
        <v>460</v>
      </c>
      <c r="B227" s="15" t="s">
        <v>461</v>
      </c>
      <c r="C227" s="16">
        <v>27226</v>
      </c>
      <c r="D227" s="17">
        <v>63</v>
      </c>
      <c r="E227" s="24">
        <v>14070</v>
      </c>
      <c r="F227" s="25">
        <v>0.35200000000000004</v>
      </c>
      <c r="G227" s="26">
        <v>916</v>
      </c>
      <c r="H227" s="27">
        <v>-0.625</v>
      </c>
      <c r="I227" s="28">
        <v>17841</v>
      </c>
      <c r="J227" s="29">
        <v>6961.7</v>
      </c>
    </row>
    <row r="228" spans="1:10">
      <c r="A228" s="14" t="s">
        <v>462</v>
      </c>
      <c r="B228" s="15" t="s">
        <v>463</v>
      </c>
      <c r="C228" s="16">
        <v>17900</v>
      </c>
      <c r="D228" s="17">
        <v>-9</v>
      </c>
      <c r="E228" s="24">
        <v>14066</v>
      </c>
      <c r="F228" s="25">
        <v>2.4E-2</v>
      </c>
      <c r="G228" s="26">
        <v>636</v>
      </c>
      <c r="H228" s="27">
        <v>-0.45400000000000001</v>
      </c>
      <c r="I228" s="28">
        <v>78316</v>
      </c>
      <c r="J228" s="29">
        <v>14920.6</v>
      </c>
    </row>
    <row r="229" spans="1:10">
      <c r="A229" s="14" t="s">
        <v>464</v>
      </c>
      <c r="B229" s="15" t="s">
        <v>465</v>
      </c>
      <c r="C229" s="16">
        <v>43000</v>
      </c>
      <c r="D229" s="17">
        <v>-2</v>
      </c>
      <c r="E229" s="24">
        <v>14014</v>
      </c>
      <c r="F229" s="25">
        <v>8.1000000000000003E-2</v>
      </c>
      <c r="G229" s="26">
        <v>642</v>
      </c>
      <c r="H229" s="27" t="s">
        <v>14</v>
      </c>
      <c r="I229" s="28">
        <v>18693</v>
      </c>
      <c r="J229" s="29">
        <v>8658.4</v>
      </c>
    </row>
    <row r="230" spans="1:10">
      <c r="A230" s="14" t="s">
        <v>466</v>
      </c>
      <c r="B230" s="15" t="s">
        <v>467</v>
      </c>
      <c r="C230" s="16">
        <v>60767</v>
      </c>
      <c r="D230" s="17" t="s">
        <v>14</v>
      </c>
      <c r="E230" s="24">
        <v>13982.4</v>
      </c>
      <c r="F230" s="25">
        <v>9.6999999999999989E-2</v>
      </c>
      <c r="G230" s="26">
        <v>605.20000000000005</v>
      </c>
      <c r="H230" s="27">
        <v>-0.50600000000000001</v>
      </c>
      <c r="I230" s="28">
        <v>19408</v>
      </c>
      <c r="J230" s="29">
        <v>20610.3</v>
      </c>
    </row>
    <row r="231" spans="1:10">
      <c r="A231" s="14" t="s">
        <v>468</v>
      </c>
      <c r="B231" s="15" t="s">
        <v>469</v>
      </c>
      <c r="C231" s="16">
        <v>35000</v>
      </c>
      <c r="D231" s="17">
        <v>-21</v>
      </c>
      <c r="E231" s="24">
        <v>13972</v>
      </c>
      <c r="F231" s="25">
        <v>-1.6E-2</v>
      </c>
      <c r="G231" s="26">
        <v>1222</v>
      </c>
      <c r="H231" s="27">
        <v>2.98</v>
      </c>
      <c r="I231" s="28">
        <v>14264</v>
      </c>
      <c r="J231" s="29">
        <v>11846.7</v>
      </c>
    </row>
    <row r="232" spans="1:10">
      <c r="A232" s="14" t="s">
        <v>470</v>
      </c>
      <c r="B232" s="15" t="s">
        <v>471</v>
      </c>
      <c r="C232" s="16">
        <v>51500</v>
      </c>
      <c r="D232" s="17">
        <v>-3</v>
      </c>
      <c r="E232" s="24">
        <v>13729</v>
      </c>
      <c r="F232" s="25">
        <v>6.6000000000000003E-2</v>
      </c>
      <c r="G232" s="26">
        <v>2413</v>
      </c>
      <c r="H232" s="27">
        <v>-0.14000000000000001</v>
      </c>
      <c r="I232" s="28">
        <v>22547</v>
      </c>
      <c r="J232" s="29">
        <v>47247.199999999997</v>
      </c>
    </row>
    <row r="233" spans="1:10">
      <c r="A233" s="14" t="s">
        <v>472</v>
      </c>
      <c r="B233" s="15" t="s">
        <v>473</v>
      </c>
      <c r="C233" s="16">
        <v>46000</v>
      </c>
      <c r="D233" s="17">
        <v>27</v>
      </c>
      <c r="E233" s="24">
        <v>13683</v>
      </c>
      <c r="F233" s="25">
        <v>0.157</v>
      </c>
      <c r="G233" s="26">
        <v>1108</v>
      </c>
      <c r="H233" s="27">
        <v>-0.113</v>
      </c>
      <c r="I233" s="28">
        <v>12567</v>
      </c>
      <c r="J233" s="29">
        <v>59790.5</v>
      </c>
    </row>
    <row r="234" spans="1:10">
      <c r="A234" s="14" t="s">
        <v>474</v>
      </c>
      <c r="B234" s="15" t="s">
        <v>475</v>
      </c>
      <c r="C234" s="16">
        <v>16000</v>
      </c>
      <c r="D234" s="17">
        <v>-29</v>
      </c>
      <c r="E234" s="24">
        <v>13621.3</v>
      </c>
      <c r="F234" s="25">
        <v>-5.4000000000000006E-2</v>
      </c>
      <c r="G234" s="26">
        <v>1575.1</v>
      </c>
      <c r="H234" s="27">
        <v>-0.249</v>
      </c>
      <c r="I234" s="28">
        <v>30587</v>
      </c>
      <c r="J234" s="29">
        <v>14827.5</v>
      </c>
    </row>
    <row r="235" spans="1:10">
      <c r="A235" s="14" t="s">
        <v>476</v>
      </c>
      <c r="B235" s="15" t="s">
        <v>477</v>
      </c>
      <c r="C235" s="16">
        <v>36000</v>
      </c>
      <c r="D235" s="17">
        <v>7</v>
      </c>
      <c r="E235" s="24">
        <v>13601</v>
      </c>
      <c r="F235" s="25">
        <v>9.3000000000000013E-2</v>
      </c>
      <c r="G235" s="26">
        <v>3553</v>
      </c>
      <c r="H235" s="27">
        <v>2.4830000000000001</v>
      </c>
      <c r="I235" s="28">
        <v>27229</v>
      </c>
      <c r="J235" s="29">
        <v>73695.7</v>
      </c>
    </row>
    <row r="236" spans="1:10">
      <c r="A236" s="14" t="s">
        <v>478</v>
      </c>
      <c r="B236" s="15" t="s">
        <v>479</v>
      </c>
      <c r="C236" s="16">
        <v>34000</v>
      </c>
      <c r="D236" s="17">
        <v>-8</v>
      </c>
      <c r="E236" s="24">
        <v>13547</v>
      </c>
      <c r="F236" s="25">
        <v>4.8000000000000001E-2</v>
      </c>
      <c r="G236" s="26">
        <v>1336</v>
      </c>
      <c r="H236" s="27">
        <v>5.2999999999999999E-2</v>
      </c>
      <c r="I236" s="28">
        <v>17780</v>
      </c>
      <c r="J236" s="29">
        <v>19722.599999999999</v>
      </c>
    </row>
    <row r="237" spans="1:10">
      <c r="A237" s="14" t="s">
        <v>480</v>
      </c>
      <c r="B237" s="15" t="s">
        <v>481</v>
      </c>
      <c r="C237" s="16">
        <v>7800</v>
      </c>
      <c r="D237" s="17">
        <v>10</v>
      </c>
      <c r="E237" s="24">
        <v>13452.9</v>
      </c>
      <c r="F237" s="25">
        <v>9.6000000000000002E-2</v>
      </c>
      <c r="G237" s="26">
        <v>4430.7</v>
      </c>
      <c r="H237" s="27">
        <v>0.745</v>
      </c>
      <c r="I237" s="28">
        <v>25288.9</v>
      </c>
      <c r="J237" s="29">
        <v>46498</v>
      </c>
    </row>
    <row r="238" spans="1:10">
      <c r="A238" s="14" t="s">
        <v>482</v>
      </c>
      <c r="B238" s="15" t="s">
        <v>483</v>
      </c>
      <c r="C238" s="16">
        <v>14000</v>
      </c>
      <c r="D238" s="17">
        <v>26</v>
      </c>
      <c r="E238" s="24">
        <v>13403</v>
      </c>
      <c r="F238" s="25">
        <v>0.15</v>
      </c>
      <c r="G238" s="26">
        <v>227</v>
      </c>
      <c r="H238" s="27">
        <v>4.5999999999999999E-2</v>
      </c>
      <c r="I238" s="28">
        <v>15938</v>
      </c>
      <c r="J238" s="29">
        <v>5224.1000000000004</v>
      </c>
    </row>
    <row r="239" spans="1:10">
      <c r="A239" s="14" t="s">
        <v>484</v>
      </c>
      <c r="B239" s="15" t="s">
        <v>485</v>
      </c>
      <c r="C239" s="16">
        <v>4700</v>
      </c>
      <c r="D239" s="17">
        <v>20</v>
      </c>
      <c r="E239" s="24">
        <v>13382</v>
      </c>
      <c r="F239" s="25">
        <v>0.124</v>
      </c>
      <c r="G239" s="26">
        <v>615</v>
      </c>
      <c r="H239" s="27" t="s">
        <v>14</v>
      </c>
      <c r="I239" s="28">
        <v>40376</v>
      </c>
      <c r="J239" s="29">
        <v>22828.2</v>
      </c>
    </row>
    <row r="240" spans="1:10">
      <c r="A240" s="14" t="s">
        <v>486</v>
      </c>
      <c r="B240" s="15" t="s">
        <v>487</v>
      </c>
      <c r="C240" s="16">
        <v>16100</v>
      </c>
      <c r="D240" s="17">
        <v>-5</v>
      </c>
      <c r="E240" s="24">
        <v>13366</v>
      </c>
      <c r="F240" s="25">
        <v>6.2E-2</v>
      </c>
      <c r="G240" s="26">
        <v>2447</v>
      </c>
      <c r="H240" s="27">
        <v>-0.184</v>
      </c>
      <c r="I240" s="28">
        <v>77914</v>
      </c>
      <c r="J240" s="29">
        <v>61281.9</v>
      </c>
    </row>
    <row r="241" spans="1:10">
      <c r="A241" s="14" t="s">
        <v>488</v>
      </c>
      <c r="B241" s="15" t="s">
        <v>489</v>
      </c>
      <c r="C241" s="16">
        <v>57000</v>
      </c>
      <c r="D241" s="17">
        <v>4</v>
      </c>
      <c r="E241" s="24">
        <v>13325.8</v>
      </c>
      <c r="F241" s="25">
        <v>7.5999999999999998E-2</v>
      </c>
      <c r="G241" s="26">
        <v>1620.8</v>
      </c>
      <c r="H241" s="27">
        <v>-6.5000000000000002E-2</v>
      </c>
      <c r="I241" s="28">
        <v>37088.699999999997</v>
      </c>
      <c r="J241" s="29">
        <v>69587.5</v>
      </c>
    </row>
    <row r="242" spans="1:10">
      <c r="A242" s="14" t="s">
        <v>490</v>
      </c>
      <c r="B242" s="15" t="s">
        <v>491</v>
      </c>
      <c r="C242" s="16">
        <v>35000</v>
      </c>
      <c r="D242" s="17">
        <v>45</v>
      </c>
      <c r="E242" s="24">
        <v>13282</v>
      </c>
      <c r="F242" s="25">
        <v>0.26700000000000002</v>
      </c>
      <c r="G242" s="26">
        <v>1110</v>
      </c>
      <c r="H242" s="27">
        <v>7.7069999999999999</v>
      </c>
      <c r="I242" s="28">
        <v>30737</v>
      </c>
      <c r="J242" s="29">
        <v>122103.3</v>
      </c>
    </row>
    <row r="243" spans="1:10">
      <c r="A243" s="14" t="s">
        <v>492</v>
      </c>
      <c r="B243" s="15" t="s">
        <v>493</v>
      </c>
      <c r="C243" s="16">
        <v>57200</v>
      </c>
      <c r="D243" s="17">
        <v>-10</v>
      </c>
      <c r="E243" s="24">
        <v>13236.9</v>
      </c>
      <c r="F243" s="25">
        <v>4.8000000000000001E-2</v>
      </c>
      <c r="G243" s="26">
        <v>643.9</v>
      </c>
      <c r="H243" s="27">
        <v>-0.34499999999999997</v>
      </c>
      <c r="I243" s="28">
        <v>8090.2</v>
      </c>
      <c r="J243" s="29">
        <v>7589.9</v>
      </c>
    </row>
    <row r="244" spans="1:10">
      <c r="A244" s="14" t="s">
        <v>494</v>
      </c>
      <c r="B244" s="15" t="s">
        <v>495</v>
      </c>
      <c r="C244" s="16">
        <v>22600</v>
      </c>
      <c r="D244" s="17">
        <v>-4</v>
      </c>
      <c r="E244" s="24">
        <v>13202</v>
      </c>
      <c r="F244" s="25">
        <v>5.9000000000000004E-2</v>
      </c>
      <c r="G244" s="26">
        <v>535.9</v>
      </c>
      <c r="H244" s="27">
        <v>0.31900000000000001</v>
      </c>
      <c r="I244" s="28">
        <v>8500.5</v>
      </c>
      <c r="J244" s="29">
        <v>9100.9</v>
      </c>
    </row>
    <row r="245" spans="1:10">
      <c r="A245" s="14" t="s">
        <v>496</v>
      </c>
      <c r="B245" s="15" t="s">
        <v>497</v>
      </c>
      <c r="C245" s="16">
        <v>37000</v>
      </c>
      <c r="D245" s="17">
        <v>-47</v>
      </c>
      <c r="E245" s="24">
        <v>13033.1</v>
      </c>
      <c r="F245" s="25">
        <v>-0.11599999999999999</v>
      </c>
      <c r="G245" s="26">
        <v>-6917.9</v>
      </c>
      <c r="H245" s="27">
        <v>-3.5169999999999999</v>
      </c>
      <c r="I245" s="28">
        <v>17716.400000000001</v>
      </c>
      <c r="J245" s="29">
        <v>6490.1</v>
      </c>
    </row>
    <row r="246" spans="1:10">
      <c r="A246" s="14" t="s">
        <v>498</v>
      </c>
      <c r="B246" s="15" t="s">
        <v>499</v>
      </c>
      <c r="C246" s="16">
        <v>9556</v>
      </c>
      <c r="D246" s="17">
        <v>-5</v>
      </c>
      <c r="E246" s="24">
        <v>13014.9</v>
      </c>
      <c r="F246" s="25">
        <v>4.4999999999999998E-2</v>
      </c>
      <c r="G246" s="26">
        <v>464.9</v>
      </c>
      <c r="H246" s="27">
        <v>2.1000000000000001E-2</v>
      </c>
      <c r="I246" s="28">
        <v>74053</v>
      </c>
      <c r="J246" s="29" t="s">
        <v>14</v>
      </c>
    </row>
    <row r="247" spans="1:10">
      <c r="A247" s="14" t="s">
        <v>500</v>
      </c>
      <c r="B247" s="15" t="s">
        <v>501</v>
      </c>
      <c r="C247" s="16">
        <v>26383</v>
      </c>
      <c r="D247" s="17" t="s">
        <v>14</v>
      </c>
      <c r="E247" s="24">
        <v>13007.3</v>
      </c>
      <c r="F247" s="25">
        <v>0.02</v>
      </c>
      <c r="G247" s="26">
        <v>127.3</v>
      </c>
      <c r="H247" s="27">
        <v>1.53</v>
      </c>
      <c r="I247" s="28">
        <v>3239.3</v>
      </c>
      <c r="J247" s="29">
        <v>3776.6</v>
      </c>
    </row>
    <row r="248" spans="1:10">
      <c r="A248" s="14" t="s">
        <v>502</v>
      </c>
      <c r="B248" s="15" t="s">
        <v>503</v>
      </c>
      <c r="C248" s="16">
        <v>35852</v>
      </c>
      <c r="D248" s="17">
        <v>4</v>
      </c>
      <c r="E248" s="24">
        <v>12996</v>
      </c>
      <c r="F248" s="25">
        <v>6.9000000000000006E-2</v>
      </c>
      <c r="G248" s="26">
        <v>3237</v>
      </c>
      <c r="H248" s="27">
        <v>0.35199999999999998</v>
      </c>
      <c r="I248" s="28">
        <v>225697</v>
      </c>
      <c r="J248" s="29">
        <v>35541</v>
      </c>
    </row>
    <row r="249" spans="1:10">
      <c r="A249" s="14" t="s">
        <v>504</v>
      </c>
      <c r="B249" s="15" t="s">
        <v>505</v>
      </c>
      <c r="C249" s="16">
        <v>40142</v>
      </c>
      <c r="D249" s="17">
        <v>12</v>
      </c>
      <c r="E249" s="24">
        <v>12973</v>
      </c>
      <c r="F249" s="25">
        <v>0.10199999999999999</v>
      </c>
      <c r="G249" s="26">
        <v>2599</v>
      </c>
      <c r="H249" s="27">
        <v>0.19400000000000001</v>
      </c>
      <c r="I249" s="28">
        <v>244626</v>
      </c>
      <c r="J249" s="29">
        <v>24919.599999999999</v>
      </c>
    </row>
    <row r="250" spans="1:10">
      <c r="A250" s="14" t="s">
        <v>506</v>
      </c>
      <c r="B250" s="15" t="s">
        <v>507</v>
      </c>
      <c r="C250" s="16">
        <v>10880</v>
      </c>
      <c r="D250" s="17">
        <v>-27</v>
      </c>
      <c r="E250" s="24">
        <v>12943</v>
      </c>
      <c r="F250" s="25">
        <v>-2.4E-2</v>
      </c>
      <c r="G250" s="26">
        <v>1719</v>
      </c>
      <c r="H250" s="27">
        <v>-8.3000000000000004E-2</v>
      </c>
      <c r="I250" s="28">
        <v>23783</v>
      </c>
      <c r="J250" s="29">
        <v>11530.7</v>
      </c>
    </row>
    <row r="251" spans="1:10">
      <c r="A251" s="14" t="s">
        <v>508</v>
      </c>
      <c r="B251" s="15" t="s">
        <v>509</v>
      </c>
      <c r="C251" s="16">
        <v>14062</v>
      </c>
      <c r="D251" s="17">
        <v>3</v>
      </c>
      <c r="E251" s="24">
        <v>12924</v>
      </c>
      <c r="F251" s="25">
        <v>7.0000000000000007E-2</v>
      </c>
      <c r="G251" s="26">
        <v>2098</v>
      </c>
      <c r="H251" s="27">
        <v>0.41799999999999998</v>
      </c>
      <c r="I251" s="28">
        <v>137216</v>
      </c>
      <c r="J251" s="29">
        <v>17345.099999999999</v>
      </c>
    </row>
    <row r="252" spans="1:10">
      <c r="A252" s="14" t="s">
        <v>510</v>
      </c>
      <c r="B252" s="15" t="s">
        <v>511</v>
      </c>
      <c r="C252" s="16">
        <v>8087</v>
      </c>
      <c r="D252" s="17">
        <v>-3</v>
      </c>
      <c r="E252" s="24">
        <v>12903.9</v>
      </c>
      <c r="F252" s="25">
        <v>5.5999999999999994E-2</v>
      </c>
      <c r="G252" s="26">
        <v>45.5</v>
      </c>
      <c r="H252" s="27">
        <v>0.35799999999999998</v>
      </c>
      <c r="I252" s="28">
        <v>1666.1</v>
      </c>
      <c r="J252" s="29">
        <v>1703.2</v>
      </c>
    </row>
    <row r="253" spans="1:10">
      <c r="A253" s="14" t="s">
        <v>512</v>
      </c>
      <c r="B253" s="15" t="s">
        <v>513</v>
      </c>
      <c r="C253" s="16">
        <v>2767</v>
      </c>
      <c r="D253" s="17">
        <v>-17</v>
      </c>
      <c r="E253" s="24">
        <v>12875.7</v>
      </c>
      <c r="F253" s="25">
        <v>2.8999999999999998E-2</v>
      </c>
      <c r="G253" s="26">
        <v>715.8</v>
      </c>
      <c r="H253" s="27">
        <v>-0.60699999999999998</v>
      </c>
      <c r="I253" s="28">
        <v>64535.199999999997</v>
      </c>
      <c r="J253" s="29">
        <v>8922</v>
      </c>
    </row>
    <row r="254" spans="1:10">
      <c r="A254" s="14" t="s">
        <v>514</v>
      </c>
      <c r="B254" s="15" t="s">
        <v>515</v>
      </c>
      <c r="C254" s="16">
        <v>69000</v>
      </c>
      <c r="D254" s="17">
        <v>-10</v>
      </c>
      <c r="E254" s="24">
        <v>12862.3</v>
      </c>
      <c r="F254" s="25">
        <v>3.7000000000000005E-2</v>
      </c>
      <c r="G254" s="26">
        <v>658.6</v>
      </c>
      <c r="H254" s="27">
        <v>7.0999999999999994E-2</v>
      </c>
      <c r="I254" s="28">
        <v>10311.299999999999</v>
      </c>
      <c r="J254" s="29">
        <v>34382.1</v>
      </c>
    </row>
    <row r="255" spans="1:10">
      <c r="A255" s="14" t="s">
        <v>516</v>
      </c>
      <c r="B255" s="15" t="s">
        <v>517</v>
      </c>
      <c r="C255" s="16">
        <v>16600</v>
      </c>
      <c r="D255" s="17">
        <v>10</v>
      </c>
      <c r="E255" s="24">
        <v>12848</v>
      </c>
      <c r="F255" s="25">
        <v>0.113</v>
      </c>
      <c r="G255" s="26">
        <v>2742</v>
      </c>
      <c r="H255" s="27">
        <v>0.30599999999999999</v>
      </c>
      <c r="I255" s="28">
        <v>109553</v>
      </c>
      <c r="J255" s="29">
        <v>23215.1</v>
      </c>
    </row>
    <row r="256" spans="1:10">
      <c r="A256" s="14" t="s">
        <v>518</v>
      </c>
      <c r="B256" s="15" t="s">
        <v>519</v>
      </c>
      <c r="C256" s="16">
        <v>2500</v>
      </c>
      <c r="D256" s="17">
        <v>77</v>
      </c>
      <c r="E256" s="24">
        <v>12672.6</v>
      </c>
      <c r="F256" s="25">
        <v>0.42100000000000004</v>
      </c>
      <c r="G256" s="26">
        <v>103.9</v>
      </c>
      <c r="H256" s="27">
        <v>0.76900000000000002</v>
      </c>
      <c r="I256" s="28">
        <v>2424.3000000000002</v>
      </c>
      <c r="J256" s="29">
        <v>668.4</v>
      </c>
    </row>
    <row r="257" spans="1:10">
      <c r="A257" s="14" t="s">
        <v>520</v>
      </c>
      <c r="B257" s="15" t="s">
        <v>521</v>
      </c>
      <c r="C257" s="16">
        <v>12574</v>
      </c>
      <c r="D257" s="17">
        <v>-11</v>
      </c>
      <c r="E257" s="24">
        <v>12657</v>
      </c>
      <c r="F257" s="25">
        <v>2.7000000000000003E-2</v>
      </c>
      <c r="G257" s="26">
        <v>-423</v>
      </c>
      <c r="H257" s="27">
        <v>-1.7490000000000001</v>
      </c>
      <c r="I257" s="28">
        <v>56715</v>
      </c>
      <c r="J257" s="29">
        <v>20174.2</v>
      </c>
    </row>
    <row r="258" spans="1:10">
      <c r="A258" s="14" t="s">
        <v>522</v>
      </c>
      <c r="B258" s="15" t="s">
        <v>523</v>
      </c>
      <c r="C258" s="16">
        <v>2684</v>
      </c>
      <c r="D258" s="17">
        <v>-7</v>
      </c>
      <c r="E258" s="24">
        <v>12593.2</v>
      </c>
      <c r="F258" s="25">
        <v>3.4000000000000002E-2</v>
      </c>
      <c r="G258" s="26">
        <v>1151.7</v>
      </c>
      <c r="H258" s="27">
        <v>1.97</v>
      </c>
      <c r="I258" s="28">
        <v>18231.7</v>
      </c>
      <c r="J258" s="29">
        <v>28746.9</v>
      </c>
    </row>
    <row r="259" spans="1:10">
      <c r="A259" s="14" t="s">
        <v>524</v>
      </c>
      <c r="B259" s="15" t="s">
        <v>525</v>
      </c>
      <c r="C259" s="16">
        <v>6800</v>
      </c>
      <c r="D259" s="17">
        <v>22</v>
      </c>
      <c r="E259" s="24">
        <v>12524</v>
      </c>
      <c r="F259" s="25">
        <v>0.154</v>
      </c>
      <c r="G259" s="26">
        <v>213.6</v>
      </c>
      <c r="H259" s="27">
        <v>-0.129</v>
      </c>
      <c r="I259" s="28">
        <v>2360.8000000000002</v>
      </c>
      <c r="J259" s="29">
        <v>2755.6</v>
      </c>
    </row>
    <row r="260" spans="1:10">
      <c r="A260" s="14" t="s">
        <v>526</v>
      </c>
      <c r="B260" s="15" t="s">
        <v>527</v>
      </c>
      <c r="C260" s="16">
        <v>65000</v>
      </c>
      <c r="D260" s="17">
        <v>-10</v>
      </c>
      <c r="E260" s="24">
        <v>12349.3</v>
      </c>
      <c r="F260" s="25">
        <v>1.1000000000000001E-2</v>
      </c>
      <c r="G260" s="26">
        <v>424.9</v>
      </c>
      <c r="H260" s="27">
        <v>-0.38</v>
      </c>
      <c r="I260" s="28">
        <v>7040.8</v>
      </c>
      <c r="J260" s="29">
        <v>2335.6999999999998</v>
      </c>
    </row>
    <row r="261" spans="1:10">
      <c r="A261" s="14" t="s">
        <v>528</v>
      </c>
      <c r="B261" s="15" t="s">
        <v>529</v>
      </c>
      <c r="C261" s="16">
        <v>15307</v>
      </c>
      <c r="D261" s="17">
        <v>-4</v>
      </c>
      <c r="E261" s="24">
        <v>12337</v>
      </c>
      <c r="F261" s="25">
        <v>2.5000000000000001E-2</v>
      </c>
      <c r="G261" s="26">
        <v>1382</v>
      </c>
      <c r="H261" s="27">
        <v>-9.4E-2</v>
      </c>
      <c r="I261" s="28">
        <v>53920</v>
      </c>
      <c r="J261" s="29">
        <v>27230.6</v>
      </c>
    </row>
    <row r="262" spans="1:10">
      <c r="A262" s="14" t="s">
        <v>530</v>
      </c>
      <c r="B262" s="15" t="s">
        <v>531</v>
      </c>
      <c r="C262" s="16">
        <v>22475</v>
      </c>
      <c r="D262" s="17">
        <v>5</v>
      </c>
      <c r="E262" s="24">
        <v>12250</v>
      </c>
      <c r="F262" s="25">
        <v>7.400000000000001E-2</v>
      </c>
      <c r="G262" s="26">
        <v>3309</v>
      </c>
      <c r="H262" s="27">
        <v>-0.39500000000000002</v>
      </c>
      <c r="I262" s="28">
        <v>36729</v>
      </c>
      <c r="J262" s="29">
        <v>60805.2</v>
      </c>
    </row>
    <row r="263" spans="1:10">
      <c r="A263" s="14" t="s">
        <v>532</v>
      </c>
      <c r="B263" s="15" t="s">
        <v>533</v>
      </c>
      <c r="C263" s="16">
        <v>95000</v>
      </c>
      <c r="D263" s="17">
        <v>-26</v>
      </c>
      <c r="E263" s="24">
        <v>12019</v>
      </c>
      <c r="F263" s="25">
        <v>-3.9E-2</v>
      </c>
      <c r="G263" s="26">
        <v>-255</v>
      </c>
      <c r="H263" s="27" t="s">
        <v>14</v>
      </c>
      <c r="I263" s="28">
        <v>7721</v>
      </c>
      <c r="J263" s="29">
        <v>471.4</v>
      </c>
    </row>
    <row r="264" spans="1:10">
      <c r="A264" s="14" t="s">
        <v>534</v>
      </c>
      <c r="B264" s="15" t="s">
        <v>535</v>
      </c>
      <c r="C264" s="16">
        <v>51000</v>
      </c>
      <c r="D264" s="17">
        <v>38</v>
      </c>
      <c r="E264" s="24">
        <v>11876.7</v>
      </c>
      <c r="F264" s="25">
        <v>0.20600000000000002</v>
      </c>
      <c r="G264" s="26">
        <v>480.1</v>
      </c>
      <c r="H264" s="27">
        <v>-0.1</v>
      </c>
      <c r="I264" s="28">
        <v>11393.4</v>
      </c>
      <c r="J264" s="29">
        <v>8926.4</v>
      </c>
    </row>
    <row r="265" spans="1:10">
      <c r="A265" s="14" t="s">
        <v>536</v>
      </c>
      <c r="B265" s="15" t="s">
        <v>537</v>
      </c>
      <c r="C265" s="16">
        <v>12494</v>
      </c>
      <c r="D265" s="17">
        <v>-44</v>
      </c>
      <c r="E265" s="24">
        <v>11864</v>
      </c>
      <c r="F265" s="25">
        <v>-0.129</v>
      </c>
      <c r="G265" s="26">
        <v>1348</v>
      </c>
      <c r="H265" s="27" t="s">
        <v>14</v>
      </c>
      <c r="I265" s="28">
        <v>40063</v>
      </c>
      <c r="J265" s="29">
        <v>22059.599999999999</v>
      </c>
    </row>
    <row r="266" spans="1:10">
      <c r="A266" s="14" t="s">
        <v>538</v>
      </c>
      <c r="B266" s="15" t="s">
        <v>539</v>
      </c>
      <c r="C266" s="16">
        <v>8200</v>
      </c>
      <c r="D266" s="17">
        <v>48</v>
      </c>
      <c r="E266" s="24">
        <v>11821.8</v>
      </c>
      <c r="F266" s="25">
        <v>0.23899999999999999</v>
      </c>
      <c r="G266" s="26">
        <v>1258.4000000000001</v>
      </c>
      <c r="H266" s="27">
        <v>0.54800000000000004</v>
      </c>
      <c r="I266" s="28">
        <v>7703.6</v>
      </c>
      <c r="J266" s="29">
        <v>7862.8</v>
      </c>
    </row>
    <row r="267" spans="1:10">
      <c r="A267" s="14" t="s">
        <v>540</v>
      </c>
      <c r="B267" s="15" t="s">
        <v>541</v>
      </c>
      <c r="C267" s="16">
        <v>13643</v>
      </c>
      <c r="D267" s="17">
        <v>29</v>
      </c>
      <c r="E267" s="24">
        <v>11821.4</v>
      </c>
      <c r="F267" s="25">
        <v>0.17199999999999999</v>
      </c>
      <c r="G267" s="26">
        <v>265.7</v>
      </c>
      <c r="H267" s="27">
        <v>8.4000000000000005E-2</v>
      </c>
      <c r="I267" s="28">
        <v>5384</v>
      </c>
      <c r="J267" s="29">
        <v>2147</v>
      </c>
    </row>
    <row r="268" spans="1:10">
      <c r="A268" s="14" t="s">
        <v>542</v>
      </c>
      <c r="B268" s="15" t="s">
        <v>543</v>
      </c>
      <c r="C268" s="16">
        <v>74500</v>
      </c>
      <c r="D268" s="17">
        <v>14</v>
      </c>
      <c r="E268" s="24">
        <v>11763.1</v>
      </c>
      <c r="F268" s="25">
        <v>9.1999999999999998E-2</v>
      </c>
      <c r="G268" s="26">
        <v>466.8</v>
      </c>
      <c r="H268" s="27">
        <v>-0.76200000000000001</v>
      </c>
      <c r="I268" s="28">
        <v>30210.7</v>
      </c>
      <c r="J268" s="29">
        <v>13777.3</v>
      </c>
    </row>
    <row r="269" spans="1:10">
      <c r="A269" s="14" t="s">
        <v>544</v>
      </c>
      <c r="B269" s="15" t="s">
        <v>545</v>
      </c>
      <c r="C269" s="16">
        <v>81000</v>
      </c>
      <c r="D269" s="17">
        <v>53</v>
      </c>
      <c r="E269" s="24">
        <v>11763</v>
      </c>
      <c r="F269" s="25">
        <v>0.26800000000000002</v>
      </c>
      <c r="G269" s="26">
        <v>55</v>
      </c>
      <c r="H269" s="27">
        <v>-0.73399999999999999</v>
      </c>
      <c r="I269" s="28">
        <v>13232</v>
      </c>
      <c r="J269" s="29">
        <v>1793.2</v>
      </c>
    </row>
    <row r="270" spans="1:10">
      <c r="A270" s="14" t="s">
        <v>546</v>
      </c>
      <c r="B270" s="15" t="s">
        <v>547</v>
      </c>
      <c r="C270" s="16">
        <v>13277</v>
      </c>
      <c r="D270" s="17">
        <v>38</v>
      </c>
      <c r="E270" s="24">
        <v>11716</v>
      </c>
      <c r="F270" s="25">
        <v>0.20600000000000002</v>
      </c>
      <c r="G270" s="26">
        <v>4141</v>
      </c>
      <c r="H270" s="27">
        <v>0.35899999999999999</v>
      </c>
      <c r="I270" s="28">
        <v>13292</v>
      </c>
      <c r="J270" s="29">
        <v>108813.4</v>
      </c>
    </row>
    <row r="271" spans="1:10">
      <c r="A271" s="14" t="s">
        <v>548</v>
      </c>
      <c r="B271" s="15" t="s">
        <v>549</v>
      </c>
      <c r="C271" s="16">
        <v>16823</v>
      </c>
      <c r="D271" s="17">
        <v>2</v>
      </c>
      <c r="E271" s="24">
        <v>11687</v>
      </c>
      <c r="F271" s="25">
        <v>4.2999999999999997E-2</v>
      </c>
      <c r="G271" s="26">
        <v>1049</v>
      </c>
      <c r="H271" s="27">
        <v>3.0979999999999999</v>
      </c>
      <c r="I271" s="28">
        <v>60638</v>
      </c>
      <c r="J271" s="29">
        <v>34508.6</v>
      </c>
    </row>
    <row r="272" spans="1:10">
      <c r="A272" s="14" t="s">
        <v>550</v>
      </c>
      <c r="B272" s="15" t="s">
        <v>551</v>
      </c>
      <c r="C272" s="16">
        <v>12740</v>
      </c>
      <c r="D272" s="17">
        <v>-17</v>
      </c>
      <c r="E272" s="24">
        <v>11650.4</v>
      </c>
      <c r="F272" s="25">
        <v>-3.5000000000000003E-2</v>
      </c>
      <c r="G272" s="26">
        <v>-70.5</v>
      </c>
      <c r="H272" s="27" t="s">
        <v>14</v>
      </c>
      <c r="I272" s="28">
        <v>17016.3</v>
      </c>
      <c r="J272" s="29" t="s">
        <v>14</v>
      </c>
    </row>
    <row r="273" spans="1:10">
      <c r="A273" s="14" t="s">
        <v>552</v>
      </c>
      <c r="B273" s="15" t="s">
        <v>553</v>
      </c>
      <c r="C273" s="16">
        <v>17500</v>
      </c>
      <c r="D273" s="17">
        <v>6</v>
      </c>
      <c r="E273" s="24">
        <v>11635</v>
      </c>
      <c r="F273" s="25">
        <v>5.9000000000000004E-2</v>
      </c>
      <c r="G273" s="26">
        <v>454</v>
      </c>
      <c r="H273" s="27">
        <v>0.214</v>
      </c>
      <c r="I273" s="28">
        <v>16554</v>
      </c>
      <c r="J273" s="29">
        <v>19335</v>
      </c>
    </row>
    <row r="274" spans="1:10">
      <c r="A274" s="14" t="s">
        <v>554</v>
      </c>
      <c r="B274" s="15" t="s">
        <v>555</v>
      </c>
      <c r="C274" s="16">
        <v>14570</v>
      </c>
      <c r="D274" s="17">
        <v>1</v>
      </c>
      <c r="E274" s="24">
        <v>11601.4</v>
      </c>
      <c r="F274" s="25">
        <v>4.2999999999999997E-2</v>
      </c>
      <c r="G274" s="26">
        <v>157.80000000000001</v>
      </c>
      <c r="H274" s="27">
        <v>-0.26100000000000001</v>
      </c>
      <c r="I274" s="28">
        <v>5001.1000000000004</v>
      </c>
      <c r="J274" s="29">
        <v>1186.5999999999999</v>
      </c>
    </row>
    <row r="275" spans="1:10">
      <c r="A275" s="14" t="s">
        <v>556</v>
      </c>
      <c r="B275" s="15" t="s">
        <v>557</v>
      </c>
      <c r="C275" s="16">
        <v>9600</v>
      </c>
      <c r="D275" s="17">
        <v>-6</v>
      </c>
      <c r="E275" s="24">
        <v>11598.5</v>
      </c>
      <c r="F275" s="25">
        <v>2.7999999999999997E-2</v>
      </c>
      <c r="G275" s="26">
        <v>523.4</v>
      </c>
      <c r="H275" s="27">
        <v>-0.47399999999999998</v>
      </c>
      <c r="I275" s="28">
        <v>61875.6</v>
      </c>
      <c r="J275" s="29">
        <v>7260.8</v>
      </c>
    </row>
    <row r="276" spans="1:10">
      <c r="A276" s="14" t="s">
        <v>558</v>
      </c>
      <c r="B276" s="15" t="s">
        <v>559</v>
      </c>
      <c r="C276" s="16">
        <v>11068</v>
      </c>
      <c r="D276" s="17">
        <v>-8</v>
      </c>
      <c r="E276" s="24">
        <v>11537</v>
      </c>
      <c r="F276" s="25">
        <v>1.2E-2</v>
      </c>
      <c r="G276" s="26">
        <v>1261</v>
      </c>
      <c r="H276" s="27">
        <v>9.8000000000000004E-2</v>
      </c>
      <c r="I276" s="28">
        <v>45987</v>
      </c>
      <c r="J276" s="29">
        <v>28903.8</v>
      </c>
    </row>
    <row r="277" spans="1:10">
      <c r="A277" s="14" t="s">
        <v>560</v>
      </c>
      <c r="B277" s="15" t="s">
        <v>561</v>
      </c>
      <c r="C277" s="16">
        <v>15600</v>
      </c>
      <c r="D277" s="17">
        <v>30</v>
      </c>
      <c r="E277" s="24">
        <v>11534.5</v>
      </c>
      <c r="F277" s="25">
        <v>0.187</v>
      </c>
      <c r="G277" s="26">
        <v>633.70000000000005</v>
      </c>
      <c r="H277" s="27">
        <v>3.3000000000000002E-2</v>
      </c>
      <c r="I277" s="28">
        <v>8044.9</v>
      </c>
      <c r="J277" s="29">
        <v>6054.5</v>
      </c>
    </row>
    <row r="278" spans="1:10">
      <c r="A278" s="14" t="s">
        <v>562</v>
      </c>
      <c r="B278" s="15" t="s">
        <v>563</v>
      </c>
      <c r="C278" s="16">
        <v>10000</v>
      </c>
      <c r="D278" s="17">
        <v>6</v>
      </c>
      <c r="E278" s="24">
        <v>11527</v>
      </c>
      <c r="F278" s="25">
        <v>8.8000000000000009E-2</v>
      </c>
      <c r="G278" s="26">
        <v>337</v>
      </c>
      <c r="H278" s="27">
        <v>-0.47</v>
      </c>
      <c r="I278" s="28">
        <v>7953</v>
      </c>
      <c r="J278" s="29">
        <v>5251.9</v>
      </c>
    </row>
    <row r="279" spans="1:10">
      <c r="A279" s="14" t="s">
        <v>564</v>
      </c>
      <c r="B279" s="15" t="s">
        <v>565</v>
      </c>
      <c r="C279" s="16">
        <v>26662</v>
      </c>
      <c r="D279" s="17">
        <v>7</v>
      </c>
      <c r="E279" s="24">
        <v>11458</v>
      </c>
      <c r="F279" s="25">
        <v>8.5999999999999993E-2</v>
      </c>
      <c r="G279" s="26">
        <v>2666</v>
      </c>
      <c r="H279" s="27">
        <v>-0.50700000000000001</v>
      </c>
      <c r="I279" s="28">
        <v>36239</v>
      </c>
      <c r="J279" s="29">
        <v>49860.3</v>
      </c>
    </row>
    <row r="280" spans="1:10">
      <c r="A280" s="14" t="s">
        <v>566</v>
      </c>
      <c r="B280" s="15" t="s">
        <v>567</v>
      </c>
      <c r="C280" s="16">
        <v>61000</v>
      </c>
      <c r="D280" s="17">
        <v>8</v>
      </c>
      <c r="E280" s="24">
        <v>11333.4</v>
      </c>
      <c r="F280" s="25">
        <v>8.5000000000000006E-2</v>
      </c>
      <c r="G280" s="26">
        <v>883.7</v>
      </c>
      <c r="H280" s="27">
        <v>-0.30299999999999999</v>
      </c>
      <c r="I280" s="28">
        <v>16185.3</v>
      </c>
      <c r="J280" s="29">
        <v>15095.8</v>
      </c>
    </row>
    <row r="281" spans="1:10">
      <c r="A281" s="14" t="s">
        <v>568</v>
      </c>
      <c r="B281" s="15" t="s">
        <v>569</v>
      </c>
      <c r="C281" s="16">
        <v>51500</v>
      </c>
      <c r="D281" s="17">
        <v>14</v>
      </c>
      <c r="E281" s="24">
        <v>11290</v>
      </c>
      <c r="F281" s="25">
        <v>0.11599999999999999</v>
      </c>
      <c r="G281" s="26">
        <v>1066</v>
      </c>
      <c r="H281" s="27" t="s">
        <v>14</v>
      </c>
      <c r="I281" s="28">
        <v>27505</v>
      </c>
      <c r="J281" s="29">
        <v>25990.7</v>
      </c>
    </row>
    <row r="282" spans="1:10">
      <c r="A282" s="14" t="s">
        <v>570</v>
      </c>
      <c r="B282" s="15" t="s">
        <v>571</v>
      </c>
      <c r="C282" s="16">
        <v>24500</v>
      </c>
      <c r="D282" s="17">
        <v>15</v>
      </c>
      <c r="E282" s="24">
        <v>11223</v>
      </c>
      <c r="F282" s="25">
        <v>0.11599999999999999</v>
      </c>
      <c r="G282" s="26">
        <v>406</v>
      </c>
      <c r="H282" s="27">
        <v>7.3999999999999996E-2</v>
      </c>
      <c r="I282" s="28">
        <v>18033</v>
      </c>
      <c r="J282" s="29">
        <v>17515.599999999999</v>
      </c>
    </row>
    <row r="283" spans="1:10">
      <c r="A283" s="14" t="s">
        <v>572</v>
      </c>
      <c r="B283" s="15" t="s">
        <v>573</v>
      </c>
      <c r="C283" s="16">
        <v>72450</v>
      </c>
      <c r="D283" s="17">
        <v>-3</v>
      </c>
      <c r="E283" s="24">
        <v>11221.1</v>
      </c>
      <c r="F283" s="25">
        <v>3.1E-2</v>
      </c>
      <c r="G283" s="26">
        <v>1337.5</v>
      </c>
      <c r="H283" s="27">
        <v>4.3999999999999997E-2</v>
      </c>
      <c r="I283" s="28">
        <v>9347</v>
      </c>
      <c r="J283" s="29">
        <v>25487.9</v>
      </c>
    </row>
    <row r="284" spans="1:10">
      <c r="A284" s="14" t="s">
        <v>574</v>
      </c>
      <c r="B284" s="15" t="s">
        <v>575</v>
      </c>
      <c r="C284" s="16">
        <v>23850</v>
      </c>
      <c r="D284" s="17">
        <v>5</v>
      </c>
      <c r="E284" s="24">
        <v>11221</v>
      </c>
      <c r="F284" s="25">
        <v>7.5999999999999998E-2</v>
      </c>
      <c r="G284" s="26">
        <v>782</v>
      </c>
      <c r="H284" s="27">
        <v>0.33500000000000002</v>
      </c>
      <c r="I284" s="28">
        <v>5873</v>
      </c>
      <c r="J284" s="29">
        <v>16732.7</v>
      </c>
    </row>
    <row r="285" spans="1:10">
      <c r="A285" s="14" t="s">
        <v>576</v>
      </c>
      <c r="B285" s="15" t="s">
        <v>577</v>
      </c>
      <c r="C285" s="16">
        <v>39200</v>
      </c>
      <c r="D285" s="17">
        <v>33</v>
      </c>
      <c r="E285" s="24">
        <v>11171.4</v>
      </c>
      <c r="F285" s="25">
        <v>0.18</v>
      </c>
      <c r="G285" s="26">
        <v>293.3</v>
      </c>
      <c r="H285" s="27">
        <v>-6.9000000000000006E-2</v>
      </c>
      <c r="I285" s="28">
        <v>7075.8</v>
      </c>
      <c r="J285" s="29">
        <v>5336.2</v>
      </c>
    </row>
    <row r="286" spans="1:10">
      <c r="A286" s="14" t="s">
        <v>578</v>
      </c>
      <c r="B286" s="15" t="s">
        <v>579</v>
      </c>
      <c r="C286" s="16">
        <v>33429</v>
      </c>
      <c r="D286" s="17">
        <v>54</v>
      </c>
      <c r="E286" s="24">
        <v>11151</v>
      </c>
      <c r="F286" s="25">
        <v>0.28199999999999997</v>
      </c>
      <c r="G286" s="26">
        <v>439</v>
      </c>
      <c r="H286" s="27">
        <v>0.35899999999999999</v>
      </c>
      <c r="I286" s="28">
        <v>15262</v>
      </c>
      <c r="J286" s="29">
        <v>7384.9</v>
      </c>
    </row>
    <row r="287" spans="1:10">
      <c r="A287" s="14" t="s">
        <v>580</v>
      </c>
      <c r="B287" s="15" t="s">
        <v>581</v>
      </c>
      <c r="C287" s="16">
        <v>44000</v>
      </c>
      <c r="D287" s="17">
        <v>-4</v>
      </c>
      <c r="E287" s="24">
        <v>11130</v>
      </c>
      <c r="F287" s="25">
        <v>3.5000000000000003E-2</v>
      </c>
      <c r="G287" s="26">
        <v>104</v>
      </c>
      <c r="H287" s="27">
        <v>-0.42499999999999999</v>
      </c>
      <c r="I287" s="28">
        <v>6166</v>
      </c>
      <c r="J287" s="29">
        <v>1971.9</v>
      </c>
    </row>
    <row r="288" spans="1:10">
      <c r="A288" s="14" t="s">
        <v>582</v>
      </c>
      <c r="B288" s="15" t="s">
        <v>583</v>
      </c>
      <c r="C288" s="16">
        <v>50000</v>
      </c>
      <c r="D288" s="17">
        <v>-3</v>
      </c>
      <c r="E288" s="24">
        <v>11127</v>
      </c>
      <c r="F288" s="25">
        <v>5.4000000000000006E-2</v>
      </c>
      <c r="G288" s="26">
        <v>1624</v>
      </c>
      <c r="H288" s="27">
        <v>1.2649999999999999</v>
      </c>
      <c r="I288" s="28">
        <v>15641</v>
      </c>
      <c r="J288" s="29">
        <v>41558.9</v>
      </c>
    </row>
    <row r="289" spans="1:10">
      <c r="A289" s="14" t="s">
        <v>584</v>
      </c>
      <c r="B289" s="15" t="s">
        <v>585</v>
      </c>
      <c r="C289" s="16">
        <v>10900</v>
      </c>
      <c r="D289" s="17">
        <v>67</v>
      </c>
      <c r="E289" s="24">
        <v>11077</v>
      </c>
      <c r="F289" s="25">
        <v>0.38200000000000001</v>
      </c>
      <c r="G289" s="26">
        <v>2380.6999999999998</v>
      </c>
      <c r="H289" s="27">
        <v>0.40200000000000002</v>
      </c>
      <c r="I289" s="28">
        <v>12479.5</v>
      </c>
      <c r="J289" s="29">
        <v>27315.8</v>
      </c>
    </row>
    <row r="290" spans="1:10">
      <c r="A290" s="14" t="s">
        <v>586</v>
      </c>
      <c r="B290" s="15" t="s">
        <v>587</v>
      </c>
      <c r="C290" s="16">
        <v>13688</v>
      </c>
      <c r="D290" s="17">
        <v>-14</v>
      </c>
      <c r="E290" s="24">
        <v>11009.5</v>
      </c>
      <c r="F290" s="25">
        <v>-6.0000000000000001E-3</v>
      </c>
      <c r="G290" s="26">
        <v>848.7</v>
      </c>
      <c r="H290" s="27">
        <v>1.0620000000000001</v>
      </c>
      <c r="I290" s="28">
        <v>48275.1</v>
      </c>
      <c r="J290" s="29">
        <v>18214.599999999999</v>
      </c>
    </row>
    <row r="291" spans="1:10">
      <c r="A291" s="14" t="s">
        <v>588</v>
      </c>
      <c r="B291" s="15" t="s">
        <v>589</v>
      </c>
      <c r="C291" s="16">
        <v>19500</v>
      </c>
      <c r="D291" s="17">
        <v>41</v>
      </c>
      <c r="E291" s="24">
        <v>10989</v>
      </c>
      <c r="F291" s="25">
        <v>0.22600000000000001</v>
      </c>
      <c r="G291" s="26">
        <v>3507</v>
      </c>
      <c r="H291" s="27">
        <v>0.49</v>
      </c>
      <c r="I291" s="28">
        <v>296482</v>
      </c>
      <c r="J291" s="29">
        <v>57051.3</v>
      </c>
    </row>
    <row r="292" spans="1:10">
      <c r="A292" s="14" t="s">
        <v>590</v>
      </c>
      <c r="B292" s="15" t="s">
        <v>591</v>
      </c>
      <c r="C292" s="16">
        <v>31000</v>
      </c>
      <c r="D292" s="17">
        <v>-14</v>
      </c>
      <c r="E292" s="24">
        <v>10841</v>
      </c>
      <c r="F292" s="25">
        <v>-1.4999999999999999E-2</v>
      </c>
      <c r="G292" s="26">
        <v>1005</v>
      </c>
      <c r="H292" s="27">
        <v>0.48399999999999999</v>
      </c>
      <c r="I292" s="28">
        <v>13518</v>
      </c>
      <c r="J292" s="29">
        <v>16368.2</v>
      </c>
    </row>
    <row r="293" spans="1:10">
      <c r="A293" s="14" t="s">
        <v>592</v>
      </c>
      <c r="B293" s="15" t="s">
        <v>593</v>
      </c>
      <c r="C293" s="16">
        <v>4862</v>
      </c>
      <c r="D293" s="17">
        <v>-22</v>
      </c>
      <c r="E293" s="24">
        <v>10797</v>
      </c>
      <c r="F293" s="25">
        <v>-4.2000000000000003E-2</v>
      </c>
      <c r="G293" s="26">
        <v>268</v>
      </c>
      <c r="H293" s="27" t="s">
        <v>14</v>
      </c>
      <c r="I293" s="28">
        <v>10628</v>
      </c>
      <c r="J293" s="29">
        <v>11850.9</v>
      </c>
    </row>
    <row r="294" spans="1:10">
      <c r="A294" s="14" t="s">
        <v>594</v>
      </c>
      <c r="B294" s="15" t="s">
        <v>595</v>
      </c>
      <c r="C294" s="16">
        <v>16000</v>
      </c>
      <c r="D294" s="17">
        <v>-2</v>
      </c>
      <c r="E294" s="24">
        <v>10787.8</v>
      </c>
      <c r="F294" s="25">
        <v>4.4000000000000004E-2</v>
      </c>
      <c r="G294" s="26">
        <v>60.2</v>
      </c>
      <c r="H294" s="27" t="s">
        <v>14</v>
      </c>
      <c r="I294" s="28">
        <v>8496.9</v>
      </c>
      <c r="J294" s="29">
        <v>13400.5</v>
      </c>
    </row>
    <row r="295" spans="1:10">
      <c r="A295" s="14" t="s">
        <v>596</v>
      </c>
      <c r="B295" s="15" t="s">
        <v>597</v>
      </c>
      <c r="C295" s="16">
        <v>75650</v>
      </c>
      <c r="D295" s="17">
        <v>-25</v>
      </c>
      <c r="E295" s="24">
        <v>10772.3</v>
      </c>
      <c r="F295" s="25">
        <v>-4.4999999999999998E-2</v>
      </c>
      <c r="G295" s="26">
        <v>779.7</v>
      </c>
      <c r="H295" s="27">
        <v>3.5999999999999997E-2</v>
      </c>
      <c r="I295" s="28">
        <v>11265.5</v>
      </c>
      <c r="J295" s="29">
        <v>12144.3</v>
      </c>
    </row>
    <row r="296" spans="1:10">
      <c r="A296" s="14" t="s">
        <v>598</v>
      </c>
      <c r="B296" s="15" t="s">
        <v>599</v>
      </c>
      <c r="C296" s="16">
        <v>17750</v>
      </c>
      <c r="D296" s="17">
        <v>-19</v>
      </c>
      <c r="E296" s="24">
        <v>10769.6</v>
      </c>
      <c r="F296" s="25">
        <v>-2.1000000000000001E-2</v>
      </c>
      <c r="G296" s="26">
        <v>1116.5</v>
      </c>
      <c r="H296" s="27">
        <v>-0.28699999999999998</v>
      </c>
      <c r="I296" s="28">
        <v>30109.8</v>
      </c>
      <c r="J296" s="29">
        <v>12958</v>
      </c>
    </row>
    <row r="297" spans="1:10">
      <c r="A297" s="14" t="s">
        <v>600</v>
      </c>
      <c r="B297" s="15" t="s">
        <v>601</v>
      </c>
      <c r="C297" s="16">
        <v>14000</v>
      </c>
      <c r="D297" s="17">
        <v>14</v>
      </c>
      <c r="E297" s="24">
        <v>10746</v>
      </c>
      <c r="F297" s="25">
        <v>0.12300000000000001</v>
      </c>
      <c r="G297" s="26">
        <v>2530</v>
      </c>
      <c r="H297" s="27" t="s">
        <v>14</v>
      </c>
      <c r="I297" s="28">
        <v>22819</v>
      </c>
      <c r="J297" s="29">
        <v>33978.699999999997</v>
      </c>
    </row>
    <row r="298" spans="1:10">
      <c r="A298" s="14" t="s">
        <v>602</v>
      </c>
      <c r="B298" s="15" t="s">
        <v>603</v>
      </c>
      <c r="C298" s="16">
        <v>9000</v>
      </c>
      <c r="D298" s="17">
        <v>-82</v>
      </c>
      <c r="E298" s="24">
        <v>10736</v>
      </c>
      <c r="F298" s="25">
        <v>-0.22500000000000001</v>
      </c>
      <c r="G298" s="26">
        <v>1203</v>
      </c>
      <c r="H298" s="27" t="s">
        <v>14</v>
      </c>
      <c r="I298" s="28">
        <v>32521</v>
      </c>
      <c r="J298" s="29">
        <v>11975.4</v>
      </c>
    </row>
    <row r="299" spans="1:10">
      <c r="A299" s="14" t="s">
        <v>604</v>
      </c>
      <c r="B299" s="15" t="s">
        <v>605</v>
      </c>
      <c r="C299" s="16">
        <v>2880</v>
      </c>
      <c r="D299" s="17">
        <v>-84</v>
      </c>
      <c r="E299" s="24">
        <v>10734</v>
      </c>
      <c r="F299" s="25">
        <v>-0.23</v>
      </c>
      <c r="G299" s="26">
        <v>3064</v>
      </c>
      <c r="H299" s="27">
        <v>2.4119999999999999</v>
      </c>
      <c r="I299" s="28">
        <v>19566</v>
      </c>
      <c r="J299" s="29">
        <v>13832.7</v>
      </c>
    </row>
    <row r="300" spans="1:10">
      <c r="A300" s="14" t="s">
        <v>606</v>
      </c>
      <c r="B300" s="15" t="s">
        <v>607</v>
      </c>
      <c r="C300" s="16">
        <v>3776</v>
      </c>
      <c r="D300" s="17">
        <v>15</v>
      </c>
      <c r="E300" s="24">
        <v>10699</v>
      </c>
      <c r="F300" s="25">
        <v>0.125</v>
      </c>
      <c r="G300" s="26">
        <v>913</v>
      </c>
      <c r="H300" s="27">
        <v>-0.33100000000000002</v>
      </c>
      <c r="I300" s="28">
        <v>157699</v>
      </c>
      <c r="J300" s="29" t="s">
        <v>14</v>
      </c>
    </row>
    <row r="301" spans="1:10">
      <c r="A301" s="14" t="s">
        <v>608</v>
      </c>
      <c r="B301" s="15" t="s">
        <v>609</v>
      </c>
      <c r="C301" s="16">
        <v>7977</v>
      </c>
      <c r="D301" s="17">
        <v>9</v>
      </c>
      <c r="E301" s="24">
        <v>10589</v>
      </c>
      <c r="F301" s="25">
        <v>0.10099999999999999</v>
      </c>
      <c r="G301" s="26">
        <v>368</v>
      </c>
      <c r="H301" s="27">
        <v>-0.79500000000000004</v>
      </c>
      <c r="I301" s="28">
        <v>27009</v>
      </c>
      <c r="J301" s="29">
        <v>15394.2</v>
      </c>
    </row>
    <row r="302" spans="1:10">
      <c r="A302" s="14" t="s">
        <v>610</v>
      </c>
      <c r="B302" s="15" t="s">
        <v>611</v>
      </c>
      <c r="C302" s="16">
        <v>9000</v>
      </c>
      <c r="D302" s="17">
        <v>109</v>
      </c>
      <c r="E302" s="24">
        <v>10553</v>
      </c>
      <c r="F302" s="25">
        <v>0.53500000000000003</v>
      </c>
      <c r="G302" s="26">
        <v>594</v>
      </c>
      <c r="H302" s="27" t="s">
        <v>14</v>
      </c>
      <c r="I302" s="28">
        <v>32550</v>
      </c>
      <c r="J302" s="29">
        <v>13632.8</v>
      </c>
    </row>
    <row r="303" spans="1:10">
      <c r="A303" s="14" t="s">
        <v>612</v>
      </c>
      <c r="B303" s="15" t="s">
        <v>613</v>
      </c>
      <c r="C303" s="16">
        <v>30000</v>
      </c>
      <c r="D303" s="17" t="s">
        <v>14</v>
      </c>
      <c r="E303" s="24">
        <v>10529.6</v>
      </c>
      <c r="F303" s="25">
        <v>7.4999999999999997E-2</v>
      </c>
      <c r="G303" s="26">
        <v>930.7</v>
      </c>
      <c r="H303" s="27">
        <v>1.1160000000000001</v>
      </c>
      <c r="I303" s="28">
        <v>10095.299999999999</v>
      </c>
      <c r="J303" s="29">
        <v>7974.3</v>
      </c>
    </row>
    <row r="304" spans="1:10">
      <c r="A304" s="14" t="s">
        <v>614</v>
      </c>
      <c r="B304" s="15" t="s">
        <v>615</v>
      </c>
      <c r="C304" s="16">
        <v>2460</v>
      </c>
      <c r="D304" s="17">
        <v>32</v>
      </c>
      <c r="E304" s="24">
        <v>10484</v>
      </c>
      <c r="F304" s="25">
        <v>0.18899999999999997</v>
      </c>
      <c r="G304" s="26">
        <v>1.6</v>
      </c>
      <c r="H304" s="27">
        <v>-0.97</v>
      </c>
      <c r="I304" s="28">
        <v>16938.2</v>
      </c>
      <c r="J304" s="29">
        <v>9645.6</v>
      </c>
    </row>
    <row r="305" spans="1:10">
      <c r="A305" s="14" t="s">
        <v>616</v>
      </c>
      <c r="B305" s="15" t="s">
        <v>617</v>
      </c>
      <c r="C305" s="16">
        <v>8200</v>
      </c>
      <c r="D305" s="17">
        <v>-4</v>
      </c>
      <c r="E305" s="24">
        <v>10466</v>
      </c>
      <c r="F305" s="25">
        <v>6.0999999999999999E-2</v>
      </c>
      <c r="G305" s="26">
        <v>1263</v>
      </c>
      <c r="H305" s="27">
        <v>0.36</v>
      </c>
      <c r="I305" s="28">
        <v>178869</v>
      </c>
      <c r="J305" s="29">
        <v>11025.3</v>
      </c>
    </row>
    <row r="306" spans="1:10">
      <c r="A306" s="14" t="s">
        <v>618</v>
      </c>
      <c r="B306" s="15" t="s">
        <v>619</v>
      </c>
      <c r="C306" s="16">
        <v>22899</v>
      </c>
      <c r="D306" s="17">
        <v>-1</v>
      </c>
      <c r="E306" s="24">
        <v>10431</v>
      </c>
      <c r="F306" s="25">
        <v>7.0999999999999994E-2</v>
      </c>
      <c r="G306" s="26">
        <v>2775</v>
      </c>
      <c r="H306" s="27">
        <v>0.221</v>
      </c>
      <c r="I306" s="28">
        <v>215543</v>
      </c>
      <c r="J306" s="29">
        <v>26262.9</v>
      </c>
    </row>
    <row r="307" spans="1:10">
      <c r="A307" s="14" t="s">
        <v>620</v>
      </c>
      <c r="B307" s="15" t="s">
        <v>621</v>
      </c>
      <c r="C307" s="16">
        <v>58000</v>
      </c>
      <c r="D307" s="17">
        <v>-1</v>
      </c>
      <c r="E307" s="24">
        <v>10412</v>
      </c>
      <c r="F307" s="25">
        <v>6.9000000000000006E-2</v>
      </c>
      <c r="G307" s="26">
        <v>259</v>
      </c>
      <c r="H307" s="27">
        <v>-0.80200000000000005</v>
      </c>
      <c r="I307" s="28">
        <v>22549</v>
      </c>
      <c r="J307" s="29">
        <v>28280.9</v>
      </c>
    </row>
    <row r="308" spans="1:10">
      <c r="A308" s="14" t="s">
        <v>622</v>
      </c>
      <c r="B308" s="15" t="s">
        <v>623</v>
      </c>
      <c r="C308" s="16">
        <v>11975</v>
      </c>
      <c r="D308" s="17">
        <v>5</v>
      </c>
      <c r="E308" s="24">
        <v>10336.200000000001</v>
      </c>
      <c r="F308" s="25">
        <v>8.3000000000000004E-2</v>
      </c>
      <c r="G308" s="26">
        <v>295.3</v>
      </c>
      <c r="H308" s="27">
        <v>0.89700000000000002</v>
      </c>
      <c r="I308" s="28">
        <v>27502.5</v>
      </c>
      <c r="J308" s="29" t="s">
        <v>14</v>
      </c>
    </row>
    <row r="309" spans="1:10">
      <c r="A309" s="14" t="s">
        <v>624</v>
      </c>
      <c r="B309" s="15" t="s">
        <v>625</v>
      </c>
      <c r="C309" s="16">
        <v>3717</v>
      </c>
      <c r="D309" s="17">
        <v>77</v>
      </c>
      <c r="E309" s="24">
        <v>10265.6</v>
      </c>
      <c r="F309" s="25">
        <v>0.39700000000000002</v>
      </c>
      <c r="G309" s="26">
        <v>340.1</v>
      </c>
      <c r="H309" s="27">
        <v>0.17799999999999999</v>
      </c>
      <c r="I309" s="28">
        <v>5760.6</v>
      </c>
      <c r="J309" s="29">
        <v>2821.7</v>
      </c>
    </row>
    <row r="310" spans="1:10">
      <c r="A310" s="14" t="s">
        <v>626</v>
      </c>
      <c r="B310" s="15" t="s">
        <v>627</v>
      </c>
      <c r="C310" s="16">
        <v>13100</v>
      </c>
      <c r="D310" s="17">
        <v>34</v>
      </c>
      <c r="E310" s="24">
        <v>10250</v>
      </c>
      <c r="F310" s="25">
        <v>0.19600000000000001</v>
      </c>
      <c r="G310" s="26">
        <v>340</v>
      </c>
      <c r="H310" s="27">
        <v>10.333</v>
      </c>
      <c r="I310" s="28">
        <v>7230</v>
      </c>
      <c r="J310" s="29">
        <v>3199.8</v>
      </c>
    </row>
    <row r="311" spans="1:10">
      <c r="A311" s="14" t="s">
        <v>628</v>
      </c>
      <c r="B311" s="15" t="s">
        <v>629</v>
      </c>
      <c r="C311" s="16">
        <v>2350</v>
      </c>
      <c r="D311" s="17">
        <v>5</v>
      </c>
      <c r="E311" s="24">
        <v>10231</v>
      </c>
      <c r="F311" s="25">
        <v>7.6999999999999999E-2</v>
      </c>
      <c r="G311" s="26">
        <v>873</v>
      </c>
      <c r="H311" s="27">
        <v>-0.08</v>
      </c>
      <c r="I311" s="28">
        <v>10947</v>
      </c>
      <c r="J311" s="29">
        <v>5058.3</v>
      </c>
    </row>
    <row r="312" spans="1:10">
      <c r="A312" s="14" t="s">
        <v>630</v>
      </c>
      <c r="B312" s="15" t="s">
        <v>631</v>
      </c>
      <c r="C312" s="16">
        <v>10000</v>
      </c>
      <c r="D312" s="17">
        <v>9</v>
      </c>
      <c r="E312" s="24">
        <v>10226.700000000001</v>
      </c>
      <c r="F312" s="25">
        <v>0.10300000000000001</v>
      </c>
      <c r="G312" s="26">
        <v>165.7</v>
      </c>
      <c r="H312" s="27">
        <v>0.27300000000000002</v>
      </c>
      <c r="I312" s="28">
        <v>2964.5</v>
      </c>
      <c r="J312" s="29">
        <v>671.8</v>
      </c>
    </row>
    <row r="313" spans="1:10">
      <c r="A313" s="14" t="s">
        <v>632</v>
      </c>
      <c r="B313" s="15" t="s">
        <v>633</v>
      </c>
      <c r="C313" s="16">
        <v>32000</v>
      </c>
      <c r="D313" s="17">
        <v>-19</v>
      </c>
      <c r="E313" s="24">
        <v>10194</v>
      </c>
      <c r="F313" s="25">
        <v>2E-3</v>
      </c>
      <c r="G313" s="26">
        <v>581</v>
      </c>
      <c r="H313" s="27">
        <v>0.58699999999999997</v>
      </c>
      <c r="I313" s="28">
        <v>8770</v>
      </c>
      <c r="J313" s="29">
        <v>9205.1</v>
      </c>
    </row>
    <row r="314" spans="1:10">
      <c r="A314" s="14" t="s">
        <v>634</v>
      </c>
      <c r="B314" s="15" t="s">
        <v>635</v>
      </c>
      <c r="C314" s="16">
        <v>5086</v>
      </c>
      <c r="D314" s="17">
        <v>29</v>
      </c>
      <c r="E314" s="24">
        <v>10188.299999999999</v>
      </c>
      <c r="F314" s="25">
        <v>0.188</v>
      </c>
      <c r="G314" s="26">
        <v>1022</v>
      </c>
      <c r="H314" s="27">
        <v>1.2849999999999999</v>
      </c>
      <c r="I314" s="28">
        <v>10173</v>
      </c>
      <c r="J314" s="29">
        <v>7758.4</v>
      </c>
    </row>
    <row r="315" spans="1:10">
      <c r="A315" s="14" t="s">
        <v>636</v>
      </c>
      <c r="B315" s="15" t="s">
        <v>637</v>
      </c>
      <c r="C315" s="16">
        <v>14595</v>
      </c>
      <c r="D315" s="17">
        <v>-3</v>
      </c>
      <c r="E315" s="24">
        <v>10151</v>
      </c>
      <c r="F315" s="25">
        <v>6.3E-2</v>
      </c>
      <c r="G315" s="26">
        <v>1080</v>
      </c>
      <c r="H315" s="27">
        <v>-0.22</v>
      </c>
      <c r="I315" s="28">
        <v>15995</v>
      </c>
      <c r="J315" s="29">
        <v>10531.1</v>
      </c>
    </row>
    <row r="316" spans="1:10">
      <c r="A316" s="14" t="s">
        <v>638</v>
      </c>
      <c r="B316" s="15" t="s">
        <v>639</v>
      </c>
      <c r="C316" s="16">
        <v>36000</v>
      </c>
      <c r="D316" s="17">
        <v>-18</v>
      </c>
      <c r="E316" s="24">
        <v>10040.9</v>
      </c>
      <c r="F316" s="25">
        <v>0</v>
      </c>
      <c r="G316" s="26">
        <v>1036.9000000000001</v>
      </c>
      <c r="H316" s="27">
        <v>-0.189</v>
      </c>
      <c r="I316" s="28">
        <v>21617</v>
      </c>
      <c r="J316" s="29">
        <v>25851.5</v>
      </c>
    </row>
    <row r="317" spans="1:10">
      <c r="A317" s="14" t="s">
        <v>640</v>
      </c>
      <c r="B317" s="15" t="s">
        <v>641</v>
      </c>
      <c r="C317" s="16">
        <v>42100</v>
      </c>
      <c r="D317" s="17" t="s">
        <v>14</v>
      </c>
      <c r="E317" s="24">
        <v>9983.6</v>
      </c>
      <c r="F317" s="25">
        <v>5.2000000000000005E-2</v>
      </c>
      <c r="G317" s="26">
        <v>861.7</v>
      </c>
      <c r="H317" s="27">
        <v>-0.113</v>
      </c>
      <c r="I317" s="28">
        <v>13099.1</v>
      </c>
      <c r="J317" s="29">
        <v>9121.9</v>
      </c>
    </row>
    <row r="318" spans="1:10">
      <c r="A318" s="14" t="s">
        <v>642</v>
      </c>
      <c r="B318" s="15" t="s">
        <v>643</v>
      </c>
      <c r="C318" s="16">
        <v>9700</v>
      </c>
      <c r="D318" s="17">
        <v>-18</v>
      </c>
      <c r="E318" s="24">
        <v>9951.6</v>
      </c>
      <c r="F318" s="25">
        <v>9.0000000000000011E-3</v>
      </c>
      <c r="G318" s="26">
        <v>51.7</v>
      </c>
      <c r="H318" s="27">
        <v>-0.44500000000000001</v>
      </c>
      <c r="I318" s="28">
        <v>3796.8</v>
      </c>
      <c r="J318" s="29">
        <v>636.70000000000005</v>
      </c>
    </row>
    <row r="319" spans="1:10">
      <c r="A319" s="14" t="s">
        <v>644</v>
      </c>
      <c r="B319" s="15" t="s">
        <v>645</v>
      </c>
      <c r="C319" s="16">
        <v>17900</v>
      </c>
      <c r="D319" s="17">
        <v>1</v>
      </c>
      <c r="E319" s="24">
        <v>9838.7000000000007</v>
      </c>
      <c r="F319" s="25">
        <v>5.5999999999999994E-2</v>
      </c>
      <c r="G319" s="26">
        <v>-437</v>
      </c>
      <c r="H319" s="27">
        <v>-7.0030000000000001</v>
      </c>
      <c r="I319" s="28">
        <v>3773.8</v>
      </c>
      <c r="J319" s="29">
        <v>258.39999999999998</v>
      </c>
    </row>
    <row r="320" spans="1:10">
      <c r="A320" s="14" t="s">
        <v>646</v>
      </c>
      <c r="B320" s="15" t="s">
        <v>647</v>
      </c>
      <c r="C320" s="16">
        <v>32400</v>
      </c>
      <c r="D320" s="17">
        <v>-27</v>
      </c>
      <c r="E320" s="24">
        <v>9830</v>
      </c>
      <c r="F320" s="25">
        <v>-4.2000000000000003E-2</v>
      </c>
      <c r="G320" s="26">
        <v>361</v>
      </c>
      <c r="H320" s="27">
        <v>0.85099999999999998</v>
      </c>
      <c r="I320" s="28">
        <v>14874</v>
      </c>
      <c r="J320" s="29">
        <v>7307.6</v>
      </c>
    </row>
    <row r="321" spans="1:10">
      <c r="A321" s="14" t="s">
        <v>648</v>
      </c>
      <c r="B321" s="15" t="s">
        <v>649</v>
      </c>
      <c r="C321" s="16">
        <v>32000</v>
      </c>
      <c r="D321" s="17">
        <v>9</v>
      </c>
      <c r="E321" s="24">
        <v>9823</v>
      </c>
      <c r="F321" s="25">
        <v>8.5999999999999993E-2</v>
      </c>
      <c r="G321" s="26">
        <v>1671</v>
      </c>
      <c r="H321" s="27">
        <v>15.067</v>
      </c>
      <c r="I321" s="28">
        <v>20999</v>
      </c>
      <c r="J321" s="29">
        <v>53367.4</v>
      </c>
    </row>
    <row r="322" spans="1:10">
      <c r="A322" s="14" t="s">
        <v>650</v>
      </c>
      <c r="B322" s="15" t="s">
        <v>651</v>
      </c>
      <c r="C322" s="16">
        <v>2650</v>
      </c>
      <c r="D322" s="17">
        <v>24</v>
      </c>
      <c r="E322" s="24">
        <v>9822</v>
      </c>
      <c r="F322" s="25">
        <v>0.161</v>
      </c>
      <c r="G322" s="26">
        <v>298</v>
      </c>
      <c r="H322" s="27">
        <v>0.30099999999999999</v>
      </c>
      <c r="I322" s="28">
        <v>14266</v>
      </c>
      <c r="J322" s="29">
        <v>4736.6000000000004</v>
      </c>
    </row>
    <row r="323" spans="1:10">
      <c r="A323" s="14" t="s">
        <v>652</v>
      </c>
      <c r="B323" s="15" t="s">
        <v>653</v>
      </c>
      <c r="C323" s="16">
        <v>62091</v>
      </c>
      <c r="D323" s="17">
        <v>-32</v>
      </c>
      <c r="E323" s="24">
        <v>9801.1</v>
      </c>
      <c r="F323" s="25">
        <v>-5.5999999999999994E-2</v>
      </c>
      <c r="G323" s="26">
        <v>190.4</v>
      </c>
      <c r="H323" s="27">
        <v>-0.55400000000000005</v>
      </c>
      <c r="I323" s="28">
        <v>6721.6</v>
      </c>
      <c r="J323" s="29">
        <v>6413.4</v>
      </c>
    </row>
    <row r="324" spans="1:10">
      <c r="A324" s="14" t="s">
        <v>654</v>
      </c>
      <c r="B324" s="15" t="s">
        <v>655</v>
      </c>
      <c r="C324" s="16">
        <v>54000</v>
      </c>
      <c r="D324" s="17">
        <v>37</v>
      </c>
      <c r="E324" s="24">
        <v>9714.4</v>
      </c>
      <c r="F324" s="25">
        <v>0.23199999999999998</v>
      </c>
      <c r="G324" s="26">
        <v>618.9</v>
      </c>
      <c r="H324" s="27">
        <v>6.9000000000000006E-2</v>
      </c>
      <c r="I324" s="28">
        <v>15620.3</v>
      </c>
      <c r="J324" s="29">
        <v>8087</v>
      </c>
    </row>
    <row r="325" spans="1:10">
      <c r="A325" s="14" t="s">
        <v>656</v>
      </c>
      <c r="B325" s="15" t="s">
        <v>657</v>
      </c>
      <c r="C325" s="16">
        <v>13145</v>
      </c>
      <c r="D325" s="17">
        <v>4</v>
      </c>
      <c r="E325" s="24">
        <v>9696</v>
      </c>
      <c r="F325" s="25">
        <v>6.7000000000000004E-2</v>
      </c>
      <c r="G325" s="26">
        <v>1438</v>
      </c>
      <c r="H325" s="27">
        <v>-8.5999999999999993E-2</v>
      </c>
      <c r="I325" s="28">
        <v>45326</v>
      </c>
      <c r="J325" s="29">
        <v>30002</v>
      </c>
    </row>
    <row r="326" spans="1:10">
      <c r="A326" s="14" t="s">
        <v>658</v>
      </c>
      <c r="B326" s="15" t="s">
        <v>659</v>
      </c>
      <c r="C326" s="16">
        <v>29350</v>
      </c>
      <c r="D326" s="17">
        <v>8</v>
      </c>
      <c r="E326" s="24">
        <v>9656.7999999999993</v>
      </c>
      <c r="F326" s="25">
        <v>8.3000000000000004E-2</v>
      </c>
      <c r="G326" s="26">
        <v>746.4</v>
      </c>
      <c r="H326" s="27">
        <v>0.38800000000000001</v>
      </c>
      <c r="I326" s="28">
        <v>11863.7</v>
      </c>
      <c r="J326" s="29">
        <v>9164.1</v>
      </c>
    </row>
    <row r="327" spans="1:10">
      <c r="A327" s="14" t="s">
        <v>660</v>
      </c>
      <c r="B327" s="15" t="s">
        <v>661</v>
      </c>
      <c r="C327" s="16">
        <v>13600</v>
      </c>
      <c r="D327" s="17">
        <v>57</v>
      </c>
      <c r="E327" s="24">
        <v>9587.2999999999993</v>
      </c>
      <c r="F327" s="25">
        <v>0.29399999999999998</v>
      </c>
      <c r="G327" s="26">
        <v>470</v>
      </c>
      <c r="H327" s="27" t="s">
        <v>14</v>
      </c>
      <c r="I327" s="28">
        <v>20119.2</v>
      </c>
      <c r="J327" s="29">
        <v>10527.2</v>
      </c>
    </row>
    <row r="328" spans="1:10">
      <c r="A328" s="14" t="s">
        <v>662</v>
      </c>
      <c r="B328" s="15" t="s">
        <v>663</v>
      </c>
      <c r="C328" s="16">
        <v>55500</v>
      </c>
      <c r="D328" s="17">
        <v>-9</v>
      </c>
      <c r="E328" s="24">
        <v>9580.6</v>
      </c>
      <c r="F328" s="25">
        <v>2.2000000000000002E-2</v>
      </c>
      <c r="G328" s="26">
        <v>423.8</v>
      </c>
      <c r="H328" s="27">
        <v>-0.109</v>
      </c>
      <c r="I328" s="28">
        <v>9040.6</v>
      </c>
      <c r="J328" s="29">
        <v>12221.9</v>
      </c>
    </row>
    <row r="329" spans="1:10">
      <c r="A329" s="14" t="s">
        <v>664</v>
      </c>
      <c r="B329" s="15" t="s">
        <v>665</v>
      </c>
      <c r="C329" s="16">
        <v>11993</v>
      </c>
      <c r="D329" s="17" t="s">
        <v>14</v>
      </c>
      <c r="E329" s="24">
        <v>9566.6</v>
      </c>
      <c r="F329" s="25">
        <v>2.6000000000000002E-2</v>
      </c>
      <c r="G329" s="26">
        <v>18.8</v>
      </c>
      <c r="H329" s="27">
        <v>-0.98799999999999999</v>
      </c>
      <c r="I329" s="28">
        <v>33613.800000000003</v>
      </c>
      <c r="J329" s="29">
        <v>14708</v>
      </c>
    </row>
    <row r="330" spans="1:10">
      <c r="A330" s="14" t="s">
        <v>666</v>
      </c>
      <c r="B330" s="15" t="s">
        <v>667</v>
      </c>
      <c r="C330" s="16">
        <v>20100</v>
      </c>
      <c r="D330" s="17">
        <v>-5</v>
      </c>
      <c r="E330" s="24">
        <v>9545.7000000000007</v>
      </c>
      <c r="F330" s="25">
        <v>4.0999999999999995E-2</v>
      </c>
      <c r="G330" s="26">
        <v>1012.1</v>
      </c>
      <c r="H330" s="27">
        <v>0.19500000000000001</v>
      </c>
      <c r="I330" s="28">
        <v>8142.3</v>
      </c>
      <c r="J330" s="29">
        <v>23976.799999999999</v>
      </c>
    </row>
    <row r="331" spans="1:10">
      <c r="A331" s="14" t="s">
        <v>668</v>
      </c>
      <c r="B331" s="15" t="s">
        <v>669</v>
      </c>
      <c r="C331" s="16">
        <v>64325</v>
      </c>
      <c r="D331" s="17" t="s">
        <v>14</v>
      </c>
      <c r="E331" s="24">
        <v>9536.4</v>
      </c>
      <c r="F331" s="25">
        <v>6.2E-2</v>
      </c>
      <c r="G331" s="26">
        <v>1324.5</v>
      </c>
      <c r="H331" s="27">
        <v>0.16800000000000001</v>
      </c>
      <c r="I331" s="28">
        <v>7980.8</v>
      </c>
      <c r="J331" s="29">
        <v>30438.400000000001</v>
      </c>
    </row>
    <row r="332" spans="1:10">
      <c r="A332" s="14" t="s">
        <v>670</v>
      </c>
      <c r="B332" s="15" t="s">
        <v>671</v>
      </c>
      <c r="C332" s="16">
        <v>2282</v>
      </c>
      <c r="D332" s="17">
        <v>6</v>
      </c>
      <c r="E332" s="24">
        <v>9512</v>
      </c>
      <c r="F332" s="25">
        <v>8.6999999999999994E-2</v>
      </c>
      <c r="G332" s="26">
        <v>10</v>
      </c>
      <c r="H332" s="27" t="s">
        <v>14</v>
      </c>
      <c r="I332" s="28">
        <v>16062</v>
      </c>
      <c r="J332" s="29" t="s">
        <v>14</v>
      </c>
    </row>
    <row r="333" spans="1:10">
      <c r="A333" s="14" t="s">
        <v>672</v>
      </c>
      <c r="B333" s="15" t="s">
        <v>673</v>
      </c>
      <c r="C333" s="16">
        <v>38000</v>
      </c>
      <c r="D333" s="17">
        <v>4</v>
      </c>
      <c r="E333" s="24">
        <v>9504</v>
      </c>
      <c r="F333" s="25">
        <v>0.08</v>
      </c>
      <c r="G333" s="26">
        <v>-225</v>
      </c>
      <c r="H333" s="27">
        <v>-1.6879999999999999</v>
      </c>
      <c r="I333" s="28">
        <v>21382</v>
      </c>
      <c r="J333" s="29">
        <v>1457.8</v>
      </c>
    </row>
    <row r="334" spans="1:10">
      <c r="A334" s="14" t="s">
        <v>674</v>
      </c>
      <c r="B334" s="15" t="s">
        <v>675</v>
      </c>
      <c r="C334" s="16">
        <v>19000</v>
      </c>
      <c r="D334" s="17">
        <v>-78</v>
      </c>
      <c r="E334" s="24">
        <v>9498</v>
      </c>
      <c r="F334" s="25">
        <v>-0.21199999999999999</v>
      </c>
      <c r="G334" s="26">
        <v>1005</v>
      </c>
      <c r="H334" s="27">
        <v>-0.314</v>
      </c>
      <c r="I334" s="28">
        <v>38327</v>
      </c>
      <c r="J334" s="29">
        <v>24767.200000000001</v>
      </c>
    </row>
    <row r="335" spans="1:10">
      <c r="A335" s="14" t="s">
        <v>676</v>
      </c>
      <c r="B335" s="15" t="s">
        <v>677</v>
      </c>
      <c r="C335" s="16">
        <v>3177</v>
      </c>
      <c r="D335" s="17">
        <v>164</v>
      </c>
      <c r="E335" s="24">
        <v>9415</v>
      </c>
      <c r="F335" s="25">
        <v>0.72599999999999998</v>
      </c>
      <c r="G335" s="26">
        <v>978</v>
      </c>
      <c r="H335" s="27">
        <v>0.17399999999999999</v>
      </c>
      <c r="I335" s="28">
        <v>17903</v>
      </c>
      <c r="J335" s="29">
        <v>25639.3</v>
      </c>
    </row>
    <row r="336" spans="1:10">
      <c r="A336" s="14" t="s">
        <v>678</v>
      </c>
      <c r="B336" s="15" t="s">
        <v>679</v>
      </c>
      <c r="C336" s="16">
        <v>20000</v>
      </c>
      <c r="D336" s="17">
        <v>37</v>
      </c>
      <c r="E336" s="24">
        <v>9398</v>
      </c>
      <c r="F336" s="25">
        <v>0.22800000000000001</v>
      </c>
      <c r="G336" s="26">
        <v>-168.8</v>
      </c>
      <c r="H336" s="27" t="s">
        <v>14</v>
      </c>
      <c r="I336" s="28">
        <v>22630.2</v>
      </c>
      <c r="J336" s="29">
        <v>8639.5</v>
      </c>
    </row>
    <row r="337" spans="1:10">
      <c r="A337" s="14" t="s">
        <v>680</v>
      </c>
      <c r="B337" s="15" t="s">
        <v>681</v>
      </c>
      <c r="C337" s="16">
        <v>21200</v>
      </c>
      <c r="D337" s="17">
        <v>12</v>
      </c>
      <c r="E337" s="24">
        <v>9352</v>
      </c>
      <c r="F337" s="25">
        <v>0.126</v>
      </c>
      <c r="G337" s="26">
        <v>285.5</v>
      </c>
      <c r="H337" s="27">
        <v>0.53200000000000003</v>
      </c>
      <c r="I337" s="28">
        <v>7626.4</v>
      </c>
      <c r="J337" s="29">
        <v>5335.4</v>
      </c>
    </row>
    <row r="338" spans="1:10">
      <c r="A338" s="14" t="s">
        <v>682</v>
      </c>
      <c r="B338" s="15" t="s">
        <v>683</v>
      </c>
      <c r="C338" s="16">
        <v>6314</v>
      </c>
      <c r="D338" s="17">
        <v>1</v>
      </c>
      <c r="E338" s="24">
        <v>9347.2000000000007</v>
      </c>
      <c r="F338" s="25">
        <v>7.0000000000000007E-2</v>
      </c>
      <c r="G338" s="26">
        <v>277.3</v>
      </c>
      <c r="H338" s="27">
        <v>-0.67900000000000005</v>
      </c>
      <c r="I338" s="28">
        <v>43913.4</v>
      </c>
      <c r="J338" s="29" t="s">
        <v>14</v>
      </c>
    </row>
    <row r="339" spans="1:10">
      <c r="A339" s="14" t="s">
        <v>684</v>
      </c>
      <c r="B339" s="15" t="s">
        <v>685</v>
      </c>
      <c r="C339" s="16">
        <v>5275</v>
      </c>
      <c r="D339" s="17">
        <v>162</v>
      </c>
      <c r="E339" s="24">
        <v>9144</v>
      </c>
      <c r="F339" s="25">
        <v>0.68400000000000005</v>
      </c>
      <c r="G339" s="26">
        <v>-54</v>
      </c>
      <c r="H339" s="27" t="s">
        <v>14</v>
      </c>
      <c r="I339" s="28">
        <v>26024</v>
      </c>
      <c r="J339" s="29">
        <v>12647.8</v>
      </c>
    </row>
    <row r="340" spans="1:10">
      <c r="A340" s="14" t="s">
        <v>686</v>
      </c>
      <c r="B340" s="15" t="s">
        <v>687</v>
      </c>
      <c r="C340" s="16">
        <v>25600</v>
      </c>
      <c r="D340" s="17">
        <v>-5</v>
      </c>
      <c r="E340" s="24">
        <v>9124</v>
      </c>
      <c r="F340" s="25">
        <v>3.1E-2</v>
      </c>
      <c r="G340" s="26">
        <v>165</v>
      </c>
      <c r="H340" s="27">
        <v>-0.54300000000000004</v>
      </c>
      <c r="I340" s="28">
        <v>19149</v>
      </c>
      <c r="J340" s="29">
        <v>2646.2</v>
      </c>
    </row>
    <row r="341" spans="1:10">
      <c r="A341" s="14" t="s">
        <v>688</v>
      </c>
      <c r="B341" s="15" t="s">
        <v>689</v>
      </c>
      <c r="C341" s="16">
        <v>21357</v>
      </c>
      <c r="D341" s="17">
        <v>50</v>
      </c>
      <c r="E341" s="24">
        <v>9030</v>
      </c>
      <c r="F341" s="25">
        <v>0.23699999999999999</v>
      </c>
      <c r="G341" s="26">
        <v>2590.8000000000002</v>
      </c>
      <c r="H341" s="27">
        <v>0.52900000000000003</v>
      </c>
      <c r="I341" s="28">
        <v>18768.7</v>
      </c>
      <c r="J341" s="29">
        <v>130034</v>
      </c>
    </row>
    <row r="342" spans="1:10">
      <c r="A342" s="14" t="s">
        <v>690</v>
      </c>
      <c r="B342" s="15" t="s">
        <v>691</v>
      </c>
      <c r="C342" s="16">
        <v>20000</v>
      </c>
      <c r="D342" s="17">
        <v>-1</v>
      </c>
      <c r="E342" s="24">
        <v>9025</v>
      </c>
      <c r="F342" s="25">
        <v>0.04</v>
      </c>
      <c r="G342" s="26">
        <v>468</v>
      </c>
      <c r="H342" s="27">
        <v>0.26100000000000001</v>
      </c>
      <c r="I342" s="28">
        <v>4760</v>
      </c>
      <c r="J342" s="29" t="s">
        <v>14</v>
      </c>
    </row>
    <row r="343" spans="1:10">
      <c r="A343" s="14" t="s">
        <v>692</v>
      </c>
      <c r="B343" s="15" t="s">
        <v>693</v>
      </c>
      <c r="C343" s="16">
        <v>28000</v>
      </c>
      <c r="D343" s="17">
        <v>9</v>
      </c>
      <c r="E343" s="24">
        <v>9024</v>
      </c>
      <c r="F343" s="25">
        <v>0.109</v>
      </c>
      <c r="G343" s="26">
        <v>-1514</v>
      </c>
      <c r="H343" s="27" t="s">
        <v>14</v>
      </c>
      <c r="I343" s="28">
        <v>16346</v>
      </c>
      <c r="J343" s="29">
        <v>7286.8</v>
      </c>
    </row>
    <row r="344" spans="1:10">
      <c r="A344" s="14" t="s">
        <v>694</v>
      </c>
      <c r="B344" s="15" t="s">
        <v>695</v>
      </c>
      <c r="C344" s="16">
        <v>1260</v>
      </c>
      <c r="D344" s="17" t="s">
        <v>14</v>
      </c>
      <c r="E344" s="24">
        <v>8965</v>
      </c>
      <c r="F344" s="25" t="s">
        <v>14</v>
      </c>
      <c r="G344" s="26">
        <v>865</v>
      </c>
      <c r="H344" s="27" t="s">
        <v>14</v>
      </c>
      <c r="I344" s="28">
        <v>206294</v>
      </c>
      <c r="J344" s="29">
        <v>4230.2</v>
      </c>
    </row>
    <row r="345" spans="1:10">
      <c r="A345" s="14" t="s">
        <v>696</v>
      </c>
      <c r="B345" s="15" t="s">
        <v>697</v>
      </c>
      <c r="C345" s="16">
        <v>6000</v>
      </c>
      <c r="D345" s="17">
        <v>-36</v>
      </c>
      <c r="E345" s="24">
        <v>8934</v>
      </c>
      <c r="F345" s="25">
        <v>-7.4999999999999997E-2</v>
      </c>
      <c r="G345" s="26">
        <v>875</v>
      </c>
      <c r="H345" s="27" t="s">
        <v>14</v>
      </c>
      <c r="I345" s="28">
        <v>154682</v>
      </c>
      <c r="J345" s="29">
        <v>7291</v>
      </c>
    </row>
    <row r="346" spans="1:10">
      <c r="A346" s="14" t="s">
        <v>698</v>
      </c>
      <c r="B346" s="15" t="s">
        <v>699</v>
      </c>
      <c r="C346" s="16">
        <v>16150</v>
      </c>
      <c r="D346" s="17">
        <v>1</v>
      </c>
      <c r="E346" s="24">
        <v>8930.2000000000007</v>
      </c>
      <c r="F346" s="25">
        <v>5.7999999999999996E-2</v>
      </c>
      <c r="G346" s="26">
        <v>1497.8</v>
      </c>
      <c r="H346" s="27">
        <v>-0.501</v>
      </c>
      <c r="I346" s="28">
        <v>19178.3</v>
      </c>
      <c r="J346" s="29">
        <v>41940.800000000003</v>
      </c>
    </row>
    <row r="347" spans="1:10">
      <c r="A347" s="14" t="s">
        <v>700</v>
      </c>
      <c r="B347" s="15" t="s">
        <v>701</v>
      </c>
      <c r="C347" s="16">
        <v>169000</v>
      </c>
      <c r="D347" s="17">
        <v>-21</v>
      </c>
      <c r="E347" s="24">
        <v>8906</v>
      </c>
      <c r="F347" s="25">
        <v>-2.6000000000000002E-2</v>
      </c>
      <c r="G347" s="26">
        <v>764</v>
      </c>
      <c r="H347" s="27">
        <v>-0.39300000000000002</v>
      </c>
      <c r="I347" s="28">
        <v>13995</v>
      </c>
      <c r="J347" s="29">
        <v>24292.799999999999</v>
      </c>
    </row>
    <row r="348" spans="1:10">
      <c r="A348" s="14" t="s">
        <v>702</v>
      </c>
      <c r="B348" s="15" t="s">
        <v>703</v>
      </c>
      <c r="C348" s="16">
        <v>33000</v>
      </c>
      <c r="D348" s="17">
        <v>-24</v>
      </c>
      <c r="E348" s="24">
        <v>8850.7000000000007</v>
      </c>
      <c r="F348" s="25">
        <v>-4.0999999999999995E-2</v>
      </c>
      <c r="G348" s="26">
        <v>-673</v>
      </c>
      <c r="H348" s="27">
        <v>-20.395</v>
      </c>
      <c r="I348" s="28">
        <v>4044.3</v>
      </c>
      <c r="J348" s="29">
        <v>1036</v>
      </c>
    </row>
    <row r="349" spans="1:10">
      <c r="A349" s="14" t="s">
        <v>704</v>
      </c>
      <c r="B349" s="15" t="s">
        <v>705</v>
      </c>
      <c r="C349" s="16">
        <v>8700</v>
      </c>
      <c r="D349" s="17">
        <v>-1</v>
      </c>
      <c r="E349" s="24">
        <v>8696.2000000000007</v>
      </c>
      <c r="F349" s="25">
        <v>0.04</v>
      </c>
      <c r="G349" s="26">
        <v>-15.7</v>
      </c>
      <c r="H349" s="27" t="s">
        <v>14</v>
      </c>
      <c r="I349" s="28">
        <v>2529.6999999999998</v>
      </c>
      <c r="J349" s="29">
        <v>418.5</v>
      </c>
    </row>
    <row r="350" spans="1:10">
      <c r="A350" s="14" t="s">
        <v>706</v>
      </c>
      <c r="B350" s="15" t="s">
        <v>707</v>
      </c>
      <c r="C350" s="16">
        <v>5322</v>
      </c>
      <c r="D350" s="17">
        <v>5</v>
      </c>
      <c r="E350" s="24">
        <v>8686</v>
      </c>
      <c r="F350" s="25">
        <v>8.199999999999999E-2</v>
      </c>
      <c r="G350" s="26">
        <v>-155</v>
      </c>
      <c r="H350" s="27">
        <v>-1.071</v>
      </c>
      <c r="I350" s="28">
        <v>45302</v>
      </c>
      <c r="J350" s="29">
        <v>34801.1</v>
      </c>
    </row>
    <row r="351" spans="1:10">
      <c r="A351" s="14" t="s">
        <v>708</v>
      </c>
      <c r="B351" s="15" t="s">
        <v>709</v>
      </c>
      <c r="C351" s="16">
        <v>23000</v>
      </c>
      <c r="D351" s="17">
        <v>9</v>
      </c>
      <c r="E351" s="24">
        <v>8685</v>
      </c>
      <c r="F351" s="25">
        <v>0.10099999999999999</v>
      </c>
      <c r="G351" s="26">
        <v>261</v>
      </c>
      <c r="H351" s="27">
        <v>-0.70599999999999996</v>
      </c>
      <c r="I351" s="28">
        <v>14529</v>
      </c>
      <c r="J351" s="29">
        <v>11481.6</v>
      </c>
    </row>
    <row r="352" spans="1:10">
      <c r="A352" s="14" t="s">
        <v>710</v>
      </c>
      <c r="B352" s="15" t="s">
        <v>711</v>
      </c>
      <c r="C352" s="16">
        <v>31200</v>
      </c>
      <c r="D352" s="17">
        <v>65</v>
      </c>
      <c r="E352" s="24">
        <v>8665</v>
      </c>
      <c r="F352" s="25">
        <v>0.27</v>
      </c>
      <c r="G352" s="26">
        <v>1032</v>
      </c>
      <c r="H352" s="27">
        <v>0.46400000000000002</v>
      </c>
      <c r="I352" s="28">
        <v>19026</v>
      </c>
      <c r="J352" s="29" t="s">
        <v>14</v>
      </c>
    </row>
    <row r="353" spans="1:10">
      <c r="A353" s="14" t="s">
        <v>712</v>
      </c>
      <c r="B353" s="15" t="s">
        <v>713</v>
      </c>
      <c r="C353" s="16">
        <v>3708</v>
      </c>
      <c r="D353" s="17">
        <v>-8</v>
      </c>
      <c r="E353" s="24">
        <v>8635.2000000000007</v>
      </c>
      <c r="F353" s="25">
        <v>1.3000000000000001E-2</v>
      </c>
      <c r="G353" s="26">
        <v>1233.9000000000001</v>
      </c>
      <c r="H353" s="27">
        <v>1.21</v>
      </c>
      <c r="I353" s="28">
        <v>94482.9</v>
      </c>
      <c r="J353" s="29" t="s">
        <v>14</v>
      </c>
    </row>
    <row r="354" spans="1:10">
      <c r="A354" s="14" t="s">
        <v>714</v>
      </c>
      <c r="B354" s="15" t="s">
        <v>715</v>
      </c>
      <c r="C354" s="16">
        <v>8870</v>
      </c>
      <c r="D354" s="17" t="s">
        <v>14</v>
      </c>
      <c r="E354" s="24">
        <v>8635</v>
      </c>
      <c r="F354" s="25">
        <v>7.400000000000001E-2</v>
      </c>
      <c r="G354" s="26">
        <v>996</v>
      </c>
      <c r="H354" s="27">
        <v>-0.23599999999999999</v>
      </c>
      <c r="I354" s="28">
        <v>11602</v>
      </c>
      <c r="J354" s="29">
        <v>8718.2999999999993</v>
      </c>
    </row>
    <row r="355" spans="1:10">
      <c r="A355" s="14" t="s">
        <v>716</v>
      </c>
      <c r="B355" s="15" t="s">
        <v>717</v>
      </c>
      <c r="C355" s="16">
        <v>8500</v>
      </c>
      <c r="D355" s="17">
        <v>-4</v>
      </c>
      <c r="E355" s="24">
        <v>8632.5</v>
      </c>
      <c r="F355" s="25">
        <v>4.5999999999999999E-2</v>
      </c>
      <c r="G355" s="26">
        <v>172.3</v>
      </c>
      <c r="H355" s="27">
        <v>0.438</v>
      </c>
      <c r="I355" s="28">
        <v>5272.4</v>
      </c>
      <c r="J355" s="29">
        <v>3760.5</v>
      </c>
    </row>
    <row r="356" spans="1:10">
      <c r="A356" s="14" t="s">
        <v>718</v>
      </c>
      <c r="B356" s="15" t="s">
        <v>719</v>
      </c>
      <c r="C356" s="16">
        <v>27621</v>
      </c>
      <c r="D356" s="17">
        <v>41</v>
      </c>
      <c r="E356" s="24">
        <v>8614.9</v>
      </c>
      <c r="F356" s="25">
        <v>0.19800000000000001</v>
      </c>
      <c r="G356" s="26">
        <v>489.6</v>
      </c>
      <c r="H356" s="27">
        <v>-0.28699999999999998</v>
      </c>
      <c r="I356" s="28">
        <v>5091.6000000000004</v>
      </c>
      <c r="J356" s="29">
        <v>11014.2</v>
      </c>
    </row>
    <row r="357" spans="1:10">
      <c r="A357" s="14" t="s">
        <v>720</v>
      </c>
      <c r="B357" s="15" t="s">
        <v>721</v>
      </c>
      <c r="C357" s="16">
        <v>21173</v>
      </c>
      <c r="D357" s="17">
        <v>-30</v>
      </c>
      <c r="E357" s="24">
        <v>8611</v>
      </c>
      <c r="F357" s="25">
        <v>-5.7000000000000002E-2</v>
      </c>
      <c r="G357" s="26">
        <v>-643</v>
      </c>
      <c r="H357" s="27" t="s">
        <v>14</v>
      </c>
      <c r="I357" s="28">
        <v>23659</v>
      </c>
      <c r="J357" s="29">
        <v>209.6</v>
      </c>
    </row>
    <row r="358" spans="1:10">
      <c r="A358" s="14" t="s">
        <v>722</v>
      </c>
      <c r="B358" s="15" t="s">
        <v>723</v>
      </c>
      <c r="C358" s="16">
        <v>47000</v>
      </c>
      <c r="D358" s="17">
        <v>20</v>
      </c>
      <c r="E358" s="24">
        <v>8594</v>
      </c>
      <c r="F358" s="25">
        <v>0.13100000000000001</v>
      </c>
      <c r="G358" s="26">
        <v>990</v>
      </c>
      <c r="H358" s="27">
        <v>0.13500000000000001</v>
      </c>
      <c r="I358" s="28">
        <v>15815</v>
      </c>
      <c r="J358" s="29" t="s">
        <v>14</v>
      </c>
    </row>
    <row r="359" spans="1:10">
      <c r="A359" s="14" t="s">
        <v>724</v>
      </c>
      <c r="B359" s="15" t="s">
        <v>725</v>
      </c>
      <c r="C359" s="16">
        <v>34642</v>
      </c>
      <c r="D359" s="17">
        <v>31</v>
      </c>
      <c r="E359" s="24">
        <v>8453</v>
      </c>
      <c r="F359" s="25">
        <v>0.157</v>
      </c>
      <c r="G359" s="26">
        <v>-31</v>
      </c>
      <c r="H359" s="27" t="s">
        <v>14</v>
      </c>
      <c r="I359" s="28">
        <v>19796</v>
      </c>
      <c r="J359" s="29">
        <v>10214.700000000001</v>
      </c>
    </row>
    <row r="360" spans="1:10">
      <c r="A360" s="14" t="s">
        <v>726</v>
      </c>
      <c r="B360" s="15" t="s">
        <v>727</v>
      </c>
      <c r="C360" s="16">
        <v>7998</v>
      </c>
      <c r="D360" s="17">
        <v>6</v>
      </c>
      <c r="E360" s="24">
        <v>8448.2000000000007</v>
      </c>
      <c r="F360" s="25">
        <v>0.09</v>
      </c>
      <c r="G360" s="26">
        <v>1033</v>
      </c>
      <c r="H360" s="27">
        <v>4.5999999999999999E-2</v>
      </c>
      <c r="I360" s="28">
        <v>38241.300000000003</v>
      </c>
      <c r="J360" s="29">
        <v>22512.6</v>
      </c>
    </row>
    <row r="361" spans="1:10">
      <c r="A361" s="14" t="s">
        <v>728</v>
      </c>
      <c r="B361" s="15" t="s">
        <v>729</v>
      </c>
      <c r="C361" s="16">
        <v>27950</v>
      </c>
      <c r="D361" s="17">
        <v>-19</v>
      </c>
      <c r="E361" s="24">
        <v>8436.6</v>
      </c>
      <c r="F361" s="25">
        <v>-1.8000000000000002E-2</v>
      </c>
      <c r="G361" s="26">
        <v>319.89999999999998</v>
      </c>
      <c r="H361" s="27">
        <v>-1.0999999999999999E-2</v>
      </c>
      <c r="I361" s="28">
        <v>4187.1000000000004</v>
      </c>
      <c r="J361" s="29">
        <v>3544.9</v>
      </c>
    </row>
    <row r="362" spans="1:10">
      <c r="A362" s="14" t="s">
        <v>730</v>
      </c>
      <c r="B362" s="15" t="s">
        <v>731</v>
      </c>
      <c r="C362" s="16">
        <v>3500</v>
      </c>
      <c r="D362" s="17">
        <v>-12</v>
      </c>
      <c r="E362" s="24">
        <v>8430</v>
      </c>
      <c r="F362" s="25">
        <v>1.6E-2</v>
      </c>
      <c r="G362" s="26">
        <v>119</v>
      </c>
      <c r="H362" s="27">
        <v>-0.85399999999999998</v>
      </c>
      <c r="I362" s="28">
        <v>100923</v>
      </c>
      <c r="J362" s="29">
        <v>1918.5</v>
      </c>
    </row>
    <row r="363" spans="1:10">
      <c r="A363" s="14" t="s">
        <v>732</v>
      </c>
      <c r="B363" s="15" t="s">
        <v>733</v>
      </c>
      <c r="C363" s="16">
        <v>47000</v>
      </c>
      <c r="D363" s="17">
        <v>-35</v>
      </c>
      <c r="E363" s="24">
        <v>8423</v>
      </c>
      <c r="F363" s="25">
        <v>-7.6999999999999999E-2</v>
      </c>
      <c r="G363" s="26">
        <v>846</v>
      </c>
      <c r="H363" s="27">
        <v>-0.35899999999999999</v>
      </c>
      <c r="I363" s="28">
        <v>23770</v>
      </c>
      <c r="J363" s="29">
        <v>36546.5</v>
      </c>
    </row>
    <row r="364" spans="1:10">
      <c r="A364" s="14" t="s">
        <v>734</v>
      </c>
      <c r="B364" s="15" t="s">
        <v>735</v>
      </c>
      <c r="C364" s="16">
        <v>450000</v>
      </c>
      <c r="D364" s="17">
        <v>35</v>
      </c>
      <c r="E364" s="24">
        <v>8415</v>
      </c>
      <c r="F364" s="25">
        <v>0.17800000000000002</v>
      </c>
      <c r="G364" s="26">
        <v>708</v>
      </c>
      <c r="H364" s="27">
        <v>0.75700000000000001</v>
      </c>
      <c r="I364" s="28">
        <v>4610</v>
      </c>
      <c r="J364" s="29">
        <v>17019.2</v>
      </c>
    </row>
    <row r="365" spans="1:10">
      <c r="A365" s="14" t="s">
        <v>736</v>
      </c>
      <c r="B365" s="15" t="s">
        <v>737</v>
      </c>
      <c r="C365" s="16">
        <v>39600</v>
      </c>
      <c r="D365" s="17">
        <v>24</v>
      </c>
      <c r="E365" s="24">
        <v>8409.2000000000007</v>
      </c>
      <c r="F365" s="25">
        <v>0.14699999999999999</v>
      </c>
      <c r="G365" s="26">
        <v>273.3</v>
      </c>
      <c r="H365" s="27">
        <v>-0.65400000000000003</v>
      </c>
      <c r="I365" s="28">
        <v>13051.1</v>
      </c>
      <c r="J365" s="29">
        <v>3302.5</v>
      </c>
    </row>
    <row r="366" spans="1:10">
      <c r="A366" s="14" t="s">
        <v>738</v>
      </c>
      <c r="B366" s="15" t="s">
        <v>739</v>
      </c>
      <c r="C366" s="16">
        <v>9300</v>
      </c>
      <c r="D366" s="17">
        <v>-7</v>
      </c>
      <c r="E366" s="24">
        <v>8400.2000000000007</v>
      </c>
      <c r="F366" s="25">
        <v>0.06</v>
      </c>
      <c r="G366" s="26">
        <v>156.30000000000001</v>
      </c>
      <c r="H366" s="27">
        <v>0.434</v>
      </c>
      <c r="I366" s="28">
        <v>4653.1000000000004</v>
      </c>
      <c r="J366" s="29">
        <v>1878.7</v>
      </c>
    </row>
    <row r="367" spans="1:10">
      <c r="A367" s="14" t="s">
        <v>740</v>
      </c>
      <c r="B367" s="15" t="s">
        <v>741</v>
      </c>
      <c r="C367" s="16">
        <v>66000</v>
      </c>
      <c r="D367" s="17" t="s">
        <v>14</v>
      </c>
      <c r="E367" s="24">
        <v>8391</v>
      </c>
      <c r="F367" s="25">
        <v>0.72900000000000009</v>
      </c>
      <c r="G367" s="26">
        <v>303</v>
      </c>
      <c r="H367" s="27" t="s">
        <v>14</v>
      </c>
      <c r="I367" s="28">
        <v>25775</v>
      </c>
      <c r="J367" s="29">
        <v>5823.5</v>
      </c>
    </row>
    <row r="368" spans="1:10">
      <c r="A368" s="14" t="s">
        <v>742</v>
      </c>
      <c r="B368" s="15" t="s">
        <v>743</v>
      </c>
      <c r="C368" s="16">
        <v>26000</v>
      </c>
      <c r="D368" s="17">
        <v>7</v>
      </c>
      <c r="E368" s="24">
        <v>8359</v>
      </c>
      <c r="F368" s="25">
        <v>9.4E-2</v>
      </c>
      <c r="G368" s="26">
        <v>734</v>
      </c>
      <c r="H368" s="27">
        <v>0.377</v>
      </c>
      <c r="I368" s="28">
        <v>5393</v>
      </c>
      <c r="J368" s="29">
        <v>11568.7</v>
      </c>
    </row>
    <row r="369" spans="1:10">
      <c r="A369" s="14" t="s">
        <v>744</v>
      </c>
      <c r="B369" s="15" t="s">
        <v>745</v>
      </c>
      <c r="C369" s="16">
        <v>17500</v>
      </c>
      <c r="D369" s="17">
        <v>25</v>
      </c>
      <c r="E369" s="24">
        <v>8328.9</v>
      </c>
      <c r="F369" s="25">
        <v>0.14899999999999999</v>
      </c>
      <c r="G369" s="26">
        <v>430.2</v>
      </c>
      <c r="H369" s="27">
        <v>0.14899999999999999</v>
      </c>
      <c r="I369" s="28">
        <v>2778.7</v>
      </c>
      <c r="J369" s="29">
        <v>3434.3</v>
      </c>
    </row>
    <row r="370" spans="1:10">
      <c r="A370" s="14" t="s">
        <v>746</v>
      </c>
      <c r="B370" s="15" t="s">
        <v>747</v>
      </c>
      <c r="C370" s="16">
        <v>23376</v>
      </c>
      <c r="D370" s="17">
        <v>-13</v>
      </c>
      <c r="E370" s="24">
        <v>8264</v>
      </c>
      <c r="F370" s="25">
        <v>4.2000000000000003E-2</v>
      </c>
      <c r="G370" s="26">
        <v>437</v>
      </c>
      <c r="H370" s="27">
        <v>-0.57699999999999996</v>
      </c>
      <c r="I370" s="28">
        <v>10912</v>
      </c>
      <c r="J370" s="29">
        <v>6937.1</v>
      </c>
    </row>
    <row r="371" spans="1:10">
      <c r="A371" s="14" t="s">
        <v>748</v>
      </c>
      <c r="B371" s="15" t="s">
        <v>749</v>
      </c>
      <c r="C371" s="16">
        <v>73600</v>
      </c>
      <c r="D371" s="17">
        <v>34</v>
      </c>
      <c r="E371" s="24">
        <v>8202</v>
      </c>
      <c r="F371" s="25">
        <v>0.17</v>
      </c>
      <c r="G371" s="26">
        <v>1205</v>
      </c>
      <c r="H371" s="27">
        <v>0.85199999999999998</v>
      </c>
      <c r="I371" s="28">
        <v>10044.9</v>
      </c>
      <c r="J371" s="29">
        <v>28151.4</v>
      </c>
    </row>
    <row r="372" spans="1:10">
      <c r="A372" s="14" t="s">
        <v>750</v>
      </c>
      <c r="B372" s="15" t="s">
        <v>751</v>
      </c>
      <c r="C372" s="16">
        <v>9100</v>
      </c>
      <c r="D372" s="17" t="s">
        <v>14</v>
      </c>
      <c r="E372" s="24">
        <v>8176.6</v>
      </c>
      <c r="F372" s="25">
        <v>6.5000000000000002E-2</v>
      </c>
      <c r="G372" s="26">
        <v>227.3</v>
      </c>
      <c r="H372" s="27">
        <v>0.39100000000000001</v>
      </c>
      <c r="I372" s="28">
        <v>4605</v>
      </c>
      <c r="J372" s="29">
        <v>2395.8000000000002</v>
      </c>
    </row>
    <row r="373" spans="1:10">
      <c r="A373" s="14" t="s">
        <v>752</v>
      </c>
      <c r="B373" s="15" t="s">
        <v>753</v>
      </c>
      <c r="C373" s="16">
        <v>40000</v>
      </c>
      <c r="D373" s="17">
        <v>10</v>
      </c>
      <c r="E373" s="24">
        <v>8176</v>
      </c>
      <c r="F373" s="25">
        <v>9.9000000000000005E-2</v>
      </c>
      <c r="G373" s="26">
        <v>836</v>
      </c>
      <c r="H373" s="27">
        <v>0.745</v>
      </c>
      <c r="I373" s="28">
        <v>6383</v>
      </c>
      <c r="J373" s="29">
        <v>8631.2999999999993</v>
      </c>
    </row>
    <row r="374" spans="1:10">
      <c r="A374" s="14" t="s">
        <v>754</v>
      </c>
      <c r="B374" s="15" t="s">
        <v>755</v>
      </c>
      <c r="C374" s="16">
        <v>4700</v>
      </c>
      <c r="D374" s="17">
        <v>-131</v>
      </c>
      <c r="E374" s="24">
        <v>8151.8</v>
      </c>
      <c r="F374" s="25">
        <v>-0.34299999999999997</v>
      </c>
      <c r="G374" s="26">
        <v>1026.8</v>
      </c>
      <c r="H374" s="27">
        <v>4.9790000000000001</v>
      </c>
      <c r="I374" s="28">
        <v>47131.1</v>
      </c>
      <c r="J374" s="29">
        <v>5686.9</v>
      </c>
    </row>
    <row r="375" spans="1:10">
      <c r="A375" s="14" t="s">
        <v>756</v>
      </c>
      <c r="B375" s="15" t="s">
        <v>757</v>
      </c>
      <c r="C375" s="16">
        <v>30900</v>
      </c>
      <c r="D375" s="17">
        <v>20</v>
      </c>
      <c r="E375" s="24">
        <v>8143</v>
      </c>
      <c r="F375" s="25">
        <v>0.13</v>
      </c>
      <c r="G375" s="26">
        <v>427</v>
      </c>
      <c r="H375" s="27">
        <v>2.847</v>
      </c>
      <c r="I375" s="28">
        <v>5918</v>
      </c>
      <c r="J375" s="29">
        <v>2545</v>
      </c>
    </row>
    <row r="376" spans="1:10">
      <c r="A376" s="14" t="s">
        <v>758</v>
      </c>
      <c r="B376" s="15" t="s">
        <v>759</v>
      </c>
      <c r="C376" s="16">
        <v>17400</v>
      </c>
      <c r="D376" s="17">
        <v>34</v>
      </c>
      <c r="E376" s="24">
        <v>8138.4</v>
      </c>
      <c r="F376" s="25">
        <v>0.17600000000000002</v>
      </c>
      <c r="G376" s="26">
        <v>618.20000000000005</v>
      </c>
      <c r="H376" s="27">
        <v>0.26300000000000001</v>
      </c>
      <c r="I376" s="28">
        <v>3314.6</v>
      </c>
      <c r="J376" s="29">
        <v>13043.9</v>
      </c>
    </row>
    <row r="377" spans="1:10">
      <c r="A377" s="14" t="s">
        <v>760</v>
      </c>
      <c r="B377" s="15" t="s">
        <v>761</v>
      </c>
      <c r="C377" s="16">
        <v>33000</v>
      </c>
      <c r="D377" s="17">
        <v>-7</v>
      </c>
      <c r="E377" s="24">
        <v>8130.6</v>
      </c>
      <c r="F377" s="25">
        <v>5.7999999999999996E-2</v>
      </c>
      <c r="G377" s="26">
        <v>283.5</v>
      </c>
      <c r="H377" s="27">
        <v>0.248</v>
      </c>
      <c r="I377" s="28">
        <v>4088.8</v>
      </c>
      <c r="J377" s="29">
        <v>4092.3</v>
      </c>
    </row>
    <row r="378" spans="1:10">
      <c r="A378" s="14" t="s">
        <v>762</v>
      </c>
      <c r="B378" s="15" t="s">
        <v>763</v>
      </c>
      <c r="C378" s="16">
        <v>180656</v>
      </c>
      <c r="D378" s="17">
        <v>20</v>
      </c>
      <c r="E378" s="24">
        <v>8080.1</v>
      </c>
      <c r="F378" s="25">
        <v>0.127</v>
      </c>
      <c r="G378" s="26">
        <v>596</v>
      </c>
      <c r="H378" s="27">
        <v>0.24399999999999999</v>
      </c>
      <c r="I378" s="28">
        <v>5469.6</v>
      </c>
      <c r="J378" s="29">
        <v>15002.6</v>
      </c>
    </row>
    <row r="379" spans="1:10">
      <c r="A379" s="14" t="s">
        <v>764</v>
      </c>
      <c r="B379" s="15" t="s">
        <v>765</v>
      </c>
      <c r="C379" s="16">
        <v>11400</v>
      </c>
      <c r="D379" s="17">
        <v>-26</v>
      </c>
      <c r="E379" s="24">
        <v>8064.6</v>
      </c>
      <c r="F379" s="25">
        <v>-8.0000000000000002E-3</v>
      </c>
      <c r="G379" s="26">
        <v>33.6</v>
      </c>
      <c r="H379" s="27" t="s">
        <v>14</v>
      </c>
      <c r="I379" s="28">
        <v>1971.9</v>
      </c>
      <c r="J379" s="29">
        <v>570.6</v>
      </c>
    </row>
    <row r="380" spans="1:10">
      <c r="A380" s="14" t="s">
        <v>766</v>
      </c>
      <c r="B380" s="15" t="s">
        <v>767</v>
      </c>
      <c r="C380" s="16">
        <v>14250</v>
      </c>
      <c r="D380" s="17">
        <v>62</v>
      </c>
      <c r="E380" s="24">
        <v>8057.6</v>
      </c>
      <c r="F380" s="25">
        <v>0.25600000000000001</v>
      </c>
      <c r="G380" s="26">
        <v>251</v>
      </c>
      <c r="H380" s="27">
        <v>-0.51700000000000002</v>
      </c>
      <c r="I380" s="28">
        <v>41089.300000000003</v>
      </c>
      <c r="J380" s="29">
        <v>5854.3</v>
      </c>
    </row>
    <row r="381" spans="1:10">
      <c r="A381" s="14" t="s">
        <v>768</v>
      </c>
      <c r="B381" s="15" t="s">
        <v>769</v>
      </c>
      <c r="C381" s="16">
        <v>18500</v>
      </c>
      <c r="D381" s="17">
        <v>45</v>
      </c>
      <c r="E381" s="24">
        <v>8047</v>
      </c>
      <c r="F381" s="25">
        <v>0.21199999999999999</v>
      </c>
      <c r="G381" s="26">
        <v>1096</v>
      </c>
      <c r="H381" s="27">
        <v>-0.186</v>
      </c>
      <c r="I381" s="28">
        <v>18133</v>
      </c>
      <c r="J381" s="29">
        <v>9002.2000000000007</v>
      </c>
    </row>
    <row r="382" spans="1:10">
      <c r="A382" s="14" t="s">
        <v>770</v>
      </c>
      <c r="B382" s="15" t="s">
        <v>771</v>
      </c>
      <c r="C382" s="16">
        <v>4641</v>
      </c>
      <c r="D382" s="17">
        <v>-3</v>
      </c>
      <c r="E382" s="24">
        <v>8040</v>
      </c>
      <c r="F382" s="25">
        <v>5.9000000000000004E-2</v>
      </c>
      <c r="G382" s="26">
        <v>531</v>
      </c>
      <c r="H382" s="27">
        <v>-0.60799999999999998</v>
      </c>
      <c r="I382" s="28">
        <v>40828</v>
      </c>
      <c r="J382" s="29">
        <v>12349.5</v>
      </c>
    </row>
    <row r="383" spans="1:10">
      <c r="A383" s="14" t="s">
        <v>772</v>
      </c>
      <c r="B383" s="15" t="s">
        <v>773</v>
      </c>
      <c r="C383" s="16">
        <v>5547</v>
      </c>
      <c r="D383" s="17">
        <v>-3</v>
      </c>
      <c r="E383" s="24">
        <v>8030.7</v>
      </c>
      <c r="F383" s="25">
        <v>6.6000000000000003E-2</v>
      </c>
      <c r="G383" s="26">
        <v>686.3</v>
      </c>
      <c r="H383" s="27">
        <v>-0.2</v>
      </c>
      <c r="I383" s="28">
        <v>21178.2</v>
      </c>
      <c r="J383" s="29" t="s">
        <v>14</v>
      </c>
    </row>
    <row r="384" spans="1:10">
      <c r="A384" s="14" t="s">
        <v>774</v>
      </c>
      <c r="B384" s="15" t="s">
        <v>775</v>
      </c>
      <c r="C384" s="16">
        <v>5517</v>
      </c>
      <c r="D384" s="17">
        <v>-7</v>
      </c>
      <c r="E384" s="24">
        <v>7999.3</v>
      </c>
      <c r="F384" s="25">
        <v>5.2000000000000005E-2</v>
      </c>
      <c r="G384" s="26">
        <v>754.5</v>
      </c>
      <c r="H384" s="27">
        <v>0.16800000000000001</v>
      </c>
      <c r="I384" s="28">
        <v>24476.400000000001</v>
      </c>
      <c r="J384" s="29" t="s">
        <v>14</v>
      </c>
    </row>
    <row r="385" spans="1:10">
      <c r="A385" s="14" t="s">
        <v>776</v>
      </c>
      <c r="B385" s="15" t="s">
        <v>777</v>
      </c>
      <c r="C385" s="16">
        <v>1372</v>
      </c>
      <c r="D385" s="17">
        <v>106</v>
      </c>
      <c r="E385" s="24">
        <v>7987</v>
      </c>
      <c r="F385" s="25">
        <v>0.42599999999999999</v>
      </c>
      <c r="G385" s="26">
        <v>471</v>
      </c>
      <c r="H385" s="27" t="s">
        <v>14</v>
      </c>
      <c r="I385" s="28">
        <v>31987</v>
      </c>
      <c r="J385" s="29">
        <v>17596.900000000001</v>
      </c>
    </row>
    <row r="386" spans="1:10">
      <c r="A386" s="14" t="s">
        <v>778</v>
      </c>
      <c r="B386" s="15" t="s">
        <v>779</v>
      </c>
      <c r="C386" s="16">
        <v>17437</v>
      </c>
      <c r="D386" s="17">
        <v>-18</v>
      </c>
      <c r="E386" s="24">
        <v>7973</v>
      </c>
      <c r="F386" s="25">
        <v>3.4000000000000002E-2</v>
      </c>
      <c r="G386" s="26">
        <v>2193</v>
      </c>
      <c r="H386" s="27">
        <v>0</v>
      </c>
      <c r="I386" s="28">
        <v>146069</v>
      </c>
      <c r="J386" s="29">
        <v>19447.400000000001</v>
      </c>
    </row>
    <row r="387" spans="1:10">
      <c r="A387" s="14" t="s">
        <v>780</v>
      </c>
      <c r="B387" s="15" t="s">
        <v>781</v>
      </c>
      <c r="C387" s="16">
        <v>32401</v>
      </c>
      <c r="D387" s="17">
        <v>-22</v>
      </c>
      <c r="E387" s="24">
        <v>7939</v>
      </c>
      <c r="F387" s="25">
        <v>0.02</v>
      </c>
      <c r="G387" s="26">
        <v>541</v>
      </c>
      <c r="H387" s="27">
        <v>0.90500000000000003</v>
      </c>
      <c r="I387" s="28">
        <v>3820</v>
      </c>
      <c r="J387" s="29">
        <v>6841.1</v>
      </c>
    </row>
    <row r="388" spans="1:10">
      <c r="A388" s="14" t="s">
        <v>782</v>
      </c>
      <c r="B388" s="15" t="s">
        <v>783</v>
      </c>
      <c r="C388" s="16">
        <v>12400</v>
      </c>
      <c r="D388" s="17">
        <v>-65</v>
      </c>
      <c r="E388" s="24">
        <v>7938.3</v>
      </c>
      <c r="F388" s="25">
        <v>-0.14000000000000001</v>
      </c>
      <c r="G388" s="26">
        <v>808.4</v>
      </c>
      <c r="H388" s="27">
        <v>0.26500000000000001</v>
      </c>
      <c r="I388" s="28">
        <v>10389.5</v>
      </c>
      <c r="J388" s="29">
        <v>13471.7</v>
      </c>
    </row>
    <row r="389" spans="1:10">
      <c r="A389" s="14" t="s">
        <v>784</v>
      </c>
      <c r="B389" s="15" t="s">
        <v>785</v>
      </c>
      <c r="C389" s="16">
        <v>19800</v>
      </c>
      <c r="D389" s="17">
        <v>-26</v>
      </c>
      <c r="E389" s="24">
        <v>7932.9</v>
      </c>
      <c r="F389" s="25">
        <v>1.3999999999999999E-2</v>
      </c>
      <c r="G389" s="26">
        <v>-379.2</v>
      </c>
      <c r="H389" s="27">
        <v>-1.2090000000000001</v>
      </c>
      <c r="I389" s="28">
        <v>24126.799999999999</v>
      </c>
      <c r="J389" s="29">
        <v>26124.799999999999</v>
      </c>
    </row>
    <row r="390" spans="1:10">
      <c r="A390" s="14" t="s">
        <v>786</v>
      </c>
      <c r="B390" s="15" t="s">
        <v>787</v>
      </c>
      <c r="C390" s="16">
        <v>22000</v>
      </c>
      <c r="D390" s="17">
        <v>3</v>
      </c>
      <c r="E390" s="24">
        <v>7911</v>
      </c>
      <c r="F390" s="25">
        <v>0.09</v>
      </c>
      <c r="G390" s="26">
        <v>532.4</v>
      </c>
      <c r="H390" s="27">
        <v>0.26</v>
      </c>
      <c r="I390" s="28">
        <v>3085.3</v>
      </c>
      <c r="J390" s="29">
        <v>11839.7</v>
      </c>
    </row>
    <row r="391" spans="1:10">
      <c r="A391" s="14" t="s">
        <v>788</v>
      </c>
      <c r="B391" s="15" t="s">
        <v>789</v>
      </c>
      <c r="C391" s="16">
        <v>24000</v>
      </c>
      <c r="D391" s="17">
        <v>10</v>
      </c>
      <c r="E391" s="24">
        <v>7869</v>
      </c>
      <c r="F391" s="25">
        <v>0.109</v>
      </c>
      <c r="G391" s="26">
        <v>496</v>
      </c>
      <c r="H391" s="27">
        <v>0.45900000000000002</v>
      </c>
      <c r="I391" s="28">
        <v>9131</v>
      </c>
      <c r="J391" s="29">
        <v>7024.9</v>
      </c>
    </row>
    <row r="392" spans="1:10">
      <c r="A392" s="14" t="s">
        <v>790</v>
      </c>
      <c r="B392" s="15" t="s">
        <v>791</v>
      </c>
      <c r="C392" s="16">
        <v>20000</v>
      </c>
      <c r="D392" s="17">
        <v>-25</v>
      </c>
      <c r="E392" s="24">
        <v>7791.2</v>
      </c>
      <c r="F392" s="25">
        <v>9.0000000000000011E-3</v>
      </c>
      <c r="G392" s="26">
        <v>963.1</v>
      </c>
      <c r="H392" s="27">
        <v>0.221</v>
      </c>
      <c r="I392" s="28">
        <v>30387.7</v>
      </c>
      <c r="J392" s="29">
        <v>9273.5</v>
      </c>
    </row>
    <row r="393" spans="1:10">
      <c r="A393" s="14" t="s">
        <v>792</v>
      </c>
      <c r="B393" s="15" t="s">
        <v>793</v>
      </c>
      <c r="C393" s="16">
        <v>15675</v>
      </c>
      <c r="D393" s="17">
        <v>-12</v>
      </c>
      <c r="E393" s="24">
        <v>7791.1</v>
      </c>
      <c r="F393" s="25">
        <v>3.7000000000000005E-2</v>
      </c>
      <c r="G393" s="26">
        <v>1177.5999999999999</v>
      </c>
      <c r="H393" s="27">
        <v>0.504</v>
      </c>
      <c r="I393" s="28">
        <v>7703</v>
      </c>
      <c r="J393" s="29">
        <v>23944.3</v>
      </c>
    </row>
    <row r="394" spans="1:10">
      <c r="A394" s="14" t="s">
        <v>794</v>
      </c>
      <c r="B394" s="15" t="s">
        <v>795</v>
      </c>
      <c r="C394" s="16">
        <v>12444</v>
      </c>
      <c r="D394" s="17">
        <v>-12</v>
      </c>
      <c r="E394" s="24">
        <v>7785</v>
      </c>
      <c r="F394" s="25">
        <v>4.4999999999999998E-2</v>
      </c>
      <c r="G394" s="26">
        <v>1827</v>
      </c>
      <c r="H394" s="27">
        <v>0.62</v>
      </c>
      <c r="I394" s="28">
        <v>43396</v>
      </c>
      <c r="J394" s="29">
        <v>22882.5</v>
      </c>
    </row>
    <row r="395" spans="1:10">
      <c r="A395" s="14" t="s">
        <v>796</v>
      </c>
      <c r="B395" s="15" t="s">
        <v>797</v>
      </c>
      <c r="C395" s="16">
        <v>15000</v>
      </c>
      <c r="D395" s="17">
        <v>-31</v>
      </c>
      <c r="E395" s="24">
        <v>7755.3</v>
      </c>
      <c r="F395" s="25">
        <v>-5.0000000000000001E-3</v>
      </c>
      <c r="G395" s="26">
        <v>-326.89999999999998</v>
      </c>
      <c r="H395" s="27">
        <v>-6.3079999999999998</v>
      </c>
      <c r="I395" s="28">
        <v>2118.5</v>
      </c>
      <c r="J395" s="29">
        <v>277.89999999999998</v>
      </c>
    </row>
    <row r="396" spans="1:10">
      <c r="A396" s="14" t="s">
        <v>798</v>
      </c>
      <c r="B396" s="15" t="s">
        <v>799</v>
      </c>
      <c r="C396" s="16">
        <v>15000</v>
      </c>
      <c r="D396" s="17">
        <v>6</v>
      </c>
      <c r="E396" s="24">
        <v>7724.8</v>
      </c>
      <c r="F396" s="25">
        <v>9.8000000000000004E-2</v>
      </c>
      <c r="G396" s="26">
        <v>205.2</v>
      </c>
      <c r="H396" s="27">
        <v>4.2910000000000004</v>
      </c>
      <c r="I396" s="28">
        <v>2932.3</v>
      </c>
      <c r="J396" s="29">
        <v>1538.9</v>
      </c>
    </row>
    <row r="397" spans="1:10">
      <c r="A397" s="14" t="s">
        <v>800</v>
      </c>
      <c r="B397" s="15" t="s">
        <v>801</v>
      </c>
      <c r="C397" s="16">
        <v>15000</v>
      </c>
      <c r="D397" s="17">
        <v>19</v>
      </c>
      <c r="E397" s="24">
        <v>7705.5</v>
      </c>
      <c r="F397" s="25">
        <v>0.128</v>
      </c>
      <c r="G397" s="26">
        <v>471.9</v>
      </c>
      <c r="H397" s="27">
        <v>0.65200000000000002</v>
      </c>
      <c r="I397" s="28">
        <v>5294.2</v>
      </c>
      <c r="J397" s="29">
        <v>5262.6</v>
      </c>
    </row>
    <row r="398" spans="1:10">
      <c r="A398" s="14" t="s">
        <v>802</v>
      </c>
      <c r="B398" s="15" t="s">
        <v>803</v>
      </c>
      <c r="C398" s="16">
        <v>1449</v>
      </c>
      <c r="D398" s="17" t="s">
        <v>14</v>
      </c>
      <c r="E398" s="24">
        <v>7699</v>
      </c>
      <c r="F398" s="25">
        <v>0.34100000000000003</v>
      </c>
      <c r="G398" s="26">
        <v>-13.2</v>
      </c>
      <c r="H398" s="27">
        <v>-1.0620000000000001</v>
      </c>
      <c r="I398" s="28">
        <v>10694.1</v>
      </c>
      <c r="J398" s="29">
        <v>6219.2</v>
      </c>
    </row>
    <row r="399" spans="1:10">
      <c r="A399" s="14" t="s">
        <v>804</v>
      </c>
      <c r="B399" s="15" t="s">
        <v>805</v>
      </c>
      <c r="C399" s="16">
        <v>7448</v>
      </c>
      <c r="D399" s="17">
        <v>-28</v>
      </c>
      <c r="E399" s="24">
        <v>7691.7</v>
      </c>
      <c r="F399" s="25">
        <v>1E-3</v>
      </c>
      <c r="G399" s="26">
        <v>640.70000000000005</v>
      </c>
      <c r="H399" s="27">
        <v>0.16700000000000001</v>
      </c>
      <c r="I399" s="28">
        <v>24896</v>
      </c>
      <c r="J399" s="29">
        <v>10337</v>
      </c>
    </row>
    <row r="400" spans="1:10">
      <c r="A400" s="14" t="s">
        <v>806</v>
      </c>
      <c r="B400" s="15" t="s">
        <v>807</v>
      </c>
      <c r="C400" s="16">
        <v>7878</v>
      </c>
      <c r="D400" s="17">
        <v>-26</v>
      </c>
      <c r="E400" s="24">
        <v>7679.5</v>
      </c>
      <c r="F400" s="25">
        <v>4.0000000000000001E-3</v>
      </c>
      <c r="G400" s="26">
        <v>1059.3</v>
      </c>
      <c r="H400" s="27">
        <v>-0.12</v>
      </c>
      <c r="I400" s="28">
        <v>33475.800000000003</v>
      </c>
      <c r="J400" s="29">
        <v>24945.8</v>
      </c>
    </row>
    <row r="401" spans="1:10">
      <c r="A401" s="14" t="s">
        <v>808</v>
      </c>
      <c r="B401" s="15" t="s">
        <v>809</v>
      </c>
      <c r="C401" s="16">
        <v>18268</v>
      </c>
      <c r="D401" s="17">
        <v>3</v>
      </c>
      <c r="E401" s="24">
        <v>7658</v>
      </c>
      <c r="F401" s="25">
        <v>9.1999999999999998E-2</v>
      </c>
      <c r="G401" s="26">
        <v>188</v>
      </c>
      <c r="H401" s="27">
        <v>-0.83599999999999997</v>
      </c>
      <c r="I401" s="28">
        <v>10426</v>
      </c>
      <c r="J401" s="29">
        <v>5014.8999999999996</v>
      </c>
    </row>
    <row r="402" spans="1:10">
      <c r="A402" s="14" t="s">
        <v>810</v>
      </c>
      <c r="B402" s="15" t="s">
        <v>811</v>
      </c>
      <c r="C402" s="16">
        <v>13000</v>
      </c>
      <c r="D402" s="17">
        <v>57</v>
      </c>
      <c r="E402" s="24">
        <v>7651.2</v>
      </c>
      <c r="F402" s="25">
        <v>0.25</v>
      </c>
      <c r="G402" s="26">
        <v>718.7</v>
      </c>
      <c r="H402" s="27">
        <v>0.64600000000000002</v>
      </c>
      <c r="I402" s="28">
        <v>11980.9</v>
      </c>
      <c r="J402" s="29">
        <v>9634.4</v>
      </c>
    </row>
    <row r="403" spans="1:10">
      <c r="A403" s="14" t="s">
        <v>812</v>
      </c>
      <c r="B403" s="15" t="s">
        <v>813</v>
      </c>
      <c r="C403" s="16" t="s">
        <v>379</v>
      </c>
      <c r="D403" s="17">
        <v>3</v>
      </c>
      <c r="E403" s="24">
        <v>7606.2</v>
      </c>
      <c r="F403" s="25">
        <v>8.8000000000000009E-2</v>
      </c>
      <c r="G403" s="26">
        <v>-3.4</v>
      </c>
      <c r="H403" s="27">
        <v>-1.4790000000000001</v>
      </c>
      <c r="I403" s="28">
        <v>743</v>
      </c>
      <c r="J403" s="29">
        <v>83.7</v>
      </c>
    </row>
    <row r="404" spans="1:10">
      <c r="A404" s="14" t="s">
        <v>814</v>
      </c>
      <c r="B404" s="15" t="s">
        <v>815</v>
      </c>
      <c r="C404" s="16">
        <v>23436</v>
      </c>
      <c r="D404" s="17">
        <v>-100</v>
      </c>
      <c r="E404" s="24">
        <v>7594</v>
      </c>
      <c r="F404" s="25">
        <v>-0.223</v>
      </c>
      <c r="G404" s="26">
        <v>628</v>
      </c>
      <c r="H404" s="27">
        <v>-0.185</v>
      </c>
      <c r="I404" s="28">
        <v>9301</v>
      </c>
      <c r="J404" s="29">
        <v>10063.4</v>
      </c>
    </row>
    <row r="405" spans="1:10">
      <c r="A405" s="14" t="s">
        <v>816</v>
      </c>
      <c r="B405" s="15" t="s">
        <v>817</v>
      </c>
      <c r="C405" s="16">
        <v>9600</v>
      </c>
      <c r="D405" s="17">
        <v>-17</v>
      </c>
      <c r="E405" s="24">
        <v>7585</v>
      </c>
      <c r="F405" s="25">
        <v>3.5000000000000003E-2</v>
      </c>
      <c r="G405" s="26">
        <v>2318.9</v>
      </c>
      <c r="H405" s="27">
        <v>0.51100000000000001</v>
      </c>
      <c r="I405" s="28">
        <v>20538.7</v>
      </c>
      <c r="J405" s="29">
        <v>33209.599999999999</v>
      </c>
    </row>
    <row r="406" spans="1:10">
      <c r="A406" s="14" t="s">
        <v>818</v>
      </c>
      <c r="B406" s="15" t="s">
        <v>819</v>
      </c>
      <c r="C406" s="16">
        <v>46000</v>
      </c>
      <c r="D406" s="17">
        <v>-37</v>
      </c>
      <c r="E406" s="24">
        <v>7531</v>
      </c>
      <c r="F406" s="25">
        <v>-2.3E-2</v>
      </c>
      <c r="G406" s="26">
        <v>736</v>
      </c>
      <c r="H406" s="27">
        <v>-4.7E-2</v>
      </c>
      <c r="I406" s="28">
        <v>11003</v>
      </c>
      <c r="J406" s="29">
        <v>12072.8</v>
      </c>
    </row>
    <row r="407" spans="1:10">
      <c r="A407" s="14" t="s">
        <v>820</v>
      </c>
      <c r="B407" s="15" t="s">
        <v>821</v>
      </c>
      <c r="C407" s="16">
        <v>9900</v>
      </c>
      <c r="D407" s="17">
        <v>-4</v>
      </c>
      <c r="E407" s="24">
        <v>7500</v>
      </c>
      <c r="F407" s="25">
        <v>6.9000000000000006E-2</v>
      </c>
      <c r="G407" s="26">
        <v>1813</v>
      </c>
      <c r="H407" s="27">
        <v>5.641</v>
      </c>
      <c r="I407" s="28">
        <v>17835</v>
      </c>
      <c r="J407" s="29">
        <v>34777.4</v>
      </c>
    </row>
    <row r="408" spans="1:10">
      <c r="A408" s="14" t="s">
        <v>822</v>
      </c>
      <c r="B408" s="15" t="s">
        <v>823</v>
      </c>
      <c r="C408" s="16">
        <v>9300</v>
      </c>
      <c r="D408" s="17">
        <v>-12</v>
      </c>
      <c r="E408" s="24">
        <v>7476</v>
      </c>
      <c r="F408" s="25">
        <v>3.9E-2</v>
      </c>
      <c r="G408" s="26">
        <v>748</v>
      </c>
      <c r="H408" s="27">
        <v>0.28499999999999998</v>
      </c>
      <c r="I408" s="28">
        <v>17249</v>
      </c>
      <c r="J408" s="29">
        <v>19663.400000000001</v>
      </c>
    </row>
    <row r="409" spans="1:10">
      <c r="A409" s="14" t="s">
        <v>824</v>
      </c>
      <c r="B409" s="15" t="s">
        <v>825</v>
      </c>
      <c r="C409" s="16">
        <v>13900</v>
      </c>
      <c r="D409" s="17">
        <v>24</v>
      </c>
      <c r="E409" s="24">
        <v>7475.8</v>
      </c>
      <c r="F409" s="25">
        <v>0.14599999999999999</v>
      </c>
      <c r="G409" s="26">
        <v>856.7</v>
      </c>
      <c r="H409" s="27">
        <v>0.34699999999999998</v>
      </c>
      <c r="I409" s="28">
        <v>37412.9</v>
      </c>
      <c r="J409" s="29">
        <v>11340.9</v>
      </c>
    </row>
    <row r="410" spans="1:10">
      <c r="A410" s="14" t="s">
        <v>826</v>
      </c>
      <c r="B410" s="15" t="s">
        <v>827</v>
      </c>
      <c r="C410" s="16">
        <v>27561</v>
      </c>
      <c r="D410" s="17">
        <v>17</v>
      </c>
      <c r="E410" s="24">
        <v>7472.1</v>
      </c>
      <c r="F410" s="25">
        <v>0.125</v>
      </c>
      <c r="G410" s="26">
        <v>317.89999999999998</v>
      </c>
      <c r="H410" s="27">
        <v>0.79100000000000004</v>
      </c>
      <c r="I410" s="28">
        <v>3469.9</v>
      </c>
      <c r="J410" s="29">
        <v>4716.8999999999996</v>
      </c>
    </row>
    <row r="411" spans="1:10">
      <c r="A411" s="14" t="s">
        <v>828</v>
      </c>
      <c r="B411" s="15" t="s">
        <v>829</v>
      </c>
      <c r="C411" s="16">
        <v>25500</v>
      </c>
      <c r="D411" s="17">
        <v>9</v>
      </c>
      <c r="E411" s="24">
        <v>7442</v>
      </c>
      <c r="F411" s="25">
        <v>0.11199999999999999</v>
      </c>
      <c r="G411" s="26">
        <v>586</v>
      </c>
      <c r="H411" s="27">
        <v>-0.45500000000000002</v>
      </c>
      <c r="I411" s="28">
        <v>48918</v>
      </c>
      <c r="J411" s="29">
        <v>39328.1</v>
      </c>
    </row>
    <row r="412" spans="1:10">
      <c r="A412" s="14" t="s">
        <v>830</v>
      </c>
      <c r="B412" s="15" t="s">
        <v>831</v>
      </c>
      <c r="C412" s="16">
        <v>5026</v>
      </c>
      <c r="D412" s="17">
        <v>9</v>
      </c>
      <c r="E412" s="24">
        <v>7440.1</v>
      </c>
      <c r="F412" s="25">
        <v>0.11599999999999999</v>
      </c>
      <c r="G412" s="26">
        <v>1236.4000000000001</v>
      </c>
      <c r="H412" s="27">
        <v>-2E-3</v>
      </c>
      <c r="I412" s="28">
        <v>33010.400000000001</v>
      </c>
      <c r="J412" s="29">
        <v>86930</v>
      </c>
    </row>
    <row r="413" spans="1:10">
      <c r="A413" s="14" t="s">
        <v>832</v>
      </c>
      <c r="B413" s="15" t="s">
        <v>833</v>
      </c>
      <c r="C413" s="16">
        <v>3420</v>
      </c>
      <c r="D413" s="17">
        <v>27</v>
      </c>
      <c r="E413" s="24">
        <v>7424</v>
      </c>
      <c r="F413" s="25">
        <v>0.156</v>
      </c>
      <c r="G413" s="26">
        <v>40</v>
      </c>
      <c r="H413" s="27">
        <v>-0.96899999999999997</v>
      </c>
      <c r="I413" s="28">
        <v>21582</v>
      </c>
      <c r="J413" s="29">
        <v>13011.6</v>
      </c>
    </row>
    <row r="414" spans="1:10">
      <c r="A414" s="14" t="s">
        <v>834</v>
      </c>
      <c r="B414" s="15" t="s">
        <v>835</v>
      </c>
      <c r="C414" s="16">
        <v>24000</v>
      </c>
      <c r="D414" s="17">
        <v>-52</v>
      </c>
      <c r="E414" s="24">
        <v>7395.8</v>
      </c>
      <c r="F414" s="25">
        <v>-5.5999999999999994E-2</v>
      </c>
      <c r="G414" s="26">
        <v>570.29999999999995</v>
      </c>
      <c r="H414" s="27">
        <v>-0.29699999999999999</v>
      </c>
      <c r="I414" s="28">
        <v>8365.7999999999993</v>
      </c>
      <c r="J414" s="29">
        <v>13621</v>
      </c>
    </row>
    <row r="415" spans="1:10">
      <c r="A415" s="14" t="s">
        <v>836</v>
      </c>
      <c r="B415" s="15" t="s">
        <v>837</v>
      </c>
      <c r="C415" s="16">
        <v>18180</v>
      </c>
      <c r="D415" s="17">
        <v>-1</v>
      </c>
      <c r="E415" s="24">
        <v>7393</v>
      </c>
      <c r="F415" s="25">
        <v>7.5999999999999998E-2</v>
      </c>
      <c r="G415" s="26">
        <v>1866</v>
      </c>
      <c r="H415" s="27">
        <v>0.44</v>
      </c>
      <c r="I415" s="28">
        <v>139613</v>
      </c>
      <c r="J415" s="29">
        <v>15888.4</v>
      </c>
    </row>
    <row r="416" spans="1:10">
      <c r="A416" s="14" t="s">
        <v>838</v>
      </c>
      <c r="B416" s="15" t="s">
        <v>839</v>
      </c>
      <c r="C416" s="16">
        <v>7000</v>
      </c>
      <c r="D416" s="17">
        <v>-31</v>
      </c>
      <c r="E416" s="24">
        <v>7357.1</v>
      </c>
      <c r="F416" s="25">
        <v>-5.0000000000000001E-3</v>
      </c>
      <c r="G416" s="26">
        <v>1338.6</v>
      </c>
      <c r="H416" s="27">
        <v>1.26</v>
      </c>
      <c r="I416" s="28">
        <v>15301.2</v>
      </c>
      <c r="J416" s="29">
        <v>13251.5</v>
      </c>
    </row>
    <row r="417" spans="1:10">
      <c r="A417" s="14" t="s">
        <v>840</v>
      </c>
      <c r="B417" s="15" t="s">
        <v>841</v>
      </c>
      <c r="C417" s="16">
        <v>18140</v>
      </c>
      <c r="D417" s="17">
        <v>20</v>
      </c>
      <c r="E417" s="24">
        <v>7354</v>
      </c>
      <c r="F417" s="25">
        <v>0.13900000000000001</v>
      </c>
      <c r="G417" s="26">
        <v>1721</v>
      </c>
      <c r="H417" s="27">
        <v>4.2000000000000003E-2</v>
      </c>
      <c r="I417" s="28">
        <v>160518</v>
      </c>
      <c r="J417" s="29">
        <v>14962.7</v>
      </c>
    </row>
    <row r="418" spans="1:10">
      <c r="A418" s="14" t="s">
        <v>842</v>
      </c>
      <c r="B418" s="15" t="s">
        <v>843</v>
      </c>
      <c r="C418" s="16">
        <v>16000</v>
      </c>
      <c r="D418" s="17">
        <v>27</v>
      </c>
      <c r="E418" s="24">
        <v>7343</v>
      </c>
      <c r="F418" s="25">
        <v>0.151</v>
      </c>
      <c r="G418" s="26">
        <v>966</v>
      </c>
      <c r="H418" s="27" t="s">
        <v>14</v>
      </c>
      <c r="I418" s="28">
        <v>9409</v>
      </c>
      <c r="J418" s="29">
        <v>23089.5</v>
      </c>
    </row>
    <row r="419" spans="1:10">
      <c r="A419" s="14" t="s">
        <v>844</v>
      </c>
      <c r="B419" s="15" t="s">
        <v>845</v>
      </c>
      <c r="C419" s="16">
        <v>10500</v>
      </c>
      <c r="D419" s="17">
        <v>58</v>
      </c>
      <c r="E419" s="24">
        <v>7314.2</v>
      </c>
      <c r="F419" s="25">
        <v>0.253</v>
      </c>
      <c r="G419" s="26">
        <v>24.2</v>
      </c>
      <c r="H419" s="27">
        <v>-0.78100000000000003</v>
      </c>
      <c r="I419" s="28">
        <v>2979.1</v>
      </c>
      <c r="J419" s="29">
        <v>1577.2</v>
      </c>
    </row>
    <row r="420" spans="1:10">
      <c r="A420" s="14" t="s">
        <v>846</v>
      </c>
      <c r="B420" s="15" t="s">
        <v>847</v>
      </c>
      <c r="C420" s="16">
        <v>25000</v>
      </c>
      <c r="D420" s="17">
        <v>31</v>
      </c>
      <c r="E420" s="24">
        <v>7270.4</v>
      </c>
      <c r="F420" s="25">
        <v>0.16</v>
      </c>
      <c r="G420" s="26">
        <v>-57.5</v>
      </c>
      <c r="H420" s="27">
        <v>-1.171</v>
      </c>
      <c r="I420" s="28">
        <v>7510.7</v>
      </c>
      <c r="J420" s="29">
        <v>1599</v>
      </c>
    </row>
    <row r="421" spans="1:10">
      <c r="A421" s="14" t="s">
        <v>848</v>
      </c>
      <c r="B421" s="15" t="s">
        <v>849</v>
      </c>
      <c r="C421" s="16">
        <v>12442</v>
      </c>
      <c r="D421" s="17">
        <v>-34</v>
      </c>
      <c r="E421" s="24">
        <v>7253</v>
      </c>
      <c r="F421" s="25">
        <v>-1.3000000000000001E-2</v>
      </c>
      <c r="G421" s="26">
        <v>341</v>
      </c>
      <c r="H421" s="27" t="s">
        <v>14</v>
      </c>
      <c r="I421" s="28">
        <v>20715</v>
      </c>
      <c r="J421" s="29">
        <v>19053.599999999999</v>
      </c>
    </row>
    <row r="422" spans="1:10">
      <c r="A422" s="14" t="s">
        <v>850</v>
      </c>
      <c r="B422" s="15" t="s">
        <v>851</v>
      </c>
      <c r="C422" s="16">
        <v>17000</v>
      </c>
      <c r="D422" s="17">
        <v>-15</v>
      </c>
      <c r="E422" s="24">
        <v>7222</v>
      </c>
      <c r="F422" s="25">
        <v>3.4000000000000002E-2</v>
      </c>
      <c r="G422" s="26">
        <v>617</v>
      </c>
      <c r="H422" s="27">
        <v>0.73899999999999999</v>
      </c>
      <c r="I422" s="28">
        <v>5685.9</v>
      </c>
      <c r="J422" s="29">
        <v>9672.1</v>
      </c>
    </row>
    <row r="423" spans="1:10">
      <c r="A423" s="14" t="s">
        <v>852</v>
      </c>
      <c r="B423" s="15" t="s">
        <v>853</v>
      </c>
      <c r="C423" s="16">
        <v>2769</v>
      </c>
      <c r="D423" s="17">
        <v>55</v>
      </c>
      <c r="E423" s="24">
        <v>7205</v>
      </c>
      <c r="F423" s="25">
        <v>0.23499999999999999</v>
      </c>
      <c r="G423" s="26">
        <v>495</v>
      </c>
      <c r="H423" s="27">
        <v>0.59399999999999997</v>
      </c>
      <c r="I423" s="28">
        <v>50635.5</v>
      </c>
      <c r="J423" s="29" t="s">
        <v>14</v>
      </c>
    </row>
    <row r="424" spans="1:10">
      <c r="A424" s="14" t="s">
        <v>854</v>
      </c>
      <c r="B424" s="15" t="s">
        <v>855</v>
      </c>
      <c r="C424" s="16">
        <v>24000</v>
      </c>
      <c r="D424" s="17">
        <v>-2</v>
      </c>
      <c r="E424" s="24">
        <v>7203.2</v>
      </c>
      <c r="F424" s="25">
        <v>8.199999999999999E-2</v>
      </c>
      <c r="G424" s="26">
        <v>2913.8</v>
      </c>
      <c r="H424" s="27">
        <v>1.79</v>
      </c>
      <c r="I424" s="28">
        <v>12905.6</v>
      </c>
      <c r="J424" s="29">
        <v>28072.2</v>
      </c>
    </row>
    <row r="425" spans="1:10">
      <c r="A425" s="14" t="s">
        <v>856</v>
      </c>
      <c r="B425" s="15" t="s">
        <v>857</v>
      </c>
      <c r="C425" s="16">
        <v>8700</v>
      </c>
      <c r="D425" s="17">
        <v>3</v>
      </c>
      <c r="E425" s="24">
        <v>7202.5</v>
      </c>
      <c r="F425" s="25">
        <v>8.5999999999999993E-2</v>
      </c>
      <c r="G425" s="26">
        <v>143.30000000000001</v>
      </c>
      <c r="H425" s="27">
        <v>1.0009999999999999</v>
      </c>
      <c r="I425" s="28">
        <v>2491.1999999999998</v>
      </c>
      <c r="J425" s="29" t="s">
        <v>14</v>
      </c>
    </row>
    <row r="426" spans="1:10">
      <c r="A426" s="14" t="s">
        <v>858</v>
      </c>
      <c r="B426" s="15" t="s">
        <v>859</v>
      </c>
      <c r="C426" s="16">
        <v>5600</v>
      </c>
      <c r="D426" s="17">
        <v>20</v>
      </c>
      <c r="E426" s="24">
        <v>7189.7</v>
      </c>
      <c r="F426" s="25">
        <v>0.13699999999999998</v>
      </c>
      <c r="G426" s="26">
        <v>797.2</v>
      </c>
      <c r="H426" s="27">
        <v>0.48299999999999998</v>
      </c>
      <c r="I426" s="28">
        <v>3165.9</v>
      </c>
      <c r="J426" s="29">
        <v>10036.5</v>
      </c>
    </row>
    <row r="427" spans="1:10">
      <c r="A427" s="14" t="s">
        <v>860</v>
      </c>
      <c r="B427" s="15" t="s">
        <v>861</v>
      </c>
      <c r="C427" s="16">
        <v>30000</v>
      </c>
      <c r="D427" s="17">
        <v>2</v>
      </c>
      <c r="E427" s="24">
        <v>7159</v>
      </c>
      <c r="F427" s="25">
        <v>8.199999999999999E-2</v>
      </c>
      <c r="G427" s="26">
        <v>467.4</v>
      </c>
      <c r="H427" s="27">
        <v>0.65900000000000003</v>
      </c>
      <c r="I427" s="28">
        <v>5177.5</v>
      </c>
      <c r="J427" s="29">
        <v>9488.9</v>
      </c>
    </row>
    <row r="428" spans="1:10">
      <c r="A428" s="14" t="s">
        <v>862</v>
      </c>
      <c r="B428" s="15" t="s">
        <v>863</v>
      </c>
      <c r="C428" s="16">
        <v>7684</v>
      </c>
      <c r="D428" s="17">
        <v>29</v>
      </c>
      <c r="E428" s="24">
        <v>7155</v>
      </c>
      <c r="F428" s="25">
        <v>0.16500000000000001</v>
      </c>
      <c r="G428" s="26">
        <v>1207</v>
      </c>
      <c r="H428" s="27">
        <v>0.432</v>
      </c>
      <c r="I428" s="28">
        <v>9313</v>
      </c>
      <c r="J428" s="29">
        <v>12606.6</v>
      </c>
    </row>
    <row r="429" spans="1:10">
      <c r="A429" s="14" t="s">
        <v>864</v>
      </c>
      <c r="B429" s="15" t="s">
        <v>865</v>
      </c>
      <c r="C429" s="16">
        <v>7600</v>
      </c>
      <c r="D429" s="17">
        <v>-14</v>
      </c>
      <c r="E429" s="24">
        <v>7150</v>
      </c>
      <c r="F429" s="25">
        <v>4.2000000000000003E-2</v>
      </c>
      <c r="G429" s="26">
        <v>530</v>
      </c>
      <c r="H429" s="27">
        <v>0.11600000000000001</v>
      </c>
      <c r="I429" s="28">
        <v>63456</v>
      </c>
      <c r="J429" s="29">
        <v>8592.7000000000007</v>
      </c>
    </row>
    <row r="430" spans="1:10">
      <c r="A430" s="14" t="s">
        <v>866</v>
      </c>
      <c r="B430" s="15" t="s">
        <v>867</v>
      </c>
      <c r="C430" s="16">
        <v>4900</v>
      </c>
      <c r="D430" s="17">
        <v>52</v>
      </c>
      <c r="E430" s="24">
        <v>7143.3</v>
      </c>
      <c r="F430" s="25">
        <v>0.22800000000000001</v>
      </c>
      <c r="G430" s="26">
        <v>748.2</v>
      </c>
      <c r="H430" s="27">
        <v>0.39700000000000002</v>
      </c>
      <c r="I430" s="28">
        <v>10244.6</v>
      </c>
      <c r="J430" s="29">
        <v>5283</v>
      </c>
    </row>
    <row r="431" spans="1:10">
      <c r="A431" s="14" t="s">
        <v>868</v>
      </c>
      <c r="B431" s="15" t="s">
        <v>869</v>
      </c>
      <c r="C431" s="16">
        <v>41200</v>
      </c>
      <c r="D431" s="17">
        <v>-18</v>
      </c>
      <c r="E431" s="24">
        <v>7110.1</v>
      </c>
      <c r="F431" s="25">
        <v>3.5000000000000003E-2</v>
      </c>
      <c r="G431" s="26">
        <v>-95.5</v>
      </c>
      <c r="H431" s="27">
        <v>-1.6879999999999999</v>
      </c>
      <c r="I431" s="28">
        <v>4085.1</v>
      </c>
      <c r="J431" s="29">
        <v>1974.2</v>
      </c>
    </row>
    <row r="432" spans="1:10">
      <c r="A432" s="14" t="s">
        <v>870</v>
      </c>
      <c r="B432" s="15" t="s">
        <v>871</v>
      </c>
      <c r="C432" s="16">
        <v>7420</v>
      </c>
      <c r="D432" s="17">
        <v>-13</v>
      </c>
      <c r="E432" s="24">
        <v>7080.1</v>
      </c>
      <c r="F432" s="25">
        <v>5.5999999999999994E-2</v>
      </c>
      <c r="G432" s="26">
        <v>163.69999999999999</v>
      </c>
      <c r="H432" s="27">
        <v>0.80500000000000005</v>
      </c>
      <c r="I432" s="28">
        <v>2775.9</v>
      </c>
      <c r="J432" s="29">
        <v>1954.8</v>
      </c>
    </row>
    <row r="433" spans="1:10">
      <c r="A433" s="14" t="s">
        <v>872</v>
      </c>
      <c r="B433" s="15" t="s">
        <v>873</v>
      </c>
      <c r="C433" s="16">
        <v>20000</v>
      </c>
      <c r="D433" s="17">
        <v>11</v>
      </c>
      <c r="E433" s="24">
        <v>7057</v>
      </c>
      <c r="F433" s="25">
        <v>0.105</v>
      </c>
      <c r="G433" s="26">
        <v>545</v>
      </c>
      <c r="H433" s="27">
        <v>0.88600000000000001</v>
      </c>
      <c r="I433" s="28">
        <v>9771</v>
      </c>
      <c r="J433" s="29">
        <v>5163.3999999999996</v>
      </c>
    </row>
    <row r="434" spans="1:10">
      <c r="A434" s="14" t="s">
        <v>874</v>
      </c>
      <c r="B434" s="15" t="s">
        <v>875</v>
      </c>
      <c r="C434" s="16">
        <v>15000</v>
      </c>
      <c r="D434" s="17">
        <v>4</v>
      </c>
      <c r="E434" s="24">
        <v>7014.6</v>
      </c>
      <c r="F434" s="25">
        <v>8.8000000000000009E-2</v>
      </c>
      <c r="G434" s="26">
        <v>738</v>
      </c>
      <c r="H434" s="27">
        <v>0.104</v>
      </c>
      <c r="I434" s="28">
        <v>6569.7</v>
      </c>
      <c r="J434" s="29">
        <v>9391</v>
      </c>
    </row>
    <row r="435" spans="1:10">
      <c r="A435" s="14" t="s">
        <v>876</v>
      </c>
      <c r="B435" s="15" t="s">
        <v>877</v>
      </c>
      <c r="C435" s="16">
        <v>18277</v>
      </c>
      <c r="D435" s="17">
        <v>32</v>
      </c>
      <c r="E435" s="24">
        <v>6973.6</v>
      </c>
      <c r="F435" s="25">
        <v>0.152</v>
      </c>
      <c r="G435" s="26">
        <v>-120.6</v>
      </c>
      <c r="H435" s="27">
        <v>-14.016</v>
      </c>
      <c r="I435" s="28">
        <v>1442.1</v>
      </c>
      <c r="J435" s="29">
        <v>166</v>
      </c>
    </row>
    <row r="436" spans="1:10">
      <c r="A436" s="14" t="s">
        <v>878</v>
      </c>
      <c r="B436" s="15" t="s">
        <v>879</v>
      </c>
      <c r="C436" s="16">
        <v>6500</v>
      </c>
      <c r="D436" s="17">
        <v>14</v>
      </c>
      <c r="E436" s="24">
        <v>6946.1</v>
      </c>
      <c r="F436" s="25">
        <v>0.10800000000000001</v>
      </c>
      <c r="G436" s="26">
        <v>327.9</v>
      </c>
      <c r="H436" s="27">
        <v>-0.40300000000000002</v>
      </c>
      <c r="I436" s="28">
        <v>8997.4</v>
      </c>
      <c r="J436" s="29">
        <v>3815.5</v>
      </c>
    </row>
    <row r="437" spans="1:10">
      <c r="A437" s="14" t="s">
        <v>880</v>
      </c>
      <c r="B437" s="15" t="s">
        <v>881</v>
      </c>
      <c r="C437" s="16">
        <v>30362</v>
      </c>
      <c r="D437" s="17">
        <v>19</v>
      </c>
      <c r="E437" s="24">
        <v>6934</v>
      </c>
      <c r="F437" s="25">
        <v>0.126</v>
      </c>
      <c r="G437" s="26">
        <v>633.5</v>
      </c>
      <c r="H437" s="27">
        <v>0.36799999999999999</v>
      </c>
      <c r="I437" s="28">
        <v>16334</v>
      </c>
      <c r="J437" s="29">
        <v>14466.1</v>
      </c>
    </row>
    <row r="438" spans="1:10">
      <c r="A438" s="14" t="s">
        <v>882</v>
      </c>
      <c r="B438" s="15" t="s">
        <v>883</v>
      </c>
      <c r="C438" s="16">
        <v>19000</v>
      </c>
      <c r="D438" s="17">
        <v>-8</v>
      </c>
      <c r="E438" s="24">
        <v>6909.4</v>
      </c>
      <c r="F438" s="25">
        <v>4.5999999999999999E-2</v>
      </c>
      <c r="G438" s="26">
        <v>259.7</v>
      </c>
      <c r="H438" s="27">
        <v>-0.252</v>
      </c>
      <c r="I438" s="28">
        <v>4440</v>
      </c>
      <c r="J438" s="29">
        <v>3656.9</v>
      </c>
    </row>
    <row r="439" spans="1:10">
      <c r="A439" s="14" t="s">
        <v>884</v>
      </c>
      <c r="B439" s="15" t="s">
        <v>885</v>
      </c>
      <c r="C439" s="16">
        <v>9300</v>
      </c>
      <c r="D439" s="17" t="s">
        <v>14</v>
      </c>
      <c r="E439" s="24">
        <v>6887.2</v>
      </c>
      <c r="F439" s="25">
        <v>7.2000000000000008E-2</v>
      </c>
      <c r="G439" s="26">
        <v>39.5</v>
      </c>
      <c r="H439" s="27">
        <v>-0.56100000000000005</v>
      </c>
      <c r="I439" s="28">
        <v>25344.9</v>
      </c>
      <c r="J439" s="29">
        <v>8854.7000000000007</v>
      </c>
    </row>
    <row r="440" spans="1:10">
      <c r="A440" s="14" t="s">
        <v>886</v>
      </c>
      <c r="B440" s="15" t="s">
        <v>887</v>
      </c>
      <c r="C440" s="16">
        <v>26500</v>
      </c>
      <c r="D440" s="17">
        <v>-28</v>
      </c>
      <c r="E440" s="24">
        <v>6877</v>
      </c>
      <c r="F440" s="25">
        <v>1E-3</v>
      </c>
      <c r="G440" s="26">
        <v>257</v>
      </c>
      <c r="H440" s="27">
        <v>0.42799999999999999</v>
      </c>
      <c r="I440" s="28">
        <v>9699</v>
      </c>
      <c r="J440" s="29">
        <v>2915.8</v>
      </c>
    </row>
    <row r="441" spans="1:10">
      <c r="A441" s="14" t="s">
        <v>888</v>
      </c>
      <c r="B441" s="15" t="s">
        <v>889</v>
      </c>
      <c r="C441" s="16">
        <v>8200</v>
      </c>
      <c r="D441" s="17">
        <v>-5</v>
      </c>
      <c r="E441" s="24">
        <v>6874.4</v>
      </c>
      <c r="F441" s="25">
        <v>6.5000000000000002E-2</v>
      </c>
      <c r="G441" s="26">
        <v>168</v>
      </c>
      <c r="H441" s="27">
        <v>0.20799999999999999</v>
      </c>
      <c r="I441" s="28">
        <v>2695.4</v>
      </c>
      <c r="J441" s="29">
        <v>1352.5</v>
      </c>
    </row>
    <row r="442" spans="1:10">
      <c r="A442" s="14" t="s">
        <v>890</v>
      </c>
      <c r="B442" s="15" t="s">
        <v>891</v>
      </c>
      <c r="C442" s="16">
        <v>8291</v>
      </c>
      <c r="D442" s="17">
        <v>-11</v>
      </c>
      <c r="E442" s="24">
        <v>6873</v>
      </c>
      <c r="F442" s="25">
        <v>4.4000000000000004E-2</v>
      </c>
      <c r="G442" s="26">
        <v>657</v>
      </c>
      <c r="H442" s="27">
        <v>0.42799999999999999</v>
      </c>
      <c r="I442" s="28">
        <v>24529</v>
      </c>
      <c r="J442" s="29">
        <v>15760</v>
      </c>
    </row>
    <row r="443" spans="1:10">
      <c r="A443" s="14" t="s">
        <v>892</v>
      </c>
      <c r="B443" s="15" t="s">
        <v>893</v>
      </c>
      <c r="C443" s="16">
        <v>17400</v>
      </c>
      <c r="D443" s="17">
        <v>23</v>
      </c>
      <c r="E443" s="24">
        <v>6841.3</v>
      </c>
      <c r="F443" s="25">
        <v>0.129</v>
      </c>
      <c r="G443" s="26">
        <v>-128.19999999999999</v>
      </c>
      <c r="H443" s="27">
        <v>-1.3240000000000001</v>
      </c>
      <c r="I443" s="28">
        <v>33306.300000000003</v>
      </c>
      <c r="J443" s="29">
        <v>13813.2</v>
      </c>
    </row>
    <row r="444" spans="1:10">
      <c r="A444" s="14" t="s">
        <v>894</v>
      </c>
      <c r="B444" s="15" t="s">
        <v>895</v>
      </c>
      <c r="C444" s="16">
        <v>2615</v>
      </c>
      <c r="D444" s="17">
        <v>-44</v>
      </c>
      <c r="E444" s="24">
        <v>6833.3</v>
      </c>
      <c r="F444" s="25">
        <v>-0.04</v>
      </c>
      <c r="G444" s="26">
        <v>1541.8</v>
      </c>
      <c r="H444" s="27">
        <v>4.8000000000000001E-2</v>
      </c>
      <c r="I444" s="28">
        <v>28924.7</v>
      </c>
      <c r="J444" s="29">
        <v>23030.9</v>
      </c>
    </row>
    <row r="445" spans="1:10">
      <c r="A445" s="14" t="s">
        <v>896</v>
      </c>
      <c r="B445" s="15" t="s">
        <v>897</v>
      </c>
      <c r="C445" s="16">
        <v>9500</v>
      </c>
      <c r="D445" s="17">
        <v>18</v>
      </c>
      <c r="E445" s="24">
        <v>6818.2</v>
      </c>
      <c r="F445" s="25">
        <v>0.121</v>
      </c>
      <c r="G445" s="26">
        <v>186</v>
      </c>
      <c r="H445" s="27">
        <v>29</v>
      </c>
      <c r="I445" s="28">
        <v>4515.7</v>
      </c>
      <c r="J445" s="29">
        <v>869.8</v>
      </c>
    </row>
    <row r="446" spans="1:10">
      <c r="A446" s="14" t="s">
        <v>898</v>
      </c>
      <c r="B446" s="15" t="s">
        <v>899</v>
      </c>
      <c r="C446" s="16">
        <v>68000</v>
      </c>
      <c r="D446" s="17">
        <v>-11</v>
      </c>
      <c r="E446" s="24">
        <v>6804</v>
      </c>
      <c r="F446" s="25">
        <v>0.05</v>
      </c>
      <c r="G446" s="26">
        <v>553.1</v>
      </c>
      <c r="H446" s="27">
        <v>7.9359999999999999</v>
      </c>
      <c r="I446" s="28">
        <v>7256</v>
      </c>
      <c r="J446" s="29">
        <v>6463.1</v>
      </c>
    </row>
    <row r="447" spans="1:10">
      <c r="A447" s="14" t="s">
        <v>900</v>
      </c>
      <c r="B447" s="15" t="s">
        <v>901</v>
      </c>
      <c r="C447" s="16">
        <v>39500</v>
      </c>
      <c r="D447" s="17">
        <v>-39</v>
      </c>
      <c r="E447" s="24">
        <v>6800.2</v>
      </c>
      <c r="F447" s="25">
        <v>-0.02</v>
      </c>
      <c r="G447" s="26">
        <v>-11</v>
      </c>
      <c r="H447" s="27" t="s">
        <v>14</v>
      </c>
      <c r="I447" s="28">
        <v>3640.8</v>
      </c>
      <c r="J447" s="29">
        <v>332.5</v>
      </c>
    </row>
    <row r="448" spans="1:10">
      <c r="A448" s="14" t="s">
        <v>902</v>
      </c>
      <c r="B448" s="15" t="s">
        <v>903</v>
      </c>
      <c r="C448" s="16">
        <v>12124</v>
      </c>
      <c r="D448" s="17" t="s">
        <v>14</v>
      </c>
      <c r="E448" s="24">
        <v>6779.2</v>
      </c>
      <c r="F448" s="25">
        <v>0.436</v>
      </c>
      <c r="G448" s="26">
        <v>-504.1</v>
      </c>
      <c r="H448" s="27" t="s">
        <v>14</v>
      </c>
      <c r="I448" s="28">
        <v>1890.9</v>
      </c>
      <c r="J448" s="29">
        <v>13524.3</v>
      </c>
    </row>
    <row r="449" spans="1:10">
      <c r="A449" s="14" t="s">
        <v>904</v>
      </c>
      <c r="B449" s="15" t="s">
        <v>905</v>
      </c>
      <c r="C449" s="16">
        <v>19969</v>
      </c>
      <c r="D449" s="17">
        <v>13</v>
      </c>
      <c r="E449" s="24">
        <v>6762</v>
      </c>
      <c r="F449" s="25">
        <v>0.11</v>
      </c>
      <c r="G449" s="26">
        <v>1759</v>
      </c>
      <c r="H449" s="27">
        <v>0.39300000000000002</v>
      </c>
      <c r="I449" s="28">
        <v>125688</v>
      </c>
      <c r="J449" s="29">
        <v>14401</v>
      </c>
    </row>
    <row r="450" spans="1:10">
      <c r="A450" s="14" t="s">
        <v>906</v>
      </c>
      <c r="B450" s="15" t="s">
        <v>907</v>
      </c>
      <c r="C450" s="16">
        <v>26000</v>
      </c>
      <c r="D450" s="17">
        <v>-1</v>
      </c>
      <c r="E450" s="24">
        <v>6717.7</v>
      </c>
      <c r="F450" s="25">
        <v>6.5000000000000002E-2</v>
      </c>
      <c r="G450" s="26">
        <v>572.4</v>
      </c>
      <c r="H450" s="27">
        <v>-0.23400000000000001</v>
      </c>
      <c r="I450" s="28">
        <v>13216.3</v>
      </c>
      <c r="J450" s="29">
        <v>12843.5</v>
      </c>
    </row>
    <row r="451" spans="1:10">
      <c r="A451" s="14" t="s">
        <v>908</v>
      </c>
      <c r="B451" s="15" t="s">
        <v>909</v>
      </c>
      <c r="C451" s="16">
        <v>30000</v>
      </c>
      <c r="D451" s="17">
        <v>22</v>
      </c>
      <c r="E451" s="24">
        <v>6716.6</v>
      </c>
      <c r="F451" s="25">
        <v>0.14099999999999999</v>
      </c>
      <c r="G451" s="26">
        <v>658.6</v>
      </c>
      <c r="H451" s="27">
        <v>0.186</v>
      </c>
      <c r="I451" s="28">
        <v>3191.2</v>
      </c>
      <c r="J451" s="29">
        <v>20683.900000000001</v>
      </c>
    </row>
    <row r="452" spans="1:10">
      <c r="A452" s="14" t="s">
        <v>910</v>
      </c>
      <c r="B452" s="15" t="s">
        <v>911</v>
      </c>
      <c r="C452" s="16">
        <v>7400</v>
      </c>
      <c r="D452" s="17">
        <v>23</v>
      </c>
      <c r="E452" s="24">
        <v>6710.8</v>
      </c>
      <c r="F452" s="25">
        <v>0.14300000000000002</v>
      </c>
      <c r="G452" s="26">
        <v>2444.4</v>
      </c>
      <c r="H452" s="27">
        <v>1.04</v>
      </c>
      <c r="I452" s="28">
        <v>11734.5</v>
      </c>
      <c r="J452" s="29">
        <v>44871.4</v>
      </c>
    </row>
    <row r="453" spans="1:10">
      <c r="A453" s="14" t="s">
        <v>912</v>
      </c>
      <c r="B453" s="15" t="s">
        <v>913</v>
      </c>
      <c r="C453" s="16">
        <v>44000</v>
      </c>
      <c r="D453" s="17">
        <v>8</v>
      </c>
      <c r="E453" s="24">
        <v>6668.5</v>
      </c>
      <c r="F453" s="25">
        <v>9.0999999999999998E-2</v>
      </c>
      <c r="G453" s="26">
        <v>414.7</v>
      </c>
      <c r="H453" s="27">
        <v>7.8E-2</v>
      </c>
      <c r="I453" s="28">
        <v>3079.2</v>
      </c>
      <c r="J453" s="29">
        <v>10509.6</v>
      </c>
    </row>
    <row r="454" spans="1:10">
      <c r="A454" s="14" t="s">
        <v>914</v>
      </c>
      <c r="B454" s="15" t="s">
        <v>915</v>
      </c>
      <c r="C454" s="16">
        <v>23000</v>
      </c>
      <c r="D454" s="17">
        <v>-7</v>
      </c>
      <c r="E454" s="24">
        <v>6666</v>
      </c>
      <c r="F454" s="25">
        <v>5.5999999999999994E-2</v>
      </c>
      <c r="G454" s="26">
        <v>535.5</v>
      </c>
      <c r="H454" s="27">
        <v>-0.35099999999999998</v>
      </c>
      <c r="I454" s="28">
        <v>6262</v>
      </c>
      <c r="J454" s="29">
        <v>20975.200000000001</v>
      </c>
    </row>
    <row r="455" spans="1:10">
      <c r="A455" s="14" t="s">
        <v>916</v>
      </c>
      <c r="B455" s="15" t="s">
        <v>917</v>
      </c>
      <c r="C455" s="16">
        <v>18800</v>
      </c>
      <c r="D455" s="17">
        <v>33</v>
      </c>
      <c r="E455" s="24">
        <v>6658.9</v>
      </c>
      <c r="F455" s="25">
        <v>0.16500000000000001</v>
      </c>
      <c r="G455" s="26">
        <v>1556.4</v>
      </c>
      <c r="H455" s="27">
        <v>0.29799999999999999</v>
      </c>
      <c r="I455" s="28">
        <v>132212.5</v>
      </c>
      <c r="J455" s="29">
        <v>19754.400000000001</v>
      </c>
    </row>
    <row r="456" spans="1:10">
      <c r="A456" s="14" t="s">
        <v>918</v>
      </c>
      <c r="B456" s="15" t="s">
        <v>919</v>
      </c>
      <c r="C456" s="16">
        <v>7000</v>
      </c>
      <c r="D456" s="17">
        <v>-3</v>
      </c>
      <c r="E456" s="24">
        <v>6638</v>
      </c>
      <c r="F456" s="25">
        <v>7.400000000000001E-2</v>
      </c>
      <c r="G456" s="26">
        <v>995</v>
      </c>
      <c r="H456" s="27">
        <v>0.33400000000000002</v>
      </c>
      <c r="I456" s="28">
        <v>7362</v>
      </c>
      <c r="J456" s="29">
        <v>6179.1</v>
      </c>
    </row>
    <row r="457" spans="1:10">
      <c r="A457" s="14" t="s">
        <v>920</v>
      </c>
      <c r="B457" s="15" t="s">
        <v>921</v>
      </c>
      <c r="C457" s="16">
        <v>12600</v>
      </c>
      <c r="D457" s="17">
        <v>26</v>
      </c>
      <c r="E457" s="24">
        <v>6583</v>
      </c>
      <c r="F457" s="25">
        <v>0.13300000000000001</v>
      </c>
      <c r="G457" s="26">
        <v>-17</v>
      </c>
      <c r="H457" s="27">
        <v>-1.069</v>
      </c>
      <c r="I457" s="28">
        <v>5307</v>
      </c>
      <c r="J457" s="29">
        <v>5001.5</v>
      </c>
    </row>
    <row r="458" spans="1:10">
      <c r="A458" s="14" t="s">
        <v>922</v>
      </c>
      <c r="B458" s="15" t="s">
        <v>923</v>
      </c>
      <c r="C458" s="16">
        <v>2400</v>
      </c>
      <c r="D458" s="17" t="s">
        <v>14</v>
      </c>
      <c r="E458" s="24">
        <v>6582</v>
      </c>
      <c r="F458" s="25">
        <v>0.27699999999999997</v>
      </c>
      <c r="G458" s="26">
        <v>1096</v>
      </c>
      <c r="H458" s="27" t="s">
        <v>14</v>
      </c>
      <c r="I458" s="28">
        <v>21321</v>
      </c>
      <c r="J458" s="29">
        <v>13677.2</v>
      </c>
    </row>
    <row r="459" spans="1:10">
      <c r="A459" s="14" t="s">
        <v>924</v>
      </c>
      <c r="B459" s="15" t="s">
        <v>925</v>
      </c>
      <c r="C459" s="16">
        <v>39500</v>
      </c>
      <c r="D459" s="17">
        <v>-34</v>
      </c>
      <c r="E459" s="24">
        <v>6578.3</v>
      </c>
      <c r="F459" s="25">
        <v>-1.1000000000000001E-2</v>
      </c>
      <c r="G459" s="26">
        <v>-39.700000000000003</v>
      </c>
      <c r="H459" s="27" t="s">
        <v>14</v>
      </c>
      <c r="I459" s="28">
        <v>3570.5</v>
      </c>
      <c r="J459" s="29">
        <v>213.4</v>
      </c>
    </row>
    <row r="460" spans="1:10">
      <c r="A460" s="14" t="s">
        <v>926</v>
      </c>
      <c r="B460" s="15" t="s">
        <v>927</v>
      </c>
      <c r="C460" s="16">
        <v>31005</v>
      </c>
      <c r="D460" s="17">
        <v>-19</v>
      </c>
      <c r="E460" s="24">
        <v>6503.3</v>
      </c>
      <c r="F460" s="25">
        <v>1.3000000000000001E-2</v>
      </c>
      <c r="G460" s="26">
        <v>170.3</v>
      </c>
      <c r="H460" s="27">
        <v>-0.23100000000000001</v>
      </c>
      <c r="I460" s="28">
        <v>3431.4</v>
      </c>
      <c r="J460" s="29">
        <v>1897.6</v>
      </c>
    </row>
    <row r="461" spans="1:10">
      <c r="A461" s="14" t="s">
        <v>928</v>
      </c>
      <c r="B461" s="15" t="s">
        <v>929</v>
      </c>
      <c r="C461" s="16">
        <v>41000</v>
      </c>
      <c r="D461" s="17">
        <v>41</v>
      </c>
      <c r="E461" s="24">
        <v>6487.4</v>
      </c>
      <c r="F461" s="25">
        <v>0.19500000000000001</v>
      </c>
      <c r="G461" s="26">
        <v>842.6</v>
      </c>
      <c r="H461" s="27">
        <v>0.753</v>
      </c>
      <c r="I461" s="28">
        <v>6958.2</v>
      </c>
      <c r="J461" s="29">
        <v>21207.8</v>
      </c>
    </row>
    <row r="462" spans="1:10">
      <c r="A462" s="14" t="s">
        <v>930</v>
      </c>
      <c r="B462" s="15" t="s">
        <v>931</v>
      </c>
      <c r="C462" s="16">
        <v>10100</v>
      </c>
      <c r="D462" s="17" t="s">
        <v>14</v>
      </c>
      <c r="E462" s="24">
        <v>6475</v>
      </c>
      <c r="F462" s="25">
        <v>0.215</v>
      </c>
      <c r="G462" s="26">
        <v>337</v>
      </c>
      <c r="H462" s="27">
        <v>6.8369999999999997</v>
      </c>
      <c r="I462" s="28">
        <v>4556</v>
      </c>
      <c r="J462" s="29">
        <v>27601.5</v>
      </c>
    </row>
    <row r="463" spans="1:10">
      <c r="A463" s="14" t="s">
        <v>932</v>
      </c>
      <c r="B463" s="15" t="s">
        <v>933</v>
      </c>
      <c r="C463" s="16">
        <v>1708</v>
      </c>
      <c r="D463" s="17" t="s">
        <v>14</v>
      </c>
      <c r="E463" s="24">
        <v>6466</v>
      </c>
      <c r="F463" s="25">
        <v>0.19600000000000001</v>
      </c>
      <c r="G463" s="26">
        <v>-282</v>
      </c>
      <c r="H463" s="27" t="s">
        <v>14</v>
      </c>
      <c r="I463" s="28">
        <v>21433</v>
      </c>
      <c r="J463" s="29">
        <v>18251.8</v>
      </c>
    </row>
    <row r="464" spans="1:10">
      <c r="A464" s="14" t="s">
        <v>934</v>
      </c>
      <c r="B464" s="15" t="s">
        <v>935</v>
      </c>
      <c r="C464" s="16">
        <v>16840</v>
      </c>
      <c r="D464" s="17">
        <v>5</v>
      </c>
      <c r="E464" s="24">
        <v>6454.7</v>
      </c>
      <c r="F464" s="25">
        <v>7.2000000000000008E-2</v>
      </c>
      <c r="G464" s="26">
        <v>1918.1</v>
      </c>
      <c r="H464" s="27">
        <v>0.36199999999999999</v>
      </c>
      <c r="I464" s="28">
        <v>120097.4</v>
      </c>
      <c r="J464" s="29">
        <v>21741.200000000001</v>
      </c>
    </row>
    <row r="465" spans="1:10">
      <c r="A465" s="14" t="s">
        <v>936</v>
      </c>
      <c r="B465" s="15" t="s">
        <v>937</v>
      </c>
      <c r="C465" s="16">
        <v>140000</v>
      </c>
      <c r="D465" s="17">
        <v>35</v>
      </c>
      <c r="E465" s="24">
        <v>6442.2</v>
      </c>
      <c r="F465" s="25">
        <v>0.18100000000000002</v>
      </c>
      <c r="G465" s="26">
        <v>97.8</v>
      </c>
      <c r="H465" s="27">
        <v>24.736999999999998</v>
      </c>
      <c r="I465" s="28">
        <v>3627.5</v>
      </c>
      <c r="J465" s="29">
        <v>2407.8000000000002</v>
      </c>
    </row>
    <row r="466" spans="1:10">
      <c r="A466" s="14" t="s">
        <v>938</v>
      </c>
      <c r="B466" s="15" t="s">
        <v>939</v>
      </c>
      <c r="C466" s="16">
        <v>8356</v>
      </c>
      <c r="D466" s="17" t="s">
        <v>14</v>
      </c>
      <c r="E466" s="24">
        <v>6418.3</v>
      </c>
      <c r="F466" s="25">
        <v>0.46600000000000003</v>
      </c>
      <c r="G466" s="26">
        <v>98.6</v>
      </c>
      <c r="H466" s="27">
        <v>-2.1999999999999999E-2</v>
      </c>
      <c r="I466" s="28">
        <v>6508.7</v>
      </c>
      <c r="J466" s="29">
        <v>2201</v>
      </c>
    </row>
    <row r="467" spans="1:10">
      <c r="A467" s="14" t="s">
        <v>940</v>
      </c>
      <c r="B467" s="15" t="s">
        <v>941</v>
      </c>
      <c r="C467" s="16">
        <v>34000</v>
      </c>
      <c r="D467" s="17">
        <v>-33</v>
      </c>
      <c r="E467" s="24">
        <v>6405</v>
      </c>
      <c r="F467" s="25">
        <v>-1.7000000000000001E-2</v>
      </c>
      <c r="G467" s="26">
        <v>-88</v>
      </c>
      <c r="H467" s="27">
        <v>-1.379</v>
      </c>
      <c r="I467" s="28">
        <v>7761</v>
      </c>
      <c r="J467" s="29">
        <v>3245.9</v>
      </c>
    </row>
    <row r="468" spans="1:10">
      <c r="A468" s="14" t="s">
        <v>942</v>
      </c>
      <c r="B468" s="15" t="s">
        <v>943</v>
      </c>
      <c r="C468" s="16">
        <v>18300</v>
      </c>
      <c r="D468" s="17">
        <v>-14</v>
      </c>
      <c r="E468" s="24">
        <v>6325.8</v>
      </c>
      <c r="F468" s="25">
        <v>2.6000000000000002E-2</v>
      </c>
      <c r="G468" s="26">
        <v>-201.9</v>
      </c>
      <c r="H468" s="27" t="s">
        <v>14</v>
      </c>
      <c r="I468" s="28">
        <v>12269.5</v>
      </c>
      <c r="J468" s="29">
        <v>97.4</v>
      </c>
    </row>
    <row r="469" spans="1:10">
      <c r="A469" s="14" t="s">
        <v>944</v>
      </c>
      <c r="B469" s="15" t="s">
        <v>945</v>
      </c>
      <c r="C469" s="16">
        <v>9691</v>
      </c>
      <c r="D469" s="17">
        <v>-26</v>
      </c>
      <c r="E469" s="24">
        <v>6319.1</v>
      </c>
      <c r="F469" s="25">
        <v>-1.1000000000000001E-2</v>
      </c>
      <c r="G469" s="26">
        <v>764.4</v>
      </c>
      <c r="H469" s="27">
        <v>-0.54900000000000004</v>
      </c>
      <c r="I469" s="28">
        <v>14383.5</v>
      </c>
      <c r="J469" s="29">
        <v>16885.2</v>
      </c>
    </row>
    <row r="470" spans="1:10">
      <c r="A470" s="14" t="s">
        <v>946</v>
      </c>
      <c r="B470" s="15" t="s">
        <v>947</v>
      </c>
      <c r="C470" s="16">
        <v>8838</v>
      </c>
      <c r="D470" s="17">
        <v>-15</v>
      </c>
      <c r="E470" s="24">
        <v>6291</v>
      </c>
      <c r="F470" s="25">
        <v>1.8000000000000002E-2</v>
      </c>
      <c r="G470" s="26">
        <v>815</v>
      </c>
      <c r="H470" s="27">
        <v>0.55800000000000005</v>
      </c>
      <c r="I470" s="28">
        <v>27215</v>
      </c>
      <c r="J470" s="29">
        <v>18050.599999999999</v>
      </c>
    </row>
    <row r="471" spans="1:10">
      <c r="A471" s="14" t="s">
        <v>948</v>
      </c>
      <c r="B471" s="15" t="s">
        <v>949</v>
      </c>
      <c r="C471" s="16">
        <v>5161</v>
      </c>
      <c r="D471" s="17">
        <v>8</v>
      </c>
      <c r="E471" s="24">
        <v>6276</v>
      </c>
      <c r="F471" s="25">
        <v>7.5999999999999998E-2</v>
      </c>
      <c r="G471" s="26">
        <v>1988</v>
      </c>
      <c r="H471" s="27">
        <v>-0.20899999999999999</v>
      </c>
      <c r="I471" s="28">
        <v>92791</v>
      </c>
      <c r="J471" s="29">
        <v>43074.1</v>
      </c>
    </row>
    <row r="472" spans="1:10">
      <c r="A472" s="14" t="s">
        <v>950</v>
      </c>
      <c r="B472" s="15" t="s">
        <v>951</v>
      </c>
      <c r="C472" s="16">
        <v>21200</v>
      </c>
      <c r="D472" s="17">
        <v>-7</v>
      </c>
      <c r="E472" s="24">
        <v>6258</v>
      </c>
      <c r="F472" s="25">
        <v>3.2000000000000001E-2</v>
      </c>
      <c r="G472" s="26">
        <v>1958</v>
      </c>
      <c r="H472" s="27">
        <v>0.309</v>
      </c>
      <c r="I472" s="28">
        <v>9458</v>
      </c>
      <c r="J472" s="29">
        <v>51812.4</v>
      </c>
    </row>
    <row r="473" spans="1:10">
      <c r="A473" s="14" t="s">
        <v>952</v>
      </c>
      <c r="B473" s="15" t="s">
        <v>953</v>
      </c>
      <c r="C473" s="16">
        <v>11550</v>
      </c>
      <c r="D473" s="17" t="s">
        <v>14</v>
      </c>
      <c r="E473" s="24">
        <v>6257.2</v>
      </c>
      <c r="F473" s="25">
        <v>0.19699999999999998</v>
      </c>
      <c r="G473" s="26">
        <v>467.3</v>
      </c>
      <c r="H473" s="27">
        <v>8.6750000000000007</v>
      </c>
      <c r="I473" s="28">
        <v>13057.5</v>
      </c>
      <c r="J473" s="29">
        <v>7274.6</v>
      </c>
    </row>
    <row r="474" spans="1:10">
      <c r="A474" s="14" t="s">
        <v>954</v>
      </c>
      <c r="B474" s="15" t="s">
        <v>955</v>
      </c>
      <c r="C474" s="16">
        <v>15800</v>
      </c>
      <c r="D474" s="17" t="s">
        <v>14</v>
      </c>
      <c r="E474" s="24">
        <v>6200.9</v>
      </c>
      <c r="F474" s="25">
        <v>0.214</v>
      </c>
      <c r="G474" s="26">
        <v>1495.4</v>
      </c>
      <c r="H474" s="27">
        <v>1.056</v>
      </c>
      <c r="I474" s="28">
        <v>20449.8</v>
      </c>
      <c r="J474" s="29">
        <v>38772.400000000001</v>
      </c>
    </row>
    <row r="475" spans="1:10">
      <c r="A475" s="14" t="s">
        <v>956</v>
      </c>
      <c r="B475" s="15" t="s">
        <v>957</v>
      </c>
      <c r="C475" s="16">
        <v>18150</v>
      </c>
      <c r="D475" s="17">
        <v>-52</v>
      </c>
      <c r="E475" s="24">
        <v>6182.3</v>
      </c>
      <c r="F475" s="25">
        <v>-7.0999999999999994E-2</v>
      </c>
      <c r="G475" s="26">
        <v>162.80000000000001</v>
      </c>
      <c r="H475" s="27" t="s">
        <v>14</v>
      </c>
      <c r="I475" s="28">
        <v>6143.3</v>
      </c>
      <c r="J475" s="29">
        <v>10195.700000000001</v>
      </c>
    </row>
    <row r="476" spans="1:10">
      <c r="A476" s="14" t="s">
        <v>958</v>
      </c>
      <c r="B476" s="15" t="s">
        <v>959</v>
      </c>
      <c r="C476" s="16">
        <v>17500</v>
      </c>
      <c r="D476" s="17">
        <v>-67</v>
      </c>
      <c r="E476" s="24">
        <v>6182</v>
      </c>
      <c r="F476" s="25">
        <v>-0.109</v>
      </c>
      <c r="G476" s="26">
        <v>718</v>
      </c>
      <c r="H476" s="27">
        <v>0.29799999999999999</v>
      </c>
      <c r="I476" s="28">
        <v>9839</v>
      </c>
      <c r="J476" s="29">
        <v>18839.5</v>
      </c>
    </row>
    <row r="477" spans="1:10">
      <c r="A477" s="14" t="s">
        <v>960</v>
      </c>
      <c r="B477" s="15" t="s">
        <v>961</v>
      </c>
      <c r="C477" s="16">
        <v>24600</v>
      </c>
      <c r="D477" s="17">
        <v>7</v>
      </c>
      <c r="E477" s="24">
        <v>6171.9</v>
      </c>
      <c r="F477" s="25">
        <v>6.3E-2</v>
      </c>
      <c r="G477" s="26">
        <v>305.10000000000002</v>
      </c>
      <c r="H477" s="27">
        <v>0.20799999999999999</v>
      </c>
      <c r="I477" s="28">
        <v>3603.4</v>
      </c>
      <c r="J477" s="29">
        <v>8144.4</v>
      </c>
    </row>
    <row r="478" spans="1:10">
      <c r="A478" s="14" t="s">
        <v>962</v>
      </c>
      <c r="B478" s="15" t="s">
        <v>963</v>
      </c>
      <c r="C478" s="16">
        <v>12000</v>
      </c>
      <c r="D478" s="17">
        <v>20</v>
      </c>
      <c r="E478" s="24">
        <v>6166</v>
      </c>
      <c r="F478" s="25">
        <v>0.12</v>
      </c>
      <c r="G478" s="26">
        <v>335.3</v>
      </c>
      <c r="H478" s="27">
        <v>0.94399999999999995</v>
      </c>
      <c r="I478" s="28">
        <v>4124.8999999999996</v>
      </c>
      <c r="J478" s="29">
        <v>5152.8999999999996</v>
      </c>
    </row>
    <row r="479" spans="1:10">
      <c r="A479" s="14" t="s">
        <v>964</v>
      </c>
      <c r="B479" s="15" t="s">
        <v>965</v>
      </c>
      <c r="C479" s="16">
        <v>8700</v>
      </c>
      <c r="D479" s="17">
        <v>-9</v>
      </c>
      <c r="E479" s="24">
        <v>6124</v>
      </c>
      <c r="F479" s="25">
        <v>2.5000000000000001E-2</v>
      </c>
      <c r="G479" s="26">
        <v>823</v>
      </c>
      <c r="H479" s="27">
        <v>0.17399999999999999</v>
      </c>
      <c r="I479" s="28">
        <v>5060</v>
      </c>
      <c r="J479" s="29">
        <v>20565.2</v>
      </c>
    </row>
    <row r="480" spans="1:10">
      <c r="A480" s="14" t="s">
        <v>966</v>
      </c>
      <c r="B480" s="15" t="s">
        <v>967</v>
      </c>
      <c r="C480" s="16">
        <v>11400</v>
      </c>
      <c r="D480" s="17">
        <v>-20</v>
      </c>
      <c r="E480" s="24">
        <v>6079</v>
      </c>
      <c r="F480" s="25">
        <v>-6.0000000000000001E-3</v>
      </c>
      <c r="G480" s="26">
        <v>137</v>
      </c>
      <c r="H480" s="27">
        <v>-0.68200000000000005</v>
      </c>
      <c r="I480" s="28">
        <v>7290</v>
      </c>
      <c r="J480" s="29">
        <v>1301.9000000000001</v>
      </c>
    </row>
    <row r="481" spans="1:10">
      <c r="A481" s="14" t="s">
        <v>968</v>
      </c>
      <c r="B481" s="15" t="s">
        <v>969</v>
      </c>
      <c r="C481" s="16">
        <v>11500</v>
      </c>
      <c r="D481" s="17">
        <v>-49</v>
      </c>
      <c r="E481" s="24">
        <v>6047</v>
      </c>
      <c r="F481" s="25">
        <v>-7.4999999999999997E-2</v>
      </c>
      <c r="G481" s="26">
        <v>394</v>
      </c>
      <c r="H481" s="27">
        <v>-0.59399999999999997</v>
      </c>
      <c r="I481" s="28">
        <v>4233</v>
      </c>
      <c r="J481" s="29">
        <v>7402.1</v>
      </c>
    </row>
    <row r="482" spans="1:10">
      <c r="A482" s="14" t="s">
        <v>970</v>
      </c>
      <c r="B482" s="15" t="s">
        <v>971</v>
      </c>
      <c r="C482" s="16">
        <v>18000</v>
      </c>
      <c r="D482" s="17" t="s">
        <v>14</v>
      </c>
      <c r="E482" s="24">
        <v>6023</v>
      </c>
      <c r="F482" s="25">
        <v>0.36799999999999999</v>
      </c>
      <c r="G482" s="26">
        <v>221.1</v>
      </c>
      <c r="H482" s="27">
        <v>-0.26300000000000001</v>
      </c>
      <c r="I482" s="28">
        <v>7059.2</v>
      </c>
      <c r="J482" s="29">
        <v>3733.3</v>
      </c>
    </row>
    <row r="483" spans="1:10">
      <c r="A483" s="14" t="s">
        <v>972</v>
      </c>
      <c r="B483" s="15" t="s">
        <v>973</v>
      </c>
      <c r="C483" s="16">
        <v>9000</v>
      </c>
      <c r="D483" s="17">
        <v>-31</v>
      </c>
      <c r="E483" s="24">
        <v>6021.8</v>
      </c>
      <c r="F483" s="25">
        <v>-3.9E-2</v>
      </c>
      <c r="G483" s="26">
        <v>370.5</v>
      </c>
      <c r="H483" s="27">
        <v>-0.33900000000000002</v>
      </c>
      <c r="I483" s="28">
        <v>19327.099999999999</v>
      </c>
      <c r="J483" s="29">
        <v>6334.1</v>
      </c>
    </row>
    <row r="484" spans="1:10">
      <c r="A484" s="14" t="s">
        <v>974</v>
      </c>
      <c r="B484" s="15" t="s">
        <v>975</v>
      </c>
      <c r="C484" s="16">
        <v>8900</v>
      </c>
      <c r="D484" s="17" t="s">
        <v>14</v>
      </c>
      <c r="E484" s="24">
        <v>5964</v>
      </c>
      <c r="F484" s="25">
        <v>0.152</v>
      </c>
      <c r="G484" s="26">
        <v>1211</v>
      </c>
      <c r="H484" s="27">
        <v>0.247</v>
      </c>
      <c r="I484" s="28">
        <v>5178</v>
      </c>
      <c r="J484" s="29">
        <v>67724.3</v>
      </c>
    </row>
    <row r="485" spans="1:10">
      <c r="A485" s="14" t="s">
        <v>976</v>
      </c>
      <c r="B485" s="15" t="s">
        <v>977</v>
      </c>
      <c r="C485" s="16">
        <v>10300</v>
      </c>
      <c r="D485" s="17">
        <v>12</v>
      </c>
      <c r="E485" s="24">
        <v>5911</v>
      </c>
      <c r="F485" s="25">
        <v>7.0999999999999994E-2</v>
      </c>
      <c r="G485" s="26">
        <v>76</v>
      </c>
      <c r="H485" s="27">
        <v>-0.85099999999999998</v>
      </c>
      <c r="I485" s="28">
        <v>9865</v>
      </c>
      <c r="J485" s="29">
        <v>17125.2</v>
      </c>
    </row>
    <row r="486" spans="1:10">
      <c r="A486" s="14" t="s">
        <v>978</v>
      </c>
      <c r="B486" s="15" t="s">
        <v>979</v>
      </c>
      <c r="C486" s="16">
        <v>16900</v>
      </c>
      <c r="D486" s="17" t="s">
        <v>14</v>
      </c>
      <c r="E486" s="24">
        <v>5880</v>
      </c>
      <c r="F486" s="25">
        <v>0.31</v>
      </c>
      <c r="G486" s="26">
        <v>397.5</v>
      </c>
      <c r="H486" s="27">
        <v>-0.32700000000000001</v>
      </c>
      <c r="I486" s="28">
        <v>6678.3</v>
      </c>
      <c r="J486" s="29">
        <v>9421.4</v>
      </c>
    </row>
    <row r="487" spans="1:10">
      <c r="A487" s="14" t="s">
        <v>980</v>
      </c>
      <c r="B487" s="15" t="s">
        <v>981</v>
      </c>
      <c r="C487" s="16">
        <v>35700</v>
      </c>
      <c r="D487" s="17">
        <v>7</v>
      </c>
      <c r="E487" s="24">
        <v>5878.3</v>
      </c>
      <c r="F487" s="25">
        <v>0.06</v>
      </c>
      <c r="G487" s="26">
        <v>627.4</v>
      </c>
      <c r="H487" s="27">
        <v>-0.22600000000000001</v>
      </c>
      <c r="I487" s="28">
        <v>7587.6</v>
      </c>
      <c r="J487" s="29">
        <v>8474.7999999999993</v>
      </c>
    </row>
    <row r="488" spans="1:10">
      <c r="A488" s="14" t="s">
        <v>982</v>
      </c>
      <c r="B488" s="15" t="s">
        <v>983</v>
      </c>
      <c r="C488" s="16">
        <v>11000</v>
      </c>
      <c r="D488" s="17">
        <v>-8</v>
      </c>
      <c r="E488" s="24">
        <v>5841</v>
      </c>
      <c r="F488" s="25">
        <v>2E-3</v>
      </c>
      <c r="G488" s="26">
        <v>443</v>
      </c>
      <c r="H488" s="27">
        <v>-0.14599999999999999</v>
      </c>
      <c r="I488" s="28">
        <v>5728</v>
      </c>
      <c r="J488" s="29">
        <v>6312.7</v>
      </c>
    </row>
    <row r="489" spans="1:10">
      <c r="A489" s="14" t="s">
        <v>984</v>
      </c>
      <c r="B489" s="15" t="s">
        <v>985</v>
      </c>
      <c r="C489" s="16">
        <v>10000</v>
      </c>
      <c r="D489" s="17" t="s">
        <v>14</v>
      </c>
      <c r="E489" s="24">
        <v>5825</v>
      </c>
      <c r="F489" s="25">
        <v>9.8000000000000004E-2</v>
      </c>
      <c r="G489" s="26">
        <v>1428</v>
      </c>
      <c r="H489" s="27">
        <v>0.65300000000000002</v>
      </c>
      <c r="I489" s="28">
        <v>10777</v>
      </c>
      <c r="J489" s="29">
        <v>48198</v>
      </c>
    </row>
    <row r="490" spans="1:10">
      <c r="A490" s="14" t="s">
        <v>986</v>
      </c>
      <c r="B490" s="15" t="s">
        <v>987</v>
      </c>
      <c r="C490" s="16">
        <v>24000</v>
      </c>
      <c r="D490" s="17">
        <v>-1</v>
      </c>
      <c r="E490" s="24">
        <v>5823</v>
      </c>
      <c r="F490" s="25">
        <v>2.2000000000000002E-2</v>
      </c>
      <c r="G490" s="26">
        <v>1187</v>
      </c>
      <c r="H490" s="27">
        <v>-4.7E-2</v>
      </c>
      <c r="I490" s="28">
        <v>11262</v>
      </c>
      <c r="J490" s="29">
        <v>34603.1</v>
      </c>
    </row>
    <row r="491" spans="1:10">
      <c r="A491" s="14" t="s">
        <v>988</v>
      </c>
      <c r="B491" s="15" t="s">
        <v>989</v>
      </c>
      <c r="C491" s="16">
        <v>12700</v>
      </c>
      <c r="D491" s="17">
        <v>-43</v>
      </c>
      <c r="E491" s="24">
        <v>5812.1</v>
      </c>
      <c r="F491" s="25">
        <v>-7.8E-2</v>
      </c>
      <c r="G491" s="26">
        <v>-61.4</v>
      </c>
      <c r="H491" s="27" t="s">
        <v>14</v>
      </c>
      <c r="I491" s="28">
        <v>5599.3</v>
      </c>
      <c r="J491" s="29">
        <v>3614.1</v>
      </c>
    </row>
    <row r="492" spans="1:10">
      <c r="A492" s="14" t="s">
        <v>990</v>
      </c>
      <c r="B492" s="15" t="s">
        <v>991</v>
      </c>
      <c r="C492" s="16">
        <v>18900</v>
      </c>
      <c r="D492" s="17" t="s">
        <v>14</v>
      </c>
      <c r="E492" s="24">
        <v>5800.3</v>
      </c>
      <c r="F492" s="25">
        <v>0.10099999999999999</v>
      </c>
      <c r="G492" s="26">
        <v>434.3</v>
      </c>
      <c r="H492" s="27">
        <v>0.495</v>
      </c>
      <c r="I492" s="28">
        <v>1903.1</v>
      </c>
      <c r="J492" s="29">
        <v>7759.2</v>
      </c>
    </row>
    <row r="493" spans="1:10">
      <c r="A493" s="14" t="s">
        <v>992</v>
      </c>
      <c r="B493" s="15" t="s">
        <v>993</v>
      </c>
      <c r="C493" s="16">
        <v>18251</v>
      </c>
      <c r="D493" s="17">
        <v>-8</v>
      </c>
      <c r="E493" s="24">
        <v>5747.8</v>
      </c>
      <c r="F493" s="25">
        <v>-4.0000000000000001E-3</v>
      </c>
      <c r="G493" s="26">
        <v>474.5</v>
      </c>
      <c r="H493" s="27">
        <v>0.122</v>
      </c>
      <c r="I493" s="28">
        <v>10630.6</v>
      </c>
      <c r="J493" s="29">
        <v>5765.3</v>
      </c>
    </row>
    <row r="494" spans="1:10">
      <c r="A494" s="14" t="s">
        <v>994</v>
      </c>
      <c r="B494" s="15" t="s">
        <v>995</v>
      </c>
      <c r="C494" s="16">
        <v>5900</v>
      </c>
      <c r="D494" s="17">
        <v>-4</v>
      </c>
      <c r="E494" s="24">
        <v>5716.9</v>
      </c>
      <c r="F494" s="25">
        <v>1.2E-2</v>
      </c>
      <c r="G494" s="26">
        <v>531.5</v>
      </c>
      <c r="H494" s="27">
        <v>1.9E-2</v>
      </c>
      <c r="I494" s="28">
        <v>10665.7</v>
      </c>
      <c r="J494" s="29">
        <v>5670.7</v>
      </c>
    </row>
    <row r="495" spans="1:10">
      <c r="A495" s="14" t="s">
        <v>996</v>
      </c>
      <c r="B495" s="15" t="s">
        <v>997</v>
      </c>
      <c r="C495" s="16">
        <v>11945</v>
      </c>
      <c r="D495" s="17">
        <v>-19</v>
      </c>
      <c r="E495" s="24">
        <v>5713.1</v>
      </c>
      <c r="F495" s="25">
        <v>-2.4E-2</v>
      </c>
      <c r="G495" s="26">
        <v>-723</v>
      </c>
      <c r="H495" s="27" t="s">
        <v>14</v>
      </c>
      <c r="I495" s="28">
        <v>10257.9</v>
      </c>
      <c r="J495" s="29">
        <v>12.9</v>
      </c>
    </row>
    <row r="496" spans="1:10">
      <c r="A496" s="14" t="s">
        <v>998</v>
      </c>
      <c r="B496" s="15" t="s">
        <v>999</v>
      </c>
      <c r="C496" s="16">
        <v>34000</v>
      </c>
      <c r="D496" s="17">
        <v>-22</v>
      </c>
      <c r="E496" s="24">
        <v>5688</v>
      </c>
      <c r="F496" s="25">
        <v>-3.2000000000000001E-2</v>
      </c>
      <c r="G496" s="26">
        <v>1542</v>
      </c>
      <c r="H496" s="27">
        <v>0.151</v>
      </c>
      <c r="I496" s="28">
        <v>4130</v>
      </c>
      <c r="J496" s="29">
        <v>30583.200000000001</v>
      </c>
    </row>
    <row r="497" spans="1:10">
      <c r="A497" s="14" t="s">
        <v>1000</v>
      </c>
      <c r="B497" s="15" t="s">
        <v>1001</v>
      </c>
      <c r="C497" s="16">
        <v>19800</v>
      </c>
      <c r="D497" s="17" t="s">
        <v>14</v>
      </c>
      <c r="E497" s="24">
        <v>5671.6</v>
      </c>
      <c r="F497" s="25">
        <v>7.2000000000000008E-2</v>
      </c>
      <c r="G497" s="26">
        <v>333.7</v>
      </c>
      <c r="H497" s="27">
        <v>0.28599999999999998</v>
      </c>
      <c r="I497" s="28">
        <v>2812.8</v>
      </c>
      <c r="J497" s="29">
        <v>4434.8</v>
      </c>
    </row>
    <row r="498" spans="1:10">
      <c r="A498" s="14" t="s">
        <v>1002</v>
      </c>
      <c r="B498" s="15" t="s">
        <v>1003</v>
      </c>
      <c r="C498" s="16">
        <v>4150</v>
      </c>
      <c r="D498" s="17">
        <v>-3</v>
      </c>
      <c r="E498" s="24">
        <v>5657.9</v>
      </c>
      <c r="F498" s="25">
        <v>2.2000000000000002E-2</v>
      </c>
      <c r="G498" s="26">
        <v>2440.1</v>
      </c>
      <c r="H498" s="27">
        <v>0.253</v>
      </c>
      <c r="I498" s="28">
        <v>30686.2</v>
      </c>
      <c r="J498" s="29">
        <v>56301.7</v>
      </c>
    </row>
    <row r="499" spans="1:10">
      <c r="A499" s="14" t="s">
        <v>1004</v>
      </c>
      <c r="B499" s="15" t="s">
        <v>1005</v>
      </c>
      <c r="C499" s="16">
        <v>6500</v>
      </c>
      <c r="D499" s="17" t="s">
        <v>14</v>
      </c>
      <c r="E499" s="24">
        <v>5610</v>
      </c>
      <c r="F499" s="25">
        <v>8.3000000000000004E-2</v>
      </c>
      <c r="G499" s="26">
        <v>395</v>
      </c>
      <c r="H499" s="27">
        <v>0.35299999999999998</v>
      </c>
      <c r="I499" s="28">
        <v>104176</v>
      </c>
      <c r="J499" s="29">
        <v>2828.9</v>
      </c>
    </row>
    <row r="500" spans="1:10">
      <c r="A500" s="14" t="s">
        <v>1006</v>
      </c>
      <c r="B500" s="15" t="s">
        <v>1007</v>
      </c>
      <c r="C500" s="16">
        <v>12000</v>
      </c>
      <c r="D500" s="17">
        <v>-4</v>
      </c>
      <c r="E500" s="24">
        <v>5589.9</v>
      </c>
      <c r="F500" s="25">
        <v>1.2E-2</v>
      </c>
      <c r="G500" s="26">
        <v>851.9</v>
      </c>
      <c r="H500" s="27" t="s">
        <v>14</v>
      </c>
      <c r="I500" s="28">
        <v>8996.7999999999993</v>
      </c>
      <c r="J500" s="29">
        <v>8050.9</v>
      </c>
    </row>
    <row r="501" spans="1:10">
      <c r="A501" s="14" t="s">
        <v>1008</v>
      </c>
      <c r="B501" s="15" t="s">
        <v>1009</v>
      </c>
      <c r="C501" s="16">
        <v>7400</v>
      </c>
      <c r="D501" s="17">
        <v>-8</v>
      </c>
      <c r="E501" s="24">
        <v>5581.8</v>
      </c>
      <c r="F501" s="25">
        <v>1E-3</v>
      </c>
      <c r="G501" s="26">
        <v>646.9</v>
      </c>
      <c r="H501" s="27" t="s">
        <v>14</v>
      </c>
      <c r="I501" s="28">
        <v>7423.7</v>
      </c>
      <c r="J501" s="29">
        <v>3065.6</v>
      </c>
    </row>
    <row r="502" spans="1:10">
      <c r="A502" s="30" t="s">
        <v>1010</v>
      </c>
      <c r="B502" s="31" t="s">
        <v>1011</v>
      </c>
      <c r="C502" s="32">
        <v>15100</v>
      </c>
      <c r="D502" s="33" t="s">
        <v>14</v>
      </c>
      <c r="E502" s="34">
        <v>5575.4</v>
      </c>
      <c r="F502" s="35">
        <v>0.13699999999999998</v>
      </c>
      <c r="G502" s="36">
        <v>283.10000000000002</v>
      </c>
      <c r="H502" s="37">
        <v>6.0000000000000001E-3</v>
      </c>
      <c r="I502" s="38">
        <v>3542.7</v>
      </c>
      <c r="J502" s="39">
        <v>9207.7999999999993</v>
      </c>
    </row>
  </sheetData>
  <autoFilter ref="A2:J2" xr:uid="{40BB225C-D5F5-4C66-BC79-491239340AB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D3F1-DCED-4FA3-9727-130E7C216985}">
  <dimension ref="A1:B34"/>
  <sheetViews>
    <sheetView topLeftCell="A6" workbookViewId="0">
      <selection activeCell="A25" sqref="A25"/>
    </sheetView>
  </sheetViews>
  <sheetFormatPr defaultRowHeight="14.4"/>
  <sheetData>
    <row r="1" spans="1:2">
      <c r="A1" t="s">
        <v>1012</v>
      </c>
    </row>
    <row r="2" spans="1:2">
      <c r="B2" t="s">
        <v>1021</v>
      </c>
    </row>
    <row r="3" spans="1:2">
      <c r="A3" t="s">
        <v>1013</v>
      </c>
    </row>
    <row r="4" spans="1:2">
      <c r="B4" t="s">
        <v>1014</v>
      </c>
    </row>
    <row r="5" spans="1:2">
      <c r="B5" t="s">
        <v>1015</v>
      </c>
    </row>
    <row r="6" spans="1:2">
      <c r="A6" t="s">
        <v>1016</v>
      </c>
    </row>
    <row r="7" spans="1:2">
      <c r="B7" t="s">
        <v>1018</v>
      </c>
    </row>
    <row r="8" spans="1:2">
      <c r="B8" t="s">
        <v>1017</v>
      </c>
    </row>
    <row r="9" spans="1:2">
      <c r="A9" t="s">
        <v>1019</v>
      </c>
    </row>
    <row r="10" spans="1:2">
      <c r="B10" t="s">
        <v>1020</v>
      </c>
    </row>
    <row r="15" spans="1:2">
      <c r="A15" s="46" t="s">
        <v>1023</v>
      </c>
    </row>
    <row r="16" spans="1:2">
      <c r="A16" s="50" t="s">
        <v>1024</v>
      </c>
    </row>
    <row r="17" spans="1:1">
      <c r="A17" s="50" t="s">
        <v>1046</v>
      </c>
    </row>
    <row r="18" spans="1:1">
      <c r="A18" s="50" t="s">
        <v>1049</v>
      </c>
    </row>
    <row r="19" spans="1:1">
      <c r="A19" s="50" t="s">
        <v>1025</v>
      </c>
    </row>
    <row r="20" spans="1:1">
      <c r="A20" s="46" t="s">
        <v>1026</v>
      </c>
    </row>
    <row r="21" spans="1:1">
      <c r="A21" s="46" t="s">
        <v>1027</v>
      </c>
    </row>
    <row r="22" spans="1:1">
      <c r="A22" s="46" t="s">
        <v>1028</v>
      </c>
    </row>
    <row r="23" spans="1:1">
      <c r="A23" s="46" t="s">
        <v>1029</v>
      </c>
    </row>
    <row r="24" spans="1:1">
      <c r="A24" s="50" t="s">
        <v>1030</v>
      </c>
    </row>
    <row r="25" spans="1:1">
      <c r="A25" s="46" t="s">
        <v>1031</v>
      </c>
    </row>
    <row r="26" spans="1:1">
      <c r="A26" s="50" t="s">
        <v>1032</v>
      </c>
    </row>
    <row r="27" spans="1:1">
      <c r="A27" s="46" t="s">
        <v>1033</v>
      </c>
    </row>
    <row r="28" spans="1:1">
      <c r="A28" s="46" t="s">
        <v>1034</v>
      </c>
    </row>
    <row r="29" spans="1:1">
      <c r="A29" s="46" t="s">
        <v>1035</v>
      </c>
    </row>
    <row r="30" spans="1:1">
      <c r="A30" s="46" t="s">
        <v>1036</v>
      </c>
    </row>
    <row r="31" spans="1:1">
      <c r="A31" s="46" t="s">
        <v>1037</v>
      </c>
    </row>
    <row r="32" spans="1:1">
      <c r="A32" s="47" t="s">
        <v>1038</v>
      </c>
    </row>
    <row r="34" spans="1:1">
      <c r="A34" s="50" t="s">
        <v>1048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B90F1-C309-44FC-8840-E17A0412DE89}">
  <dimension ref="A1:Z510"/>
  <sheetViews>
    <sheetView tabSelected="1" topLeftCell="E1" workbookViewId="0">
      <pane ySplit="2" topLeftCell="A3" activePane="bottomLeft" state="frozen"/>
      <selection activeCell="A2" sqref="A2"/>
      <selection pane="bottomLeft" activeCell="K21" sqref="K21"/>
    </sheetView>
  </sheetViews>
  <sheetFormatPr defaultRowHeight="14.4"/>
  <cols>
    <col min="1" max="3" width="15.33203125" customWidth="1"/>
    <col min="4" max="4" width="24.6640625" customWidth="1"/>
    <col min="5" max="16" width="15.33203125" customWidth="1"/>
    <col min="17" max="17" width="15.33203125" style="75" customWidth="1"/>
    <col min="18" max="19" width="15.33203125" customWidth="1"/>
    <col min="20" max="20" width="15.33203125" style="75" customWidth="1"/>
    <col min="21" max="21" width="15.33203125" customWidth="1"/>
    <col min="22" max="22" width="8.88671875" customWidth="1"/>
    <col min="23" max="23" width="36.109375" customWidth="1"/>
    <col min="24" max="24" width="10.77734375" customWidth="1"/>
    <col min="25" max="25" width="9.33203125" customWidth="1"/>
    <col min="26" max="26" width="12.33203125" customWidth="1"/>
  </cols>
  <sheetData>
    <row r="1" spans="1:26" ht="25.2" customHeight="1">
      <c r="A1" s="81" t="s">
        <v>0</v>
      </c>
      <c r="B1" s="81"/>
      <c r="C1" s="81"/>
      <c r="D1" s="81"/>
      <c r="E1" s="82"/>
      <c r="F1" s="85" t="s">
        <v>1</v>
      </c>
      <c r="G1" s="86"/>
      <c r="H1" s="86"/>
      <c r="I1" s="86"/>
      <c r="J1" s="86"/>
      <c r="K1" s="86"/>
      <c r="L1" s="86"/>
      <c r="M1" s="86"/>
      <c r="N1" s="86"/>
      <c r="O1" s="87"/>
      <c r="P1" s="88" t="s">
        <v>1062</v>
      </c>
      <c r="Q1" s="89"/>
      <c r="R1" s="89"/>
      <c r="S1" s="89"/>
      <c r="T1" s="89"/>
      <c r="U1" s="89"/>
    </row>
    <row r="2" spans="1:26" ht="43.2">
      <c r="A2" s="7" t="s">
        <v>1042</v>
      </c>
      <c r="B2" s="7" t="s">
        <v>1041</v>
      </c>
      <c r="C2" s="9" t="s">
        <v>1022</v>
      </c>
      <c r="D2" s="8" t="s">
        <v>3</v>
      </c>
      <c r="E2" s="8" t="s">
        <v>4</v>
      </c>
      <c r="F2" s="61" t="s">
        <v>1040</v>
      </c>
      <c r="G2" s="10" t="s">
        <v>1039</v>
      </c>
      <c r="H2" s="11" t="s">
        <v>1043</v>
      </c>
      <c r="I2" s="12" t="s">
        <v>1047</v>
      </c>
      <c r="J2" s="12" t="s">
        <v>1044</v>
      </c>
      <c r="K2" s="11" t="s">
        <v>1060</v>
      </c>
      <c r="L2" s="65" t="s">
        <v>1050</v>
      </c>
      <c r="M2" s="65" t="s">
        <v>1064</v>
      </c>
      <c r="N2" s="12" t="s">
        <v>1045</v>
      </c>
      <c r="O2" s="13" t="s">
        <v>11</v>
      </c>
      <c r="P2" s="72" t="s">
        <v>1055</v>
      </c>
      <c r="Q2" s="73" t="s">
        <v>1057</v>
      </c>
      <c r="R2" s="73" t="s">
        <v>1056</v>
      </c>
      <c r="S2" s="73" t="s">
        <v>1058</v>
      </c>
      <c r="T2" s="73" t="s">
        <v>1059</v>
      </c>
      <c r="U2" s="73" t="s">
        <v>1061</v>
      </c>
    </row>
    <row r="3" spans="1:26" ht="15" thickBot="1">
      <c r="A3" s="49">
        <f>B3+C3</f>
        <v>1</v>
      </c>
      <c r="B3" s="51">
        <v>1</v>
      </c>
      <c r="C3" s="48">
        <v>0</v>
      </c>
      <c r="D3" s="15" t="s">
        <v>13</v>
      </c>
      <c r="E3" s="16">
        <v>2200000</v>
      </c>
      <c r="F3" s="62">
        <f>G3/(1+H3)</f>
        <v>500393.96887159534</v>
      </c>
      <c r="G3" s="43">
        <v>514405</v>
      </c>
      <c r="H3" s="53">
        <v>2.7999999999999997E-2</v>
      </c>
      <c r="I3" s="62">
        <f t="shared" ref="I3:I14" si="0">J3/(1+K3)</f>
        <v>9866.8639053254446</v>
      </c>
      <c r="J3" s="43">
        <v>6670</v>
      </c>
      <c r="K3" s="56">
        <v>-0.32400000000000001</v>
      </c>
      <c r="L3" s="66">
        <f t="shared" ref="L3:L66" si="1">RANK(J3,$J$3:$J$502,0)</f>
        <v>40</v>
      </c>
      <c r="M3" s="90">
        <f>G3-J3</f>
        <v>507735</v>
      </c>
      <c r="N3" s="43">
        <v>219295</v>
      </c>
      <c r="O3" s="40">
        <v>279880.3</v>
      </c>
      <c r="P3" s="62">
        <f>G3*(1+X7)</f>
        <v>541154.06000000006</v>
      </c>
      <c r="Q3" s="76">
        <f>RANK(P3,$P$3:$P$502,0)</f>
        <v>1</v>
      </c>
      <c r="R3" s="60"/>
      <c r="S3" s="80" t="e">
        <f>RANK(R3,$R$3:$R$502,0)</f>
        <v>#N/A</v>
      </c>
      <c r="T3" s="77">
        <f>E3+(E3*$X$5)</f>
        <v>1980000</v>
      </c>
      <c r="U3" s="79">
        <f>(R3-J3)/ABS(J3)</f>
        <v>-1</v>
      </c>
      <c r="Z3" s="78"/>
    </row>
    <row r="4" spans="1:26">
      <c r="A4" s="49">
        <f t="shared" ref="A4:A67" si="2">B4+C4</f>
        <v>2</v>
      </c>
      <c r="B4" s="51">
        <v>2</v>
      </c>
      <c r="C4" s="48">
        <v>0</v>
      </c>
      <c r="D4" s="15" t="s">
        <v>16</v>
      </c>
      <c r="E4" s="16">
        <v>71000</v>
      </c>
      <c r="F4" s="62">
        <f t="shared" ref="F4:F67" si="3">G4/(1+H4)</f>
        <v>244286.19528619529</v>
      </c>
      <c r="G4" s="60">
        <v>290212</v>
      </c>
      <c r="H4" s="54">
        <v>0.188</v>
      </c>
      <c r="I4" s="62">
        <f t="shared" si="0"/>
        <v>19716.177861873228</v>
      </c>
      <c r="J4" s="44">
        <v>20840</v>
      </c>
      <c r="K4" s="57">
        <v>5.7000000000000002E-2</v>
      </c>
      <c r="L4" s="66">
        <f t="shared" si="1"/>
        <v>8</v>
      </c>
      <c r="M4" s="90">
        <f t="shared" ref="M4:M67" si="4">G4-J4</f>
        <v>269372</v>
      </c>
      <c r="N4" s="44">
        <v>346196</v>
      </c>
      <c r="O4" s="41">
        <v>342172</v>
      </c>
      <c r="P4" s="62">
        <f>G4*(1+X8)</f>
        <v>290212</v>
      </c>
      <c r="Q4" s="76">
        <f t="shared" ref="Q4:Q67" si="5">RANK(P4,$P$3:$P$502,0)</f>
        <v>2</v>
      </c>
      <c r="R4" s="60"/>
      <c r="S4" s="80" t="e">
        <f t="shared" ref="S4:S67" si="6">RANK(R4,$R$3:$R$502,0)</f>
        <v>#N/A</v>
      </c>
      <c r="T4" s="77">
        <f>E4+(E4*$X$5)</f>
        <v>63900</v>
      </c>
      <c r="U4" s="79">
        <f>(R4-J4)/ABS(J4)</f>
        <v>-1</v>
      </c>
      <c r="V4" s="60"/>
      <c r="W4" s="83" t="s">
        <v>1054</v>
      </c>
      <c r="X4" s="84"/>
      <c r="Z4" s="78"/>
    </row>
    <row r="5" spans="1:26">
      <c r="A5" s="49">
        <f t="shared" si="2"/>
        <v>4</v>
      </c>
      <c r="B5" s="51">
        <v>3</v>
      </c>
      <c r="C5" s="48">
        <v>1</v>
      </c>
      <c r="D5" s="15" t="s">
        <v>18</v>
      </c>
      <c r="E5" s="16">
        <v>132000</v>
      </c>
      <c r="F5" s="62">
        <f t="shared" si="3"/>
        <v>229158.75754961174</v>
      </c>
      <c r="G5" s="60">
        <v>265595</v>
      </c>
      <c r="H5" s="54">
        <v>0.159</v>
      </c>
      <c r="I5" s="62">
        <f t="shared" si="0"/>
        <v>48359.87002437043</v>
      </c>
      <c r="J5" s="44">
        <v>59531</v>
      </c>
      <c r="K5" s="57">
        <v>0.23100000000000001</v>
      </c>
      <c r="L5" s="66">
        <f t="shared" si="1"/>
        <v>1</v>
      </c>
      <c r="M5" s="90">
        <f t="shared" si="4"/>
        <v>206064</v>
      </c>
      <c r="N5" s="44">
        <v>365725</v>
      </c>
      <c r="O5" s="41">
        <v>895667.4</v>
      </c>
      <c r="P5" s="60">
        <f>G5*(1+X9)</f>
        <v>265595</v>
      </c>
      <c r="Q5" s="76">
        <f t="shared" si="5"/>
        <v>3</v>
      </c>
      <c r="R5" s="60"/>
      <c r="S5" s="80" t="e">
        <f t="shared" si="6"/>
        <v>#N/A</v>
      </c>
      <c r="T5" s="77">
        <f>E5+(E5*$X$5)</f>
        <v>118800</v>
      </c>
      <c r="U5" s="79">
        <f>(R5-J5)/ABS(J5)</f>
        <v>-1</v>
      </c>
      <c r="W5" s="67" t="s">
        <v>1051</v>
      </c>
      <c r="X5" s="68">
        <v>-0.1</v>
      </c>
      <c r="Z5" s="78"/>
    </row>
    <row r="6" spans="1:26">
      <c r="A6" s="49">
        <f t="shared" si="2"/>
        <v>3</v>
      </c>
      <c r="B6" s="51">
        <v>4</v>
      </c>
      <c r="C6" s="48">
        <v>-1</v>
      </c>
      <c r="D6" s="15" t="s">
        <v>20</v>
      </c>
      <c r="E6" s="16">
        <v>389000</v>
      </c>
      <c r="F6" s="62">
        <f t="shared" si="3"/>
        <v>242028.3203125</v>
      </c>
      <c r="G6" s="60">
        <v>247837</v>
      </c>
      <c r="H6" s="54">
        <v>2.4E-2</v>
      </c>
      <c r="I6" s="62">
        <f t="shared" si="0"/>
        <v>45179.775280898895</v>
      </c>
      <c r="J6" s="44">
        <v>4021</v>
      </c>
      <c r="K6" s="57">
        <v>-0.91100000000000003</v>
      </c>
      <c r="L6" s="66">
        <f t="shared" si="1"/>
        <v>74</v>
      </c>
      <c r="M6" s="90">
        <f t="shared" si="4"/>
        <v>243816</v>
      </c>
      <c r="N6" s="44">
        <v>707794</v>
      </c>
      <c r="O6" s="41">
        <v>493870.3</v>
      </c>
      <c r="P6" s="60">
        <f>G6*(1+X10)</f>
        <v>247837</v>
      </c>
      <c r="Q6" s="76">
        <f t="shared" si="5"/>
        <v>4</v>
      </c>
      <c r="R6" s="60"/>
      <c r="S6" s="80" t="e">
        <f t="shared" si="6"/>
        <v>#N/A</v>
      </c>
      <c r="T6" s="77">
        <f>E6+(E6*$X$5)</f>
        <v>350100</v>
      </c>
      <c r="U6" s="79">
        <f>(R6-J6)/ABS(J6)</f>
        <v>-1</v>
      </c>
      <c r="W6" s="67" t="s">
        <v>1052</v>
      </c>
      <c r="X6" s="71">
        <v>45000</v>
      </c>
      <c r="Z6" s="78"/>
    </row>
    <row r="7" spans="1:26" ht="15" thickBot="1">
      <c r="A7" s="49">
        <f t="shared" si="2"/>
        <v>8</v>
      </c>
      <c r="B7" s="51">
        <v>5</v>
      </c>
      <c r="C7" s="48">
        <v>3</v>
      </c>
      <c r="D7" s="15" t="s">
        <v>22</v>
      </c>
      <c r="E7" s="16">
        <v>647500</v>
      </c>
      <c r="F7" s="62">
        <f t="shared" si="3"/>
        <v>177912.14667685257</v>
      </c>
      <c r="G7" s="60">
        <v>232887</v>
      </c>
      <c r="H7" s="54">
        <v>0.309</v>
      </c>
      <c r="I7" s="62">
        <f t="shared" si="0"/>
        <v>3033.1225534477567</v>
      </c>
      <c r="J7" s="44">
        <v>10073</v>
      </c>
      <c r="K7" s="57">
        <v>2.3210000000000002</v>
      </c>
      <c r="L7" s="66">
        <f t="shared" si="1"/>
        <v>27</v>
      </c>
      <c r="M7" s="90">
        <f t="shared" si="4"/>
        <v>222814</v>
      </c>
      <c r="N7" s="44">
        <v>162648</v>
      </c>
      <c r="O7" s="41">
        <v>874709.5</v>
      </c>
      <c r="P7" s="60">
        <f>G7*(1+X11)</f>
        <v>232887</v>
      </c>
      <c r="Q7" s="76">
        <f t="shared" si="5"/>
        <v>5</v>
      </c>
      <c r="R7" s="60"/>
      <c r="S7" s="80" t="e">
        <f t="shared" si="6"/>
        <v>#N/A</v>
      </c>
      <c r="T7" s="77">
        <f>E7+(E7*$X$5)</f>
        <v>582750</v>
      </c>
      <c r="U7" s="79">
        <f>(R7-J7)/ABS(J7)</f>
        <v>-1</v>
      </c>
      <c r="W7" s="69" t="s">
        <v>1053</v>
      </c>
      <c r="X7" s="70">
        <v>5.1999999999999998E-2</v>
      </c>
      <c r="Z7" s="78"/>
    </row>
    <row r="8" spans="1:26">
      <c r="A8" s="49">
        <f t="shared" si="2"/>
        <v>5</v>
      </c>
      <c r="B8" s="51">
        <v>6</v>
      </c>
      <c r="C8" s="48">
        <v>-1</v>
      </c>
      <c r="D8" s="15" t="s">
        <v>24</v>
      </c>
      <c r="E8" s="16">
        <v>300000</v>
      </c>
      <c r="F8" s="62">
        <f t="shared" si="3"/>
        <v>201108.44444444444</v>
      </c>
      <c r="G8" s="60">
        <v>226247</v>
      </c>
      <c r="H8" s="54">
        <v>0.125</v>
      </c>
      <c r="I8" s="62">
        <f t="shared" si="0"/>
        <v>10560.352422907488</v>
      </c>
      <c r="J8" s="44">
        <v>11986</v>
      </c>
      <c r="K8" s="57">
        <v>0.13500000000000001</v>
      </c>
      <c r="L8" s="66">
        <f t="shared" si="1"/>
        <v>20</v>
      </c>
      <c r="M8" s="90">
        <f t="shared" si="4"/>
        <v>214261</v>
      </c>
      <c r="N8" s="44">
        <v>152221</v>
      </c>
      <c r="O8" s="41">
        <v>237255.5</v>
      </c>
      <c r="P8" s="60">
        <f>G8*(1+X12)</f>
        <v>226247</v>
      </c>
      <c r="Q8" s="76">
        <f t="shared" si="5"/>
        <v>6</v>
      </c>
      <c r="R8" s="60"/>
      <c r="S8" s="80" t="e">
        <f t="shared" si="6"/>
        <v>#N/A</v>
      </c>
      <c r="T8" s="77">
        <f>E8+(E8*$X$5)</f>
        <v>270000</v>
      </c>
      <c r="U8" s="79">
        <f>(R8-J8)/ABS(J8)</f>
        <v>-1</v>
      </c>
      <c r="Z8" s="78"/>
    </row>
    <row r="9" spans="1:26">
      <c r="A9" s="49">
        <f t="shared" si="2"/>
        <v>6</v>
      </c>
      <c r="B9" s="51">
        <v>7</v>
      </c>
      <c r="C9" s="48">
        <v>-1</v>
      </c>
      <c r="D9" s="15" t="s">
        <v>26</v>
      </c>
      <c r="E9" s="16">
        <v>68000</v>
      </c>
      <c r="F9" s="62">
        <f t="shared" si="3"/>
        <v>198624.40419447093</v>
      </c>
      <c r="G9" s="60">
        <v>208357</v>
      </c>
      <c r="H9" s="54">
        <v>4.9000000000000002E-2</v>
      </c>
      <c r="I9" s="62">
        <f t="shared" si="0"/>
        <v>5153.8461538461497</v>
      </c>
      <c r="J9" s="44">
        <v>67</v>
      </c>
      <c r="K9" s="57">
        <v>-0.98699999999999999</v>
      </c>
      <c r="L9" s="66">
        <f t="shared" si="1"/>
        <v>441</v>
      </c>
      <c r="M9" s="90">
        <f t="shared" si="4"/>
        <v>208290</v>
      </c>
      <c r="N9" s="44">
        <v>60381</v>
      </c>
      <c r="O9" s="41">
        <v>22455.1</v>
      </c>
      <c r="P9" s="60">
        <f>G9*(1+X13)</f>
        <v>208357</v>
      </c>
      <c r="Q9" s="76">
        <f t="shared" si="5"/>
        <v>7</v>
      </c>
      <c r="R9" s="60"/>
      <c r="S9" s="80" t="e">
        <f t="shared" si="6"/>
        <v>#N/A</v>
      </c>
      <c r="T9" s="77">
        <f>E9+(E9*$X$5)</f>
        <v>61200</v>
      </c>
      <c r="U9" s="79">
        <f>(R9-J9)/ABS(J9)</f>
        <v>-1</v>
      </c>
      <c r="W9" s="74" t="s">
        <v>1063</v>
      </c>
      <c r="Z9" s="78"/>
    </row>
    <row r="10" spans="1:26">
      <c r="A10" s="49">
        <f t="shared" si="2"/>
        <v>7</v>
      </c>
      <c r="B10" s="51">
        <v>8</v>
      </c>
      <c r="C10" s="48">
        <v>-1</v>
      </c>
      <c r="D10" s="15" t="s">
        <v>28</v>
      </c>
      <c r="E10" s="16">
        <v>295000</v>
      </c>
      <c r="F10" s="62">
        <f t="shared" si="3"/>
        <v>184785.37511870847</v>
      </c>
      <c r="G10" s="60">
        <v>194579</v>
      </c>
      <c r="H10" s="54">
        <v>5.2999999999999999E-2</v>
      </c>
      <c r="I10" s="62">
        <f t="shared" si="0"/>
        <v>6599.9999999999945</v>
      </c>
      <c r="J10" s="44">
        <v>-594</v>
      </c>
      <c r="K10" s="57">
        <v>-1.0900000000000001</v>
      </c>
      <c r="L10" s="66">
        <f t="shared" si="1"/>
        <v>486</v>
      </c>
      <c r="M10" s="90">
        <f t="shared" si="4"/>
        <v>195173</v>
      </c>
      <c r="N10" s="44">
        <v>196456</v>
      </c>
      <c r="O10" s="41">
        <v>69951.600000000006</v>
      </c>
      <c r="P10" s="60">
        <f>G10*(1+X14)</f>
        <v>194579</v>
      </c>
      <c r="Q10" s="76">
        <f t="shared" si="5"/>
        <v>8</v>
      </c>
      <c r="R10" s="60"/>
      <c r="S10" s="80" t="e">
        <f t="shared" si="6"/>
        <v>#N/A</v>
      </c>
      <c r="T10" s="77">
        <f>E10+(E10*$X$5)</f>
        <v>265500</v>
      </c>
      <c r="U10" s="79">
        <f>(R10-J10)/ABS(J10)</f>
        <v>1</v>
      </c>
      <c r="W10" s="46" t="s">
        <v>1026</v>
      </c>
      <c r="Z10" s="78"/>
    </row>
    <row r="11" spans="1:26">
      <c r="A11" s="49">
        <f t="shared" si="2"/>
        <v>9</v>
      </c>
      <c r="B11" s="51">
        <v>9</v>
      </c>
      <c r="C11" s="48">
        <v>0</v>
      </c>
      <c r="D11" s="15" t="s">
        <v>30</v>
      </c>
      <c r="E11" s="16">
        <v>268220</v>
      </c>
      <c r="F11" s="62">
        <f t="shared" si="3"/>
        <v>160484.96240601502</v>
      </c>
      <c r="G11" s="60">
        <v>170756</v>
      </c>
      <c r="H11" s="54">
        <v>6.4000000000000001E-2</v>
      </c>
      <c r="I11" s="62">
        <f t="shared" si="0"/>
        <v>29437.689969604868</v>
      </c>
      <c r="J11" s="44">
        <v>19370</v>
      </c>
      <c r="K11" s="57">
        <v>-0.34200000000000003</v>
      </c>
      <c r="L11" s="66">
        <f t="shared" si="1"/>
        <v>9</v>
      </c>
      <c r="M11" s="90">
        <f t="shared" si="4"/>
        <v>151386</v>
      </c>
      <c r="N11" s="44">
        <v>531864</v>
      </c>
      <c r="O11" s="41">
        <v>228444.7</v>
      </c>
      <c r="P11" s="60">
        <f>G11*(1+X15)</f>
        <v>170756</v>
      </c>
      <c r="Q11" s="76">
        <f t="shared" si="5"/>
        <v>9</v>
      </c>
      <c r="R11" s="60"/>
      <c r="S11" s="80" t="e">
        <f t="shared" si="6"/>
        <v>#N/A</v>
      </c>
      <c r="T11" s="77">
        <f>E11+(E11*$X$5)</f>
        <v>241398</v>
      </c>
      <c r="U11" s="79">
        <f>(R11-J11)/ABS(J11)</f>
        <v>-1</v>
      </c>
      <c r="W11" s="46" t="s">
        <v>1027</v>
      </c>
      <c r="Z11" s="78"/>
    </row>
    <row r="12" spans="1:26">
      <c r="A12" s="49">
        <f t="shared" si="2"/>
        <v>12</v>
      </c>
      <c r="B12" s="51">
        <v>10</v>
      </c>
      <c r="C12" s="48">
        <v>2</v>
      </c>
      <c r="D12" s="15" t="s">
        <v>32</v>
      </c>
      <c r="E12" s="16">
        <v>20500</v>
      </c>
      <c r="F12" s="62">
        <f t="shared" si="3"/>
        <v>153089.88149498633</v>
      </c>
      <c r="G12" s="60">
        <v>167939.6</v>
      </c>
      <c r="H12" s="54">
        <v>9.6999999999999989E-2</v>
      </c>
      <c r="I12" s="62">
        <f t="shared" si="0"/>
        <v>364.4835164835165</v>
      </c>
      <c r="J12" s="44">
        <v>1658.4</v>
      </c>
      <c r="K12" s="57">
        <v>3.55</v>
      </c>
      <c r="L12" s="66">
        <f t="shared" si="1"/>
        <v>169</v>
      </c>
      <c r="M12" s="90">
        <f t="shared" si="4"/>
        <v>166281.20000000001</v>
      </c>
      <c r="N12" s="44">
        <v>37669.800000000003</v>
      </c>
      <c r="O12" s="41">
        <v>16785.900000000001</v>
      </c>
      <c r="P12" s="60">
        <f>G12*(1+X16)</f>
        <v>167939.6</v>
      </c>
      <c r="Q12" s="76">
        <f t="shared" si="5"/>
        <v>10</v>
      </c>
      <c r="R12" s="60"/>
      <c r="S12" s="80" t="e">
        <f t="shared" si="6"/>
        <v>#N/A</v>
      </c>
      <c r="T12" s="77">
        <f>E12+(E12*$X$5)</f>
        <v>18450</v>
      </c>
      <c r="U12" s="79">
        <f>(R12-J12)/ABS(J12)</f>
        <v>-1</v>
      </c>
      <c r="W12" s="46" t="s">
        <v>1028</v>
      </c>
      <c r="Z12" s="78"/>
    </row>
    <row r="13" spans="1:26">
      <c r="A13" s="49">
        <f t="shared" si="2"/>
        <v>13</v>
      </c>
      <c r="B13" s="51">
        <v>11</v>
      </c>
      <c r="C13" s="48">
        <v>2</v>
      </c>
      <c r="D13" s="15" t="s">
        <v>34</v>
      </c>
      <c r="E13" s="16">
        <v>48600</v>
      </c>
      <c r="F13" s="62">
        <f t="shared" si="3"/>
        <v>134578.47896440129</v>
      </c>
      <c r="G13" s="60">
        <v>166339</v>
      </c>
      <c r="H13" s="54">
        <v>0.23600000000000002</v>
      </c>
      <c r="I13" s="62">
        <f t="shared" si="0"/>
        <v>9196.0297766749372</v>
      </c>
      <c r="J13" s="44">
        <v>14824</v>
      </c>
      <c r="K13" s="57">
        <v>0.61199999999999999</v>
      </c>
      <c r="L13" s="66">
        <f t="shared" si="1"/>
        <v>15</v>
      </c>
      <c r="M13" s="90">
        <f t="shared" si="4"/>
        <v>151515</v>
      </c>
      <c r="N13" s="44">
        <v>253863</v>
      </c>
      <c r="O13" s="41">
        <v>234049.7</v>
      </c>
      <c r="P13" s="60">
        <f>G13*(1+X17)</f>
        <v>166339</v>
      </c>
      <c r="Q13" s="76">
        <f t="shared" si="5"/>
        <v>11</v>
      </c>
      <c r="R13" s="60"/>
      <c r="S13" s="80" t="e">
        <f t="shared" si="6"/>
        <v>#N/A</v>
      </c>
      <c r="T13" s="77">
        <f>E13+(E13*$X$5)</f>
        <v>43740</v>
      </c>
      <c r="U13" s="79">
        <f>(R13-J13)/ABS(J13)</f>
        <v>-1</v>
      </c>
      <c r="Z13" s="78"/>
    </row>
    <row r="14" spans="1:26">
      <c r="A14" s="49">
        <f t="shared" si="2"/>
        <v>11</v>
      </c>
      <c r="B14" s="51">
        <v>12</v>
      </c>
      <c r="C14" s="48">
        <v>-1</v>
      </c>
      <c r="D14" s="15" t="s">
        <v>36</v>
      </c>
      <c r="E14" s="16">
        <v>199000</v>
      </c>
      <c r="F14" s="62">
        <f t="shared" si="3"/>
        <v>156733.13782991204</v>
      </c>
      <c r="G14" s="60">
        <v>160338</v>
      </c>
      <c r="H14" s="54">
        <v>2.3E-2</v>
      </c>
      <c r="I14" s="62">
        <f t="shared" si="0"/>
        <v>7597.1074380165292</v>
      </c>
      <c r="J14" s="44">
        <v>3677</v>
      </c>
      <c r="K14" s="57">
        <v>-0.51600000000000001</v>
      </c>
      <c r="L14" s="66">
        <f t="shared" si="1"/>
        <v>81</v>
      </c>
      <c r="M14" s="90">
        <f t="shared" si="4"/>
        <v>156661</v>
      </c>
      <c r="N14" s="44">
        <v>256540</v>
      </c>
      <c r="O14" s="41">
        <v>35028</v>
      </c>
      <c r="P14" s="60">
        <f>G14*(1+X18)</f>
        <v>160338</v>
      </c>
      <c r="Q14" s="76">
        <f t="shared" si="5"/>
        <v>12</v>
      </c>
      <c r="R14" s="60"/>
      <c r="S14" s="80" t="e">
        <f t="shared" si="6"/>
        <v>#N/A</v>
      </c>
      <c r="T14" s="77">
        <f>E14+(E14*$X$5)</f>
        <v>179100</v>
      </c>
      <c r="U14" s="79">
        <f>(R14-J14)/ABS(J14)</f>
        <v>-1</v>
      </c>
      <c r="Z14" s="78"/>
    </row>
    <row r="15" spans="1:26">
      <c r="A15" s="49">
        <f t="shared" si="2"/>
        <v>10</v>
      </c>
      <c r="B15" s="51">
        <v>13</v>
      </c>
      <c r="C15" s="48">
        <v>-3</v>
      </c>
      <c r="D15" s="15" t="s">
        <v>38</v>
      </c>
      <c r="E15" s="16">
        <v>173000</v>
      </c>
      <c r="F15" s="62">
        <f t="shared" si="3"/>
        <v>157271.6577540107</v>
      </c>
      <c r="G15" s="60">
        <v>147049</v>
      </c>
      <c r="H15" s="54">
        <v>-6.5000000000000002E-2</v>
      </c>
      <c r="I15" s="64">
        <v>-3864</v>
      </c>
      <c r="J15" s="44">
        <v>8014</v>
      </c>
      <c r="K15" s="57">
        <f>(J15-I15)/ABS(I15)</f>
        <v>3.0740165631469978</v>
      </c>
      <c r="L15" s="66">
        <f t="shared" si="1"/>
        <v>34</v>
      </c>
      <c r="M15" s="90">
        <f t="shared" si="4"/>
        <v>139035</v>
      </c>
      <c r="N15" s="44">
        <v>227339</v>
      </c>
      <c r="O15" s="41">
        <v>52291.7</v>
      </c>
      <c r="P15" s="60">
        <f>G15*(1+X19)</f>
        <v>147049</v>
      </c>
      <c r="Q15" s="76">
        <f t="shared" si="5"/>
        <v>13</v>
      </c>
      <c r="R15" s="60"/>
      <c r="S15" s="80" t="e">
        <f t="shared" si="6"/>
        <v>#N/A</v>
      </c>
      <c r="T15" s="77">
        <f>E15+(E15*$X$5)</f>
        <v>155700</v>
      </c>
      <c r="U15" s="79">
        <f>(R15-J15)/ABS(J15)</f>
        <v>-1</v>
      </c>
      <c r="Z15" s="78"/>
    </row>
    <row r="16" spans="1:26">
      <c r="A16" s="49">
        <f t="shared" si="2"/>
        <v>15</v>
      </c>
      <c r="B16" s="51">
        <v>14</v>
      </c>
      <c r="C16" s="48">
        <v>1</v>
      </c>
      <c r="D16" s="15" t="s">
        <v>40</v>
      </c>
      <c r="E16" s="16">
        <v>194000</v>
      </c>
      <c r="F16" s="62">
        <f t="shared" si="3"/>
        <v>129057.42935278031</v>
      </c>
      <c r="G16" s="60">
        <v>141576</v>
      </c>
      <c r="H16" s="54">
        <v>9.6999999999999989E-2</v>
      </c>
      <c r="I16" s="62">
        <f t="shared" ref="I16:I22" si="7">J16/(1+K16)</f>
        <v>2678.632478632479</v>
      </c>
      <c r="J16" s="44">
        <v>3134</v>
      </c>
      <c r="K16" s="57">
        <v>0.17</v>
      </c>
      <c r="L16" s="66">
        <f t="shared" si="1"/>
        <v>92</v>
      </c>
      <c r="M16" s="90">
        <f t="shared" si="4"/>
        <v>138442</v>
      </c>
      <c r="N16" s="44">
        <v>40830</v>
      </c>
      <c r="O16" s="41">
        <v>106512.6</v>
      </c>
      <c r="P16" s="60">
        <f>G16*(1+X20)</f>
        <v>141576</v>
      </c>
      <c r="Q16" s="76">
        <f t="shared" si="5"/>
        <v>14</v>
      </c>
      <c r="R16" s="60"/>
      <c r="S16" s="80" t="e">
        <f t="shared" si="6"/>
        <v>#N/A</v>
      </c>
      <c r="T16" s="77">
        <f>E16+(E16*$X$5)</f>
        <v>174600</v>
      </c>
      <c r="U16" s="79">
        <f>(R16-J16)/ABS(J16)</f>
        <v>-1</v>
      </c>
      <c r="Z16" s="78"/>
    </row>
    <row r="17" spans="1:26">
      <c r="A17" s="49">
        <f t="shared" si="2"/>
        <v>22</v>
      </c>
      <c r="B17" s="51">
        <v>15</v>
      </c>
      <c r="C17" s="48">
        <v>7</v>
      </c>
      <c r="D17" s="15" t="s">
        <v>42</v>
      </c>
      <c r="E17" s="16">
        <v>98771</v>
      </c>
      <c r="F17" s="62">
        <f t="shared" si="3"/>
        <v>110874.39222042139</v>
      </c>
      <c r="G17" s="60">
        <v>136819</v>
      </c>
      <c r="H17" s="54">
        <v>0.23399999999999999</v>
      </c>
      <c r="I17" s="62">
        <f t="shared" si="7"/>
        <v>12664.194478780388</v>
      </c>
      <c r="J17" s="44">
        <v>30736</v>
      </c>
      <c r="K17" s="57">
        <v>1.427</v>
      </c>
      <c r="L17" s="66">
        <f t="shared" si="1"/>
        <v>3</v>
      </c>
      <c r="M17" s="90">
        <f t="shared" si="4"/>
        <v>106083</v>
      </c>
      <c r="N17" s="44">
        <v>232792</v>
      </c>
      <c r="O17" s="41">
        <v>816824.2</v>
      </c>
      <c r="P17" s="60">
        <f>G17*(1+X21)</f>
        <v>136819</v>
      </c>
      <c r="Q17" s="76">
        <f t="shared" si="5"/>
        <v>15</v>
      </c>
      <c r="R17" s="60"/>
      <c r="S17" s="80" t="e">
        <f t="shared" si="6"/>
        <v>#N/A</v>
      </c>
      <c r="T17" s="77">
        <f>E17+(E17*$X$5)</f>
        <v>88893.9</v>
      </c>
      <c r="U17" s="79">
        <f>(R17-J17)/ABS(J17)</f>
        <v>-1</v>
      </c>
      <c r="W17" s="46"/>
      <c r="Z17" s="78"/>
    </row>
    <row r="18" spans="1:26">
      <c r="A18" s="49">
        <f t="shared" si="2"/>
        <v>14</v>
      </c>
      <c r="B18" s="51">
        <v>16</v>
      </c>
      <c r="C18" s="48">
        <v>-2</v>
      </c>
      <c r="D18" s="15" t="s">
        <v>44</v>
      </c>
      <c r="E18" s="16">
        <v>50200</v>
      </c>
      <c r="F18" s="62">
        <f t="shared" si="3"/>
        <v>129923.07692307694</v>
      </c>
      <c r="G18" s="60">
        <v>136809</v>
      </c>
      <c r="H18" s="54">
        <v>5.2999999999999999E-2</v>
      </c>
      <c r="I18" s="62">
        <f t="shared" si="7"/>
        <v>1286.4321608040204</v>
      </c>
      <c r="J18" s="44">
        <v>256</v>
      </c>
      <c r="K18" s="57">
        <v>-0.80100000000000005</v>
      </c>
      <c r="L18" s="66">
        <f t="shared" si="1"/>
        <v>402</v>
      </c>
      <c r="M18" s="90">
        <f t="shared" si="4"/>
        <v>136553</v>
      </c>
      <c r="N18" s="44">
        <v>39951</v>
      </c>
      <c r="O18" s="41">
        <v>14349.5</v>
      </c>
      <c r="P18" s="60">
        <f>G18*(1+X22)</f>
        <v>136809</v>
      </c>
      <c r="Q18" s="76">
        <f t="shared" si="5"/>
        <v>16</v>
      </c>
      <c r="R18" s="60"/>
      <c r="S18" s="80" t="e">
        <f t="shared" si="6"/>
        <v>#N/A</v>
      </c>
      <c r="T18" s="77">
        <f>E18+(E18*$X$5)</f>
        <v>45180</v>
      </c>
      <c r="U18" s="79">
        <f>(R18-J18)/ABS(J18)</f>
        <v>-1</v>
      </c>
      <c r="W18" s="46"/>
      <c r="Z18" s="78"/>
    </row>
    <row r="19" spans="1:26">
      <c r="A19" s="49">
        <f t="shared" si="2"/>
        <v>19</v>
      </c>
      <c r="B19" s="51">
        <v>17</v>
      </c>
      <c r="C19" s="48">
        <v>2</v>
      </c>
      <c r="D19" s="15" t="s">
        <v>46</v>
      </c>
      <c r="E19" s="16">
        <v>299000</v>
      </c>
      <c r="F19" s="62">
        <f t="shared" si="3"/>
        <v>118182.38993710691</v>
      </c>
      <c r="G19" s="60">
        <v>131537</v>
      </c>
      <c r="H19" s="54">
        <v>0.113</v>
      </c>
      <c r="I19" s="62">
        <f t="shared" si="7"/>
        <v>4077.9220779220782</v>
      </c>
      <c r="J19" s="44">
        <v>5024</v>
      </c>
      <c r="K19" s="57">
        <v>0.23200000000000001</v>
      </c>
      <c r="L19" s="66">
        <f t="shared" si="1"/>
        <v>60</v>
      </c>
      <c r="M19" s="90">
        <f t="shared" si="4"/>
        <v>126513</v>
      </c>
      <c r="N19" s="44">
        <v>68124</v>
      </c>
      <c r="O19" s="41">
        <v>59691.7</v>
      </c>
      <c r="P19" s="60">
        <f>G19*(1+X23)</f>
        <v>131537</v>
      </c>
      <c r="Q19" s="76">
        <f t="shared" si="5"/>
        <v>17</v>
      </c>
      <c r="R19" s="60"/>
      <c r="S19" s="80" t="e">
        <f t="shared" si="6"/>
        <v>#N/A</v>
      </c>
      <c r="T19" s="77">
        <f>E19+(E19*$X$5)</f>
        <v>269100</v>
      </c>
      <c r="U19" s="79">
        <f>(R19-J19)/ABS(J19)</f>
        <v>-1</v>
      </c>
      <c r="W19" s="46"/>
      <c r="Z19" s="78"/>
    </row>
    <row r="20" spans="1:26">
      <c r="A20" s="49">
        <f t="shared" si="2"/>
        <v>20</v>
      </c>
      <c r="B20" s="51">
        <v>18</v>
      </c>
      <c r="C20" s="48">
        <v>2</v>
      </c>
      <c r="D20" s="15" t="s">
        <v>48</v>
      </c>
      <c r="E20" s="16">
        <v>256105</v>
      </c>
      <c r="F20" s="62">
        <f t="shared" si="3"/>
        <v>113875.21663778163</v>
      </c>
      <c r="G20" s="60">
        <v>131412</v>
      </c>
      <c r="H20" s="54">
        <v>0.154</v>
      </c>
      <c r="I20" s="62">
        <f t="shared" si="7"/>
        <v>24434.913468773513</v>
      </c>
      <c r="J20" s="44">
        <v>32474</v>
      </c>
      <c r="K20" s="57">
        <v>0.32900000000000001</v>
      </c>
      <c r="L20" s="66">
        <f t="shared" si="1"/>
        <v>2</v>
      </c>
      <c r="M20" s="90">
        <f t="shared" si="4"/>
        <v>98938</v>
      </c>
      <c r="N20" s="44">
        <v>2622532</v>
      </c>
      <c r="O20" s="41">
        <v>331451.5</v>
      </c>
      <c r="P20" s="60">
        <f>G20*(1+X24)</f>
        <v>131412</v>
      </c>
      <c r="Q20" s="76">
        <f t="shared" si="5"/>
        <v>18</v>
      </c>
      <c r="R20" s="60"/>
      <c r="S20" s="80" t="e">
        <f t="shared" si="6"/>
        <v>#N/A</v>
      </c>
      <c r="T20" s="77">
        <f>E20+(E20*$X$5)</f>
        <v>230494.5</v>
      </c>
      <c r="U20" s="79">
        <f>(R20-J20)/ABS(J20)</f>
        <v>-1</v>
      </c>
      <c r="W20" s="46"/>
      <c r="Z20" s="78"/>
    </row>
    <row r="21" spans="1:26">
      <c r="A21" s="49">
        <f t="shared" si="2"/>
        <v>16</v>
      </c>
      <c r="B21" s="51">
        <v>19</v>
      </c>
      <c r="C21" s="48">
        <v>-3</v>
      </c>
      <c r="D21" s="15" t="s">
        <v>50</v>
      </c>
      <c r="E21" s="16">
        <v>144500</v>
      </c>
      <c r="F21" s="62">
        <f t="shared" si="3"/>
        <v>126072.25433526011</v>
      </c>
      <c r="G21" s="60">
        <v>130863</v>
      </c>
      <c r="H21" s="54">
        <v>3.7999999999999999E-2</v>
      </c>
      <c r="I21" s="62">
        <f t="shared" si="7"/>
        <v>30093.023255813954</v>
      </c>
      <c r="J21" s="44">
        <v>15528</v>
      </c>
      <c r="K21" s="57">
        <v>-0.48399999999999999</v>
      </c>
      <c r="L21" s="66">
        <f t="shared" si="1"/>
        <v>13</v>
      </c>
      <c r="M21" s="90">
        <f t="shared" si="4"/>
        <v>115335</v>
      </c>
      <c r="N21" s="44">
        <v>264829</v>
      </c>
      <c r="O21" s="41">
        <v>244327.9</v>
      </c>
      <c r="P21" s="60">
        <f>G21*(1+X25)</f>
        <v>130863</v>
      </c>
      <c r="Q21" s="76">
        <f t="shared" si="5"/>
        <v>19</v>
      </c>
      <c r="R21" s="60"/>
      <c r="S21" s="80" t="e">
        <f t="shared" si="6"/>
        <v>#N/A</v>
      </c>
      <c r="T21" s="77">
        <f>E21+(E21*$X$5)</f>
        <v>130050</v>
      </c>
      <c r="U21" s="79">
        <f>(R21-J21)/ABS(J21)</f>
        <v>-1</v>
      </c>
      <c r="W21" s="46"/>
      <c r="Z21" s="78"/>
    </row>
    <row r="22" spans="1:26">
      <c r="A22" s="49">
        <f t="shared" si="2"/>
        <v>17</v>
      </c>
      <c r="B22" s="51">
        <v>20</v>
      </c>
      <c r="C22" s="48">
        <v>-3</v>
      </c>
      <c r="D22" s="15" t="s">
        <v>52</v>
      </c>
      <c r="E22" s="16">
        <v>453000</v>
      </c>
      <c r="F22" s="62">
        <f t="shared" si="3"/>
        <v>122633.6032388664</v>
      </c>
      <c r="G22" s="60">
        <v>121162</v>
      </c>
      <c r="H22" s="54">
        <v>-1.2E-2</v>
      </c>
      <c r="I22" s="62">
        <f t="shared" si="7"/>
        <v>1906.8056407112201</v>
      </c>
      <c r="J22" s="44">
        <v>3110</v>
      </c>
      <c r="K22" s="57">
        <v>0.63100000000000001</v>
      </c>
      <c r="L22" s="66">
        <f t="shared" si="1"/>
        <v>94</v>
      </c>
      <c r="M22" s="90">
        <f t="shared" si="4"/>
        <v>118052</v>
      </c>
      <c r="N22" s="44">
        <v>38118</v>
      </c>
      <c r="O22" s="41">
        <v>19630.8</v>
      </c>
      <c r="P22" s="60">
        <f>G22*(1+X26)</f>
        <v>121162</v>
      </c>
      <c r="Q22" s="76">
        <f t="shared" si="5"/>
        <v>20</v>
      </c>
      <c r="R22" s="60"/>
      <c r="S22" s="80" t="e">
        <f t="shared" si="6"/>
        <v>#N/A</v>
      </c>
      <c r="T22" s="77">
        <f>E22+(E22*$X$5)</f>
        <v>407700</v>
      </c>
      <c r="U22" s="79">
        <f>(R22-J22)/ABS(J22)</f>
        <v>-1</v>
      </c>
      <c r="W22" s="46"/>
      <c r="Z22" s="78"/>
    </row>
    <row r="23" spans="1:26">
      <c r="A23" s="49">
        <f t="shared" si="2"/>
        <v>18</v>
      </c>
      <c r="B23" s="51">
        <v>21</v>
      </c>
      <c r="C23" s="48">
        <v>-3</v>
      </c>
      <c r="D23" s="15" t="s">
        <v>54</v>
      </c>
      <c r="E23" s="16">
        <v>283000</v>
      </c>
      <c r="F23" s="62">
        <f t="shared" si="3"/>
        <v>122223.57723577236</v>
      </c>
      <c r="G23" s="60">
        <v>120268</v>
      </c>
      <c r="H23" s="54">
        <v>-1.6E-2</v>
      </c>
      <c r="I23" s="64">
        <v>-8484</v>
      </c>
      <c r="J23" s="44">
        <v>-22355</v>
      </c>
      <c r="K23" s="57">
        <f>(J23-I23)/ABS(I23)</f>
        <v>-1.6349599245638851</v>
      </c>
      <c r="L23" s="66">
        <f t="shared" si="1"/>
        <v>500</v>
      </c>
      <c r="M23" s="90">
        <f t="shared" si="4"/>
        <v>142623</v>
      </c>
      <c r="N23" s="44">
        <v>309129</v>
      </c>
      <c r="O23" s="41">
        <v>87009.3</v>
      </c>
      <c r="P23" s="60">
        <f>G23*(1+X27)</f>
        <v>120268</v>
      </c>
      <c r="Q23" s="76">
        <f t="shared" si="5"/>
        <v>21</v>
      </c>
      <c r="R23" s="60"/>
      <c r="S23" s="80" t="e">
        <f t="shared" si="6"/>
        <v>#N/A</v>
      </c>
      <c r="T23" s="77">
        <f>E23+(E23*$X$5)</f>
        <v>254700</v>
      </c>
      <c r="U23" s="79">
        <f>(R23-J23)/ABS(J23)</f>
        <v>1</v>
      </c>
      <c r="W23" s="46"/>
      <c r="Z23" s="78"/>
    </row>
    <row r="24" spans="1:26">
      <c r="A24" s="49">
        <f t="shared" si="2"/>
        <v>21</v>
      </c>
      <c r="B24" s="51">
        <v>22</v>
      </c>
      <c r="C24" s="48">
        <v>-1</v>
      </c>
      <c r="D24" s="15" t="s">
        <v>56</v>
      </c>
      <c r="E24" s="16">
        <v>7400</v>
      </c>
      <c r="F24" s="62">
        <f t="shared" si="3"/>
        <v>112348.9242282507</v>
      </c>
      <c r="G24" s="60">
        <v>120101</v>
      </c>
      <c r="H24" s="54">
        <v>6.9000000000000006E-2</v>
      </c>
      <c r="I24" s="62">
        <f t="shared" ref="I24:I31" si="8">J24/(1+K24)</f>
        <v>2463.1887636981014</v>
      </c>
      <c r="J24" s="44">
        <v>15959</v>
      </c>
      <c r="K24" s="57">
        <v>5.4790000000000001</v>
      </c>
      <c r="L24" s="66">
        <f t="shared" si="1"/>
        <v>12</v>
      </c>
      <c r="M24" s="90">
        <f t="shared" si="4"/>
        <v>104142</v>
      </c>
      <c r="N24" s="44">
        <v>3418318</v>
      </c>
      <c r="O24" s="41">
        <v>3242.6</v>
      </c>
      <c r="P24" s="60">
        <f>G24*(1+X28)</f>
        <v>120101</v>
      </c>
      <c r="Q24" s="76">
        <f t="shared" si="5"/>
        <v>22</v>
      </c>
      <c r="R24" s="60"/>
      <c r="S24" s="80" t="e">
        <f t="shared" si="6"/>
        <v>#N/A</v>
      </c>
      <c r="T24" s="77">
        <f>E24+(E24*$X$5)</f>
        <v>6660</v>
      </c>
      <c r="U24" s="79">
        <f>(R24-J24)/ABS(J24)</f>
        <v>-1</v>
      </c>
      <c r="Z24" s="78"/>
    </row>
    <row r="25" spans="1:26">
      <c r="A25" s="49">
        <f t="shared" si="2"/>
        <v>28</v>
      </c>
      <c r="B25" s="51">
        <v>23</v>
      </c>
      <c r="C25" s="48">
        <v>5</v>
      </c>
      <c r="D25" s="15" t="s">
        <v>58</v>
      </c>
      <c r="E25" s="16">
        <v>14200</v>
      </c>
      <c r="F25" s="62">
        <f t="shared" si="3"/>
        <v>91593.424218123502</v>
      </c>
      <c r="G25" s="60">
        <v>114217</v>
      </c>
      <c r="H25" s="54">
        <v>0.247</v>
      </c>
      <c r="I25" s="62">
        <f t="shared" si="8"/>
        <v>5104.9270072992695</v>
      </c>
      <c r="J25" s="44">
        <v>5595</v>
      </c>
      <c r="K25" s="57">
        <v>9.6000000000000002E-2</v>
      </c>
      <c r="L25" s="66">
        <f t="shared" si="1"/>
        <v>51</v>
      </c>
      <c r="M25" s="90">
        <f t="shared" si="4"/>
        <v>108622</v>
      </c>
      <c r="N25" s="44">
        <v>54302</v>
      </c>
      <c r="O25" s="41">
        <v>43240.7</v>
      </c>
      <c r="P25" s="60">
        <f>G25*(1+X29)</f>
        <v>114217</v>
      </c>
      <c r="Q25" s="76">
        <f t="shared" si="5"/>
        <v>23</v>
      </c>
      <c r="R25" s="60"/>
      <c r="S25" s="80" t="e">
        <f t="shared" si="6"/>
        <v>#N/A</v>
      </c>
      <c r="T25" s="77">
        <f>E25+(E25*$X$5)</f>
        <v>12780</v>
      </c>
      <c r="U25" s="79">
        <f>(R25-J25)/ABS(J25)</f>
        <v>-1</v>
      </c>
      <c r="Z25" s="78"/>
    </row>
    <row r="26" spans="1:26">
      <c r="A26" s="49">
        <f t="shared" si="2"/>
        <v>31</v>
      </c>
      <c r="B26" s="51">
        <v>24</v>
      </c>
      <c r="C26" s="48">
        <v>7</v>
      </c>
      <c r="D26" s="15" t="s">
        <v>60</v>
      </c>
      <c r="E26" s="16">
        <v>10261</v>
      </c>
      <c r="F26" s="62">
        <f t="shared" si="3"/>
        <v>88418.253968253965</v>
      </c>
      <c r="G26" s="60">
        <v>111407</v>
      </c>
      <c r="H26" s="54">
        <v>0.26</v>
      </c>
      <c r="I26" s="62">
        <f t="shared" si="8"/>
        <v>4065.1041666666665</v>
      </c>
      <c r="J26" s="44">
        <v>3122</v>
      </c>
      <c r="K26" s="57">
        <v>-0.23200000000000001</v>
      </c>
      <c r="L26" s="66">
        <f t="shared" si="1"/>
        <v>93</v>
      </c>
      <c r="M26" s="90">
        <f t="shared" si="4"/>
        <v>108285</v>
      </c>
      <c r="N26" s="44">
        <v>50155</v>
      </c>
      <c r="O26" s="41">
        <v>35426.1</v>
      </c>
      <c r="P26" s="60">
        <f>G26*(1+X30)</f>
        <v>111407</v>
      </c>
      <c r="Q26" s="76">
        <f t="shared" si="5"/>
        <v>24</v>
      </c>
      <c r="R26" s="60"/>
      <c r="S26" s="80" t="e">
        <f t="shared" si="6"/>
        <v>#N/A</v>
      </c>
      <c r="T26" s="77">
        <f>E26+(E26*$X$5)</f>
        <v>9234.9</v>
      </c>
      <c r="U26" s="79">
        <f>(R26-J26)/ABS(J26)</f>
        <v>-1</v>
      </c>
      <c r="Z26" s="78"/>
    </row>
    <row r="27" spans="1:26">
      <c r="A27" s="49">
        <f t="shared" si="2"/>
        <v>24</v>
      </c>
      <c r="B27" s="51">
        <v>25</v>
      </c>
      <c r="C27" s="48">
        <v>-1</v>
      </c>
      <c r="D27" s="15" t="s">
        <v>62</v>
      </c>
      <c r="E27" s="16">
        <v>204489</v>
      </c>
      <c r="F27" s="62">
        <f t="shared" si="3"/>
        <v>100257.47960108795</v>
      </c>
      <c r="G27" s="60">
        <v>110584</v>
      </c>
      <c r="H27" s="54">
        <v>0.10300000000000001</v>
      </c>
      <c r="I27" s="62">
        <f t="shared" si="8"/>
        <v>18229.922279792747</v>
      </c>
      <c r="J27" s="44">
        <v>28147</v>
      </c>
      <c r="K27" s="57">
        <v>0.54400000000000004</v>
      </c>
      <c r="L27" s="66">
        <f t="shared" si="1"/>
        <v>4</v>
      </c>
      <c r="M27" s="90">
        <f t="shared" si="4"/>
        <v>82437</v>
      </c>
      <c r="N27" s="44">
        <v>2354507</v>
      </c>
      <c r="O27" s="41">
        <v>265938.5</v>
      </c>
      <c r="P27" s="60">
        <f>G27*(1+X31)</f>
        <v>110584</v>
      </c>
      <c r="Q27" s="76">
        <f t="shared" si="5"/>
        <v>25</v>
      </c>
      <c r="R27" s="60"/>
      <c r="S27" s="80" t="e">
        <f t="shared" si="6"/>
        <v>#N/A</v>
      </c>
      <c r="T27" s="77">
        <f>E27+(E27*$X$5)</f>
        <v>184040.1</v>
      </c>
      <c r="U27" s="79">
        <f>(R27-J27)/ABS(J27)</f>
        <v>-1</v>
      </c>
      <c r="Z27" s="78"/>
    </row>
    <row r="28" spans="1:26">
      <c r="A28" s="49">
        <f t="shared" si="2"/>
        <v>30</v>
      </c>
      <c r="B28" s="51">
        <v>26</v>
      </c>
      <c r="C28" s="48">
        <v>4</v>
      </c>
      <c r="D28" s="15" t="s">
        <v>64</v>
      </c>
      <c r="E28" s="16">
        <v>131000</v>
      </c>
      <c r="F28" s="62">
        <f t="shared" si="3"/>
        <v>89942.950285248589</v>
      </c>
      <c r="G28" s="60">
        <v>110360</v>
      </c>
      <c r="H28" s="54">
        <v>0.22699999999999998</v>
      </c>
      <c r="I28" s="62">
        <f t="shared" si="8"/>
        <v>21190.537084398977</v>
      </c>
      <c r="J28" s="44">
        <v>16571</v>
      </c>
      <c r="K28" s="57">
        <v>-0.218</v>
      </c>
      <c r="L28" s="66">
        <f t="shared" si="1"/>
        <v>11</v>
      </c>
      <c r="M28" s="90">
        <f t="shared" si="4"/>
        <v>93789</v>
      </c>
      <c r="N28" s="44">
        <v>258848</v>
      </c>
      <c r="O28" s="41">
        <v>904860.9</v>
      </c>
      <c r="P28" s="60">
        <f>G28*(1+X32)</f>
        <v>110360</v>
      </c>
      <c r="Q28" s="76">
        <f t="shared" si="5"/>
        <v>26</v>
      </c>
      <c r="R28" s="60"/>
      <c r="S28" s="80" t="e">
        <f t="shared" si="6"/>
        <v>#N/A</v>
      </c>
      <c r="T28" s="77">
        <f>E28+(E28*$X$5)</f>
        <v>117900</v>
      </c>
      <c r="U28" s="79">
        <f>(R28-J28)/ABS(J28)</f>
        <v>-1</v>
      </c>
      <c r="Z28" s="78"/>
    </row>
    <row r="29" spans="1:26">
      <c r="A29" s="49">
        <f t="shared" si="2"/>
        <v>23</v>
      </c>
      <c r="B29" s="51">
        <v>27</v>
      </c>
      <c r="C29" s="48">
        <v>-4</v>
      </c>
      <c r="D29" s="15" t="s">
        <v>66</v>
      </c>
      <c r="E29" s="16">
        <v>413000</v>
      </c>
      <c r="F29" s="62">
        <f t="shared" si="3"/>
        <v>100935.63432835821</v>
      </c>
      <c r="G29" s="60">
        <v>108203</v>
      </c>
      <c r="H29" s="54">
        <v>7.2000000000000008E-2</v>
      </c>
      <c r="I29" s="62">
        <f t="shared" si="8"/>
        <v>8627.6183087664867</v>
      </c>
      <c r="J29" s="44">
        <v>11121</v>
      </c>
      <c r="K29" s="57">
        <v>0.28899999999999998</v>
      </c>
      <c r="L29" s="66">
        <f t="shared" si="1"/>
        <v>23</v>
      </c>
      <c r="M29" s="90">
        <f t="shared" si="4"/>
        <v>97082</v>
      </c>
      <c r="N29" s="44">
        <v>44003</v>
      </c>
      <c r="O29" s="41">
        <v>211828</v>
      </c>
      <c r="P29" s="60">
        <f>G29*(1+X33)</f>
        <v>108203</v>
      </c>
      <c r="Q29" s="76">
        <f t="shared" si="5"/>
        <v>27</v>
      </c>
      <c r="R29" s="60"/>
      <c r="S29" s="80" t="e">
        <f t="shared" si="6"/>
        <v>#N/A</v>
      </c>
      <c r="T29" s="77">
        <f>E29+(E29*$X$5)</f>
        <v>371700</v>
      </c>
      <c r="U29" s="79">
        <f>(R29-J29)/ABS(J29)</f>
        <v>-1</v>
      </c>
      <c r="Z29" s="78"/>
    </row>
    <row r="30" spans="1:26">
      <c r="A30" s="49">
        <f t="shared" si="2"/>
        <v>27</v>
      </c>
      <c r="B30" s="51">
        <v>28</v>
      </c>
      <c r="C30" s="48">
        <v>-1</v>
      </c>
      <c r="D30" s="15" t="s">
        <v>68</v>
      </c>
      <c r="E30" s="16">
        <v>153000</v>
      </c>
      <c r="F30" s="62">
        <f t="shared" si="3"/>
        <v>93376.731301939057</v>
      </c>
      <c r="G30" s="60">
        <v>101127</v>
      </c>
      <c r="H30" s="54">
        <v>8.3000000000000004E-2</v>
      </c>
      <c r="I30" s="62">
        <f t="shared" si="8"/>
        <v>8197.492163009405</v>
      </c>
      <c r="J30" s="44">
        <v>10460</v>
      </c>
      <c r="K30" s="57">
        <v>0.27600000000000002</v>
      </c>
      <c r="L30" s="66">
        <f t="shared" si="1"/>
        <v>24</v>
      </c>
      <c r="M30" s="90">
        <f t="shared" si="4"/>
        <v>90667</v>
      </c>
      <c r="N30" s="44">
        <v>117359</v>
      </c>
      <c r="O30" s="41">
        <v>215304.7</v>
      </c>
      <c r="P30" s="60">
        <f>G30*(1+X34)</f>
        <v>101127</v>
      </c>
      <c r="Q30" s="76">
        <f t="shared" si="5"/>
        <v>28</v>
      </c>
      <c r="R30" s="60"/>
      <c r="S30" s="80" t="e">
        <f t="shared" si="6"/>
        <v>#N/A</v>
      </c>
      <c r="T30" s="77">
        <f>E30+(E30*$X$5)</f>
        <v>137700</v>
      </c>
      <c r="U30" s="79">
        <f>(R30-J30)/ABS(J30)</f>
        <v>-1</v>
      </c>
      <c r="Z30" s="78"/>
    </row>
    <row r="31" spans="1:26">
      <c r="A31" s="49">
        <f t="shared" si="2"/>
        <v>26</v>
      </c>
      <c r="B31" s="51">
        <v>29</v>
      </c>
      <c r="C31" s="48">
        <v>-3</v>
      </c>
      <c r="D31" s="15" t="s">
        <v>70</v>
      </c>
      <c r="E31" s="16">
        <v>258700</v>
      </c>
      <c r="F31" s="62">
        <f t="shared" si="3"/>
        <v>97736.943907156674</v>
      </c>
      <c r="G31" s="60">
        <v>101060</v>
      </c>
      <c r="H31" s="54">
        <v>3.4000000000000002E-2</v>
      </c>
      <c r="I31" s="62">
        <f t="shared" si="8"/>
        <v>22193.260654112986</v>
      </c>
      <c r="J31" s="44">
        <v>22393</v>
      </c>
      <c r="K31" s="57">
        <v>8.9999999999999993E-3</v>
      </c>
      <c r="L31" s="66">
        <f t="shared" si="1"/>
        <v>5</v>
      </c>
      <c r="M31" s="90">
        <f t="shared" si="4"/>
        <v>78667</v>
      </c>
      <c r="N31" s="44">
        <v>1895883</v>
      </c>
      <c r="O31" s="41">
        <v>219467.1</v>
      </c>
      <c r="P31" s="60">
        <f>G31*(1+X35)</f>
        <v>101060</v>
      </c>
      <c r="Q31" s="76">
        <f t="shared" si="5"/>
        <v>29</v>
      </c>
      <c r="R31" s="60"/>
      <c r="S31" s="80" t="e">
        <f t="shared" si="6"/>
        <v>#N/A</v>
      </c>
      <c r="T31" s="77">
        <f>E31+(E31*$X$5)</f>
        <v>232830</v>
      </c>
      <c r="U31" s="79">
        <f>(R31-J31)/ABS(J31)</f>
        <v>-1</v>
      </c>
      <c r="Z31" s="78"/>
    </row>
    <row r="32" spans="1:26">
      <c r="A32" s="49">
        <f t="shared" si="2"/>
        <v>32</v>
      </c>
      <c r="B32" s="51">
        <v>30</v>
      </c>
      <c r="C32" s="48">
        <v>2</v>
      </c>
      <c r="D32" s="15" t="s">
        <v>72</v>
      </c>
      <c r="E32" s="16">
        <v>204000</v>
      </c>
      <c r="F32" s="62">
        <f t="shared" si="3"/>
        <v>87971.014492753617</v>
      </c>
      <c r="G32" s="60">
        <v>97120</v>
      </c>
      <c r="H32" s="54">
        <v>0.10400000000000001</v>
      </c>
      <c r="I32" s="64">
        <v>-6798</v>
      </c>
      <c r="J32" s="44">
        <v>18045</v>
      </c>
      <c r="K32" s="57">
        <f>(J32-I32)/ABS(I32)</f>
        <v>3.6544571932921448</v>
      </c>
      <c r="L32" s="66">
        <f t="shared" si="1"/>
        <v>10</v>
      </c>
      <c r="M32" s="90">
        <f t="shared" si="4"/>
        <v>79075</v>
      </c>
      <c r="N32" s="44">
        <v>1917383</v>
      </c>
      <c r="O32" s="41">
        <v>145625.4</v>
      </c>
      <c r="P32" s="60">
        <f>G32*(1+X36)</f>
        <v>97120</v>
      </c>
      <c r="Q32" s="76">
        <f t="shared" si="5"/>
        <v>30</v>
      </c>
      <c r="R32" s="60"/>
      <c r="S32" s="80" t="e">
        <f t="shared" si="6"/>
        <v>#N/A</v>
      </c>
      <c r="T32" s="77">
        <f>E32+(E32*$X$5)</f>
        <v>183600</v>
      </c>
      <c r="U32" s="79">
        <f>(R32-J32)/ABS(J32)</f>
        <v>-1</v>
      </c>
      <c r="Z32" s="78"/>
    </row>
    <row r="33" spans="1:26">
      <c r="A33" s="49">
        <f t="shared" si="2"/>
        <v>41</v>
      </c>
      <c r="B33" s="51">
        <v>31</v>
      </c>
      <c r="C33" s="48">
        <v>10</v>
      </c>
      <c r="D33" s="15" t="s">
        <v>74</v>
      </c>
      <c r="E33" s="16">
        <v>60350</v>
      </c>
      <c r="F33" s="62">
        <f t="shared" si="3"/>
        <v>67619.777158774377</v>
      </c>
      <c r="G33" s="60">
        <v>97102</v>
      </c>
      <c r="H33" s="54">
        <v>0.436</v>
      </c>
      <c r="I33" s="62">
        <f>J33/(1+K33)</f>
        <v>3432.0987654320984</v>
      </c>
      <c r="J33" s="44">
        <v>2780</v>
      </c>
      <c r="K33" s="57">
        <v>-0.19</v>
      </c>
      <c r="L33" s="66">
        <f t="shared" si="1"/>
        <v>104</v>
      </c>
      <c r="M33" s="90">
        <f t="shared" si="4"/>
        <v>94322</v>
      </c>
      <c r="N33" s="44">
        <v>92940</v>
      </c>
      <c r="O33" s="41">
        <v>40258.199999999997</v>
      </c>
      <c r="P33" s="60">
        <f>G33*(1+X37)</f>
        <v>97102</v>
      </c>
      <c r="Q33" s="76">
        <f t="shared" si="5"/>
        <v>31</v>
      </c>
      <c r="R33" s="60"/>
      <c r="S33" s="80" t="e">
        <f t="shared" si="6"/>
        <v>#N/A</v>
      </c>
      <c r="T33" s="77">
        <f>E33+(E33*$X$5)</f>
        <v>54315</v>
      </c>
      <c r="U33" s="79">
        <f>(R33-J33)/ABS(J33)</f>
        <v>-1</v>
      </c>
      <c r="Z33" s="78"/>
    </row>
    <row r="34" spans="1:26">
      <c r="A34" s="49">
        <f t="shared" si="2"/>
        <v>33</v>
      </c>
      <c r="B34" s="51">
        <v>32</v>
      </c>
      <c r="C34" s="48">
        <v>1</v>
      </c>
      <c r="D34" s="15" t="s">
        <v>76</v>
      </c>
      <c r="E34" s="16">
        <v>184000</v>
      </c>
      <c r="F34" s="62">
        <f t="shared" si="3"/>
        <v>84532.200357781752</v>
      </c>
      <c r="G34" s="60">
        <v>94507</v>
      </c>
      <c r="H34" s="54">
        <v>0.11800000000000001</v>
      </c>
      <c r="I34" s="62">
        <f>J34/(1+K34)</f>
        <v>22734.496124031008</v>
      </c>
      <c r="J34" s="44">
        <v>11731</v>
      </c>
      <c r="K34" s="57">
        <v>-0.48399999999999999</v>
      </c>
      <c r="L34" s="66">
        <f t="shared" si="1"/>
        <v>21</v>
      </c>
      <c r="M34" s="90">
        <f t="shared" si="4"/>
        <v>82776</v>
      </c>
      <c r="N34" s="44">
        <v>251684</v>
      </c>
      <c r="O34" s="41">
        <v>180948</v>
      </c>
      <c r="P34" s="60">
        <f>G34*(1+X38)</f>
        <v>94507</v>
      </c>
      <c r="Q34" s="76">
        <f t="shared" si="5"/>
        <v>32</v>
      </c>
      <c r="R34" s="60"/>
      <c r="S34" s="80" t="e">
        <f t="shared" si="6"/>
        <v>#N/A</v>
      </c>
      <c r="T34" s="77">
        <f>E34+(E34*$X$5)</f>
        <v>165600</v>
      </c>
      <c r="U34" s="79">
        <f>(R34-J34)/ABS(J34)</f>
        <v>-1</v>
      </c>
      <c r="Z34" s="78"/>
    </row>
    <row r="35" spans="1:26">
      <c r="A35" s="49">
        <f t="shared" si="2"/>
        <v>29</v>
      </c>
      <c r="B35" s="51">
        <v>33</v>
      </c>
      <c r="C35" s="48">
        <v>-4</v>
      </c>
      <c r="D35" s="15" t="s">
        <v>78</v>
      </c>
      <c r="E35" s="16">
        <v>63900</v>
      </c>
      <c r="F35" s="62">
        <f t="shared" si="3"/>
        <v>90034.213098729233</v>
      </c>
      <c r="G35" s="60">
        <v>92105</v>
      </c>
      <c r="H35" s="54">
        <v>2.3E-2</v>
      </c>
      <c r="I35" s="62">
        <f>J35/(1+K35)</f>
        <v>3842.2131147540986</v>
      </c>
      <c r="J35" s="44">
        <v>3750</v>
      </c>
      <c r="K35" s="57">
        <v>-2.4E-2</v>
      </c>
      <c r="L35" s="66">
        <f t="shared" si="1"/>
        <v>80</v>
      </c>
      <c r="M35" s="90">
        <f t="shared" si="4"/>
        <v>88355</v>
      </c>
      <c r="N35" s="44">
        <v>71571</v>
      </c>
      <c r="O35" s="41">
        <v>73826.600000000006</v>
      </c>
      <c r="P35" s="60">
        <f>G35*(1+X39)</f>
        <v>92105</v>
      </c>
      <c r="Q35" s="76">
        <f t="shared" si="5"/>
        <v>33</v>
      </c>
      <c r="R35" s="60"/>
      <c r="S35" s="80" t="e">
        <f t="shared" si="6"/>
        <v>#N/A</v>
      </c>
      <c r="T35" s="77">
        <f>E35+(E35*$X$5)</f>
        <v>57510</v>
      </c>
      <c r="U35" s="79">
        <f>(R35-J35)/ABS(J35)</f>
        <v>-1</v>
      </c>
      <c r="Z35" s="78"/>
    </row>
    <row r="36" spans="1:26">
      <c r="A36" s="49">
        <f t="shared" si="2"/>
        <v>35</v>
      </c>
      <c r="B36" s="51">
        <v>34</v>
      </c>
      <c r="C36" s="48">
        <v>1</v>
      </c>
      <c r="D36" s="15" t="s">
        <v>80</v>
      </c>
      <c r="E36" s="16">
        <v>157000</v>
      </c>
      <c r="F36" s="62">
        <f t="shared" si="3"/>
        <v>78664.0625</v>
      </c>
      <c r="G36" s="60">
        <v>90621</v>
      </c>
      <c r="H36" s="54">
        <v>0.152</v>
      </c>
      <c r="I36" s="64">
        <v>-2849</v>
      </c>
      <c r="J36" s="44">
        <v>-2310</v>
      </c>
      <c r="K36" s="57">
        <f>(J36-I36)/ABS(I36)</f>
        <v>0.1891891891891892</v>
      </c>
      <c r="L36" s="66">
        <f t="shared" si="1"/>
        <v>495</v>
      </c>
      <c r="M36" s="90">
        <f t="shared" si="4"/>
        <v>92931</v>
      </c>
      <c r="N36" s="44">
        <v>111820</v>
      </c>
      <c r="O36" s="41">
        <v>42170.5</v>
      </c>
      <c r="P36" s="60">
        <f>G36*(1+X40)</f>
        <v>90621</v>
      </c>
      <c r="Q36" s="76">
        <f t="shared" si="5"/>
        <v>34</v>
      </c>
      <c r="R36" s="60"/>
      <c r="S36" s="80" t="e">
        <f t="shared" si="6"/>
        <v>#N/A</v>
      </c>
      <c r="T36" s="77">
        <f>E36+(E36*$X$5)</f>
        <v>141300</v>
      </c>
      <c r="U36" s="79">
        <f>(R36-J36)/ABS(J36)</f>
        <v>1</v>
      </c>
      <c r="Z36" s="78"/>
    </row>
    <row r="37" spans="1:26">
      <c r="A37" s="49">
        <f t="shared" si="2"/>
        <v>47</v>
      </c>
      <c r="B37" s="51">
        <v>35</v>
      </c>
      <c r="C37" s="48">
        <v>12</v>
      </c>
      <c r="D37" s="15" t="s">
        <v>82</v>
      </c>
      <c r="E37" s="16">
        <v>98000</v>
      </c>
      <c r="F37" s="62">
        <f t="shared" si="3"/>
        <v>62665.451895043727</v>
      </c>
      <c r="G37" s="60">
        <v>85977</v>
      </c>
      <c r="H37" s="54">
        <v>0.37200000000000005</v>
      </c>
      <c r="I37" s="62">
        <f t="shared" ref="I37:I100" si="9">J37/(1+K37)</f>
        <v>1459.9316369160654</v>
      </c>
      <c r="J37" s="44">
        <v>3844</v>
      </c>
      <c r="K37" s="57">
        <v>1.633</v>
      </c>
      <c r="L37" s="66">
        <f t="shared" si="1"/>
        <v>77</v>
      </c>
      <c r="M37" s="90">
        <f t="shared" si="4"/>
        <v>82133</v>
      </c>
      <c r="N37" s="44">
        <v>188030</v>
      </c>
      <c r="O37" s="41">
        <v>120201.4</v>
      </c>
      <c r="P37" s="60">
        <f>G37*(1+X41)</f>
        <v>85977</v>
      </c>
      <c r="Q37" s="76">
        <f t="shared" si="5"/>
        <v>35</v>
      </c>
      <c r="R37" s="60"/>
      <c r="S37" s="80" t="e">
        <f t="shared" si="6"/>
        <v>#N/A</v>
      </c>
      <c r="T37" s="77">
        <f>E37+(E37*$X$5)</f>
        <v>88200</v>
      </c>
      <c r="U37" s="79">
        <f>(R37-J37)/ABS(J37)</f>
        <v>-1</v>
      </c>
      <c r="Z37" s="78"/>
    </row>
    <row r="38" spans="1:26">
      <c r="A38" s="49">
        <f t="shared" si="2"/>
        <v>36</v>
      </c>
      <c r="B38" s="51">
        <v>36</v>
      </c>
      <c r="C38" s="48">
        <v>0</v>
      </c>
      <c r="D38" s="15" t="s">
        <v>84</v>
      </c>
      <c r="E38" s="16">
        <v>56788</v>
      </c>
      <c r="F38" s="62">
        <f t="shared" si="3"/>
        <v>78362.607861936718</v>
      </c>
      <c r="G38" s="60">
        <v>81732.2</v>
      </c>
      <c r="H38" s="54">
        <v>4.2999999999999997E-2</v>
      </c>
      <c r="I38" s="62">
        <f t="shared" si="9"/>
        <v>2206.4775295003765</v>
      </c>
      <c r="J38" s="44">
        <v>8788.4</v>
      </c>
      <c r="K38" s="57">
        <v>2.9830000000000001</v>
      </c>
      <c r="L38" s="66">
        <f t="shared" si="1"/>
        <v>30</v>
      </c>
      <c r="M38" s="90">
        <f t="shared" si="4"/>
        <v>72943.8</v>
      </c>
      <c r="N38" s="44">
        <v>272518.40000000002</v>
      </c>
      <c r="O38" s="41" t="s">
        <v>14</v>
      </c>
      <c r="P38" s="60">
        <f>G38*(1+X42)</f>
        <v>81732.2</v>
      </c>
      <c r="Q38" s="76">
        <f t="shared" si="5"/>
        <v>36</v>
      </c>
      <c r="R38" s="60"/>
      <c r="S38" s="80" t="e">
        <f t="shared" si="6"/>
        <v>#N/A</v>
      </c>
      <c r="T38" s="77">
        <f>E38+(E38*$X$5)</f>
        <v>51109.2</v>
      </c>
      <c r="U38" s="79">
        <f>(R38-J38)/ABS(J38)</f>
        <v>-1</v>
      </c>
      <c r="Z38" s="78"/>
    </row>
    <row r="39" spans="1:26">
      <c r="A39" s="49">
        <f t="shared" si="2"/>
        <v>37</v>
      </c>
      <c r="B39" s="51">
        <v>37</v>
      </c>
      <c r="C39" s="48">
        <v>0</v>
      </c>
      <c r="D39" s="15" t="s">
        <v>86</v>
      </c>
      <c r="E39" s="16">
        <v>135100</v>
      </c>
      <c r="F39" s="62">
        <f t="shared" si="3"/>
        <v>76458.29428303655</v>
      </c>
      <c r="G39" s="60">
        <v>81581</v>
      </c>
      <c r="H39" s="54">
        <v>6.7000000000000004E-2</v>
      </c>
      <c r="I39" s="62">
        <f t="shared" si="9"/>
        <v>1299.991501657177</v>
      </c>
      <c r="J39" s="44">
        <v>15297</v>
      </c>
      <c r="K39" s="57">
        <v>10.766999999999999</v>
      </c>
      <c r="L39" s="66">
        <f t="shared" si="1"/>
        <v>14</v>
      </c>
      <c r="M39" s="90">
        <f t="shared" si="4"/>
        <v>66284</v>
      </c>
      <c r="N39" s="44">
        <v>152954</v>
      </c>
      <c r="O39" s="41">
        <v>372228.9</v>
      </c>
      <c r="P39" s="60">
        <f>G39*(1+X43)</f>
        <v>81581</v>
      </c>
      <c r="Q39" s="76">
        <f t="shared" si="5"/>
        <v>37</v>
      </c>
      <c r="R39" s="60"/>
      <c r="S39" s="80" t="e">
        <f t="shared" si="6"/>
        <v>#N/A</v>
      </c>
      <c r="T39" s="77">
        <f>E39+(E39*$X$5)</f>
        <v>121590</v>
      </c>
      <c r="U39" s="79">
        <f>(R39-J39)/ABS(J39)</f>
        <v>-1</v>
      </c>
      <c r="Z39" s="78"/>
    </row>
    <row r="40" spans="1:26">
      <c r="A40" s="49">
        <f t="shared" si="2"/>
        <v>34</v>
      </c>
      <c r="B40" s="51">
        <v>38</v>
      </c>
      <c r="C40" s="48">
        <v>-4</v>
      </c>
      <c r="D40" s="15" t="s">
        <v>88</v>
      </c>
      <c r="E40" s="16">
        <v>381100</v>
      </c>
      <c r="F40" s="62">
        <f t="shared" si="3"/>
        <v>79116.302186878733</v>
      </c>
      <c r="G40" s="60">
        <v>79591</v>
      </c>
      <c r="H40" s="54">
        <v>6.0000000000000001E-3</v>
      </c>
      <c r="I40" s="62">
        <f t="shared" si="9"/>
        <v>5753.4607778510217</v>
      </c>
      <c r="J40" s="44">
        <v>8728</v>
      </c>
      <c r="K40" s="57">
        <v>0.51700000000000002</v>
      </c>
      <c r="L40" s="66">
        <f t="shared" si="1"/>
        <v>32</v>
      </c>
      <c r="M40" s="90">
        <f t="shared" si="4"/>
        <v>70863</v>
      </c>
      <c r="N40" s="44">
        <v>123382</v>
      </c>
      <c r="O40" s="41">
        <v>125560.1</v>
      </c>
      <c r="P40" s="60">
        <f>G40*(1+X44)</f>
        <v>79591</v>
      </c>
      <c r="Q40" s="76">
        <f t="shared" si="5"/>
        <v>38</v>
      </c>
      <c r="R40" s="60"/>
      <c r="S40" s="80" t="e">
        <f t="shared" si="6"/>
        <v>#N/A</v>
      </c>
      <c r="T40" s="77">
        <f>E40+(E40*$X$5)</f>
        <v>342990</v>
      </c>
      <c r="U40" s="79">
        <f>(R40-J40)/ABS(J40)</f>
        <v>-1</v>
      </c>
      <c r="Z40" s="78"/>
    </row>
    <row r="41" spans="1:26">
      <c r="A41" s="49">
        <f t="shared" si="2"/>
        <v>39</v>
      </c>
      <c r="B41" s="51">
        <v>39</v>
      </c>
      <c r="C41" s="48">
        <v>0</v>
      </c>
      <c r="D41" s="15" t="s">
        <v>90</v>
      </c>
      <c r="E41" s="16">
        <v>360000</v>
      </c>
      <c r="F41" s="62">
        <f t="shared" si="3"/>
        <v>71904.580152671755</v>
      </c>
      <c r="G41" s="60">
        <v>75356</v>
      </c>
      <c r="H41" s="54">
        <v>4.8000000000000001E-2</v>
      </c>
      <c r="I41" s="62">
        <f t="shared" si="9"/>
        <v>2934.0659340659345</v>
      </c>
      <c r="J41" s="44">
        <v>2937</v>
      </c>
      <c r="K41" s="57">
        <v>1E-3</v>
      </c>
      <c r="L41" s="66">
        <f t="shared" si="1"/>
        <v>99</v>
      </c>
      <c r="M41" s="90">
        <f t="shared" si="4"/>
        <v>72419</v>
      </c>
      <c r="N41" s="44">
        <v>41290</v>
      </c>
      <c r="O41" s="41">
        <v>41440.9</v>
      </c>
      <c r="P41" s="60">
        <f>G41*(1+X45)</f>
        <v>75356</v>
      </c>
      <c r="Q41" s="76">
        <f t="shared" si="5"/>
        <v>39</v>
      </c>
      <c r="R41" s="60"/>
      <c r="S41" s="80" t="e">
        <f t="shared" si="6"/>
        <v>#N/A</v>
      </c>
      <c r="T41" s="77">
        <f>E41+(E41*$X$5)</f>
        <v>324000</v>
      </c>
      <c r="U41" s="79">
        <f>(R41-J41)/ABS(J41)</f>
        <v>-1</v>
      </c>
      <c r="Z41" s="78"/>
    </row>
    <row r="42" spans="1:26">
      <c r="A42" s="49">
        <f t="shared" si="2"/>
        <v>38</v>
      </c>
      <c r="B42" s="51">
        <v>40</v>
      </c>
      <c r="C42" s="48">
        <v>-2</v>
      </c>
      <c r="D42" s="15" t="s">
        <v>92</v>
      </c>
      <c r="E42" s="16">
        <v>6621</v>
      </c>
      <c r="F42" s="62">
        <f t="shared" si="3"/>
        <v>74643.002028397561</v>
      </c>
      <c r="G42" s="60">
        <v>73598</v>
      </c>
      <c r="H42" s="54">
        <v>-1.3999999999999999E-2</v>
      </c>
      <c r="I42" s="62">
        <f t="shared" si="9"/>
        <v>5624.2387332521321</v>
      </c>
      <c r="J42" s="44">
        <v>9235</v>
      </c>
      <c r="K42" s="57">
        <v>0.64200000000000002</v>
      </c>
      <c r="L42" s="66">
        <f t="shared" si="1"/>
        <v>29</v>
      </c>
      <c r="M42" s="90">
        <f t="shared" si="4"/>
        <v>64363</v>
      </c>
      <c r="N42" s="44">
        <v>2063060</v>
      </c>
      <c r="O42" s="41">
        <v>1748.7</v>
      </c>
      <c r="P42" s="60">
        <f>G42*(1+X46)</f>
        <v>73598</v>
      </c>
      <c r="Q42" s="76">
        <f t="shared" si="5"/>
        <v>40</v>
      </c>
      <c r="R42" s="60"/>
      <c r="S42" s="80" t="e">
        <f t="shared" si="6"/>
        <v>#N/A</v>
      </c>
      <c r="T42" s="77">
        <f>E42+(E42*$X$5)</f>
        <v>5958.9</v>
      </c>
      <c r="U42" s="79">
        <f>(R42-J42)/ABS(J42)</f>
        <v>-1</v>
      </c>
      <c r="Z42" s="78"/>
    </row>
    <row r="43" spans="1:26">
      <c r="A43" s="49">
        <f t="shared" si="2"/>
        <v>44</v>
      </c>
      <c r="B43" s="51">
        <v>41</v>
      </c>
      <c r="C43" s="48">
        <v>3</v>
      </c>
      <c r="D43" s="15" t="s">
        <v>94</v>
      </c>
      <c r="E43" s="16">
        <v>364575</v>
      </c>
      <c r="F43" s="62">
        <f t="shared" si="3"/>
        <v>65867.094408799268</v>
      </c>
      <c r="G43" s="60">
        <v>71861</v>
      </c>
      <c r="H43" s="54">
        <v>9.0999999999999998E-2</v>
      </c>
      <c r="I43" s="62">
        <f t="shared" si="9"/>
        <v>4908.811475409836</v>
      </c>
      <c r="J43" s="44">
        <v>4791</v>
      </c>
      <c r="K43" s="57">
        <v>-2.4E-2</v>
      </c>
      <c r="L43" s="66">
        <f t="shared" si="1"/>
        <v>62</v>
      </c>
      <c r="M43" s="90">
        <f t="shared" si="4"/>
        <v>67070</v>
      </c>
      <c r="N43" s="44">
        <v>50016</v>
      </c>
      <c r="O43" s="41">
        <v>96116.3</v>
      </c>
      <c r="P43" s="60">
        <f>G43*(1+X47)</f>
        <v>71861</v>
      </c>
      <c r="Q43" s="76">
        <f t="shared" si="5"/>
        <v>41</v>
      </c>
      <c r="R43" s="60"/>
      <c r="S43" s="80" t="e">
        <f t="shared" si="6"/>
        <v>#N/A</v>
      </c>
      <c r="T43" s="77">
        <f>E43+(E43*$X$5)</f>
        <v>328117.5</v>
      </c>
      <c r="U43" s="79">
        <f>(R43-J43)/ABS(J43)</f>
        <v>-1</v>
      </c>
      <c r="Z43" s="78"/>
    </row>
    <row r="44" spans="1:26">
      <c r="A44" s="49">
        <f t="shared" si="2"/>
        <v>40</v>
      </c>
      <c r="B44" s="51">
        <v>42</v>
      </c>
      <c r="C44" s="48">
        <v>-2</v>
      </c>
      <c r="D44" s="15" t="s">
        <v>96</v>
      </c>
      <c r="E44" s="16">
        <v>245000</v>
      </c>
      <c r="F44" s="62">
        <f t="shared" si="3"/>
        <v>68632.338787295477</v>
      </c>
      <c r="G44" s="60">
        <v>71309</v>
      </c>
      <c r="H44" s="54">
        <v>3.9E-2</v>
      </c>
      <c r="I44" s="62">
        <f t="shared" si="9"/>
        <v>3448.584202682563</v>
      </c>
      <c r="J44" s="44">
        <v>2314</v>
      </c>
      <c r="K44" s="57">
        <v>-0.32900000000000001</v>
      </c>
      <c r="L44" s="66">
        <f t="shared" si="1"/>
        <v>130</v>
      </c>
      <c r="M44" s="90">
        <f t="shared" si="4"/>
        <v>68995</v>
      </c>
      <c r="N44" s="44">
        <v>34508</v>
      </c>
      <c r="O44" s="41">
        <v>87685.5</v>
      </c>
      <c r="P44" s="60">
        <f>G44*(1+X48)</f>
        <v>71309</v>
      </c>
      <c r="Q44" s="76">
        <f t="shared" si="5"/>
        <v>42</v>
      </c>
      <c r="R44" s="60"/>
      <c r="S44" s="80" t="e">
        <f t="shared" si="6"/>
        <v>#N/A</v>
      </c>
      <c r="T44" s="77">
        <f>E44+(E44*$X$5)</f>
        <v>220500</v>
      </c>
      <c r="U44" s="79">
        <f>(R44-J44)/ABS(J44)</f>
        <v>-1</v>
      </c>
      <c r="Z44" s="78"/>
    </row>
    <row r="45" spans="1:26">
      <c r="A45" s="49">
        <f t="shared" si="2"/>
        <v>46</v>
      </c>
      <c r="B45" s="51">
        <v>43</v>
      </c>
      <c r="C45" s="48">
        <v>3</v>
      </c>
      <c r="D45" s="15" t="s">
        <v>98</v>
      </c>
      <c r="E45" s="16">
        <v>107400</v>
      </c>
      <c r="F45" s="62">
        <f t="shared" si="3"/>
        <v>62752.87865367582</v>
      </c>
      <c r="G45" s="60">
        <v>70848</v>
      </c>
      <c r="H45" s="54">
        <v>0.129</v>
      </c>
      <c r="I45" s="62">
        <f t="shared" si="9"/>
        <v>9600.0911992704059</v>
      </c>
      <c r="J45" s="44">
        <v>21053</v>
      </c>
      <c r="K45" s="57">
        <v>1.1930000000000001</v>
      </c>
      <c r="L45" s="66">
        <f t="shared" si="1"/>
        <v>7</v>
      </c>
      <c r="M45" s="90">
        <f t="shared" si="4"/>
        <v>49795</v>
      </c>
      <c r="N45" s="44">
        <v>127963</v>
      </c>
      <c r="O45" s="41">
        <v>241488.9</v>
      </c>
      <c r="P45" s="60">
        <f>G45*(1+X49)</f>
        <v>70848</v>
      </c>
      <c r="Q45" s="76">
        <f t="shared" si="5"/>
        <v>43</v>
      </c>
      <c r="R45" s="60"/>
      <c r="S45" s="80" t="e">
        <f t="shared" si="6"/>
        <v>#N/A</v>
      </c>
      <c r="T45" s="77">
        <f>E45+(E45*$X$5)</f>
        <v>96660</v>
      </c>
      <c r="U45" s="79">
        <f>(R45-J45)/ABS(J45)</f>
        <v>-1</v>
      </c>
      <c r="Z45" s="78"/>
    </row>
    <row r="46" spans="1:26">
      <c r="A46" s="49">
        <f t="shared" si="2"/>
        <v>43</v>
      </c>
      <c r="B46" s="51">
        <v>44</v>
      </c>
      <c r="C46" s="48">
        <v>-1</v>
      </c>
      <c r="D46" s="15" t="s">
        <v>100</v>
      </c>
      <c r="E46" s="16">
        <v>48000</v>
      </c>
      <c r="F46" s="62">
        <f t="shared" si="3"/>
        <v>66154.819863680634</v>
      </c>
      <c r="G46" s="60">
        <v>67941</v>
      </c>
      <c r="H46" s="54">
        <v>2.7000000000000003E-2</v>
      </c>
      <c r="I46" s="62">
        <f t="shared" si="9"/>
        <v>4008.6071987480436</v>
      </c>
      <c r="J46" s="44">
        <v>5123</v>
      </c>
      <c r="K46" s="57">
        <v>0.27800000000000002</v>
      </c>
      <c r="L46" s="66">
        <f t="shared" si="1"/>
        <v>58</v>
      </c>
      <c r="M46" s="90">
        <f t="shared" si="4"/>
        <v>62818</v>
      </c>
      <c r="N46" s="44">
        <v>687538</v>
      </c>
      <c r="O46" s="41">
        <v>40751</v>
      </c>
      <c r="P46" s="60">
        <f>G46*(1+X50)</f>
        <v>67941</v>
      </c>
      <c r="Q46" s="76">
        <f t="shared" si="5"/>
        <v>44</v>
      </c>
      <c r="R46" s="60"/>
      <c r="S46" s="80" t="e">
        <f t="shared" si="6"/>
        <v>#N/A</v>
      </c>
      <c r="T46" s="77">
        <f>E46+(E46*$X$5)</f>
        <v>43200</v>
      </c>
      <c r="U46" s="79">
        <f>(R46-J46)/ABS(J46)</f>
        <v>-1</v>
      </c>
      <c r="Z46" s="78"/>
    </row>
    <row r="47" spans="1:26">
      <c r="A47" s="49">
        <f t="shared" si="2"/>
        <v>42</v>
      </c>
      <c r="B47" s="51">
        <v>45</v>
      </c>
      <c r="C47" s="48">
        <v>-3</v>
      </c>
      <c r="D47" s="15" t="s">
        <v>102</v>
      </c>
      <c r="E47" s="16">
        <v>92000</v>
      </c>
      <c r="F47" s="62">
        <f t="shared" si="3"/>
        <v>66235.877106045591</v>
      </c>
      <c r="G47" s="60">
        <v>66832</v>
      </c>
      <c r="H47" s="54">
        <v>9.0000000000000011E-3</v>
      </c>
      <c r="I47" s="62">
        <f t="shared" si="9"/>
        <v>15330.188679245282</v>
      </c>
      <c r="J47" s="44">
        <v>9750</v>
      </c>
      <c r="K47" s="57">
        <v>-0.36399999999999999</v>
      </c>
      <c r="L47" s="66">
        <f t="shared" si="1"/>
        <v>28</v>
      </c>
      <c r="M47" s="90">
        <f t="shared" si="4"/>
        <v>57082</v>
      </c>
      <c r="N47" s="44">
        <v>118310</v>
      </c>
      <c r="O47" s="41">
        <v>260289.4</v>
      </c>
      <c r="P47" s="60">
        <f>G47*(1+X51)</f>
        <v>66832</v>
      </c>
      <c r="Q47" s="76">
        <f t="shared" si="5"/>
        <v>45</v>
      </c>
      <c r="R47" s="60"/>
      <c r="S47" s="80" t="e">
        <f t="shared" si="6"/>
        <v>#N/A</v>
      </c>
      <c r="T47" s="77">
        <f>E47+(E47*$X$5)</f>
        <v>82800</v>
      </c>
      <c r="U47" s="79">
        <f>(R47-J47)/ABS(J47)</f>
        <v>-1</v>
      </c>
      <c r="Z47" s="78"/>
    </row>
    <row r="48" spans="1:26">
      <c r="A48" s="49">
        <f t="shared" si="2"/>
        <v>51</v>
      </c>
      <c r="B48" s="51">
        <v>46</v>
      </c>
      <c r="C48" s="48">
        <v>5</v>
      </c>
      <c r="D48" s="15" t="s">
        <v>104</v>
      </c>
      <c r="E48" s="16">
        <v>240200</v>
      </c>
      <c r="F48" s="62">
        <f t="shared" si="3"/>
        <v>59856.885688568858</v>
      </c>
      <c r="G48" s="60">
        <v>66501</v>
      </c>
      <c r="H48" s="54">
        <v>0.111</v>
      </c>
      <c r="I48" s="62">
        <f t="shared" si="9"/>
        <v>4550.0863557858384</v>
      </c>
      <c r="J48" s="44">
        <v>5269</v>
      </c>
      <c r="K48" s="57">
        <v>0.158</v>
      </c>
      <c r="L48" s="66">
        <f t="shared" si="1"/>
        <v>57</v>
      </c>
      <c r="M48" s="90">
        <f t="shared" si="4"/>
        <v>61232</v>
      </c>
      <c r="N48" s="44">
        <v>134211</v>
      </c>
      <c r="O48" s="41">
        <v>111146</v>
      </c>
      <c r="P48" s="60">
        <f>G48*(1+X52)</f>
        <v>66501</v>
      </c>
      <c r="Q48" s="76">
        <f t="shared" si="5"/>
        <v>46</v>
      </c>
      <c r="R48" s="60"/>
      <c r="S48" s="80" t="e">
        <f t="shared" si="6"/>
        <v>#N/A</v>
      </c>
      <c r="T48" s="77">
        <f>E48+(E48*$X$5)</f>
        <v>216180</v>
      </c>
      <c r="U48" s="79">
        <f>(R48-J48)/ABS(J48)</f>
        <v>-1</v>
      </c>
      <c r="Z48" s="78"/>
    </row>
    <row r="49" spans="1:26">
      <c r="A49" s="49">
        <f t="shared" si="2"/>
        <v>50</v>
      </c>
      <c r="B49" s="51">
        <v>47</v>
      </c>
      <c r="C49" s="48">
        <v>3</v>
      </c>
      <c r="D49" s="15" t="s">
        <v>106</v>
      </c>
      <c r="E49" s="16">
        <v>359000</v>
      </c>
      <c r="F49" s="62">
        <f t="shared" si="3"/>
        <v>60322.580645161295</v>
      </c>
      <c r="G49" s="60">
        <v>65450</v>
      </c>
      <c r="H49" s="54">
        <v>8.5000000000000006E-2</v>
      </c>
      <c r="I49" s="62">
        <f t="shared" si="9"/>
        <v>2996.0681520314547</v>
      </c>
      <c r="J49" s="44">
        <v>4572</v>
      </c>
      <c r="K49" s="57">
        <v>0.52600000000000002</v>
      </c>
      <c r="L49" s="66">
        <f t="shared" si="1"/>
        <v>63</v>
      </c>
      <c r="M49" s="90">
        <f t="shared" si="4"/>
        <v>60878</v>
      </c>
      <c r="N49" s="44">
        <v>52330</v>
      </c>
      <c r="O49" s="41">
        <v>47270.8</v>
      </c>
      <c r="P49" s="60">
        <f>G49*(1+X53)</f>
        <v>65450</v>
      </c>
      <c r="Q49" s="76">
        <f t="shared" si="5"/>
        <v>47</v>
      </c>
      <c r="R49" s="60"/>
      <c r="S49" s="80" t="e">
        <f t="shared" si="6"/>
        <v>#N/A</v>
      </c>
      <c r="T49" s="77">
        <f>E49+(E49*$X$5)</f>
        <v>323100</v>
      </c>
      <c r="U49" s="79">
        <f>(R49-J49)/ABS(J49)</f>
        <v>-1</v>
      </c>
      <c r="Z49" s="78"/>
    </row>
    <row r="50" spans="1:26">
      <c r="A50" s="49">
        <f t="shared" si="2"/>
        <v>45</v>
      </c>
      <c r="B50" s="51">
        <v>48</v>
      </c>
      <c r="C50" s="48">
        <v>-3</v>
      </c>
      <c r="D50" s="15" t="s">
        <v>108</v>
      </c>
      <c r="E50" s="16">
        <v>267000</v>
      </c>
      <c r="F50" s="62">
        <f t="shared" si="3"/>
        <v>63517.681728880154</v>
      </c>
      <c r="G50" s="60">
        <v>64661</v>
      </c>
      <c r="H50" s="54">
        <v>1.8000000000000002E-2</v>
      </c>
      <c r="I50" s="62">
        <f t="shared" si="9"/>
        <v>4856.4221963523478</v>
      </c>
      <c r="J50" s="44">
        <v>12515</v>
      </c>
      <c r="K50" s="57">
        <v>1.577</v>
      </c>
      <c r="L50" s="66">
        <f t="shared" si="1"/>
        <v>18</v>
      </c>
      <c r="M50" s="90">
        <f t="shared" si="4"/>
        <v>52146</v>
      </c>
      <c r="N50" s="44">
        <v>77648</v>
      </c>
      <c r="O50" s="41">
        <v>172094.7</v>
      </c>
      <c r="P50" s="60">
        <f>G50*(1+X54)</f>
        <v>64661</v>
      </c>
      <c r="Q50" s="76">
        <f t="shared" si="5"/>
        <v>48</v>
      </c>
      <c r="R50" s="60"/>
      <c r="S50" s="80" t="e">
        <f t="shared" si="6"/>
        <v>#N/A</v>
      </c>
      <c r="T50" s="77">
        <f>E50+(E50*$X$5)</f>
        <v>240300</v>
      </c>
      <c r="U50" s="79">
        <f>(R50-J50)/ABS(J50)</f>
        <v>-1</v>
      </c>
      <c r="Z50" s="78"/>
    </row>
    <row r="51" spans="1:26">
      <c r="A51" s="49">
        <f t="shared" si="2"/>
        <v>48</v>
      </c>
      <c r="B51" s="51">
        <v>49</v>
      </c>
      <c r="C51" s="48">
        <v>-1</v>
      </c>
      <c r="D51" s="15" t="s">
        <v>110</v>
      </c>
      <c r="E51" s="16">
        <v>31600</v>
      </c>
      <c r="F51" s="62">
        <f t="shared" si="3"/>
        <v>60813.799621928163</v>
      </c>
      <c r="G51" s="60">
        <v>64341</v>
      </c>
      <c r="H51" s="54">
        <v>5.7999999999999996E-2</v>
      </c>
      <c r="I51" s="62">
        <f t="shared" si="9"/>
        <v>1594.7136563876652</v>
      </c>
      <c r="J51" s="44">
        <v>1810</v>
      </c>
      <c r="K51" s="57">
        <v>0.13500000000000001</v>
      </c>
      <c r="L51" s="66">
        <f t="shared" si="1"/>
        <v>159</v>
      </c>
      <c r="M51" s="90">
        <f t="shared" si="4"/>
        <v>62531</v>
      </c>
      <c r="N51" s="44">
        <v>40833</v>
      </c>
      <c r="O51" s="41">
        <v>24156.7</v>
      </c>
      <c r="P51" s="60">
        <f>G51*(1+X55)</f>
        <v>64341</v>
      </c>
      <c r="Q51" s="76">
        <f t="shared" si="5"/>
        <v>49</v>
      </c>
      <c r="R51" s="60"/>
      <c r="S51" s="80" t="e">
        <f t="shared" si="6"/>
        <v>#N/A</v>
      </c>
      <c r="T51" s="77">
        <f>E51+(E51*$X$5)</f>
        <v>28440</v>
      </c>
      <c r="U51" s="79">
        <f>(R51-J51)/ABS(J51)</f>
        <v>-1</v>
      </c>
      <c r="Z51" s="78"/>
    </row>
    <row r="52" spans="1:26">
      <c r="A52" s="49">
        <f t="shared" si="2"/>
        <v>52</v>
      </c>
      <c r="B52" s="51">
        <v>50</v>
      </c>
      <c r="C52" s="48">
        <v>2</v>
      </c>
      <c r="D52" s="15" t="s">
        <v>112</v>
      </c>
      <c r="E52" s="16">
        <v>50492</v>
      </c>
      <c r="F52" s="62">
        <f t="shared" si="3"/>
        <v>59708.056872037916</v>
      </c>
      <c r="G52" s="60">
        <v>62992</v>
      </c>
      <c r="H52" s="54">
        <v>5.5E-2</v>
      </c>
      <c r="I52" s="62">
        <f t="shared" si="9"/>
        <v>7864.864864864865</v>
      </c>
      <c r="J52" s="44">
        <v>4074</v>
      </c>
      <c r="K52" s="57">
        <v>-0.48199999999999998</v>
      </c>
      <c r="L52" s="66">
        <f t="shared" si="1"/>
        <v>72</v>
      </c>
      <c r="M52" s="90">
        <f t="shared" si="4"/>
        <v>58918</v>
      </c>
      <c r="N52" s="44">
        <v>815078</v>
      </c>
      <c r="O52" s="41">
        <v>37517.699999999997</v>
      </c>
      <c r="P52" s="60">
        <f>G52*(1+X56)</f>
        <v>62992</v>
      </c>
      <c r="Q52" s="76">
        <f t="shared" si="5"/>
        <v>50</v>
      </c>
      <c r="R52" s="60"/>
      <c r="S52" s="80" t="e">
        <f t="shared" si="6"/>
        <v>#N/A</v>
      </c>
      <c r="T52" s="77">
        <f>E52+(E52*$X$5)</f>
        <v>45442.8</v>
      </c>
      <c r="U52" s="79">
        <f>(R52-J52)/ABS(J52)</f>
        <v>-1</v>
      </c>
      <c r="Z52" s="78"/>
    </row>
    <row r="53" spans="1:26">
      <c r="A53" s="49">
        <f t="shared" si="2"/>
        <v>61</v>
      </c>
      <c r="B53" s="51">
        <v>51</v>
      </c>
      <c r="C53" s="48">
        <v>10</v>
      </c>
      <c r="D53" s="15" t="s">
        <v>114</v>
      </c>
      <c r="E53" s="16">
        <v>47300</v>
      </c>
      <c r="F53" s="62">
        <f t="shared" si="3"/>
        <v>48558.966074313408</v>
      </c>
      <c r="G53" s="60">
        <v>60116</v>
      </c>
      <c r="H53" s="54">
        <v>0.23800000000000002</v>
      </c>
      <c r="I53" s="62">
        <f t="shared" si="9"/>
        <v>827.96688132474708</v>
      </c>
      <c r="J53" s="44">
        <v>900</v>
      </c>
      <c r="K53" s="57">
        <v>8.6999999999999994E-2</v>
      </c>
      <c r="L53" s="66">
        <f t="shared" si="1"/>
        <v>254</v>
      </c>
      <c r="M53" s="90">
        <f t="shared" si="4"/>
        <v>59216</v>
      </c>
      <c r="N53" s="44">
        <v>30901</v>
      </c>
      <c r="O53" s="41">
        <v>21939.7</v>
      </c>
      <c r="P53" s="60">
        <f>G53*(1+X57)</f>
        <v>60116</v>
      </c>
      <c r="Q53" s="76">
        <f t="shared" si="5"/>
        <v>51</v>
      </c>
      <c r="R53" s="60"/>
      <c r="S53" s="80" t="e">
        <f t="shared" si="6"/>
        <v>#N/A</v>
      </c>
      <c r="T53" s="77">
        <f>E53+(E53*$X$5)</f>
        <v>42570</v>
      </c>
      <c r="U53" s="79">
        <f>(R53-J53)/ABS(J53)</f>
        <v>-1</v>
      </c>
      <c r="Z53" s="78"/>
    </row>
    <row r="54" spans="1:26">
      <c r="A54" s="49">
        <f t="shared" si="2"/>
        <v>53</v>
      </c>
      <c r="B54" s="51">
        <v>52</v>
      </c>
      <c r="C54" s="48">
        <v>1</v>
      </c>
      <c r="D54" s="15" t="s">
        <v>116</v>
      </c>
      <c r="E54" s="16">
        <v>275000</v>
      </c>
      <c r="F54" s="62">
        <f t="shared" si="3"/>
        <v>59685.856573705176</v>
      </c>
      <c r="G54" s="60">
        <v>59924.6</v>
      </c>
      <c r="H54" s="54">
        <v>4.0000000000000001E-3</v>
      </c>
      <c r="I54" s="62" t="e">
        <f t="shared" si="9"/>
        <v>#VALUE!</v>
      </c>
      <c r="J54" s="44">
        <v>46.3</v>
      </c>
      <c r="K54" s="57" t="s">
        <v>14</v>
      </c>
      <c r="L54" s="66">
        <f t="shared" si="1"/>
        <v>446</v>
      </c>
      <c r="M54" s="90">
        <f t="shared" si="4"/>
        <v>59878.299999999996</v>
      </c>
      <c r="N54" s="44">
        <v>21812.3</v>
      </c>
      <c r="O54" s="41" t="s">
        <v>14</v>
      </c>
      <c r="P54" s="60">
        <f>G54*(1+X58)</f>
        <v>59924.6</v>
      </c>
      <c r="Q54" s="76">
        <f t="shared" si="5"/>
        <v>52</v>
      </c>
      <c r="R54" s="60"/>
      <c r="S54" s="80" t="e">
        <f t="shared" si="6"/>
        <v>#N/A</v>
      </c>
      <c r="T54" s="77">
        <f>E54+(E54*$X$5)</f>
        <v>247500</v>
      </c>
      <c r="U54" s="79">
        <f>(R54-J54)/ABS(J54)</f>
        <v>-1</v>
      </c>
      <c r="Z54" s="78"/>
    </row>
    <row r="55" spans="1:26">
      <c r="A55" s="49">
        <f t="shared" si="2"/>
        <v>55</v>
      </c>
      <c r="B55" s="51">
        <v>53</v>
      </c>
      <c r="C55" s="48">
        <v>2</v>
      </c>
      <c r="D55" s="15" t="s">
        <v>118</v>
      </c>
      <c r="E55" s="16">
        <v>201000</v>
      </c>
      <c r="F55" s="62">
        <f t="shared" si="3"/>
        <v>55133.58070500927</v>
      </c>
      <c r="G55" s="60">
        <v>59434</v>
      </c>
      <c r="H55" s="54">
        <v>7.8E-2</v>
      </c>
      <c r="I55" s="62">
        <f t="shared" si="9"/>
        <v>8979.3300071275844</v>
      </c>
      <c r="J55" s="44">
        <v>12598</v>
      </c>
      <c r="K55" s="57">
        <v>0.40300000000000002</v>
      </c>
      <c r="L55" s="66">
        <f t="shared" si="1"/>
        <v>17</v>
      </c>
      <c r="M55" s="90">
        <f t="shared" si="4"/>
        <v>46836</v>
      </c>
      <c r="N55" s="44">
        <v>98598</v>
      </c>
      <c r="O55" s="41">
        <v>199589.9</v>
      </c>
      <c r="P55" s="60">
        <f>G55*(1+X59)</f>
        <v>59434</v>
      </c>
      <c r="Q55" s="76">
        <f t="shared" si="5"/>
        <v>53</v>
      </c>
      <c r="R55" s="60"/>
      <c r="S55" s="80" t="e">
        <f t="shared" si="6"/>
        <v>#N/A</v>
      </c>
      <c r="T55" s="77">
        <f>E55+(E55*$X$5)</f>
        <v>180900</v>
      </c>
      <c r="U55" s="79">
        <f>(R55-J55)/ABS(J55)</f>
        <v>-1</v>
      </c>
      <c r="Z55" s="78"/>
    </row>
    <row r="56" spans="1:26">
      <c r="A56" s="49">
        <f t="shared" si="2"/>
        <v>54</v>
      </c>
      <c r="B56" s="51">
        <v>54</v>
      </c>
      <c r="C56" s="48">
        <v>0</v>
      </c>
      <c r="D56" s="15" t="s">
        <v>120</v>
      </c>
      <c r="E56" s="16">
        <v>67000</v>
      </c>
      <c r="F56" s="62">
        <f t="shared" si="3"/>
        <v>55350.895381715367</v>
      </c>
      <c r="G56" s="60">
        <v>58727.3</v>
      </c>
      <c r="H56" s="54">
        <v>6.0999999999999999E-2</v>
      </c>
      <c r="I56" s="62">
        <f t="shared" si="9"/>
        <v>1142.811501597444</v>
      </c>
      <c r="J56" s="44">
        <v>1430.8</v>
      </c>
      <c r="K56" s="57">
        <v>0.252</v>
      </c>
      <c r="L56" s="66">
        <f t="shared" si="1"/>
        <v>190</v>
      </c>
      <c r="M56" s="90">
        <f t="shared" si="4"/>
        <v>57296.5</v>
      </c>
      <c r="N56" s="44">
        <v>18070.400000000001</v>
      </c>
      <c r="O56" s="41">
        <v>34278.800000000003</v>
      </c>
      <c r="P56" s="60">
        <f>G56*(1+X60)</f>
        <v>58727.3</v>
      </c>
      <c r="Q56" s="76">
        <f t="shared" si="5"/>
        <v>54</v>
      </c>
      <c r="R56" s="60"/>
      <c r="S56" s="80" t="e">
        <f t="shared" si="6"/>
        <v>#N/A</v>
      </c>
      <c r="T56" s="77">
        <f>E56+(E56*$X$5)</f>
        <v>60300</v>
      </c>
      <c r="U56" s="79">
        <f>(R56-J56)/ABS(J56)</f>
        <v>-1</v>
      </c>
      <c r="Z56" s="78"/>
    </row>
    <row r="57" spans="1:26">
      <c r="A57" s="49">
        <f t="shared" si="2"/>
        <v>58</v>
      </c>
      <c r="B57" s="51">
        <v>55</v>
      </c>
      <c r="C57" s="48">
        <v>3</v>
      </c>
      <c r="D57" s="15" t="s">
        <v>122</v>
      </c>
      <c r="E57" s="16">
        <v>55000</v>
      </c>
      <c r="F57" s="62">
        <f t="shared" si="3"/>
        <v>52067.67586821015</v>
      </c>
      <c r="G57" s="60">
        <v>58472</v>
      </c>
      <c r="H57" s="54">
        <v>0.12300000000000001</v>
      </c>
      <c r="I57" s="62">
        <f t="shared" si="9"/>
        <v>2525.841631104789</v>
      </c>
      <c r="J57" s="44">
        <v>5327</v>
      </c>
      <c r="K57" s="57">
        <v>1.109</v>
      </c>
      <c r="L57" s="66">
        <f t="shared" si="1"/>
        <v>55</v>
      </c>
      <c r="M57" s="90">
        <f t="shared" si="4"/>
        <v>53145</v>
      </c>
      <c r="N57" s="44">
        <v>34622</v>
      </c>
      <c r="O57" s="41">
        <v>29795.9</v>
      </c>
      <c r="P57" s="60">
        <f>G57*(1+X61)</f>
        <v>58472</v>
      </c>
      <c r="Q57" s="76">
        <f t="shared" si="5"/>
        <v>55</v>
      </c>
      <c r="R57" s="60"/>
      <c r="S57" s="80" t="e">
        <f t="shared" si="6"/>
        <v>#N/A</v>
      </c>
      <c r="T57" s="77">
        <f>E57+(E57*$X$5)</f>
        <v>49500</v>
      </c>
      <c r="U57" s="79">
        <f>(R57-J57)/ABS(J57)</f>
        <v>-1</v>
      </c>
      <c r="Z57" s="78"/>
    </row>
    <row r="58" spans="1:26">
      <c r="A58" s="49">
        <f t="shared" si="2"/>
        <v>56</v>
      </c>
      <c r="B58" s="51">
        <v>56</v>
      </c>
      <c r="C58" s="48">
        <v>0</v>
      </c>
      <c r="D58" s="15" t="s">
        <v>124</v>
      </c>
      <c r="E58" s="16">
        <v>41600</v>
      </c>
      <c r="F58" s="62">
        <f t="shared" si="3"/>
        <v>53792.060491493379</v>
      </c>
      <c r="G58" s="60">
        <v>56912</v>
      </c>
      <c r="H58" s="54">
        <v>5.7999999999999996E-2</v>
      </c>
      <c r="I58" s="62">
        <f t="shared" si="9"/>
        <v>2449.7816593886459</v>
      </c>
      <c r="J58" s="44">
        <v>1683</v>
      </c>
      <c r="K58" s="57">
        <v>-0.313</v>
      </c>
      <c r="L58" s="66">
        <f t="shared" si="1"/>
        <v>167</v>
      </c>
      <c r="M58" s="90">
        <f t="shared" si="4"/>
        <v>55229</v>
      </c>
      <c r="N58" s="44">
        <v>25413</v>
      </c>
      <c r="O58" s="41">
        <v>36079.599999999999</v>
      </c>
      <c r="P58" s="60">
        <f>G58*(1+X62)</f>
        <v>56912</v>
      </c>
      <c r="Q58" s="76">
        <f t="shared" si="5"/>
        <v>56</v>
      </c>
      <c r="R58" s="60"/>
      <c r="S58" s="80" t="e">
        <f t="shared" si="6"/>
        <v>#N/A</v>
      </c>
      <c r="T58" s="77">
        <f>E58+(E58*$X$5)</f>
        <v>37440</v>
      </c>
      <c r="U58" s="79">
        <f>(R58-J58)/ABS(J58)</f>
        <v>-1</v>
      </c>
      <c r="Z58" s="78"/>
    </row>
    <row r="59" spans="1:26">
      <c r="A59" s="49">
        <f t="shared" si="2"/>
        <v>76</v>
      </c>
      <c r="B59" s="51">
        <v>57</v>
      </c>
      <c r="C59" s="48">
        <v>19</v>
      </c>
      <c r="D59" s="15" t="s">
        <v>126</v>
      </c>
      <c r="E59" s="16">
        <v>35587</v>
      </c>
      <c r="F59" s="62">
        <f t="shared" si="3"/>
        <v>40639.010189228524</v>
      </c>
      <c r="G59" s="60">
        <v>55838</v>
      </c>
      <c r="H59" s="54">
        <v>0.374</v>
      </c>
      <c r="I59" s="62">
        <f t="shared" si="9"/>
        <v>15930.835734870318</v>
      </c>
      <c r="J59" s="44">
        <v>22112</v>
      </c>
      <c r="K59" s="57">
        <v>0.38800000000000001</v>
      </c>
      <c r="L59" s="66">
        <f t="shared" si="1"/>
        <v>6</v>
      </c>
      <c r="M59" s="90">
        <f t="shared" si="4"/>
        <v>33726</v>
      </c>
      <c r="N59" s="44">
        <v>97334</v>
      </c>
      <c r="O59" s="41">
        <v>475731.6</v>
      </c>
      <c r="P59" s="60">
        <f>G59*(1+X63)</f>
        <v>55838</v>
      </c>
      <c r="Q59" s="76">
        <f t="shared" si="5"/>
        <v>57</v>
      </c>
      <c r="R59" s="60"/>
      <c r="S59" s="80" t="e">
        <f t="shared" si="6"/>
        <v>#N/A</v>
      </c>
      <c r="T59" s="77">
        <f>E59+(E59*$X$5)</f>
        <v>32028.3</v>
      </c>
      <c r="U59" s="79">
        <f>(R59-J59)/ABS(J59)</f>
        <v>-1</v>
      </c>
      <c r="Z59" s="78"/>
    </row>
    <row r="60" spans="1:26">
      <c r="A60" s="49">
        <f t="shared" si="2"/>
        <v>65</v>
      </c>
      <c r="B60" s="51">
        <v>58</v>
      </c>
      <c r="C60" s="48">
        <v>7</v>
      </c>
      <c r="D60" s="15" t="s">
        <v>128</v>
      </c>
      <c r="E60" s="16">
        <v>104000</v>
      </c>
      <c r="F60" s="62">
        <f t="shared" si="3"/>
        <v>45450.166112956809</v>
      </c>
      <c r="G60" s="60">
        <v>54722</v>
      </c>
      <c r="H60" s="54">
        <v>0.20399999999999999</v>
      </c>
      <c r="I60" s="62">
        <f t="shared" si="9"/>
        <v>753.9555991659513</v>
      </c>
      <c r="J60" s="44">
        <v>6147</v>
      </c>
      <c r="K60" s="57">
        <v>7.1529999999999996</v>
      </c>
      <c r="L60" s="66">
        <f t="shared" si="1"/>
        <v>45</v>
      </c>
      <c r="M60" s="90">
        <f t="shared" si="4"/>
        <v>48575</v>
      </c>
      <c r="N60" s="44">
        <v>78509</v>
      </c>
      <c r="O60" s="41">
        <v>77980.3</v>
      </c>
      <c r="P60" s="60">
        <f>G60*(1+X64)</f>
        <v>54722</v>
      </c>
      <c r="Q60" s="76">
        <f t="shared" si="5"/>
        <v>58</v>
      </c>
      <c r="R60" s="60"/>
      <c r="S60" s="80" t="e">
        <f t="shared" si="6"/>
        <v>#N/A</v>
      </c>
      <c r="T60" s="77">
        <f>E60+(E60*$X$5)</f>
        <v>93600</v>
      </c>
      <c r="U60" s="79">
        <f>(R60-J60)/ABS(J60)</f>
        <v>-1</v>
      </c>
      <c r="Z60" s="78"/>
    </row>
    <row r="61" spans="1:26">
      <c r="A61" s="49">
        <f t="shared" si="2"/>
        <v>64</v>
      </c>
      <c r="B61" s="51">
        <v>59</v>
      </c>
      <c r="C61" s="48">
        <v>5</v>
      </c>
      <c r="D61" s="15" t="s">
        <v>130</v>
      </c>
      <c r="E61" s="16">
        <v>11768</v>
      </c>
      <c r="F61" s="62">
        <f t="shared" si="3"/>
        <v>47500.872600349045</v>
      </c>
      <c r="G61" s="60">
        <v>54436</v>
      </c>
      <c r="H61" s="54">
        <v>0.14599999999999999</v>
      </c>
      <c r="I61" s="62">
        <f t="shared" si="9"/>
        <v>953.82882882882882</v>
      </c>
      <c r="J61" s="44">
        <v>1694</v>
      </c>
      <c r="K61" s="57">
        <v>0.77600000000000002</v>
      </c>
      <c r="L61" s="66">
        <f t="shared" si="1"/>
        <v>166</v>
      </c>
      <c r="M61" s="90">
        <f t="shared" si="4"/>
        <v>52742</v>
      </c>
      <c r="N61" s="44">
        <v>88246</v>
      </c>
      <c r="O61" s="41">
        <v>40260</v>
      </c>
      <c r="P61" s="60">
        <f>G61*(1+X65)</f>
        <v>54436</v>
      </c>
      <c r="Q61" s="76">
        <f t="shared" si="5"/>
        <v>59</v>
      </c>
      <c r="R61" s="60"/>
      <c r="S61" s="80" t="e">
        <f t="shared" si="6"/>
        <v>#N/A</v>
      </c>
      <c r="T61" s="77">
        <f>E61+(E61*$X$5)</f>
        <v>10591.2</v>
      </c>
      <c r="U61" s="79">
        <f>(R61-J61)/ABS(J61)</f>
        <v>-1</v>
      </c>
      <c r="Z61" s="78"/>
    </row>
    <row r="62" spans="1:26">
      <c r="A62" s="49">
        <f t="shared" si="2"/>
        <v>59</v>
      </c>
      <c r="B62" s="51">
        <v>60</v>
      </c>
      <c r="C62" s="48">
        <v>-1</v>
      </c>
      <c r="D62" s="15" t="s">
        <v>132</v>
      </c>
      <c r="E62" s="16">
        <v>105000</v>
      </c>
      <c r="F62" s="62">
        <f t="shared" si="3"/>
        <v>51056.030389363725</v>
      </c>
      <c r="G62" s="60">
        <v>53762</v>
      </c>
      <c r="H62" s="54">
        <v>5.2999999999999999E-2</v>
      </c>
      <c r="I62" s="62">
        <f t="shared" si="9"/>
        <v>2002.3809523809523</v>
      </c>
      <c r="J62" s="44">
        <v>5046</v>
      </c>
      <c r="K62" s="57">
        <v>1.52</v>
      </c>
      <c r="L62" s="66">
        <f t="shared" si="1"/>
        <v>59</v>
      </c>
      <c r="M62" s="90">
        <f t="shared" si="4"/>
        <v>48716</v>
      </c>
      <c r="N62" s="44">
        <v>44876</v>
      </c>
      <c r="O62" s="41">
        <v>84887.6</v>
      </c>
      <c r="P62" s="60">
        <f>G62*(1+X66)</f>
        <v>53762</v>
      </c>
      <c r="Q62" s="76">
        <f t="shared" si="5"/>
        <v>60</v>
      </c>
      <c r="R62" s="60"/>
      <c r="S62" s="80" t="e">
        <f t="shared" si="6"/>
        <v>#N/A</v>
      </c>
      <c r="T62" s="77">
        <f>E62+(E62*$X$5)</f>
        <v>94500</v>
      </c>
      <c r="U62" s="79">
        <f>(R62-J62)/ABS(J62)</f>
        <v>-1</v>
      </c>
      <c r="Z62" s="78"/>
    </row>
    <row r="63" spans="1:26">
      <c r="A63" s="49">
        <f t="shared" si="2"/>
        <v>57</v>
      </c>
      <c r="B63" s="51">
        <v>61</v>
      </c>
      <c r="C63" s="48">
        <v>-4</v>
      </c>
      <c r="D63" s="15" t="s">
        <v>134</v>
      </c>
      <c r="E63" s="16">
        <v>92400</v>
      </c>
      <c r="F63" s="62">
        <f t="shared" si="3"/>
        <v>52543.584720861902</v>
      </c>
      <c r="G63" s="60">
        <v>53647</v>
      </c>
      <c r="H63" s="54">
        <v>2.1000000000000001E-2</v>
      </c>
      <c r="I63" s="62">
        <f t="shared" si="9"/>
        <v>21325.047801147226</v>
      </c>
      <c r="J63" s="44">
        <v>11153</v>
      </c>
      <c r="K63" s="57">
        <v>-0.47699999999999998</v>
      </c>
      <c r="L63" s="66">
        <f t="shared" si="1"/>
        <v>22</v>
      </c>
      <c r="M63" s="90">
        <f t="shared" si="4"/>
        <v>42494</v>
      </c>
      <c r="N63" s="44">
        <v>159422</v>
      </c>
      <c r="O63" s="41">
        <v>235785.1</v>
      </c>
      <c r="P63" s="60">
        <f>G63*(1+X67)</f>
        <v>53647</v>
      </c>
      <c r="Q63" s="76">
        <f t="shared" si="5"/>
        <v>61</v>
      </c>
      <c r="R63" s="60"/>
      <c r="S63" s="80" t="e">
        <f t="shared" si="6"/>
        <v>#N/A</v>
      </c>
      <c r="T63" s="77">
        <f>E63+(E63*$X$5)</f>
        <v>83160</v>
      </c>
      <c r="U63" s="79">
        <f>(R63-J63)/ABS(J63)</f>
        <v>-1</v>
      </c>
      <c r="Z63" s="78"/>
    </row>
    <row r="64" spans="1:26">
      <c r="A64" s="49">
        <f t="shared" si="2"/>
        <v>70</v>
      </c>
      <c r="B64" s="51">
        <v>62</v>
      </c>
      <c r="C64" s="48">
        <v>8</v>
      </c>
      <c r="D64" s="15" t="s">
        <v>136</v>
      </c>
      <c r="E64" s="16">
        <v>36600</v>
      </c>
      <c r="F64" s="62">
        <f t="shared" si="3"/>
        <v>42259.050683829446</v>
      </c>
      <c r="G64" s="60">
        <v>52528</v>
      </c>
      <c r="H64" s="54">
        <v>0.24299999999999999</v>
      </c>
      <c r="I64" s="62">
        <f t="shared" si="9"/>
        <v>4286.4754098360654</v>
      </c>
      <c r="J64" s="44">
        <v>10459</v>
      </c>
      <c r="K64" s="57">
        <v>1.44</v>
      </c>
      <c r="L64" s="66">
        <f t="shared" si="1"/>
        <v>25</v>
      </c>
      <c r="M64" s="90">
        <f t="shared" si="4"/>
        <v>42069</v>
      </c>
      <c r="N64" s="44">
        <v>931796</v>
      </c>
      <c r="O64" s="41">
        <v>70414.899999999994</v>
      </c>
      <c r="P64" s="60">
        <f>G64*(1+X68)</f>
        <v>52528</v>
      </c>
      <c r="Q64" s="76">
        <f t="shared" si="5"/>
        <v>62</v>
      </c>
      <c r="R64" s="60"/>
      <c r="S64" s="80" t="e">
        <f t="shared" si="6"/>
        <v>#N/A</v>
      </c>
      <c r="T64" s="77">
        <f>E64+(E64*$X$5)</f>
        <v>32940</v>
      </c>
      <c r="U64" s="79">
        <f>(R64-J64)/ABS(J64)</f>
        <v>-1</v>
      </c>
      <c r="Z64" s="78"/>
    </row>
    <row r="65" spans="1:26">
      <c r="A65" s="49">
        <f t="shared" si="2"/>
        <v>67</v>
      </c>
      <c r="B65" s="51">
        <v>63</v>
      </c>
      <c r="C65" s="48">
        <v>4</v>
      </c>
      <c r="D65" s="15" t="s">
        <v>138</v>
      </c>
      <c r="E65" s="16">
        <v>60348</v>
      </c>
      <c r="F65" s="62">
        <f t="shared" si="3"/>
        <v>43646.086956521744</v>
      </c>
      <c r="G65" s="60">
        <v>50193</v>
      </c>
      <c r="H65" s="54">
        <v>0.15</v>
      </c>
      <c r="I65" s="62">
        <f t="shared" si="9"/>
        <v>6108.9385474860337</v>
      </c>
      <c r="J65" s="44">
        <v>8748</v>
      </c>
      <c r="K65" s="57">
        <v>0.432</v>
      </c>
      <c r="L65" s="66">
        <f t="shared" si="1"/>
        <v>31</v>
      </c>
      <c r="M65" s="90">
        <f t="shared" si="4"/>
        <v>41445</v>
      </c>
      <c r="N65" s="44">
        <v>853531</v>
      </c>
      <c r="O65" s="41">
        <v>72110.8</v>
      </c>
      <c r="P65" s="60">
        <f>G65*(1+X69)</f>
        <v>50193</v>
      </c>
      <c r="Q65" s="76">
        <f t="shared" si="5"/>
        <v>63</v>
      </c>
      <c r="R65" s="60"/>
      <c r="S65" s="80" t="e">
        <f t="shared" si="6"/>
        <v>#N/A</v>
      </c>
      <c r="T65" s="77">
        <f>E65+(E65*$X$5)</f>
        <v>54313.2</v>
      </c>
      <c r="U65" s="79">
        <f>(R65-J65)/ABS(J65)</f>
        <v>-1</v>
      </c>
      <c r="Z65" s="78"/>
    </row>
    <row r="66" spans="1:26">
      <c r="A66" s="49">
        <f t="shared" si="2"/>
        <v>62</v>
      </c>
      <c r="B66" s="51">
        <v>64</v>
      </c>
      <c r="C66" s="48">
        <v>-2</v>
      </c>
      <c r="D66" s="15" t="s">
        <v>140</v>
      </c>
      <c r="E66" s="16">
        <v>74200</v>
      </c>
      <c r="F66" s="62">
        <f t="shared" si="3"/>
        <v>47986.381322957197</v>
      </c>
      <c r="G66" s="60">
        <v>49330</v>
      </c>
      <c r="H66" s="54">
        <v>2.7999999999999997E-2</v>
      </c>
      <c r="I66" s="62">
        <f t="shared" si="9"/>
        <v>9999.9999999999909</v>
      </c>
      <c r="J66" s="44">
        <v>110</v>
      </c>
      <c r="K66" s="57">
        <v>-0.98899999999999999</v>
      </c>
      <c r="L66" s="66">
        <f t="shared" si="1"/>
        <v>434</v>
      </c>
      <c r="M66" s="90">
        <f t="shared" si="4"/>
        <v>49220</v>
      </c>
      <c r="N66" s="44">
        <v>108784</v>
      </c>
      <c r="O66" s="41">
        <v>237665.5</v>
      </c>
      <c r="P66" s="60">
        <f>G66*(1+X70)</f>
        <v>49330</v>
      </c>
      <c r="Q66" s="76">
        <f t="shared" si="5"/>
        <v>64</v>
      </c>
      <c r="R66" s="60"/>
      <c r="S66" s="80" t="e">
        <f t="shared" si="6"/>
        <v>#N/A</v>
      </c>
      <c r="T66" s="77">
        <f>E66+(E66*$X$5)</f>
        <v>66780</v>
      </c>
      <c r="U66" s="79">
        <f>(R66-J66)/ABS(J66)</f>
        <v>-1</v>
      </c>
      <c r="Z66" s="78"/>
    </row>
    <row r="67" spans="1:26">
      <c r="A67" s="49">
        <f t="shared" si="2"/>
        <v>73</v>
      </c>
      <c r="B67" s="51">
        <v>65</v>
      </c>
      <c r="C67" s="48">
        <v>8</v>
      </c>
      <c r="D67" s="15" t="s">
        <v>142</v>
      </c>
      <c r="E67" s="16">
        <v>73800</v>
      </c>
      <c r="F67" s="62">
        <f t="shared" si="3"/>
        <v>41616.766467065863</v>
      </c>
      <c r="G67" s="60">
        <v>48650</v>
      </c>
      <c r="H67" s="54">
        <v>0.16899999999999998</v>
      </c>
      <c r="I67" s="62">
        <f t="shared" si="9"/>
        <v>2236.6412213740459</v>
      </c>
      <c r="J67" s="44">
        <v>2637</v>
      </c>
      <c r="K67" s="57">
        <v>0.17899999999999999</v>
      </c>
      <c r="L67" s="66">
        <f t="shared" ref="L67:L130" si="10">RANK(J67,$J$3:$J$502,0)</f>
        <v>110</v>
      </c>
      <c r="M67" s="90">
        <f t="shared" si="4"/>
        <v>46013</v>
      </c>
      <c r="N67" s="44">
        <v>153226</v>
      </c>
      <c r="O67" s="41">
        <v>61058.9</v>
      </c>
      <c r="P67" s="60">
        <f>G67*(1+X71)</f>
        <v>48650</v>
      </c>
      <c r="Q67" s="76">
        <f t="shared" si="5"/>
        <v>65</v>
      </c>
      <c r="R67" s="60"/>
      <c r="S67" s="80" t="e">
        <f t="shared" si="6"/>
        <v>#N/A</v>
      </c>
      <c r="T67" s="77">
        <f>E67+(E67*$X$5)</f>
        <v>66420</v>
      </c>
      <c r="U67" s="79">
        <f>(R67-J67)/ABS(J67)</f>
        <v>-1</v>
      </c>
      <c r="Z67" s="78"/>
    </row>
    <row r="68" spans="1:26">
      <c r="A68" s="49">
        <f t="shared" ref="A68:A131" si="11">B68+C68</f>
        <v>60</v>
      </c>
      <c r="B68" s="51">
        <v>66</v>
      </c>
      <c r="C68" s="48">
        <v>-6</v>
      </c>
      <c r="D68" s="15" t="s">
        <v>144</v>
      </c>
      <c r="E68" s="16">
        <v>49600</v>
      </c>
      <c r="F68" s="62">
        <f t="shared" ref="F68:F131" si="12">G68/(1+H68)</f>
        <v>49518.286311389762</v>
      </c>
      <c r="G68" s="60">
        <v>47389</v>
      </c>
      <c r="H68" s="54">
        <v>-4.2999999999999997E-2</v>
      </c>
      <c r="I68" s="62" t="e">
        <f t="shared" si="9"/>
        <v>#VALUE!</v>
      </c>
      <c r="J68" s="44">
        <v>-6</v>
      </c>
      <c r="K68" s="57" t="s">
        <v>14</v>
      </c>
      <c r="L68" s="66">
        <f t="shared" si="10"/>
        <v>457</v>
      </c>
      <c r="M68" s="90">
        <f t="shared" ref="M68:M131" si="13">G68-J68</f>
        <v>47395</v>
      </c>
      <c r="N68" s="44">
        <v>491984</v>
      </c>
      <c r="O68" s="41">
        <v>37440.1</v>
      </c>
      <c r="P68" s="60">
        <f>G68*(1+X72)</f>
        <v>47389</v>
      </c>
      <c r="Q68" s="76">
        <f t="shared" ref="Q68:Q131" si="14">RANK(P68,$P$3:$P$502,0)</f>
        <v>66</v>
      </c>
      <c r="R68" s="60"/>
      <c r="S68" s="80" t="e">
        <f t="shared" ref="S68:S131" si="15">RANK(R68,$R$3:$R$502,0)</f>
        <v>#N/A</v>
      </c>
      <c r="T68" s="77">
        <f>E68+(E68*$X$5)</f>
        <v>44640</v>
      </c>
      <c r="U68" s="79">
        <f>(R68-J68)/ABS(J68)</f>
        <v>1</v>
      </c>
      <c r="Z68" s="78"/>
    </row>
    <row r="69" spans="1:26">
      <c r="A69" s="49">
        <f t="shared" si="11"/>
        <v>63</v>
      </c>
      <c r="B69" s="51">
        <v>67</v>
      </c>
      <c r="C69" s="48">
        <v>-4</v>
      </c>
      <c r="D69" s="15" t="s">
        <v>146</v>
      </c>
      <c r="E69" s="16">
        <v>229000</v>
      </c>
      <c r="F69" s="62">
        <f t="shared" si="12"/>
        <v>47629.591836734697</v>
      </c>
      <c r="G69" s="60">
        <v>46677</v>
      </c>
      <c r="H69" s="54">
        <v>-0.02</v>
      </c>
      <c r="I69" s="62">
        <f t="shared" si="9"/>
        <v>2215.9157401989469</v>
      </c>
      <c r="J69" s="44">
        <v>3787</v>
      </c>
      <c r="K69" s="57">
        <v>0.70899999999999996</v>
      </c>
      <c r="L69" s="66">
        <f t="shared" si="10"/>
        <v>79</v>
      </c>
      <c r="M69" s="90">
        <f t="shared" si="13"/>
        <v>42890</v>
      </c>
      <c r="N69" s="44">
        <v>39207</v>
      </c>
      <c r="O69" s="41">
        <v>44787</v>
      </c>
      <c r="P69" s="60">
        <f>G69*(1+X73)</f>
        <v>46677</v>
      </c>
      <c r="Q69" s="76">
        <f t="shared" si="14"/>
        <v>67</v>
      </c>
      <c r="R69" s="60"/>
      <c r="S69" s="80" t="e">
        <f t="shared" si="15"/>
        <v>#N/A</v>
      </c>
      <c r="T69" s="77">
        <f>E69+(E69*$X$5)</f>
        <v>206100</v>
      </c>
      <c r="U69" s="79">
        <f>(R69-J69)/ABS(J69)</f>
        <v>-1</v>
      </c>
      <c r="Z69" s="78"/>
    </row>
    <row r="70" spans="1:26">
      <c r="A70" s="49">
        <f t="shared" si="11"/>
        <v>71</v>
      </c>
      <c r="B70" s="51">
        <v>68</v>
      </c>
      <c r="C70" s="48">
        <v>3</v>
      </c>
      <c r="D70" s="15" t="s">
        <v>148</v>
      </c>
      <c r="E70" s="16">
        <v>128900</v>
      </c>
      <c r="F70" s="62">
        <f t="shared" si="12"/>
        <v>42218.957345971568</v>
      </c>
      <c r="G70" s="60">
        <v>44541</v>
      </c>
      <c r="H70" s="54">
        <v>5.5E-2</v>
      </c>
      <c r="I70" s="62">
        <f t="shared" si="9"/>
        <v>1918.4782608695652</v>
      </c>
      <c r="J70" s="44">
        <v>1412</v>
      </c>
      <c r="K70" s="57">
        <v>-0.26400000000000001</v>
      </c>
      <c r="L70" s="66">
        <f t="shared" si="10"/>
        <v>193</v>
      </c>
      <c r="M70" s="90">
        <f t="shared" si="13"/>
        <v>43129</v>
      </c>
      <c r="N70" s="44">
        <v>60580</v>
      </c>
      <c r="O70" s="41">
        <v>14262</v>
      </c>
      <c r="P70" s="60">
        <f>G70*(1+X74)</f>
        <v>44541</v>
      </c>
      <c r="Q70" s="76">
        <f t="shared" si="14"/>
        <v>68</v>
      </c>
      <c r="R70" s="60"/>
      <c r="S70" s="80" t="e">
        <f t="shared" si="15"/>
        <v>#N/A</v>
      </c>
      <c r="T70" s="77">
        <f>E70+(E70*$X$5)</f>
        <v>116010</v>
      </c>
      <c r="U70" s="79">
        <f>(R70-J70)/ABS(J70)</f>
        <v>-1</v>
      </c>
      <c r="Z70" s="78"/>
    </row>
    <row r="71" spans="1:26">
      <c r="A71" s="49">
        <f t="shared" si="11"/>
        <v>75</v>
      </c>
      <c r="B71" s="51">
        <v>69</v>
      </c>
      <c r="C71" s="48">
        <v>6</v>
      </c>
      <c r="D71" s="15" t="s">
        <v>150</v>
      </c>
      <c r="E71" s="16">
        <v>88680</v>
      </c>
      <c r="F71" s="62">
        <f t="shared" si="12"/>
        <v>41260.909935004645</v>
      </c>
      <c r="G71" s="60">
        <v>44438</v>
      </c>
      <c r="H71" s="54">
        <v>7.6999999999999999E-2</v>
      </c>
      <c r="I71" s="62">
        <f t="shared" si="9"/>
        <v>3577.272727272727</v>
      </c>
      <c r="J71" s="44">
        <v>3935</v>
      </c>
      <c r="K71" s="57">
        <v>0.1</v>
      </c>
      <c r="L71" s="66">
        <f t="shared" si="10"/>
        <v>76</v>
      </c>
      <c r="M71" s="90">
        <f t="shared" si="13"/>
        <v>40503</v>
      </c>
      <c r="N71" s="44">
        <v>60266</v>
      </c>
      <c r="O71" s="41">
        <v>35067.800000000003</v>
      </c>
      <c r="P71" s="60">
        <f>G71*(1+X75)</f>
        <v>44438</v>
      </c>
      <c r="Q71" s="76">
        <f t="shared" si="14"/>
        <v>69</v>
      </c>
      <c r="R71" s="60"/>
      <c r="S71" s="80" t="e">
        <f t="shared" si="15"/>
        <v>#N/A</v>
      </c>
      <c r="T71" s="77">
        <f>E71+(E71*$X$5)</f>
        <v>79812</v>
      </c>
      <c r="U71" s="79">
        <f>(R71-J71)/ABS(J71)</f>
        <v>-1</v>
      </c>
      <c r="Z71" s="78"/>
    </row>
    <row r="72" spans="1:26">
      <c r="A72" s="49">
        <f t="shared" si="11"/>
        <v>74</v>
      </c>
      <c r="B72" s="51">
        <v>70</v>
      </c>
      <c r="C72" s="48">
        <v>4</v>
      </c>
      <c r="D72" s="15" t="s">
        <v>152</v>
      </c>
      <c r="E72" s="16">
        <v>98000</v>
      </c>
      <c r="F72" s="62">
        <f t="shared" si="12"/>
        <v>41595.805529075311</v>
      </c>
      <c r="G72" s="60">
        <v>43634</v>
      </c>
      <c r="H72" s="54">
        <v>4.9000000000000002E-2</v>
      </c>
      <c r="I72" s="62">
        <f t="shared" si="9"/>
        <v>9919.354838709678</v>
      </c>
      <c r="J72" s="44">
        <v>1230</v>
      </c>
      <c r="K72" s="57">
        <v>-0.876</v>
      </c>
      <c r="L72" s="66">
        <f t="shared" si="10"/>
        <v>208</v>
      </c>
      <c r="M72" s="90">
        <f t="shared" si="13"/>
        <v>42404</v>
      </c>
      <c r="N72" s="44">
        <v>146130</v>
      </c>
      <c r="O72" s="41">
        <v>85923.4</v>
      </c>
      <c r="P72" s="60">
        <f>G72*(1+X76)</f>
        <v>43634</v>
      </c>
      <c r="Q72" s="76">
        <f t="shared" si="14"/>
        <v>70</v>
      </c>
      <c r="R72" s="60"/>
      <c r="S72" s="80" t="e">
        <f t="shared" si="15"/>
        <v>#N/A</v>
      </c>
      <c r="T72" s="77">
        <f>E72+(E72*$X$5)</f>
        <v>88200</v>
      </c>
      <c r="U72" s="79">
        <f>(R72-J72)/ABS(J72)</f>
        <v>-1</v>
      </c>
      <c r="Z72" s="78"/>
    </row>
    <row r="73" spans="1:26">
      <c r="A73" s="49">
        <f t="shared" si="11"/>
        <v>69</v>
      </c>
      <c r="B73" s="51">
        <v>71</v>
      </c>
      <c r="C73" s="48">
        <v>-2</v>
      </c>
      <c r="D73" s="15" t="s">
        <v>154</v>
      </c>
      <c r="E73" s="16">
        <v>11388</v>
      </c>
      <c r="F73" s="62">
        <f t="shared" si="12"/>
        <v>42283.64167478092</v>
      </c>
      <c r="G73" s="60">
        <v>43425.3</v>
      </c>
      <c r="H73" s="54">
        <v>2.7000000000000003E-2</v>
      </c>
      <c r="I73" s="62">
        <f t="shared" si="9"/>
        <v>1868.3651804670915</v>
      </c>
      <c r="J73" s="44">
        <v>880</v>
      </c>
      <c r="K73" s="57">
        <v>-0.52900000000000003</v>
      </c>
      <c r="L73" s="66">
        <f t="shared" si="10"/>
        <v>256</v>
      </c>
      <c r="M73" s="90">
        <f t="shared" si="13"/>
        <v>42545.3</v>
      </c>
      <c r="N73" s="44">
        <v>311449.3</v>
      </c>
      <c r="O73" s="41" t="s">
        <v>14</v>
      </c>
      <c r="P73" s="60">
        <f>G73*(1+X77)</f>
        <v>43425.3</v>
      </c>
      <c r="Q73" s="76">
        <f t="shared" si="14"/>
        <v>71</v>
      </c>
      <c r="R73" s="60"/>
      <c r="S73" s="80" t="e">
        <f t="shared" si="15"/>
        <v>#N/A</v>
      </c>
      <c r="T73" s="77">
        <f>E73+(E73*$X$5)</f>
        <v>10249.200000000001</v>
      </c>
      <c r="U73" s="79">
        <f>(R73-J73)/ABS(J73)</f>
        <v>-1</v>
      </c>
      <c r="Z73" s="78"/>
    </row>
    <row r="74" spans="1:26">
      <c r="A74" s="49">
        <f t="shared" si="11"/>
        <v>86</v>
      </c>
      <c r="B74" s="51">
        <v>72</v>
      </c>
      <c r="C74" s="48">
        <v>14</v>
      </c>
      <c r="D74" s="15" t="s">
        <v>156</v>
      </c>
      <c r="E74" s="16">
        <v>59000</v>
      </c>
      <c r="F74" s="62">
        <f t="shared" si="12"/>
        <v>35592.927631578947</v>
      </c>
      <c r="G74" s="60">
        <v>43281</v>
      </c>
      <c r="H74" s="54">
        <v>0.21600000000000003</v>
      </c>
      <c r="I74" s="62">
        <f t="shared" si="9"/>
        <v>2735.573122529644</v>
      </c>
      <c r="J74" s="44">
        <v>6921</v>
      </c>
      <c r="K74" s="57">
        <v>1.53</v>
      </c>
      <c r="L74" s="66">
        <f t="shared" si="10"/>
        <v>38</v>
      </c>
      <c r="M74" s="90">
        <f t="shared" si="13"/>
        <v>36360</v>
      </c>
      <c r="N74" s="44">
        <v>188602</v>
      </c>
      <c r="O74" s="41">
        <v>91675.1</v>
      </c>
      <c r="P74" s="60">
        <f>G74*(1+X78)</f>
        <v>43281</v>
      </c>
      <c r="Q74" s="76">
        <f t="shared" si="14"/>
        <v>72</v>
      </c>
      <c r="R74" s="60"/>
      <c r="S74" s="80" t="e">
        <f t="shared" si="15"/>
        <v>#N/A</v>
      </c>
      <c r="T74" s="77">
        <f>E74+(E74*$X$5)</f>
        <v>53100</v>
      </c>
      <c r="U74" s="79">
        <f>(R74-J74)/ABS(J74)</f>
        <v>-1</v>
      </c>
      <c r="Z74" s="78"/>
    </row>
    <row r="75" spans="1:26">
      <c r="A75" s="49">
        <f t="shared" si="11"/>
        <v>66</v>
      </c>
      <c r="B75" s="51">
        <v>73</v>
      </c>
      <c r="C75" s="48">
        <v>-7</v>
      </c>
      <c r="D75" s="15" t="s">
        <v>158</v>
      </c>
      <c r="E75" s="16">
        <v>30472</v>
      </c>
      <c r="F75" s="62">
        <f t="shared" si="12"/>
        <v>43928.934010152283</v>
      </c>
      <c r="G75" s="60">
        <v>43270</v>
      </c>
      <c r="H75" s="54">
        <v>-1.4999999999999999E-2</v>
      </c>
      <c r="I75" s="62">
        <f t="shared" si="9"/>
        <v>246.56084656084661</v>
      </c>
      <c r="J75" s="44">
        <v>512.6</v>
      </c>
      <c r="K75" s="57">
        <v>1.079</v>
      </c>
      <c r="L75" s="66">
        <f t="shared" si="10"/>
        <v>334</v>
      </c>
      <c r="M75" s="90">
        <f t="shared" si="13"/>
        <v>42757.4</v>
      </c>
      <c r="N75" s="44">
        <v>214141.9</v>
      </c>
      <c r="O75" s="41" t="s">
        <v>14</v>
      </c>
      <c r="P75" s="60">
        <f>G75*(1+X79)</f>
        <v>43270</v>
      </c>
      <c r="Q75" s="76">
        <f t="shared" si="14"/>
        <v>73</v>
      </c>
      <c r="R75" s="60"/>
      <c r="S75" s="80" t="e">
        <f t="shared" si="15"/>
        <v>#N/A</v>
      </c>
      <c r="T75" s="77">
        <f>E75+(E75*$X$5)</f>
        <v>27424.799999999999</v>
      </c>
      <c r="U75" s="79">
        <f>(R75-J75)/ABS(J75)</f>
        <v>-1</v>
      </c>
      <c r="Z75" s="78"/>
    </row>
    <row r="76" spans="1:26">
      <c r="A76" s="49">
        <f t="shared" si="11"/>
        <v>72</v>
      </c>
      <c r="B76" s="51">
        <v>74</v>
      </c>
      <c r="C76" s="48">
        <v>-2</v>
      </c>
      <c r="D76" s="15" t="s">
        <v>160</v>
      </c>
      <c r="E76" s="16">
        <v>125000</v>
      </c>
      <c r="F76" s="62">
        <f t="shared" si="12"/>
        <v>42162.241887905606</v>
      </c>
      <c r="G76" s="60">
        <v>42879</v>
      </c>
      <c r="H76" s="54">
        <v>1.7000000000000001E-2</v>
      </c>
      <c r="I76" s="62">
        <f t="shared" si="9"/>
        <v>1000</v>
      </c>
      <c r="J76" s="44">
        <v>1464</v>
      </c>
      <c r="K76" s="57">
        <v>0.46400000000000002</v>
      </c>
      <c r="L76" s="66">
        <f t="shared" si="10"/>
        <v>187</v>
      </c>
      <c r="M76" s="90">
        <f t="shared" si="13"/>
        <v>41415</v>
      </c>
      <c r="N76" s="44">
        <v>12901</v>
      </c>
      <c r="O76" s="41">
        <v>19030.2</v>
      </c>
      <c r="P76" s="60">
        <f>G76*(1+X80)</f>
        <v>42879</v>
      </c>
      <c r="Q76" s="76">
        <f t="shared" si="14"/>
        <v>74</v>
      </c>
      <c r="R76" s="60"/>
      <c r="S76" s="80" t="e">
        <f t="shared" si="15"/>
        <v>#N/A</v>
      </c>
      <c r="T76" s="77">
        <f>E76+(E76*$X$5)</f>
        <v>112500</v>
      </c>
      <c r="U76" s="79">
        <f>(R76-J76)/ABS(J76)</f>
        <v>-1</v>
      </c>
      <c r="Z76" s="78"/>
    </row>
    <row r="77" spans="1:26">
      <c r="A77" s="49">
        <f t="shared" si="11"/>
        <v>68</v>
      </c>
      <c r="B77" s="51">
        <v>75</v>
      </c>
      <c r="C77" s="48">
        <v>-7</v>
      </c>
      <c r="D77" s="15" t="s">
        <v>162</v>
      </c>
      <c r="E77" s="16">
        <v>50000</v>
      </c>
      <c r="F77" s="62">
        <f t="shared" si="12"/>
        <v>42685</v>
      </c>
      <c r="G77" s="60">
        <v>42685</v>
      </c>
      <c r="H77" s="54">
        <v>0</v>
      </c>
      <c r="I77" s="62">
        <f t="shared" si="9"/>
        <v>16.999976388921681</v>
      </c>
      <c r="J77" s="44">
        <v>2160</v>
      </c>
      <c r="K77" s="57">
        <v>126.059</v>
      </c>
      <c r="L77" s="66">
        <f t="shared" si="10"/>
        <v>137</v>
      </c>
      <c r="M77" s="90">
        <f t="shared" si="13"/>
        <v>40525</v>
      </c>
      <c r="N77" s="44">
        <v>125989</v>
      </c>
      <c r="O77" s="41" t="s">
        <v>14</v>
      </c>
      <c r="P77" s="60">
        <f>G77*(1+X81)</f>
        <v>42685</v>
      </c>
      <c r="Q77" s="76">
        <f t="shared" si="14"/>
        <v>75</v>
      </c>
      <c r="R77" s="60"/>
      <c r="S77" s="80" t="e">
        <f t="shared" si="15"/>
        <v>#N/A</v>
      </c>
      <c r="T77" s="77">
        <f>E77+(E77*$X$5)</f>
        <v>45000</v>
      </c>
      <c r="U77" s="79">
        <f>(R77-J77)/ABS(J77)</f>
        <v>-1</v>
      </c>
      <c r="Z77" s="78"/>
    </row>
    <row r="78" spans="1:26">
      <c r="A78" s="49">
        <f t="shared" si="11"/>
        <v>78</v>
      </c>
      <c r="B78" s="51">
        <v>76</v>
      </c>
      <c r="C78" s="48">
        <v>2</v>
      </c>
      <c r="D78" s="15" t="s">
        <v>164</v>
      </c>
      <c r="E78" s="16">
        <v>69000</v>
      </c>
      <c r="F78" s="62">
        <f t="shared" si="12"/>
        <v>40127.134724857686</v>
      </c>
      <c r="G78" s="60">
        <v>42294</v>
      </c>
      <c r="H78" s="54">
        <v>5.4000000000000006E-2</v>
      </c>
      <c r="I78" s="62">
        <f t="shared" si="9"/>
        <v>2394.1493456505004</v>
      </c>
      <c r="J78" s="44">
        <v>6220</v>
      </c>
      <c r="K78" s="57">
        <v>1.5980000000000001</v>
      </c>
      <c r="L78" s="66">
        <f t="shared" si="10"/>
        <v>44</v>
      </c>
      <c r="M78" s="90">
        <f t="shared" si="13"/>
        <v>36074</v>
      </c>
      <c r="N78" s="44">
        <v>82637</v>
      </c>
      <c r="O78" s="41">
        <v>214680.1</v>
      </c>
      <c r="P78" s="60">
        <f>G78*(1+X82)</f>
        <v>42294</v>
      </c>
      <c r="Q78" s="76">
        <f t="shared" si="14"/>
        <v>76</v>
      </c>
      <c r="R78" s="60"/>
      <c r="S78" s="80" t="e">
        <f t="shared" si="15"/>
        <v>#N/A</v>
      </c>
      <c r="T78" s="77">
        <f>E78+(E78*$X$5)</f>
        <v>62100</v>
      </c>
      <c r="U78" s="79">
        <f>(R78-J78)/ABS(J78)</f>
        <v>-1</v>
      </c>
      <c r="Z78" s="78"/>
    </row>
    <row r="79" spans="1:26">
      <c r="A79" s="49">
        <f t="shared" si="11"/>
        <v>77</v>
      </c>
      <c r="B79" s="51">
        <v>77</v>
      </c>
      <c r="C79" s="48">
        <v>0</v>
      </c>
      <c r="D79" s="15" t="s">
        <v>166</v>
      </c>
      <c r="E79" s="16">
        <v>114000</v>
      </c>
      <c r="F79" s="62">
        <f t="shared" si="12"/>
        <v>40545.101842871001</v>
      </c>
      <c r="G79" s="60">
        <v>41802</v>
      </c>
      <c r="H79" s="54">
        <v>3.1E-2</v>
      </c>
      <c r="I79" s="62">
        <f t="shared" si="9"/>
        <v>1654.8434442270059</v>
      </c>
      <c r="J79" s="44">
        <v>6765</v>
      </c>
      <c r="K79" s="57">
        <v>3.0880000000000001</v>
      </c>
      <c r="L79" s="66">
        <f t="shared" si="10"/>
        <v>39</v>
      </c>
      <c r="M79" s="90">
        <f t="shared" si="13"/>
        <v>35037</v>
      </c>
      <c r="N79" s="44">
        <v>57773</v>
      </c>
      <c r="O79" s="41">
        <v>115752.5</v>
      </c>
      <c r="P79" s="60">
        <f>G79*(1+X83)</f>
        <v>41802</v>
      </c>
      <c r="Q79" s="76">
        <f t="shared" si="14"/>
        <v>77</v>
      </c>
      <c r="R79" s="60"/>
      <c r="S79" s="80" t="e">
        <f t="shared" si="15"/>
        <v>#N/A</v>
      </c>
      <c r="T79" s="77">
        <f>E79+(E79*$X$5)</f>
        <v>102600</v>
      </c>
      <c r="U79" s="79">
        <f>(R79-J79)/ABS(J79)</f>
        <v>-1</v>
      </c>
      <c r="Z79" s="78"/>
    </row>
    <row r="80" spans="1:26">
      <c r="A80" s="49">
        <f t="shared" si="11"/>
        <v>81</v>
      </c>
      <c r="B80" s="51">
        <v>78</v>
      </c>
      <c r="C80" s="48">
        <v>3</v>
      </c>
      <c r="D80" s="15" t="s">
        <v>168</v>
      </c>
      <c r="E80" s="16">
        <v>92000</v>
      </c>
      <c r="F80" s="62">
        <f t="shared" si="12"/>
        <v>37719.634703196345</v>
      </c>
      <c r="G80" s="60">
        <v>41303</v>
      </c>
      <c r="H80" s="54">
        <v>9.5000000000000001E-2</v>
      </c>
      <c r="I80" s="62">
        <f t="shared" si="9"/>
        <v>2131.131131131131</v>
      </c>
      <c r="J80" s="44">
        <v>2129</v>
      </c>
      <c r="K80" s="57">
        <v>-1E-3</v>
      </c>
      <c r="L80" s="66">
        <f t="shared" si="10"/>
        <v>140</v>
      </c>
      <c r="M80" s="90">
        <f t="shared" si="13"/>
        <v>39174</v>
      </c>
      <c r="N80" s="44">
        <v>44792</v>
      </c>
      <c r="O80" s="41">
        <v>21279.5</v>
      </c>
      <c r="P80" s="60">
        <f>G80*(1+X84)</f>
        <v>41303</v>
      </c>
      <c r="Q80" s="76">
        <f t="shared" si="14"/>
        <v>78</v>
      </c>
      <c r="R80" s="60"/>
      <c r="S80" s="80" t="e">
        <f t="shared" si="15"/>
        <v>#N/A</v>
      </c>
      <c r="T80" s="77">
        <f>E80+(E80*$X$5)</f>
        <v>82800</v>
      </c>
      <c r="U80" s="79">
        <f>(R80-J80)/ABS(J80)</f>
        <v>-1</v>
      </c>
      <c r="Z80" s="78"/>
    </row>
    <row r="81" spans="1:26">
      <c r="A81" s="49">
        <f t="shared" si="11"/>
        <v>84</v>
      </c>
      <c r="B81" s="51">
        <v>79</v>
      </c>
      <c r="C81" s="48">
        <v>5</v>
      </c>
      <c r="D81" s="15" t="s">
        <v>170</v>
      </c>
      <c r="E81" s="16">
        <v>17643</v>
      </c>
      <c r="F81" s="62">
        <f t="shared" si="12"/>
        <v>36010.614035087718</v>
      </c>
      <c r="G81" s="60">
        <v>41052.1</v>
      </c>
      <c r="H81" s="54">
        <v>0.14000000000000001</v>
      </c>
      <c r="I81" s="62">
        <f t="shared" si="9"/>
        <v>1049.4283792871552</v>
      </c>
      <c r="J81" s="44">
        <v>1560.5</v>
      </c>
      <c r="K81" s="57">
        <v>0.48699999999999999</v>
      </c>
      <c r="L81" s="66">
        <f t="shared" si="10"/>
        <v>179</v>
      </c>
      <c r="M81" s="90">
        <f t="shared" si="13"/>
        <v>39491.599999999999</v>
      </c>
      <c r="N81" s="44">
        <v>568190.19999999995</v>
      </c>
      <c r="O81" s="41" t="s">
        <v>14</v>
      </c>
      <c r="P81" s="60">
        <f>G81*(1+X85)</f>
        <v>41052.1</v>
      </c>
      <c r="Q81" s="76">
        <f t="shared" si="14"/>
        <v>79</v>
      </c>
      <c r="R81" s="60"/>
      <c r="S81" s="80" t="e">
        <f t="shared" si="15"/>
        <v>#N/A</v>
      </c>
      <c r="T81" s="77">
        <f>E81+(E81*$X$5)</f>
        <v>15878.7</v>
      </c>
      <c r="U81" s="79">
        <f>(R81-J81)/ABS(J81)</f>
        <v>-1</v>
      </c>
      <c r="Z81" s="78"/>
    </row>
    <row r="82" spans="1:26">
      <c r="A82" s="49">
        <f t="shared" si="11"/>
        <v>80</v>
      </c>
      <c r="B82" s="51">
        <v>80</v>
      </c>
      <c r="C82" s="48">
        <v>0</v>
      </c>
      <c r="D82" s="15" t="s">
        <v>172</v>
      </c>
      <c r="E82" s="16">
        <v>121000</v>
      </c>
      <c r="F82" s="62">
        <f t="shared" si="12"/>
        <v>38254.059216809939</v>
      </c>
      <c r="G82" s="60">
        <v>40052</v>
      </c>
      <c r="H82" s="54">
        <v>4.7E-2</v>
      </c>
      <c r="I82" s="62">
        <f t="shared" si="9"/>
        <v>1773.6070381231671</v>
      </c>
      <c r="J82" s="44">
        <v>3024</v>
      </c>
      <c r="K82" s="57">
        <v>0.70499999999999996</v>
      </c>
      <c r="L82" s="66">
        <f t="shared" si="10"/>
        <v>97</v>
      </c>
      <c r="M82" s="90">
        <f t="shared" si="13"/>
        <v>37028</v>
      </c>
      <c r="N82" s="44">
        <v>29109</v>
      </c>
      <c r="O82" s="41">
        <v>25360.5</v>
      </c>
      <c r="P82" s="60">
        <f>G82*(1+X86)</f>
        <v>40052</v>
      </c>
      <c r="Q82" s="76">
        <f t="shared" si="14"/>
        <v>80</v>
      </c>
      <c r="R82" s="60"/>
      <c r="S82" s="80" t="e">
        <f t="shared" si="15"/>
        <v>#N/A</v>
      </c>
      <c r="T82" s="77">
        <f>E82+(E82*$X$5)</f>
        <v>108900</v>
      </c>
      <c r="U82" s="79">
        <f>(R82-J82)/ABS(J82)</f>
        <v>-1</v>
      </c>
      <c r="Z82" s="78"/>
    </row>
    <row r="83" spans="1:26">
      <c r="A83" s="49">
        <f t="shared" si="11"/>
        <v>82</v>
      </c>
      <c r="B83" s="51">
        <v>81</v>
      </c>
      <c r="C83" s="48">
        <v>1</v>
      </c>
      <c r="D83" s="15" t="s">
        <v>174</v>
      </c>
      <c r="E83" s="16">
        <v>137000</v>
      </c>
      <c r="F83" s="62">
        <f t="shared" si="12"/>
        <v>37718.75</v>
      </c>
      <c r="G83" s="60">
        <v>39831</v>
      </c>
      <c r="H83" s="54">
        <v>5.5999999999999994E-2</v>
      </c>
      <c r="I83" s="62">
        <f t="shared" si="9"/>
        <v>9329.2682926829257</v>
      </c>
      <c r="J83" s="44">
        <v>3825</v>
      </c>
      <c r="K83" s="57">
        <v>-0.59</v>
      </c>
      <c r="L83" s="66">
        <f t="shared" si="10"/>
        <v>78</v>
      </c>
      <c r="M83" s="90">
        <f t="shared" si="13"/>
        <v>36006</v>
      </c>
      <c r="N83" s="44">
        <v>137264</v>
      </c>
      <c r="O83" s="41">
        <v>183562.2</v>
      </c>
      <c r="P83" s="60">
        <f>G83*(1+X87)</f>
        <v>39831</v>
      </c>
      <c r="Q83" s="76">
        <f t="shared" si="14"/>
        <v>81</v>
      </c>
      <c r="R83" s="60"/>
      <c r="S83" s="80" t="e">
        <f t="shared" si="15"/>
        <v>#N/A</v>
      </c>
      <c r="T83" s="77">
        <f>E83+(E83*$X$5)</f>
        <v>123300</v>
      </c>
      <c r="U83" s="79">
        <f>(R83-J83)/ABS(J83)</f>
        <v>-1</v>
      </c>
      <c r="Z83" s="78"/>
    </row>
    <row r="84" spans="1:26">
      <c r="A84" s="49">
        <f t="shared" si="11"/>
        <v>79</v>
      </c>
      <c r="B84" s="51">
        <v>82</v>
      </c>
      <c r="C84" s="48">
        <v>-3</v>
      </c>
      <c r="D84" s="15" t="s">
        <v>176</v>
      </c>
      <c r="E84" s="16">
        <v>45420</v>
      </c>
      <c r="F84" s="62">
        <f t="shared" si="12"/>
        <v>38505.802707930365</v>
      </c>
      <c r="G84" s="60">
        <v>39815</v>
      </c>
      <c r="H84" s="54">
        <v>3.4000000000000002E-2</v>
      </c>
      <c r="I84" s="62">
        <f t="shared" si="9"/>
        <v>3189.8016997167142</v>
      </c>
      <c r="J84" s="44">
        <v>2252</v>
      </c>
      <c r="K84" s="57">
        <v>-0.29399999999999998</v>
      </c>
      <c r="L84" s="66">
        <f t="shared" si="10"/>
        <v>132</v>
      </c>
      <c r="M84" s="90">
        <f t="shared" si="13"/>
        <v>37563</v>
      </c>
      <c r="N84" s="44">
        <v>112249</v>
      </c>
      <c r="O84" s="41">
        <v>31264.3</v>
      </c>
      <c r="P84" s="60">
        <f>G84*(1+X88)</f>
        <v>39815</v>
      </c>
      <c r="Q84" s="76">
        <f t="shared" si="14"/>
        <v>82</v>
      </c>
      <c r="R84" s="60"/>
      <c r="S84" s="80" t="e">
        <f t="shared" si="15"/>
        <v>#N/A</v>
      </c>
      <c r="T84" s="77">
        <f>E84+(E84*$X$5)</f>
        <v>40878</v>
      </c>
      <c r="U84" s="79">
        <f>(R84-J84)/ABS(J84)</f>
        <v>-1</v>
      </c>
      <c r="Z84" s="78"/>
    </row>
    <row r="85" spans="1:26">
      <c r="A85" s="49">
        <f t="shared" si="11"/>
        <v>91</v>
      </c>
      <c r="B85" s="51">
        <v>83</v>
      </c>
      <c r="C85" s="48">
        <v>8</v>
      </c>
      <c r="D85" s="15" t="s">
        <v>178</v>
      </c>
      <c r="E85" s="16">
        <v>5000</v>
      </c>
      <c r="F85" s="62">
        <f t="shared" si="12"/>
        <v>33686.694915254244</v>
      </c>
      <c r="G85" s="60">
        <v>39750.300000000003</v>
      </c>
      <c r="H85" s="54">
        <v>0.18</v>
      </c>
      <c r="I85" s="62" t="e">
        <f t="shared" si="9"/>
        <v>#VALUE!</v>
      </c>
      <c r="J85" s="44">
        <v>127.7</v>
      </c>
      <c r="K85" s="57" t="s">
        <v>14</v>
      </c>
      <c r="L85" s="66">
        <f t="shared" si="10"/>
        <v>430</v>
      </c>
      <c r="M85" s="90">
        <f t="shared" si="13"/>
        <v>39622.600000000006</v>
      </c>
      <c r="N85" s="44">
        <v>5676.9</v>
      </c>
      <c r="O85" s="41">
        <v>1940.6</v>
      </c>
      <c r="P85" s="60">
        <f>G85*(1+X89)</f>
        <v>39750.300000000003</v>
      </c>
      <c r="Q85" s="76">
        <f t="shared" si="14"/>
        <v>83</v>
      </c>
      <c r="R85" s="60"/>
      <c r="S85" s="80" t="e">
        <f t="shared" si="15"/>
        <v>#N/A</v>
      </c>
      <c r="T85" s="77">
        <f>E85+(E85*$X$5)</f>
        <v>4500</v>
      </c>
      <c r="U85" s="79">
        <f>(R85-J85)/ABS(J85)</f>
        <v>-1</v>
      </c>
      <c r="Z85" s="78"/>
    </row>
    <row r="86" spans="1:26">
      <c r="A86" s="49">
        <f t="shared" si="11"/>
        <v>93</v>
      </c>
      <c r="B86" s="51">
        <v>84</v>
      </c>
      <c r="C86" s="48">
        <v>9</v>
      </c>
      <c r="D86" s="15" t="s">
        <v>180</v>
      </c>
      <c r="E86" s="16">
        <v>9844</v>
      </c>
      <c r="F86" s="62">
        <f t="shared" si="12"/>
        <v>33504.436860068257</v>
      </c>
      <c r="G86" s="60">
        <v>39267.199999999997</v>
      </c>
      <c r="H86" s="54">
        <v>0.17199999999999999</v>
      </c>
      <c r="I86" s="62">
        <f t="shared" si="9"/>
        <v>512.75773195876286</v>
      </c>
      <c r="J86" s="44">
        <v>397.9</v>
      </c>
      <c r="K86" s="57">
        <v>-0.224</v>
      </c>
      <c r="L86" s="66">
        <f t="shared" si="10"/>
        <v>364</v>
      </c>
      <c r="M86" s="90">
        <f t="shared" si="13"/>
        <v>38869.299999999996</v>
      </c>
      <c r="N86" s="44">
        <v>265812.59999999998</v>
      </c>
      <c r="O86" s="41" t="s">
        <v>14</v>
      </c>
      <c r="P86" s="60">
        <f>G86*(1+X90)</f>
        <v>39267.199999999997</v>
      </c>
      <c r="Q86" s="76">
        <f t="shared" si="14"/>
        <v>84</v>
      </c>
      <c r="R86" s="60"/>
      <c r="S86" s="80" t="e">
        <f t="shared" si="15"/>
        <v>#N/A</v>
      </c>
      <c r="T86" s="77">
        <f>E86+(E86*$X$5)</f>
        <v>8859.6</v>
      </c>
      <c r="U86" s="79">
        <f>(R86-J86)/ABS(J86)</f>
        <v>-1</v>
      </c>
      <c r="Z86" s="78"/>
    </row>
    <row r="87" spans="1:26">
      <c r="A87" s="49">
        <f t="shared" si="11"/>
        <v>85</v>
      </c>
      <c r="B87" s="51">
        <v>85</v>
      </c>
      <c r="C87" s="48">
        <v>0</v>
      </c>
      <c r="D87" s="15" t="s">
        <v>182</v>
      </c>
      <c r="E87" s="16">
        <v>270000</v>
      </c>
      <c r="F87" s="62">
        <f t="shared" si="12"/>
        <v>35853.633854645814</v>
      </c>
      <c r="G87" s="60">
        <v>38972.9</v>
      </c>
      <c r="H87" s="54">
        <v>8.6999999999999994E-2</v>
      </c>
      <c r="I87" s="62">
        <f t="shared" si="9"/>
        <v>2608.5251491901108</v>
      </c>
      <c r="J87" s="44">
        <v>3059.8</v>
      </c>
      <c r="K87" s="57">
        <v>0.17299999999999999</v>
      </c>
      <c r="L87" s="66">
        <f t="shared" si="10"/>
        <v>96</v>
      </c>
      <c r="M87" s="90">
        <f t="shared" si="13"/>
        <v>35913.1</v>
      </c>
      <c r="N87" s="44">
        <v>14326</v>
      </c>
      <c r="O87" s="41">
        <v>65615.7</v>
      </c>
      <c r="P87" s="60">
        <f>G87*(1+X91)</f>
        <v>38972.9</v>
      </c>
      <c r="Q87" s="76">
        <f t="shared" si="14"/>
        <v>85</v>
      </c>
      <c r="R87" s="60"/>
      <c r="S87" s="80" t="e">
        <f t="shared" si="15"/>
        <v>#N/A</v>
      </c>
      <c r="T87" s="77">
        <f>E87+(E87*$X$5)</f>
        <v>243000</v>
      </c>
      <c r="U87" s="79">
        <f>(R87-J87)/ABS(J87)</f>
        <v>-1</v>
      </c>
      <c r="Z87" s="78"/>
    </row>
    <row r="88" spans="1:26">
      <c r="A88" s="49">
        <f t="shared" si="11"/>
        <v>95</v>
      </c>
      <c r="B88" s="51">
        <v>86</v>
      </c>
      <c r="C88" s="48">
        <v>9</v>
      </c>
      <c r="D88" s="15" t="s">
        <v>184</v>
      </c>
      <c r="E88" s="16">
        <v>10800</v>
      </c>
      <c r="F88" s="62">
        <f t="shared" si="12"/>
        <v>32571.068124474346</v>
      </c>
      <c r="G88" s="60">
        <v>38727</v>
      </c>
      <c r="H88" s="54">
        <v>0.18899999999999997</v>
      </c>
      <c r="I88" s="62" t="e">
        <f t="shared" si="9"/>
        <v>#VALUE!</v>
      </c>
      <c r="J88" s="44">
        <v>6257</v>
      </c>
      <c r="K88" s="57" t="s">
        <v>14</v>
      </c>
      <c r="L88" s="66">
        <f t="shared" si="10"/>
        <v>43</v>
      </c>
      <c r="M88" s="90">
        <f t="shared" si="13"/>
        <v>32470</v>
      </c>
      <c r="N88" s="44">
        <v>69980</v>
      </c>
      <c r="O88" s="41">
        <v>75710.100000000006</v>
      </c>
      <c r="P88" s="60">
        <f>G88*(1+X92)</f>
        <v>38727</v>
      </c>
      <c r="Q88" s="76">
        <f t="shared" si="14"/>
        <v>86</v>
      </c>
      <c r="R88" s="60"/>
      <c r="S88" s="80" t="e">
        <f t="shared" si="15"/>
        <v>#N/A</v>
      </c>
      <c r="T88" s="77">
        <f>E88+(E88*$X$5)</f>
        <v>9720</v>
      </c>
      <c r="U88" s="79">
        <f>(R88-J88)/ABS(J88)</f>
        <v>-1</v>
      </c>
      <c r="Z88" s="78"/>
    </row>
    <row r="89" spans="1:26">
      <c r="A89" s="49">
        <f t="shared" si="11"/>
        <v>102</v>
      </c>
      <c r="B89" s="51">
        <v>87</v>
      </c>
      <c r="C89" s="48">
        <v>15</v>
      </c>
      <c r="D89" s="15" t="s">
        <v>186</v>
      </c>
      <c r="E89" s="16">
        <v>74413</v>
      </c>
      <c r="F89" s="62">
        <f t="shared" si="12"/>
        <v>29743.391719745221</v>
      </c>
      <c r="G89" s="60">
        <v>37357.699999999997</v>
      </c>
      <c r="H89" s="54">
        <v>0.25600000000000001</v>
      </c>
      <c r="I89" s="62">
        <f t="shared" si="9"/>
        <v>2158.9790337283503</v>
      </c>
      <c r="J89" s="44">
        <v>2368.4</v>
      </c>
      <c r="K89" s="57">
        <v>9.7000000000000003E-2</v>
      </c>
      <c r="L89" s="66">
        <f t="shared" si="10"/>
        <v>126</v>
      </c>
      <c r="M89" s="90">
        <f t="shared" si="13"/>
        <v>34989.299999999996</v>
      </c>
      <c r="N89" s="44">
        <v>70108</v>
      </c>
      <c r="O89" s="41">
        <v>50908</v>
      </c>
      <c r="P89" s="60">
        <f>G89*(1+X93)</f>
        <v>37357.699999999997</v>
      </c>
      <c r="Q89" s="76">
        <f t="shared" si="14"/>
        <v>87</v>
      </c>
      <c r="R89" s="60"/>
      <c r="S89" s="80" t="e">
        <f t="shared" si="15"/>
        <v>#N/A</v>
      </c>
      <c r="T89" s="77">
        <f>E89+(E89*$X$5)</f>
        <v>66971.7</v>
      </c>
      <c r="U89" s="79">
        <f>(R89-J89)/ABS(J89)</f>
        <v>-1</v>
      </c>
      <c r="Z89" s="78"/>
    </row>
    <row r="90" spans="1:26">
      <c r="A90" s="49">
        <f t="shared" si="11"/>
        <v>83</v>
      </c>
      <c r="B90" s="51">
        <v>88</v>
      </c>
      <c r="C90" s="48">
        <v>-5</v>
      </c>
      <c r="D90" s="15" t="s">
        <v>188</v>
      </c>
      <c r="E90" s="16">
        <v>14000</v>
      </c>
      <c r="F90" s="62">
        <f t="shared" si="12"/>
        <v>36761.105626850942</v>
      </c>
      <c r="G90" s="60">
        <v>37239</v>
      </c>
      <c r="H90" s="54">
        <v>1.3000000000000001E-2</v>
      </c>
      <c r="I90" s="62">
        <f t="shared" si="9"/>
        <v>116.64383561643837</v>
      </c>
      <c r="J90" s="44">
        <v>340.6</v>
      </c>
      <c r="K90" s="57">
        <v>1.92</v>
      </c>
      <c r="L90" s="66">
        <f t="shared" si="10"/>
        <v>373</v>
      </c>
      <c r="M90" s="90">
        <f t="shared" si="13"/>
        <v>36898.400000000001</v>
      </c>
      <c r="N90" s="44">
        <v>12986.6</v>
      </c>
      <c r="O90" s="41">
        <v>3779</v>
      </c>
      <c r="P90" s="60">
        <f>G90*(1+X94)</f>
        <v>37239</v>
      </c>
      <c r="Q90" s="76">
        <f t="shared" si="14"/>
        <v>88</v>
      </c>
      <c r="R90" s="60"/>
      <c r="S90" s="80" t="e">
        <f t="shared" si="15"/>
        <v>#N/A</v>
      </c>
      <c r="T90" s="77">
        <f>E90+(E90*$X$5)</f>
        <v>12600</v>
      </c>
      <c r="U90" s="79">
        <f>(R90-J90)/ABS(J90)</f>
        <v>-1</v>
      </c>
      <c r="Z90" s="78"/>
    </row>
    <row r="91" spans="1:26">
      <c r="A91" s="49">
        <f t="shared" si="11"/>
        <v>105</v>
      </c>
      <c r="B91" s="51">
        <v>89</v>
      </c>
      <c r="C91" s="48">
        <v>16</v>
      </c>
      <c r="D91" s="15" t="s">
        <v>190</v>
      </c>
      <c r="E91" s="16">
        <v>7000</v>
      </c>
      <c r="F91" s="62">
        <f t="shared" si="12"/>
        <v>29250.760608486784</v>
      </c>
      <c r="G91" s="60">
        <v>36534.199999999997</v>
      </c>
      <c r="H91" s="54">
        <v>0.249</v>
      </c>
      <c r="I91" s="62">
        <f t="shared" si="9"/>
        <v>2798.3903420523134</v>
      </c>
      <c r="J91" s="44">
        <v>4172.3999999999996</v>
      </c>
      <c r="K91" s="57">
        <v>0.49099999999999999</v>
      </c>
      <c r="L91" s="66">
        <f t="shared" si="10"/>
        <v>69</v>
      </c>
      <c r="M91" s="90">
        <f t="shared" si="13"/>
        <v>32361.799999999996</v>
      </c>
      <c r="N91" s="44">
        <v>56969.8</v>
      </c>
      <c r="O91" s="41">
        <v>63579.8</v>
      </c>
      <c r="P91" s="60">
        <f>G91*(1+X95)</f>
        <v>36534.199999999997</v>
      </c>
      <c r="Q91" s="76">
        <f t="shared" si="14"/>
        <v>89</v>
      </c>
      <c r="R91" s="60"/>
      <c r="S91" s="80" t="e">
        <f t="shared" si="15"/>
        <v>#N/A</v>
      </c>
      <c r="T91" s="77">
        <f>E91+(E91*$X$5)</f>
        <v>6300</v>
      </c>
      <c r="U91" s="79">
        <f>(R91-J91)/ABS(J91)</f>
        <v>-1</v>
      </c>
      <c r="Z91" s="78"/>
    </row>
    <row r="92" spans="1:26">
      <c r="A92" s="49">
        <f t="shared" si="11"/>
        <v>89</v>
      </c>
      <c r="B92" s="51">
        <v>90</v>
      </c>
      <c r="C92" s="48">
        <v>-1</v>
      </c>
      <c r="D92" s="15" t="s">
        <v>192</v>
      </c>
      <c r="E92" s="16">
        <v>73100</v>
      </c>
      <c r="F92" s="62">
        <f t="shared" si="12"/>
        <v>34336.792452830188</v>
      </c>
      <c r="G92" s="60">
        <v>36397</v>
      </c>
      <c r="H92" s="54">
        <v>0.06</v>
      </c>
      <c r="I92" s="62">
        <f t="shared" si="9"/>
        <v>4239.0350877192986</v>
      </c>
      <c r="J92" s="44">
        <v>1933</v>
      </c>
      <c r="K92" s="57">
        <v>-0.54400000000000004</v>
      </c>
      <c r="L92" s="66">
        <f t="shared" si="10"/>
        <v>149</v>
      </c>
      <c r="M92" s="90">
        <f t="shared" si="13"/>
        <v>34464</v>
      </c>
      <c r="N92" s="44">
        <v>22536</v>
      </c>
      <c r="O92" s="41">
        <v>132529.5</v>
      </c>
      <c r="P92" s="60">
        <f>G92*(1+X96)</f>
        <v>36397</v>
      </c>
      <c r="Q92" s="76">
        <f t="shared" si="14"/>
        <v>90</v>
      </c>
      <c r="R92" s="60"/>
      <c r="S92" s="80" t="e">
        <f t="shared" si="15"/>
        <v>#N/A</v>
      </c>
      <c r="T92" s="77">
        <f>E92+(E92*$X$5)</f>
        <v>65790</v>
      </c>
      <c r="U92" s="79">
        <f>(R92-J92)/ABS(J92)</f>
        <v>-1</v>
      </c>
      <c r="Z92" s="78"/>
    </row>
    <row r="93" spans="1:26">
      <c r="A93" s="49">
        <f t="shared" si="11"/>
        <v>88</v>
      </c>
      <c r="B93" s="51">
        <v>91</v>
      </c>
      <c r="C93" s="48">
        <v>-3</v>
      </c>
      <c r="D93" s="15" t="s">
        <v>194</v>
      </c>
      <c r="E93" s="16">
        <v>202000</v>
      </c>
      <c r="F93" s="62">
        <f t="shared" si="12"/>
        <v>34828.42105263158</v>
      </c>
      <c r="G93" s="60">
        <v>36395.699999999997</v>
      </c>
      <c r="H93" s="54">
        <v>4.4999999999999998E-2</v>
      </c>
      <c r="I93" s="62">
        <f t="shared" si="9"/>
        <v>2291.8190567853703</v>
      </c>
      <c r="J93" s="44">
        <v>2381.1999999999998</v>
      </c>
      <c r="K93" s="57">
        <v>3.9E-2</v>
      </c>
      <c r="L93" s="66">
        <f t="shared" si="10"/>
        <v>124</v>
      </c>
      <c r="M93" s="90">
        <f t="shared" si="13"/>
        <v>34014.5</v>
      </c>
      <c r="N93" s="44">
        <v>18982.5</v>
      </c>
      <c r="O93" s="41" t="s">
        <v>14</v>
      </c>
      <c r="P93" s="60">
        <f>G93*(1+X97)</f>
        <v>36395.699999999997</v>
      </c>
      <c r="Q93" s="76">
        <f t="shared" si="14"/>
        <v>91</v>
      </c>
      <c r="R93" s="60"/>
      <c r="S93" s="80" t="e">
        <f t="shared" si="15"/>
        <v>#N/A</v>
      </c>
      <c r="T93" s="77">
        <f>E93+(E93*$X$5)</f>
        <v>181800</v>
      </c>
      <c r="U93" s="79">
        <f>(R93-J93)/ABS(J93)</f>
        <v>-1</v>
      </c>
      <c r="Z93" s="78"/>
    </row>
    <row r="94" spans="1:26">
      <c r="A94" s="49">
        <f t="shared" si="11"/>
        <v>99</v>
      </c>
      <c r="B94" s="51">
        <v>92</v>
      </c>
      <c r="C94" s="48">
        <v>7</v>
      </c>
      <c r="D94" s="15" t="s">
        <v>196</v>
      </c>
      <c r="E94" s="16">
        <v>105600</v>
      </c>
      <c r="F94" s="62">
        <f t="shared" si="12"/>
        <v>30960.650128314799</v>
      </c>
      <c r="G94" s="60">
        <v>36193</v>
      </c>
      <c r="H94" s="54">
        <v>0.16899999999999998</v>
      </c>
      <c r="I94" s="62">
        <f t="shared" si="9"/>
        <v>2911.2271540469974</v>
      </c>
      <c r="J94" s="44">
        <v>3345</v>
      </c>
      <c r="K94" s="57">
        <v>0.14899999999999999</v>
      </c>
      <c r="L94" s="66">
        <f t="shared" si="10"/>
        <v>86</v>
      </c>
      <c r="M94" s="90">
        <f t="shared" si="13"/>
        <v>32848</v>
      </c>
      <c r="N94" s="44">
        <v>45408</v>
      </c>
      <c r="O94" s="41">
        <v>48883</v>
      </c>
      <c r="P94" s="60">
        <f>G94*(1+X98)</f>
        <v>36193</v>
      </c>
      <c r="Q94" s="76">
        <f t="shared" si="14"/>
        <v>92</v>
      </c>
      <c r="R94" s="60"/>
      <c r="S94" s="80" t="e">
        <f t="shared" si="15"/>
        <v>#N/A</v>
      </c>
      <c r="T94" s="77">
        <f>E94+(E94*$X$5)</f>
        <v>95040</v>
      </c>
      <c r="U94" s="79">
        <f>(R94-J94)/ABS(J94)</f>
        <v>-1</v>
      </c>
      <c r="Z94" s="78"/>
    </row>
    <row r="95" spans="1:26">
      <c r="A95" s="49">
        <f t="shared" si="11"/>
        <v>92</v>
      </c>
      <c r="B95" s="51">
        <v>93</v>
      </c>
      <c r="C95" s="48">
        <v>-1</v>
      </c>
      <c r="D95" s="15" t="s">
        <v>198</v>
      </c>
      <c r="E95" s="16">
        <v>33383</v>
      </c>
      <c r="F95" s="62">
        <f t="shared" si="12"/>
        <v>33536.812674743713</v>
      </c>
      <c r="G95" s="60">
        <v>35985</v>
      </c>
      <c r="H95" s="54">
        <v>7.2999999999999995E-2</v>
      </c>
      <c r="I95" s="62">
        <f t="shared" si="9"/>
        <v>3771.1069418386496</v>
      </c>
      <c r="J95" s="44">
        <v>2010</v>
      </c>
      <c r="K95" s="57">
        <v>-0.46700000000000003</v>
      </c>
      <c r="L95" s="66">
        <f t="shared" si="10"/>
        <v>145</v>
      </c>
      <c r="M95" s="90">
        <f t="shared" si="13"/>
        <v>33975</v>
      </c>
      <c r="N95" s="44">
        <v>119666</v>
      </c>
      <c r="O95" s="41">
        <v>48623.7</v>
      </c>
      <c r="P95" s="60">
        <f>G95*(1+X99)</f>
        <v>35985</v>
      </c>
      <c r="Q95" s="76">
        <f t="shared" si="14"/>
        <v>93</v>
      </c>
      <c r="R95" s="60"/>
      <c r="S95" s="80" t="e">
        <f t="shared" si="15"/>
        <v>#N/A</v>
      </c>
      <c r="T95" s="77">
        <f>E95+(E95*$X$5)</f>
        <v>30044.7</v>
      </c>
      <c r="U95" s="79">
        <f>(R95-J95)/ABS(J95)</f>
        <v>-1</v>
      </c>
      <c r="Z95" s="78"/>
    </row>
    <row r="96" spans="1:26">
      <c r="A96" s="49">
        <f t="shared" si="11"/>
        <v>115</v>
      </c>
      <c r="B96" s="51">
        <v>94</v>
      </c>
      <c r="C96" s="48">
        <v>21</v>
      </c>
      <c r="D96" s="15" t="s">
        <v>200</v>
      </c>
      <c r="E96" s="16">
        <v>4900</v>
      </c>
      <c r="F96" s="62">
        <f t="shared" si="12"/>
        <v>26216.320246343341</v>
      </c>
      <c r="G96" s="60">
        <v>34055</v>
      </c>
      <c r="H96" s="54">
        <v>0.29899999999999999</v>
      </c>
      <c r="I96" s="62" t="e">
        <f t="shared" si="9"/>
        <v>#VALUE!</v>
      </c>
      <c r="J96" s="44">
        <v>334</v>
      </c>
      <c r="K96" s="57" t="s">
        <v>14</v>
      </c>
      <c r="L96" s="66">
        <f t="shared" si="10"/>
        <v>379</v>
      </c>
      <c r="M96" s="90">
        <f t="shared" si="13"/>
        <v>33721</v>
      </c>
      <c r="N96" s="44">
        <v>26830</v>
      </c>
      <c r="O96" s="41">
        <v>3974.4</v>
      </c>
      <c r="P96" s="60">
        <f>G96*(1+X100)</f>
        <v>34055</v>
      </c>
      <c r="Q96" s="76">
        <f t="shared" si="14"/>
        <v>94</v>
      </c>
      <c r="R96" s="60"/>
      <c r="S96" s="80" t="e">
        <f t="shared" si="15"/>
        <v>#N/A</v>
      </c>
      <c r="T96" s="77">
        <f>E96+(E96*$X$5)</f>
        <v>4410</v>
      </c>
      <c r="U96" s="79">
        <f>(R96-J96)/ABS(J96)</f>
        <v>-1</v>
      </c>
      <c r="Z96" s="78"/>
    </row>
    <row r="97" spans="1:26">
      <c r="A97" s="49">
        <f t="shared" si="11"/>
        <v>97</v>
      </c>
      <c r="B97" s="51">
        <v>95</v>
      </c>
      <c r="C97" s="48">
        <v>2</v>
      </c>
      <c r="D97" s="15" t="s">
        <v>202</v>
      </c>
      <c r="E97" s="16">
        <v>93516</v>
      </c>
      <c r="F97" s="62">
        <f t="shared" si="12"/>
        <v>31657.004830917878</v>
      </c>
      <c r="G97" s="60">
        <v>32765</v>
      </c>
      <c r="H97" s="54">
        <v>3.5000000000000003E-2</v>
      </c>
      <c r="I97" s="62">
        <f t="shared" si="9"/>
        <v>4858.3106267029971</v>
      </c>
      <c r="J97" s="44">
        <v>5349</v>
      </c>
      <c r="K97" s="57">
        <v>0.10100000000000001</v>
      </c>
      <c r="L97" s="66">
        <f t="shared" si="10"/>
        <v>54</v>
      </c>
      <c r="M97" s="90">
        <f t="shared" si="13"/>
        <v>27416</v>
      </c>
      <c r="N97" s="44">
        <v>36500</v>
      </c>
      <c r="O97" s="41">
        <v>119659.8</v>
      </c>
      <c r="P97" s="60">
        <f>G97*(1+X101)</f>
        <v>32765</v>
      </c>
      <c r="Q97" s="76">
        <f t="shared" si="14"/>
        <v>95</v>
      </c>
      <c r="R97" s="60"/>
      <c r="S97" s="80" t="e">
        <f t="shared" si="15"/>
        <v>#N/A</v>
      </c>
      <c r="T97" s="77">
        <f>E97+(E97*$X$5)</f>
        <v>84164.4</v>
      </c>
      <c r="U97" s="79">
        <f>(R97-J97)/ABS(J97)</f>
        <v>-1</v>
      </c>
      <c r="Z97" s="78"/>
    </row>
    <row r="98" spans="1:26">
      <c r="A98" s="49">
        <f t="shared" si="11"/>
        <v>110</v>
      </c>
      <c r="B98" s="51">
        <v>96</v>
      </c>
      <c r="C98" s="48">
        <v>14</v>
      </c>
      <c r="D98" s="15" t="s">
        <v>204</v>
      </c>
      <c r="E98" s="16">
        <v>30000</v>
      </c>
      <c r="F98" s="62">
        <f t="shared" si="12"/>
        <v>28211.024978466838</v>
      </c>
      <c r="G98" s="60">
        <v>32753</v>
      </c>
      <c r="H98" s="54">
        <v>0.161</v>
      </c>
      <c r="I98" s="62">
        <f t="shared" si="9"/>
        <v>5309.9906629318393</v>
      </c>
      <c r="J98" s="44">
        <v>5687</v>
      </c>
      <c r="K98" s="57">
        <v>7.0999999999999994E-2</v>
      </c>
      <c r="L98" s="66">
        <f t="shared" si="10"/>
        <v>50</v>
      </c>
      <c r="M98" s="90">
        <f t="shared" si="13"/>
        <v>27066</v>
      </c>
      <c r="N98" s="44">
        <v>59352</v>
      </c>
      <c r="O98" s="41">
        <v>119125.3</v>
      </c>
      <c r="P98" s="60">
        <f>G98*(1+X102)</f>
        <v>32753</v>
      </c>
      <c r="Q98" s="76">
        <f t="shared" si="14"/>
        <v>96</v>
      </c>
      <c r="R98" s="60"/>
      <c r="S98" s="80" t="e">
        <f t="shared" si="15"/>
        <v>#N/A</v>
      </c>
      <c r="T98" s="77">
        <f>E98+(E98*$X$5)</f>
        <v>27000</v>
      </c>
      <c r="U98" s="79">
        <f>(R98-J98)/ABS(J98)</f>
        <v>-1</v>
      </c>
      <c r="Z98" s="78"/>
    </row>
    <row r="99" spans="1:26">
      <c r="A99" s="49">
        <f t="shared" si="11"/>
        <v>96</v>
      </c>
      <c r="B99" s="51">
        <v>97</v>
      </c>
      <c r="C99" s="48">
        <v>-1</v>
      </c>
      <c r="D99" s="15" t="s">
        <v>206</v>
      </c>
      <c r="E99" s="16">
        <v>10495</v>
      </c>
      <c r="F99" s="62">
        <f t="shared" si="12"/>
        <v>32042.450980392157</v>
      </c>
      <c r="G99" s="60">
        <v>32683.3</v>
      </c>
      <c r="H99" s="54">
        <v>0.02</v>
      </c>
      <c r="I99" s="62">
        <f t="shared" si="9"/>
        <v>71.590699391031563</v>
      </c>
      <c r="J99" s="44">
        <v>775.9</v>
      </c>
      <c r="K99" s="57">
        <v>9.8379999999999992</v>
      </c>
      <c r="L99" s="66">
        <f t="shared" si="10"/>
        <v>276</v>
      </c>
      <c r="M99" s="90">
        <f t="shared" si="13"/>
        <v>31907.399999999998</v>
      </c>
      <c r="N99" s="44">
        <v>16381.2</v>
      </c>
      <c r="O99" s="41" t="s">
        <v>14</v>
      </c>
      <c r="P99" s="60">
        <f>G99*(1+X103)</f>
        <v>32683.3</v>
      </c>
      <c r="Q99" s="76">
        <f t="shared" si="14"/>
        <v>97</v>
      </c>
      <c r="R99" s="60"/>
      <c r="S99" s="80" t="e">
        <f t="shared" si="15"/>
        <v>#N/A</v>
      </c>
      <c r="T99" s="77">
        <f>E99+(E99*$X$5)</f>
        <v>9445.5</v>
      </c>
      <c r="U99" s="79">
        <f>(R99-J99)/ABS(J99)</f>
        <v>-1</v>
      </c>
      <c r="Z99" s="78"/>
    </row>
    <row r="100" spans="1:26">
      <c r="A100" s="49">
        <f t="shared" si="11"/>
        <v>101</v>
      </c>
      <c r="B100" s="51">
        <v>98</v>
      </c>
      <c r="C100" s="48">
        <v>3</v>
      </c>
      <c r="D100" s="15" t="s">
        <v>208</v>
      </c>
      <c r="E100" s="16">
        <v>47600</v>
      </c>
      <c r="F100" s="62">
        <f t="shared" si="12"/>
        <v>30006.487488415201</v>
      </c>
      <c r="G100" s="60">
        <v>32377</v>
      </c>
      <c r="H100" s="54">
        <v>7.9000000000000001E-2</v>
      </c>
      <c r="I100" s="62">
        <f t="shared" si="9"/>
        <v>1981.8780889621087</v>
      </c>
      <c r="J100" s="44">
        <v>6015</v>
      </c>
      <c r="K100" s="57">
        <v>2.0350000000000001</v>
      </c>
      <c r="L100" s="66">
        <f t="shared" si="10"/>
        <v>46</v>
      </c>
      <c r="M100" s="90">
        <f t="shared" si="13"/>
        <v>26362</v>
      </c>
      <c r="N100" s="44">
        <v>372538</v>
      </c>
      <c r="O100" s="41">
        <v>38340.699999999997</v>
      </c>
      <c r="P100" s="60">
        <f>G100*(1+X104)</f>
        <v>32377</v>
      </c>
      <c r="Q100" s="76">
        <f t="shared" si="14"/>
        <v>98</v>
      </c>
      <c r="R100" s="60"/>
      <c r="S100" s="80" t="e">
        <f t="shared" si="15"/>
        <v>#N/A</v>
      </c>
      <c r="T100" s="77">
        <f>E100+(E100*$X$5)</f>
        <v>42840</v>
      </c>
      <c r="U100" s="79">
        <f>(R100-J100)/ABS(J100)</f>
        <v>-1</v>
      </c>
      <c r="Z100" s="78"/>
    </row>
    <row r="101" spans="1:26">
      <c r="A101" s="49">
        <f t="shared" si="11"/>
        <v>112</v>
      </c>
      <c r="B101" s="51">
        <v>99</v>
      </c>
      <c r="C101" s="48">
        <v>13</v>
      </c>
      <c r="D101" s="15" t="s">
        <v>210</v>
      </c>
      <c r="E101" s="16">
        <v>37346</v>
      </c>
      <c r="F101" s="62">
        <f t="shared" si="12"/>
        <v>26828.020134228191</v>
      </c>
      <c r="G101" s="60">
        <v>31979</v>
      </c>
      <c r="H101" s="54">
        <v>0.192</v>
      </c>
      <c r="I101" s="62">
        <f t="shared" ref="I101:I164" si="16">J101/(1+K101)</f>
        <v>1591.783323189288</v>
      </c>
      <c r="J101" s="44">
        <v>2615.3000000000002</v>
      </c>
      <c r="K101" s="57">
        <v>0.64300000000000002</v>
      </c>
      <c r="L101" s="66">
        <f t="shared" si="10"/>
        <v>111</v>
      </c>
      <c r="M101" s="90">
        <f t="shared" si="13"/>
        <v>29363.7</v>
      </c>
      <c r="N101" s="44">
        <v>46575</v>
      </c>
      <c r="O101" s="41">
        <v>42099.5</v>
      </c>
      <c r="P101" s="60">
        <f>G101*(1+X105)</f>
        <v>31979</v>
      </c>
      <c r="Q101" s="76">
        <f t="shared" si="14"/>
        <v>99</v>
      </c>
      <c r="R101" s="60"/>
      <c r="S101" s="80" t="e">
        <f t="shared" si="15"/>
        <v>#N/A</v>
      </c>
      <c r="T101" s="77">
        <f>E101+(E101*$X$5)</f>
        <v>33611.4</v>
      </c>
      <c r="U101" s="79">
        <f>(R101-J101)/ABS(J101)</f>
        <v>-1</v>
      </c>
      <c r="Z101" s="78"/>
    </row>
    <row r="102" spans="1:26">
      <c r="A102" s="49">
        <f t="shared" si="11"/>
        <v>87</v>
      </c>
      <c r="B102" s="51">
        <v>100</v>
      </c>
      <c r="C102" s="48">
        <v>-13</v>
      </c>
      <c r="D102" s="15" t="s">
        <v>212</v>
      </c>
      <c r="E102" s="16">
        <v>62600</v>
      </c>
      <c r="F102" s="62">
        <f t="shared" si="12"/>
        <v>35395.555555555555</v>
      </c>
      <c r="G102" s="60">
        <v>31856</v>
      </c>
      <c r="H102" s="54">
        <v>-0.1</v>
      </c>
      <c r="I102" s="62">
        <f t="shared" si="16"/>
        <v>1248.1086323957322</v>
      </c>
      <c r="J102" s="44">
        <v>6434</v>
      </c>
      <c r="K102" s="57">
        <v>4.1550000000000002</v>
      </c>
      <c r="L102" s="66">
        <f t="shared" si="10"/>
        <v>42</v>
      </c>
      <c r="M102" s="90">
        <f t="shared" si="13"/>
        <v>25422</v>
      </c>
      <c r="N102" s="44">
        <v>83216</v>
      </c>
      <c r="O102" s="41">
        <v>200334.1</v>
      </c>
      <c r="P102" s="60">
        <f>G102*(1+X106)</f>
        <v>31856</v>
      </c>
      <c r="Q102" s="76">
        <f t="shared" si="14"/>
        <v>100</v>
      </c>
      <c r="R102" s="60"/>
      <c r="S102" s="80" t="e">
        <f t="shared" si="15"/>
        <v>#N/A</v>
      </c>
      <c r="T102" s="77">
        <f>E102+(E102*$X$5)</f>
        <v>56340</v>
      </c>
      <c r="U102" s="79">
        <f>(R102-J102)/ABS(J102)</f>
        <v>-1</v>
      </c>
      <c r="Z102" s="78"/>
    </row>
    <row r="103" spans="1:26">
      <c r="A103" s="49">
        <f t="shared" si="11"/>
        <v>100</v>
      </c>
      <c r="B103" s="51">
        <v>101</v>
      </c>
      <c r="C103" s="48">
        <v>-1</v>
      </c>
      <c r="D103" s="15" t="s">
        <v>214</v>
      </c>
      <c r="E103" s="16">
        <v>33689</v>
      </c>
      <c r="F103" s="62">
        <f t="shared" si="12"/>
        <v>30017.033492822968</v>
      </c>
      <c r="G103" s="60">
        <v>31367.8</v>
      </c>
      <c r="H103" s="54">
        <v>4.4999999999999998E-2</v>
      </c>
      <c r="I103" s="62">
        <f t="shared" si="16"/>
        <v>2422.727272727273</v>
      </c>
      <c r="J103" s="44">
        <v>2291.9</v>
      </c>
      <c r="K103" s="57">
        <v>-5.3999999999999999E-2</v>
      </c>
      <c r="L103" s="66">
        <f t="shared" si="10"/>
        <v>131</v>
      </c>
      <c r="M103" s="90">
        <f t="shared" si="13"/>
        <v>29075.899999999998</v>
      </c>
      <c r="N103" s="44">
        <v>158506.79999999999</v>
      </c>
      <c r="O103" s="41" t="s">
        <v>14</v>
      </c>
      <c r="P103" s="60">
        <f>G103*(1+X107)</f>
        <v>31367.8</v>
      </c>
      <c r="Q103" s="76">
        <f t="shared" si="14"/>
        <v>101</v>
      </c>
      <c r="R103" s="60"/>
      <c r="S103" s="80" t="e">
        <f t="shared" si="15"/>
        <v>#N/A</v>
      </c>
      <c r="T103" s="77">
        <f>E103+(E103*$X$5)</f>
        <v>30320.1</v>
      </c>
      <c r="U103" s="79">
        <f>(R103-J103)/ABS(J103)</f>
        <v>-1</v>
      </c>
      <c r="Z103" s="78"/>
    </row>
    <row r="104" spans="1:26">
      <c r="A104" s="49">
        <f t="shared" si="11"/>
        <v>107</v>
      </c>
      <c r="B104" s="51">
        <v>102</v>
      </c>
      <c r="C104" s="48">
        <v>5</v>
      </c>
      <c r="D104" s="15" t="s">
        <v>216</v>
      </c>
      <c r="E104" s="16">
        <v>60000</v>
      </c>
      <c r="F104" s="62">
        <f t="shared" si="12"/>
        <v>28860.617399438728</v>
      </c>
      <c r="G104" s="60">
        <v>30852</v>
      </c>
      <c r="H104" s="54">
        <v>6.9000000000000006E-2</v>
      </c>
      <c r="I104" s="62">
        <f t="shared" si="16"/>
        <v>343.96971335857222</v>
      </c>
      <c r="J104" s="44">
        <v>1908</v>
      </c>
      <c r="K104" s="57">
        <v>4.5469999999999997</v>
      </c>
      <c r="L104" s="66">
        <f t="shared" si="10"/>
        <v>153</v>
      </c>
      <c r="M104" s="90">
        <f t="shared" si="13"/>
        <v>28944</v>
      </c>
      <c r="N104" s="44">
        <v>55493</v>
      </c>
      <c r="O104" s="41">
        <v>21144.9</v>
      </c>
      <c r="P104" s="60">
        <f>G104*(1+X108)</f>
        <v>30852</v>
      </c>
      <c r="Q104" s="76">
        <f t="shared" si="14"/>
        <v>102</v>
      </c>
      <c r="R104" s="60"/>
      <c r="S104" s="80" t="e">
        <f t="shared" si="15"/>
        <v>#N/A</v>
      </c>
      <c r="T104" s="77">
        <f>E104+(E104*$X$5)</f>
        <v>54000</v>
      </c>
      <c r="U104" s="79">
        <f>(R104-J104)/ABS(J104)</f>
        <v>-1</v>
      </c>
      <c r="Z104" s="78"/>
    </row>
    <row r="105" spans="1:26">
      <c r="A105" s="49">
        <f t="shared" si="11"/>
        <v>111</v>
      </c>
      <c r="B105" s="51">
        <v>103</v>
      </c>
      <c r="C105" s="48">
        <v>8</v>
      </c>
      <c r="D105" s="15" t="s">
        <v>218</v>
      </c>
      <c r="E105" s="16">
        <v>103000</v>
      </c>
      <c r="F105" s="62">
        <f t="shared" si="12"/>
        <v>27399.641577060931</v>
      </c>
      <c r="G105" s="60">
        <v>30578</v>
      </c>
      <c r="H105" s="54">
        <v>0.11599999999999999</v>
      </c>
      <c r="I105" s="62">
        <f t="shared" si="16"/>
        <v>477.03464947622882</v>
      </c>
      <c r="J105" s="44">
        <v>2368</v>
      </c>
      <c r="K105" s="57">
        <v>3.964</v>
      </c>
      <c r="L105" s="66">
        <f t="shared" si="10"/>
        <v>127</v>
      </c>
      <c r="M105" s="90">
        <f t="shared" si="13"/>
        <v>28210</v>
      </c>
      <c r="N105" s="44">
        <v>67173</v>
      </c>
      <c r="O105" s="41">
        <v>140412.20000000001</v>
      </c>
      <c r="P105" s="60">
        <f>G105*(1+X109)</f>
        <v>30578</v>
      </c>
      <c r="Q105" s="76">
        <f t="shared" si="14"/>
        <v>103</v>
      </c>
      <c r="R105" s="60"/>
      <c r="S105" s="80" t="e">
        <f t="shared" si="15"/>
        <v>#N/A</v>
      </c>
      <c r="T105" s="77">
        <f>E105+(E105*$X$5)</f>
        <v>92700</v>
      </c>
      <c r="U105" s="79">
        <f>(R105-J105)/ABS(J105)</f>
        <v>-1</v>
      </c>
      <c r="Z105" s="78"/>
    </row>
    <row r="106" spans="1:26">
      <c r="A106" s="49">
        <f t="shared" si="11"/>
        <v>109</v>
      </c>
      <c r="B106" s="51">
        <v>104</v>
      </c>
      <c r="C106" s="48">
        <v>5</v>
      </c>
      <c r="D106" s="15" t="s">
        <v>220</v>
      </c>
      <c r="E106" s="16">
        <v>22400</v>
      </c>
      <c r="F106" s="62">
        <f t="shared" si="12"/>
        <v>28491.096532333646</v>
      </c>
      <c r="G106" s="60">
        <v>30400</v>
      </c>
      <c r="H106" s="54">
        <v>6.7000000000000004E-2</v>
      </c>
      <c r="I106" s="62">
        <f t="shared" si="16"/>
        <v>2952.3809523809523</v>
      </c>
      <c r="J106" s="44">
        <v>4464</v>
      </c>
      <c r="K106" s="57">
        <v>0.51200000000000001</v>
      </c>
      <c r="L106" s="66">
        <f t="shared" si="10"/>
        <v>65</v>
      </c>
      <c r="M106" s="90">
        <f t="shared" si="13"/>
        <v>25936</v>
      </c>
      <c r="N106" s="44">
        <v>53831</v>
      </c>
      <c r="O106" s="41" t="s">
        <v>14</v>
      </c>
      <c r="P106" s="60">
        <f>G106*(1+X110)</f>
        <v>30400</v>
      </c>
      <c r="Q106" s="76">
        <f t="shared" si="14"/>
        <v>104</v>
      </c>
      <c r="R106" s="60"/>
      <c r="S106" s="80" t="e">
        <f t="shared" si="15"/>
        <v>#N/A</v>
      </c>
      <c r="T106" s="77">
        <f>E106+(E106*$X$5)</f>
        <v>20160</v>
      </c>
      <c r="U106" s="79">
        <f>(R106-J106)/ABS(J106)</f>
        <v>-1</v>
      </c>
      <c r="Z106" s="78"/>
    </row>
    <row r="107" spans="1:26">
      <c r="A107" s="49">
        <f t="shared" si="11"/>
        <v>150</v>
      </c>
      <c r="B107" s="51">
        <v>105</v>
      </c>
      <c r="C107" s="48">
        <v>45</v>
      </c>
      <c r="D107" s="15" t="s">
        <v>222</v>
      </c>
      <c r="E107" s="16">
        <v>36000</v>
      </c>
      <c r="F107" s="62">
        <f t="shared" si="12"/>
        <v>20328.428093645485</v>
      </c>
      <c r="G107" s="60">
        <v>30391</v>
      </c>
      <c r="H107" s="54">
        <v>0.495</v>
      </c>
      <c r="I107" s="62">
        <f t="shared" si="16"/>
        <v>5088.1929445644346</v>
      </c>
      <c r="J107" s="44">
        <v>14135</v>
      </c>
      <c r="K107" s="57">
        <v>1.778</v>
      </c>
      <c r="L107" s="66">
        <f t="shared" si="10"/>
        <v>16</v>
      </c>
      <c r="M107" s="90">
        <f t="shared" si="13"/>
        <v>16256</v>
      </c>
      <c r="N107" s="44">
        <v>43376</v>
      </c>
      <c r="O107" s="41">
        <v>45739.4</v>
      </c>
      <c r="P107" s="60">
        <f>G107*(1+X111)</f>
        <v>30391</v>
      </c>
      <c r="Q107" s="76">
        <f t="shared" si="14"/>
        <v>105</v>
      </c>
      <c r="R107" s="60"/>
      <c r="S107" s="80" t="e">
        <f t="shared" si="15"/>
        <v>#N/A</v>
      </c>
      <c r="T107" s="77">
        <f>E107+(E107*$X$5)</f>
        <v>32400</v>
      </c>
      <c r="U107" s="79">
        <f>(R107-J107)/ABS(J107)</f>
        <v>-1</v>
      </c>
      <c r="Z107" s="78"/>
    </row>
    <row r="108" spans="1:26">
      <c r="A108" s="49">
        <f t="shared" si="11"/>
        <v>106</v>
      </c>
      <c r="B108" s="51">
        <v>106</v>
      </c>
      <c r="C108" s="48">
        <v>0</v>
      </c>
      <c r="D108" s="15" t="s">
        <v>224</v>
      </c>
      <c r="E108" s="16">
        <v>30400</v>
      </c>
      <c r="F108" s="62">
        <f t="shared" si="12"/>
        <v>28895.038167938928</v>
      </c>
      <c r="G108" s="60">
        <v>30282</v>
      </c>
      <c r="H108" s="54">
        <v>4.8000000000000001E-2</v>
      </c>
      <c r="I108" s="62">
        <f t="shared" si="16"/>
        <v>2056.2347188264057</v>
      </c>
      <c r="J108" s="44">
        <v>2523</v>
      </c>
      <c r="K108" s="57">
        <v>0.22700000000000001</v>
      </c>
      <c r="L108" s="66">
        <f t="shared" si="10"/>
        <v>117</v>
      </c>
      <c r="M108" s="90">
        <f t="shared" si="13"/>
        <v>27759</v>
      </c>
      <c r="N108" s="44">
        <v>104233</v>
      </c>
      <c r="O108" s="41">
        <v>36126.699999999997</v>
      </c>
      <c r="P108" s="60">
        <f>G108*(1+X112)</f>
        <v>30282</v>
      </c>
      <c r="Q108" s="76">
        <f t="shared" si="14"/>
        <v>106</v>
      </c>
      <c r="R108" s="60"/>
      <c r="S108" s="80" t="e">
        <f t="shared" si="15"/>
        <v>#N/A</v>
      </c>
      <c r="T108" s="77">
        <f>E108+(E108*$X$5)</f>
        <v>27360</v>
      </c>
      <c r="U108" s="79">
        <f>(R108-J108)/ABS(J108)</f>
        <v>-1</v>
      </c>
      <c r="Z108" s="78"/>
    </row>
    <row r="109" spans="1:26">
      <c r="A109" s="49">
        <f t="shared" si="11"/>
        <v>94</v>
      </c>
      <c r="B109" s="51">
        <v>107</v>
      </c>
      <c r="C109" s="48">
        <v>-13</v>
      </c>
      <c r="D109" s="15" t="s">
        <v>226</v>
      </c>
      <c r="E109" s="16">
        <v>48410</v>
      </c>
      <c r="F109" s="62">
        <f t="shared" si="12"/>
        <v>32842.82608695652</v>
      </c>
      <c r="G109" s="60">
        <v>30215.4</v>
      </c>
      <c r="H109" s="54">
        <v>-0.08</v>
      </c>
      <c r="I109" s="62">
        <f t="shared" si="16"/>
        <v>4.053131027609405</v>
      </c>
      <c r="J109" s="44">
        <v>943.5</v>
      </c>
      <c r="K109" s="57">
        <v>231.78299999999999</v>
      </c>
      <c r="L109" s="66">
        <f t="shared" si="10"/>
        <v>250</v>
      </c>
      <c r="M109" s="90">
        <f t="shared" si="13"/>
        <v>29271.9</v>
      </c>
      <c r="N109" s="44">
        <v>8989.2999999999993</v>
      </c>
      <c r="O109" s="41">
        <v>685.7</v>
      </c>
      <c r="P109" s="60">
        <f>G109*(1+X113)</f>
        <v>30215.4</v>
      </c>
      <c r="Q109" s="76">
        <f t="shared" si="14"/>
        <v>107</v>
      </c>
      <c r="R109" s="60"/>
      <c r="S109" s="80" t="e">
        <f t="shared" si="15"/>
        <v>#N/A</v>
      </c>
      <c r="T109" s="77">
        <f>E109+(E109*$X$5)</f>
        <v>43569</v>
      </c>
      <c r="U109" s="79">
        <f>(R109-J109)/ABS(J109)</f>
        <v>-1</v>
      </c>
      <c r="Z109" s="78"/>
    </row>
    <row r="110" spans="1:26">
      <c r="A110" s="49">
        <f t="shared" si="11"/>
        <v>118</v>
      </c>
      <c r="B110" s="51">
        <v>108</v>
      </c>
      <c r="C110" s="48">
        <v>10</v>
      </c>
      <c r="D110" s="15" t="s">
        <v>228</v>
      </c>
      <c r="E110" s="16">
        <v>85000</v>
      </c>
      <c r="F110" s="62">
        <f t="shared" si="12"/>
        <v>25810.46312178388</v>
      </c>
      <c r="G110" s="60">
        <v>30095</v>
      </c>
      <c r="H110" s="54">
        <v>0.16600000000000001</v>
      </c>
      <c r="I110" s="62">
        <f t="shared" si="16"/>
        <v>2015.6054931335832</v>
      </c>
      <c r="J110" s="44">
        <v>3229</v>
      </c>
      <c r="K110" s="57">
        <v>0.60199999999999998</v>
      </c>
      <c r="L110" s="66">
        <f t="shared" si="10"/>
        <v>91</v>
      </c>
      <c r="M110" s="90">
        <f t="shared" si="13"/>
        <v>26866</v>
      </c>
      <c r="N110" s="44">
        <v>37653</v>
      </c>
      <c r="O110" s="41">
        <v>45821</v>
      </c>
      <c r="P110" s="60">
        <f>G110*(1+X114)</f>
        <v>30095</v>
      </c>
      <c r="Q110" s="76">
        <f t="shared" si="14"/>
        <v>108</v>
      </c>
      <c r="R110" s="60"/>
      <c r="S110" s="80" t="e">
        <f t="shared" si="15"/>
        <v>#N/A</v>
      </c>
      <c r="T110" s="77">
        <f>E110+(E110*$X$5)</f>
        <v>76500</v>
      </c>
      <c r="U110" s="79">
        <f>(R110-J110)/ABS(J110)</f>
        <v>-1</v>
      </c>
      <c r="Z110" s="78"/>
    </row>
    <row r="111" spans="1:26">
      <c r="A111" s="49">
        <f t="shared" si="11"/>
        <v>113</v>
      </c>
      <c r="B111" s="51">
        <v>109</v>
      </c>
      <c r="C111" s="48">
        <v>4</v>
      </c>
      <c r="D111" s="15" t="s">
        <v>230</v>
      </c>
      <c r="E111" s="16">
        <v>20100</v>
      </c>
      <c r="F111" s="62">
        <f t="shared" si="12"/>
        <v>26808.310749774166</v>
      </c>
      <c r="G111" s="60">
        <v>29676.799999999999</v>
      </c>
      <c r="H111" s="54">
        <v>0.107</v>
      </c>
      <c r="I111" s="62">
        <f t="shared" si="16"/>
        <v>401.90796857463528</v>
      </c>
      <c r="J111" s="44">
        <v>716.2</v>
      </c>
      <c r="K111" s="57">
        <v>0.78200000000000003</v>
      </c>
      <c r="L111" s="66">
        <f t="shared" si="10"/>
        <v>288</v>
      </c>
      <c r="M111" s="90">
        <f t="shared" si="13"/>
        <v>28960.6</v>
      </c>
      <c r="N111" s="44">
        <v>17784.400000000001</v>
      </c>
      <c r="O111" s="41">
        <v>6564.4</v>
      </c>
      <c r="P111" s="60">
        <f>G111*(1+X115)</f>
        <v>29676.799999999999</v>
      </c>
      <c r="Q111" s="76">
        <f t="shared" si="14"/>
        <v>109</v>
      </c>
      <c r="R111" s="60"/>
      <c r="S111" s="80" t="e">
        <f t="shared" si="15"/>
        <v>#N/A</v>
      </c>
      <c r="T111" s="77">
        <f>E111+(E111*$X$5)</f>
        <v>18090</v>
      </c>
      <c r="U111" s="79">
        <f>(R111-J111)/ABS(J111)</f>
        <v>-1</v>
      </c>
      <c r="Z111" s="78"/>
    </row>
    <row r="112" spans="1:26">
      <c r="A112" s="49">
        <f t="shared" si="11"/>
        <v>108</v>
      </c>
      <c r="B112" s="51">
        <v>110</v>
      </c>
      <c r="C112" s="48">
        <v>-2</v>
      </c>
      <c r="D112" s="15" t="s">
        <v>232</v>
      </c>
      <c r="E112" s="16">
        <v>77400</v>
      </c>
      <c r="F112" s="62">
        <f t="shared" si="12"/>
        <v>28734.23860329777</v>
      </c>
      <c r="G112" s="60">
        <v>29625</v>
      </c>
      <c r="H112" s="54">
        <v>3.1E-2</v>
      </c>
      <c r="I112" s="62">
        <f t="shared" si="16"/>
        <v>6034.3249427917626</v>
      </c>
      <c r="J112" s="44">
        <v>7911</v>
      </c>
      <c r="K112" s="57">
        <v>0.311</v>
      </c>
      <c r="L112" s="66">
        <f t="shared" si="10"/>
        <v>35</v>
      </c>
      <c r="M112" s="90">
        <f t="shared" si="13"/>
        <v>21714</v>
      </c>
      <c r="N112" s="44">
        <v>39801</v>
      </c>
      <c r="O112" s="41">
        <v>137516.70000000001</v>
      </c>
      <c r="P112" s="60">
        <f>G112*(1+X116)</f>
        <v>29625</v>
      </c>
      <c r="Q112" s="76">
        <f t="shared" si="14"/>
        <v>110</v>
      </c>
      <c r="R112" s="60"/>
      <c r="S112" s="80" t="e">
        <f t="shared" si="15"/>
        <v>#N/A</v>
      </c>
      <c r="T112" s="77">
        <f>E112+(E112*$X$5)</f>
        <v>69660</v>
      </c>
      <c r="U112" s="79">
        <f>(R112-J112)/ABS(J112)</f>
        <v>-1</v>
      </c>
      <c r="Z112" s="78"/>
    </row>
    <row r="113" spans="1:26">
      <c r="A113" s="49">
        <f t="shared" si="11"/>
        <v>104</v>
      </c>
      <c r="B113" s="51">
        <v>111</v>
      </c>
      <c r="C113" s="48">
        <v>-7</v>
      </c>
      <c r="D113" s="15" t="s">
        <v>234</v>
      </c>
      <c r="E113" s="16">
        <v>5870</v>
      </c>
      <c r="F113" s="62">
        <f t="shared" si="12"/>
        <v>29329.305135951661</v>
      </c>
      <c r="G113" s="60">
        <v>29124</v>
      </c>
      <c r="H113" s="54">
        <v>-6.9999999999999993E-3</v>
      </c>
      <c r="I113" s="62">
        <f t="shared" si="16"/>
        <v>1016.8831168831168</v>
      </c>
      <c r="J113" s="44">
        <v>783</v>
      </c>
      <c r="K113" s="57">
        <v>-0.23</v>
      </c>
      <c r="L113" s="66">
        <f t="shared" si="10"/>
        <v>273</v>
      </c>
      <c r="M113" s="90">
        <f t="shared" si="13"/>
        <v>28341</v>
      </c>
      <c r="N113" s="44">
        <v>272167</v>
      </c>
      <c r="O113" s="41" t="s">
        <v>14</v>
      </c>
      <c r="P113" s="60">
        <f>G113*(1+X117)</f>
        <v>29124</v>
      </c>
      <c r="Q113" s="76">
        <f t="shared" si="14"/>
        <v>111</v>
      </c>
      <c r="R113" s="60"/>
      <c r="S113" s="80" t="e">
        <f t="shared" si="15"/>
        <v>#N/A</v>
      </c>
      <c r="T113" s="77">
        <f>E113+(E113*$X$5)</f>
        <v>5283</v>
      </c>
      <c r="U113" s="79">
        <f>(R113-J113)/ABS(J113)</f>
        <v>-1</v>
      </c>
      <c r="Z113" s="78"/>
    </row>
    <row r="114" spans="1:26">
      <c r="A114" s="49">
        <f t="shared" si="11"/>
        <v>103</v>
      </c>
      <c r="B114" s="51">
        <v>112</v>
      </c>
      <c r="C114" s="48">
        <v>-9</v>
      </c>
      <c r="D114" s="15" t="s">
        <v>236</v>
      </c>
      <c r="E114" s="16">
        <v>1701</v>
      </c>
      <c r="F114" s="62">
        <f t="shared" si="12"/>
        <v>29417.145899893501</v>
      </c>
      <c r="G114" s="60">
        <v>27622.7</v>
      </c>
      <c r="H114" s="54">
        <v>-6.0999999999999999E-2</v>
      </c>
      <c r="I114" s="62">
        <f t="shared" si="16"/>
        <v>6.3999077490774905</v>
      </c>
      <c r="J114" s="44">
        <v>55.5</v>
      </c>
      <c r="K114" s="57">
        <v>7.6719999999999997</v>
      </c>
      <c r="L114" s="66">
        <f t="shared" si="10"/>
        <v>443</v>
      </c>
      <c r="M114" s="90">
        <f t="shared" si="13"/>
        <v>27567.200000000001</v>
      </c>
      <c r="N114" s="44">
        <v>7824.7</v>
      </c>
      <c r="O114" s="41">
        <v>739.5</v>
      </c>
      <c r="P114" s="60">
        <f>G114*(1+X118)</f>
        <v>27622.7</v>
      </c>
      <c r="Q114" s="76">
        <f t="shared" si="14"/>
        <v>112</v>
      </c>
      <c r="R114" s="60"/>
      <c r="S114" s="80" t="e">
        <f t="shared" si="15"/>
        <v>#N/A</v>
      </c>
      <c r="T114" s="77">
        <f>E114+(E114*$X$5)</f>
        <v>1530.9</v>
      </c>
      <c r="U114" s="79">
        <f>(R114-J114)/ABS(J114)</f>
        <v>-1</v>
      </c>
      <c r="Z114" s="78"/>
    </row>
    <row r="115" spans="1:26">
      <c r="A115" s="49">
        <f t="shared" si="11"/>
        <v>135</v>
      </c>
      <c r="B115" s="51">
        <v>113</v>
      </c>
      <c r="C115" s="48">
        <v>22</v>
      </c>
      <c r="D115" s="15" t="s">
        <v>238</v>
      </c>
      <c r="E115" s="16">
        <v>3266</v>
      </c>
      <c r="F115" s="62">
        <f t="shared" si="12"/>
        <v>21783.733974358973</v>
      </c>
      <c r="G115" s="60">
        <v>27186.1</v>
      </c>
      <c r="H115" s="54">
        <v>0.248</v>
      </c>
      <c r="I115" s="62">
        <f t="shared" si="16"/>
        <v>415.21035598705498</v>
      </c>
      <c r="J115" s="44">
        <v>128.30000000000001</v>
      </c>
      <c r="K115" s="57">
        <v>-0.69099999999999995</v>
      </c>
      <c r="L115" s="66">
        <f t="shared" si="10"/>
        <v>429</v>
      </c>
      <c r="M115" s="90">
        <f t="shared" si="13"/>
        <v>27057.8</v>
      </c>
      <c r="N115" s="44">
        <v>8005.4</v>
      </c>
      <c r="O115" s="41">
        <v>3732</v>
      </c>
      <c r="P115" s="60">
        <f>G115*(1+X119)</f>
        <v>27186.1</v>
      </c>
      <c r="Q115" s="76">
        <f t="shared" si="14"/>
        <v>113</v>
      </c>
      <c r="R115" s="60"/>
      <c r="S115" s="80" t="e">
        <f t="shared" si="15"/>
        <v>#N/A</v>
      </c>
      <c r="T115" s="77">
        <f>E115+(E115*$X$5)</f>
        <v>2939.4</v>
      </c>
      <c r="U115" s="79">
        <f>(R115-J115)/ABS(J115)</f>
        <v>-1</v>
      </c>
      <c r="Z115" s="78"/>
    </row>
    <row r="116" spans="1:26">
      <c r="A116" s="49">
        <f t="shared" si="11"/>
        <v>119</v>
      </c>
      <c r="B116" s="51">
        <v>114</v>
      </c>
      <c r="C116" s="48">
        <v>5</v>
      </c>
      <c r="D116" s="15" t="s">
        <v>240</v>
      </c>
      <c r="E116" s="16">
        <v>67000</v>
      </c>
      <c r="F116" s="62">
        <f t="shared" si="12"/>
        <v>25358.950328022493</v>
      </c>
      <c r="G116" s="60">
        <v>27058</v>
      </c>
      <c r="H116" s="54">
        <v>6.7000000000000004E-2</v>
      </c>
      <c r="I116" s="62">
        <f t="shared" si="16"/>
        <v>2024.3562978427278</v>
      </c>
      <c r="J116" s="44">
        <v>2909</v>
      </c>
      <c r="K116" s="57">
        <v>0.437</v>
      </c>
      <c r="L116" s="66">
        <f t="shared" si="10"/>
        <v>102</v>
      </c>
      <c r="M116" s="90">
        <f t="shared" si="13"/>
        <v>24149</v>
      </c>
      <c r="N116" s="44">
        <v>31864</v>
      </c>
      <c r="O116" s="41">
        <v>51390.1</v>
      </c>
      <c r="P116" s="60">
        <f>G116*(1+X120)</f>
        <v>27058</v>
      </c>
      <c r="Q116" s="76">
        <f t="shared" si="14"/>
        <v>114</v>
      </c>
      <c r="R116" s="60"/>
      <c r="S116" s="80" t="e">
        <f t="shared" si="15"/>
        <v>#N/A</v>
      </c>
      <c r="T116" s="77">
        <f>E116+(E116*$X$5)</f>
        <v>60300</v>
      </c>
      <c r="U116" s="79">
        <f>(R116-J116)/ABS(J116)</f>
        <v>-1</v>
      </c>
      <c r="Z116" s="78"/>
    </row>
    <row r="117" spans="1:26">
      <c r="A117" s="49">
        <f t="shared" si="11"/>
        <v>114</v>
      </c>
      <c r="B117" s="51">
        <v>115</v>
      </c>
      <c r="C117" s="48">
        <v>-1</v>
      </c>
      <c r="D117" s="15" t="s">
        <v>242</v>
      </c>
      <c r="E117" s="16">
        <v>39000</v>
      </c>
      <c r="F117" s="62">
        <f t="shared" si="12"/>
        <v>26232.767232767237</v>
      </c>
      <c r="G117" s="60">
        <v>26259</v>
      </c>
      <c r="H117" s="54">
        <v>1E-3</v>
      </c>
      <c r="I117" s="62">
        <f t="shared" si="16"/>
        <v>10998.924731182797</v>
      </c>
      <c r="J117" s="44">
        <v>-10229</v>
      </c>
      <c r="K117" s="57">
        <v>-1.93</v>
      </c>
      <c r="L117" s="66">
        <f t="shared" si="10"/>
        <v>499</v>
      </c>
      <c r="M117" s="90">
        <f t="shared" si="13"/>
        <v>36488</v>
      </c>
      <c r="N117" s="44">
        <v>103627</v>
      </c>
      <c r="O117" s="41">
        <v>39814.6</v>
      </c>
      <c r="P117" s="60">
        <f>G117*(1+X121)</f>
        <v>26259</v>
      </c>
      <c r="Q117" s="76">
        <f t="shared" si="14"/>
        <v>115</v>
      </c>
      <c r="R117" s="60"/>
      <c r="S117" s="80" t="e">
        <f t="shared" si="15"/>
        <v>#N/A</v>
      </c>
      <c r="T117" s="77">
        <f>E117+(E117*$X$5)</f>
        <v>35100</v>
      </c>
      <c r="U117" s="79">
        <f>(R117-J117)/ABS(J117)</f>
        <v>1</v>
      </c>
      <c r="Z117" s="78"/>
    </row>
    <row r="118" spans="1:26">
      <c r="A118" s="49">
        <f t="shared" si="11"/>
        <v>117</v>
      </c>
      <c r="B118" s="51">
        <v>116</v>
      </c>
      <c r="C118" s="48">
        <v>1</v>
      </c>
      <c r="D118" s="15" t="s">
        <v>244</v>
      </c>
      <c r="E118" s="16">
        <v>80000</v>
      </c>
      <c r="F118" s="62">
        <f t="shared" si="12"/>
        <v>25886.22754491018</v>
      </c>
      <c r="G118" s="60">
        <v>25938</v>
      </c>
      <c r="H118" s="54">
        <v>2E-3</v>
      </c>
      <c r="I118" s="62">
        <f t="shared" si="16"/>
        <v>2922.2126188418324</v>
      </c>
      <c r="J118" s="44">
        <v>3381</v>
      </c>
      <c r="K118" s="57">
        <v>0.157</v>
      </c>
      <c r="L118" s="66">
        <f t="shared" si="10"/>
        <v>85</v>
      </c>
      <c r="M118" s="90">
        <f t="shared" si="13"/>
        <v>22557</v>
      </c>
      <c r="N118" s="44">
        <v>62729</v>
      </c>
      <c r="O118" s="41">
        <v>72171.7</v>
      </c>
      <c r="P118" s="60">
        <f>G118*(1+X122)</f>
        <v>25938</v>
      </c>
      <c r="Q118" s="76">
        <f t="shared" si="14"/>
        <v>116</v>
      </c>
      <c r="R118" s="60"/>
      <c r="S118" s="80" t="e">
        <f t="shared" si="15"/>
        <v>#N/A</v>
      </c>
      <c r="T118" s="77">
        <f>E118+(E118*$X$5)</f>
        <v>72000</v>
      </c>
      <c r="U118" s="79">
        <f>(R118-J118)/ABS(J118)</f>
        <v>-1</v>
      </c>
      <c r="Z118" s="78"/>
    </row>
    <row r="119" spans="1:26">
      <c r="A119" s="49">
        <f t="shared" si="11"/>
        <v>122</v>
      </c>
      <c r="B119" s="51">
        <v>117</v>
      </c>
      <c r="C119" s="48">
        <v>5</v>
      </c>
      <c r="D119" s="15" t="s">
        <v>246</v>
      </c>
      <c r="E119" s="16">
        <v>75772</v>
      </c>
      <c r="F119" s="62">
        <f t="shared" si="12"/>
        <v>23999.068901303537</v>
      </c>
      <c r="G119" s="60">
        <v>25775</v>
      </c>
      <c r="H119" s="54">
        <v>7.400000000000001E-2</v>
      </c>
      <c r="I119" s="62">
        <f t="shared" si="16"/>
        <v>6219.1060473269063</v>
      </c>
      <c r="J119" s="44">
        <v>7096</v>
      </c>
      <c r="K119" s="57">
        <v>0.14099999999999999</v>
      </c>
      <c r="L119" s="66">
        <f t="shared" si="10"/>
        <v>36</v>
      </c>
      <c r="M119" s="90">
        <f t="shared" si="13"/>
        <v>18679</v>
      </c>
      <c r="N119" s="44">
        <v>467374</v>
      </c>
      <c r="O119" s="41">
        <v>77116.5</v>
      </c>
      <c r="P119" s="60">
        <f>G119*(1+X123)</f>
        <v>25775</v>
      </c>
      <c r="Q119" s="76">
        <f t="shared" si="14"/>
        <v>117</v>
      </c>
      <c r="R119" s="60"/>
      <c r="S119" s="80" t="e">
        <f t="shared" si="15"/>
        <v>#N/A</v>
      </c>
      <c r="T119" s="77">
        <f>E119+(E119*$X$5)</f>
        <v>68194.8</v>
      </c>
      <c r="U119" s="79">
        <f>(R119-J119)/ABS(J119)</f>
        <v>-1</v>
      </c>
      <c r="Z119" s="78"/>
    </row>
    <row r="120" spans="1:26">
      <c r="A120" s="49">
        <f t="shared" si="11"/>
        <v>120</v>
      </c>
      <c r="B120" s="51">
        <v>118</v>
      </c>
      <c r="C120" s="48">
        <v>2</v>
      </c>
      <c r="D120" s="15" t="s">
        <v>248</v>
      </c>
      <c r="E120" s="16">
        <v>130000</v>
      </c>
      <c r="F120" s="62">
        <f t="shared" si="12"/>
        <v>24844.594594594593</v>
      </c>
      <c r="G120" s="60">
        <v>25739</v>
      </c>
      <c r="H120" s="54">
        <v>3.6000000000000004E-2</v>
      </c>
      <c r="I120" s="62">
        <f t="shared" si="16"/>
        <v>1547.4860335195531</v>
      </c>
      <c r="J120" s="44">
        <v>1108</v>
      </c>
      <c r="K120" s="57">
        <v>-0.28399999999999997</v>
      </c>
      <c r="L120" s="66">
        <f t="shared" si="10"/>
        <v>224</v>
      </c>
      <c r="M120" s="90">
        <f t="shared" si="13"/>
        <v>24631</v>
      </c>
      <c r="N120" s="44">
        <v>19194</v>
      </c>
      <c r="O120" s="41">
        <v>7388.4</v>
      </c>
      <c r="P120" s="60">
        <f>G120*(1+X124)</f>
        <v>25739</v>
      </c>
      <c r="Q120" s="76">
        <f t="shared" si="14"/>
        <v>118</v>
      </c>
      <c r="R120" s="60"/>
      <c r="S120" s="80" t="e">
        <f t="shared" si="15"/>
        <v>#N/A</v>
      </c>
      <c r="T120" s="77">
        <f>E120+(E120*$X$5)</f>
        <v>117000</v>
      </c>
      <c r="U120" s="79">
        <f>(R120-J120)/ABS(J120)</f>
        <v>-1</v>
      </c>
      <c r="Z120" s="78"/>
    </row>
    <row r="121" spans="1:26">
      <c r="A121" s="49">
        <f t="shared" si="11"/>
        <v>123</v>
      </c>
      <c r="B121" s="51">
        <v>119</v>
      </c>
      <c r="C121" s="48">
        <v>4</v>
      </c>
      <c r="D121" s="15" t="s">
        <v>250</v>
      </c>
      <c r="E121" s="16">
        <v>135000</v>
      </c>
      <c r="F121" s="62">
        <f t="shared" si="12"/>
        <v>23466.117216117214</v>
      </c>
      <c r="G121" s="60">
        <v>25625</v>
      </c>
      <c r="H121" s="54">
        <v>9.1999999999999998E-2</v>
      </c>
      <c r="I121" s="62">
        <f t="shared" si="16"/>
        <v>1538.7221684414328</v>
      </c>
      <c r="J121" s="44">
        <v>1589.5</v>
      </c>
      <c r="K121" s="57">
        <v>3.3000000000000002E-2</v>
      </c>
      <c r="L121" s="66">
        <f t="shared" si="10"/>
        <v>176</v>
      </c>
      <c r="M121" s="90">
        <f t="shared" si="13"/>
        <v>24035.5</v>
      </c>
      <c r="N121" s="44">
        <v>13204</v>
      </c>
      <c r="O121" s="41">
        <v>30960.6</v>
      </c>
      <c r="P121" s="60">
        <f>G121*(1+X125)</f>
        <v>25625</v>
      </c>
      <c r="Q121" s="76">
        <f t="shared" si="14"/>
        <v>119</v>
      </c>
      <c r="R121" s="60"/>
      <c r="S121" s="80" t="e">
        <f t="shared" si="15"/>
        <v>#N/A</v>
      </c>
      <c r="T121" s="77">
        <f>E121+(E121*$X$5)</f>
        <v>121500</v>
      </c>
      <c r="U121" s="79">
        <f>(R121-J121)/ABS(J121)</f>
        <v>-1</v>
      </c>
      <c r="Z121" s="78"/>
    </row>
    <row r="122" spans="1:26">
      <c r="A122" s="49">
        <f t="shared" si="11"/>
        <v>151</v>
      </c>
      <c r="B122" s="51">
        <v>120</v>
      </c>
      <c r="C122" s="48">
        <v>31</v>
      </c>
      <c r="D122" s="15" t="s">
        <v>252</v>
      </c>
      <c r="E122" s="16">
        <v>26300</v>
      </c>
      <c r="F122" s="62">
        <f t="shared" si="12"/>
        <v>20248.222940226169</v>
      </c>
      <c r="G122" s="60">
        <v>25067.3</v>
      </c>
      <c r="H122" s="54">
        <v>0.23800000000000002</v>
      </c>
      <c r="I122" s="62">
        <f t="shared" si="16"/>
        <v>1318.8826815642458</v>
      </c>
      <c r="J122" s="44">
        <v>2360.8000000000002</v>
      </c>
      <c r="K122" s="57">
        <v>0.79</v>
      </c>
      <c r="L122" s="66">
        <f t="shared" si="10"/>
        <v>128</v>
      </c>
      <c r="M122" s="90">
        <f t="shared" si="13"/>
        <v>22706.5</v>
      </c>
      <c r="N122" s="44">
        <v>17920.599999999999</v>
      </c>
      <c r="O122" s="41">
        <v>17784</v>
      </c>
      <c r="P122" s="60">
        <f>G122*(1+X126)</f>
        <v>25067.3</v>
      </c>
      <c r="Q122" s="76">
        <f t="shared" si="14"/>
        <v>120</v>
      </c>
      <c r="R122" s="60"/>
      <c r="S122" s="80" t="e">
        <f t="shared" si="15"/>
        <v>#N/A</v>
      </c>
      <c r="T122" s="77">
        <f>E122+(E122*$X$5)</f>
        <v>23670</v>
      </c>
      <c r="U122" s="79">
        <f>(R122-J122)/ABS(J122)</f>
        <v>-1</v>
      </c>
      <c r="Z122" s="78"/>
    </row>
    <row r="123" spans="1:26">
      <c r="A123" s="49">
        <f t="shared" si="11"/>
        <v>132</v>
      </c>
      <c r="B123" s="51">
        <v>121</v>
      </c>
      <c r="C123" s="48">
        <v>11</v>
      </c>
      <c r="D123" s="15" t="s">
        <v>254</v>
      </c>
      <c r="E123" s="16">
        <v>291000</v>
      </c>
      <c r="F123" s="62">
        <f t="shared" si="12"/>
        <v>22390.85144927536</v>
      </c>
      <c r="G123" s="60">
        <v>24719.5</v>
      </c>
      <c r="H123" s="54">
        <v>0.10400000000000001</v>
      </c>
      <c r="I123" s="62">
        <f t="shared" si="16"/>
        <v>2885.2490421455941</v>
      </c>
      <c r="J123" s="44">
        <v>4518.3</v>
      </c>
      <c r="K123" s="57">
        <v>0.56599999999999995</v>
      </c>
      <c r="L123" s="66">
        <f t="shared" si="10"/>
        <v>64</v>
      </c>
      <c r="M123" s="90">
        <f t="shared" si="13"/>
        <v>20201.2</v>
      </c>
      <c r="N123" s="44">
        <v>24156.400000000001</v>
      </c>
      <c r="O123" s="41">
        <v>92449.2</v>
      </c>
      <c r="P123" s="60">
        <f>G123*(1+X127)</f>
        <v>24719.5</v>
      </c>
      <c r="Q123" s="76">
        <f t="shared" si="14"/>
        <v>121</v>
      </c>
      <c r="R123" s="60"/>
      <c r="S123" s="80" t="e">
        <f t="shared" si="15"/>
        <v>#N/A</v>
      </c>
      <c r="T123" s="77">
        <f>E123+(E123*$X$5)</f>
        <v>261900</v>
      </c>
      <c r="U123" s="79">
        <f>(R123-J123)/ABS(J123)</f>
        <v>-1</v>
      </c>
      <c r="Z123" s="78"/>
    </row>
    <row r="124" spans="1:26">
      <c r="A124" s="49">
        <f t="shared" si="11"/>
        <v>374</v>
      </c>
      <c r="B124" s="51">
        <v>122</v>
      </c>
      <c r="C124" s="48">
        <v>252</v>
      </c>
      <c r="D124" s="15" t="s">
        <v>256</v>
      </c>
      <c r="E124" s="16">
        <v>150000</v>
      </c>
      <c r="F124" s="62">
        <f t="shared" si="12"/>
        <v>7607.1871127633203</v>
      </c>
      <c r="G124" s="60">
        <v>24556</v>
      </c>
      <c r="H124" s="54">
        <v>2.2280000000000002</v>
      </c>
      <c r="I124" s="62" t="e">
        <f t="shared" si="16"/>
        <v>#VALUE!</v>
      </c>
      <c r="J124" s="44">
        <v>1751</v>
      </c>
      <c r="K124" s="57" t="s">
        <v>14</v>
      </c>
      <c r="L124" s="66">
        <f t="shared" si="10"/>
        <v>162</v>
      </c>
      <c r="M124" s="90">
        <f t="shared" si="13"/>
        <v>22805</v>
      </c>
      <c r="N124" s="44">
        <v>33921</v>
      </c>
      <c r="O124" s="41">
        <v>17252.5</v>
      </c>
      <c r="P124" s="60">
        <f>G124*(1+X128)</f>
        <v>24556</v>
      </c>
      <c r="Q124" s="76">
        <f t="shared" si="14"/>
        <v>122</v>
      </c>
      <c r="R124" s="60"/>
      <c r="S124" s="80" t="e">
        <f t="shared" si="15"/>
        <v>#N/A</v>
      </c>
      <c r="T124" s="77">
        <f>E124+(E124*$X$5)</f>
        <v>135000</v>
      </c>
      <c r="U124" s="79">
        <f>(R124-J124)/ABS(J124)</f>
        <v>-1</v>
      </c>
      <c r="Z124" s="78"/>
    </row>
    <row r="125" spans="1:26">
      <c r="A125" s="49">
        <f t="shared" si="11"/>
        <v>129</v>
      </c>
      <c r="B125" s="51">
        <v>123</v>
      </c>
      <c r="C125" s="48">
        <v>6</v>
      </c>
      <c r="D125" s="15" t="s">
        <v>258</v>
      </c>
      <c r="E125" s="16">
        <v>38680</v>
      </c>
      <c r="F125" s="62">
        <f t="shared" si="12"/>
        <v>22863.780260707634</v>
      </c>
      <c r="G125" s="60">
        <v>24555.7</v>
      </c>
      <c r="H125" s="54">
        <v>7.400000000000001E-2</v>
      </c>
      <c r="I125" s="62" t="e">
        <f t="shared" si="16"/>
        <v>#VALUE!</v>
      </c>
      <c r="J125" s="44">
        <v>3232</v>
      </c>
      <c r="K125" s="57" t="s">
        <v>14</v>
      </c>
      <c r="L125" s="66">
        <f t="shared" si="10"/>
        <v>90</v>
      </c>
      <c r="M125" s="90">
        <f t="shared" si="13"/>
        <v>21323.7</v>
      </c>
      <c r="N125" s="44">
        <v>43908.4</v>
      </c>
      <c r="O125" s="41">
        <v>134355.9</v>
      </c>
      <c r="P125" s="60">
        <f>G125*(1+X129)</f>
        <v>24555.7</v>
      </c>
      <c r="Q125" s="76">
        <f t="shared" si="14"/>
        <v>123</v>
      </c>
      <c r="R125" s="60"/>
      <c r="S125" s="80" t="e">
        <f t="shared" si="15"/>
        <v>#N/A</v>
      </c>
      <c r="T125" s="77">
        <f>E125+(E125*$X$5)</f>
        <v>34812</v>
      </c>
      <c r="U125" s="79">
        <f>(R125-J125)/ABS(J125)</f>
        <v>-1</v>
      </c>
      <c r="Z125" s="78"/>
    </row>
    <row r="126" spans="1:26">
      <c r="A126" s="49">
        <f t="shared" si="11"/>
        <v>144</v>
      </c>
      <c r="B126" s="51">
        <v>124</v>
      </c>
      <c r="C126" s="48">
        <v>20</v>
      </c>
      <c r="D126" s="15" t="s">
        <v>260</v>
      </c>
      <c r="E126" s="16">
        <v>69200</v>
      </c>
      <c r="F126" s="62">
        <f t="shared" si="12"/>
        <v>20926.116838487975</v>
      </c>
      <c r="G126" s="60">
        <v>24358</v>
      </c>
      <c r="H126" s="54">
        <v>0.16399999999999998</v>
      </c>
      <c r="I126" s="62">
        <f t="shared" si="16"/>
        <v>2225.7575757575755</v>
      </c>
      <c r="J126" s="44">
        <v>2938</v>
      </c>
      <c r="K126" s="57">
        <v>0.32</v>
      </c>
      <c r="L126" s="66">
        <f t="shared" si="10"/>
        <v>98</v>
      </c>
      <c r="M126" s="90">
        <f t="shared" si="13"/>
        <v>21420</v>
      </c>
      <c r="N126" s="44">
        <v>56232</v>
      </c>
      <c r="O126" s="41">
        <v>109215.3</v>
      </c>
      <c r="P126" s="60">
        <f>G126*(1+X130)</f>
        <v>24358</v>
      </c>
      <c r="Q126" s="76">
        <f t="shared" si="14"/>
        <v>124</v>
      </c>
      <c r="R126" s="60"/>
      <c r="S126" s="80" t="e">
        <f t="shared" si="15"/>
        <v>#N/A</v>
      </c>
      <c r="T126" s="77">
        <f>E126+(E126*$X$5)</f>
        <v>62280</v>
      </c>
      <c r="U126" s="79">
        <f>(R126-J126)/ABS(J126)</f>
        <v>-1</v>
      </c>
      <c r="Z126" s="78"/>
    </row>
    <row r="127" spans="1:26">
      <c r="A127" s="49">
        <f t="shared" si="11"/>
        <v>121</v>
      </c>
      <c r="B127" s="51">
        <v>125</v>
      </c>
      <c r="C127" s="48">
        <v>-4</v>
      </c>
      <c r="D127" s="15" t="s">
        <v>262</v>
      </c>
      <c r="E127" s="16">
        <v>24900</v>
      </c>
      <c r="F127" s="62">
        <f t="shared" si="12"/>
        <v>24150.849150849153</v>
      </c>
      <c r="G127" s="60">
        <v>24175</v>
      </c>
      <c r="H127" s="54">
        <v>1E-3</v>
      </c>
      <c r="I127" s="62">
        <f t="shared" si="16"/>
        <v>444.32314410480348</v>
      </c>
      <c r="J127" s="44">
        <v>407</v>
      </c>
      <c r="K127" s="57">
        <v>-8.4000000000000005E-2</v>
      </c>
      <c r="L127" s="66">
        <f t="shared" si="10"/>
        <v>362</v>
      </c>
      <c r="M127" s="90">
        <f t="shared" si="13"/>
        <v>23768</v>
      </c>
      <c r="N127" s="44">
        <v>9186</v>
      </c>
      <c r="O127" s="41">
        <v>7597.8</v>
      </c>
      <c r="P127" s="60">
        <f>G127*(1+X131)</f>
        <v>24175</v>
      </c>
      <c r="Q127" s="76">
        <f t="shared" si="14"/>
        <v>125</v>
      </c>
      <c r="R127" s="60"/>
      <c r="S127" s="80" t="e">
        <f t="shared" si="15"/>
        <v>#N/A</v>
      </c>
      <c r="T127" s="77">
        <f>E127+(E127*$X$5)</f>
        <v>22410</v>
      </c>
      <c r="U127" s="79">
        <f>(R127-J127)/ABS(J127)</f>
        <v>-1</v>
      </c>
      <c r="Z127" s="78"/>
    </row>
    <row r="128" spans="1:26">
      <c r="A128" s="49">
        <f t="shared" si="11"/>
        <v>125</v>
      </c>
      <c r="B128" s="51">
        <v>126</v>
      </c>
      <c r="C128" s="48">
        <v>-1</v>
      </c>
      <c r="D128" s="15" t="s">
        <v>264</v>
      </c>
      <c r="E128" s="16">
        <v>30083</v>
      </c>
      <c r="F128" s="62">
        <f t="shared" si="12"/>
        <v>23188.461538461539</v>
      </c>
      <c r="G128" s="60">
        <v>24116</v>
      </c>
      <c r="H128" s="54">
        <v>0.04</v>
      </c>
      <c r="I128" s="62">
        <f t="shared" si="16"/>
        <v>3057.3394495412845</v>
      </c>
      <c r="J128" s="44">
        <v>2666</v>
      </c>
      <c r="K128" s="57">
        <v>-0.128</v>
      </c>
      <c r="L128" s="66">
        <f t="shared" si="10"/>
        <v>107</v>
      </c>
      <c r="M128" s="90">
        <f t="shared" si="13"/>
        <v>21450</v>
      </c>
      <c r="N128" s="44">
        <v>145392</v>
      </c>
      <c r="O128" s="41">
        <v>65488.1</v>
      </c>
      <c r="P128" s="60">
        <f>G128*(1+X132)</f>
        <v>24116</v>
      </c>
      <c r="Q128" s="76">
        <f t="shared" si="14"/>
        <v>126</v>
      </c>
      <c r="R128" s="60"/>
      <c r="S128" s="80" t="e">
        <f t="shared" si="15"/>
        <v>#N/A</v>
      </c>
      <c r="T128" s="77">
        <f>E128+(E128*$X$5)</f>
        <v>27074.7</v>
      </c>
      <c r="U128" s="79">
        <f>(R128-J128)/ABS(J128)</f>
        <v>-1</v>
      </c>
      <c r="Z128" s="78"/>
    </row>
    <row r="129" spans="1:26">
      <c r="A129" s="49">
        <f t="shared" si="11"/>
        <v>146</v>
      </c>
      <c r="B129" s="51">
        <v>127</v>
      </c>
      <c r="C129" s="48">
        <v>19</v>
      </c>
      <c r="D129" s="15" t="s">
        <v>266</v>
      </c>
      <c r="E129" s="16">
        <v>60000</v>
      </c>
      <c r="F129" s="62">
        <f t="shared" si="12"/>
        <v>20614.261168384881</v>
      </c>
      <c r="G129" s="60">
        <v>23995</v>
      </c>
      <c r="H129" s="54">
        <v>0.16399999999999998</v>
      </c>
      <c r="I129" s="62" t="e">
        <f t="shared" si="16"/>
        <v>#VALUE!</v>
      </c>
      <c r="J129" s="44">
        <v>1656</v>
      </c>
      <c r="K129" s="57" t="s">
        <v>14</v>
      </c>
      <c r="L129" s="66">
        <f t="shared" si="10"/>
        <v>170</v>
      </c>
      <c r="M129" s="90">
        <f t="shared" si="13"/>
        <v>22339</v>
      </c>
      <c r="N129" s="44">
        <v>25982</v>
      </c>
      <c r="O129" s="41">
        <v>25565.5</v>
      </c>
      <c r="P129" s="60">
        <f>G129*(1+X133)</f>
        <v>23995</v>
      </c>
      <c r="Q129" s="76">
        <f t="shared" si="14"/>
        <v>127</v>
      </c>
      <c r="R129" s="60"/>
      <c r="S129" s="80" t="e">
        <f t="shared" si="15"/>
        <v>#N/A</v>
      </c>
      <c r="T129" s="77">
        <f>E129+(E129*$X$5)</f>
        <v>54000</v>
      </c>
      <c r="U129" s="79">
        <f>(R129-J129)/ABS(J129)</f>
        <v>-1</v>
      </c>
      <c r="Z129" s="78"/>
    </row>
    <row r="130" spans="1:26">
      <c r="A130" s="49">
        <f t="shared" si="11"/>
        <v>149</v>
      </c>
      <c r="B130" s="51">
        <v>128</v>
      </c>
      <c r="C130" s="48">
        <v>21</v>
      </c>
      <c r="D130" s="15" t="s">
        <v>268</v>
      </c>
      <c r="E130" s="16">
        <v>62610</v>
      </c>
      <c r="F130" s="62">
        <f t="shared" si="12"/>
        <v>20421.821305841924</v>
      </c>
      <c r="G130" s="60">
        <v>23771</v>
      </c>
      <c r="H130" s="54">
        <v>0.16399999999999998</v>
      </c>
      <c r="I130" s="62">
        <f t="shared" si="16"/>
        <v>999.06672888474111</v>
      </c>
      <c r="J130" s="44">
        <v>2141</v>
      </c>
      <c r="K130" s="57">
        <v>1.143</v>
      </c>
      <c r="L130" s="66">
        <f t="shared" si="10"/>
        <v>138</v>
      </c>
      <c r="M130" s="90">
        <f t="shared" si="13"/>
        <v>21630</v>
      </c>
      <c r="N130" s="44">
        <v>19062</v>
      </c>
      <c r="O130" s="41">
        <v>24839.1</v>
      </c>
      <c r="P130" s="60">
        <f>G130*(1+X134)</f>
        <v>23771</v>
      </c>
      <c r="Q130" s="76">
        <f t="shared" si="14"/>
        <v>128</v>
      </c>
      <c r="R130" s="60"/>
      <c r="S130" s="80" t="e">
        <f t="shared" si="15"/>
        <v>#N/A</v>
      </c>
      <c r="T130" s="77">
        <f>E130+(E130*$X$5)</f>
        <v>56349</v>
      </c>
      <c r="U130" s="79">
        <f>(R130-J130)/ABS(J130)</f>
        <v>-1</v>
      </c>
      <c r="Z130" s="78"/>
    </row>
    <row r="131" spans="1:26">
      <c r="A131" s="49">
        <f t="shared" si="11"/>
        <v>130</v>
      </c>
      <c r="B131" s="51">
        <v>129</v>
      </c>
      <c r="C131" s="48">
        <v>1</v>
      </c>
      <c r="D131" s="15" t="s">
        <v>270</v>
      </c>
      <c r="E131" s="16">
        <v>21500</v>
      </c>
      <c r="F131" s="62">
        <f t="shared" si="12"/>
        <v>22855.630413859482</v>
      </c>
      <c r="G131" s="60">
        <v>23747</v>
      </c>
      <c r="H131" s="54">
        <v>3.9E-2</v>
      </c>
      <c r="I131" s="62">
        <f t="shared" si="16"/>
        <v>1978.7835926449789</v>
      </c>
      <c r="J131" s="44">
        <v>8394</v>
      </c>
      <c r="K131" s="57">
        <v>3.242</v>
      </c>
      <c r="L131" s="66">
        <f t="shared" ref="L131:L194" si="17">RANK(J131,$J$3:$J$502,0)</f>
        <v>33</v>
      </c>
      <c r="M131" s="90">
        <f t="shared" si="13"/>
        <v>15353</v>
      </c>
      <c r="N131" s="44">
        <v>66416</v>
      </c>
      <c r="O131" s="41">
        <v>118220.4</v>
      </c>
      <c r="P131" s="60">
        <f>G131*(1+X135)</f>
        <v>23747</v>
      </c>
      <c r="Q131" s="76">
        <f t="shared" si="14"/>
        <v>129</v>
      </c>
      <c r="R131" s="60"/>
      <c r="S131" s="80" t="e">
        <f t="shared" si="15"/>
        <v>#N/A</v>
      </c>
      <c r="T131" s="77">
        <f>E131+(E131*$X$5)</f>
        <v>19350</v>
      </c>
      <c r="U131" s="79">
        <f>(R131-J131)/ABS(J131)</f>
        <v>-1</v>
      </c>
      <c r="Z131" s="78"/>
    </row>
    <row r="132" spans="1:26">
      <c r="A132" s="49">
        <f t="shared" ref="A132:A195" si="18">B132+C132</f>
        <v>155</v>
      </c>
      <c r="B132" s="51">
        <v>130</v>
      </c>
      <c r="C132" s="48">
        <v>25</v>
      </c>
      <c r="D132" s="15" t="s">
        <v>272</v>
      </c>
      <c r="E132" s="16">
        <v>28000</v>
      </c>
      <c r="F132" s="62">
        <f t="shared" ref="F132:F195" si="19">G132/(1+H132)</f>
        <v>19450.082781456957</v>
      </c>
      <c r="G132" s="60">
        <v>23495.7</v>
      </c>
      <c r="H132" s="54">
        <v>0.20800000000000002</v>
      </c>
      <c r="I132" s="62">
        <f t="shared" si="16"/>
        <v>1675.6488549618318</v>
      </c>
      <c r="J132" s="44">
        <v>2195.1</v>
      </c>
      <c r="K132" s="57">
        <v>0.31</v>
      </c>
      <c r="L132" s="66">
        <f t="shared" si="17"/>
        <v>135</v>
      </c>
      <c r="M132" s="90">
        <f t="shared" ref="M132:M195" si="20">G132-J132</f>
        <v>21300.600000000002</v>
      </c>
      <c r="N132" s="44">
        <v>25482.400000000001</v>
      </c>
      <c r="O132" s="41">
        <v>23630.400000000001</v>
      </c>
      <c r="P132" s="60">
        <f>G132*(1+X136)</f>
        <v>23495.7</v>
      </c>
      <c r="Q132" s="76">
        <f t="shared" ref="Q132:Q195" si="21">RANK(P132,$P$3:$P$502,0)</f>
        <v>130</v>
      </c>
      <c r="R132" s="60"/>
      <c r="S132" s="80" t="e">
        <f t="shared" ref="S132:S195" si="22">RANK(R132,$R$3:$R$502,0)</f>
        <v>#N/A</v>
      </c>
      <c r="T132" s="77">
        <f>E132+(E132*$X$5)</f>
        <v>25200</v>
      </c>
      <c r="U132" s="79">
        <f>(R132-J132)/ABS(J132)</f>
        <v>-1</v>
      </c>
      <c r="Z132" s="78"/>
    </row>
    <row r="133" spans="1:26">
      <c r="A133" s="49">
        <f t="shared" si="18"/>
        <v>126</v>
      </c>
      <c r="B133" s="51">
        <v>131</v>
      </c>
      <c r="C133" s="48">
        <v>-5</v>
      </c>
      <c r="D133" s="15" t="s">
        <v>274</v>
      </c>
      <c r="E133" s="16">
        <v>30286</v>
      </c>
      <c r="F133" s="62">
        <f t="shared" si="19"/>
        <v>23034.313725490196</v>
      </c>
      <c r="G133" s="60">
        <v>23495</v>
      </c>
      <c r="H133" s="54">
        <v>0.02</v>
      </c>
      <c r="I133" s="62">
        <f t="shared" si="16"/>
        <v>841.90620272314675</v>
      </c>
      <c r="J133" s="44">
        <v>2226</v>
      </c>
      <c r="K133" s="57">
        <v>1.6439999999999999</v>
      </c>
      <c r="L133" s="66">
        <f t="shared" si="17"/>
        <v>133</v>
      </c>
      <c r="M133" s="90">
        <f t="shared" si="20"/>
        <v>21269</v>
      </c>
      <c r="N133" s="44">
        <v>116914</v>
      </c>
      <c r="O133" s="41">
        <v>53466.3</v>
      </c>
      <c r="P133" s="60">
        <f>G133*(1+X137)</f>
        <v>23495</v>
      </c>
      <c r="Q133" s="76">
        <f t="shared" si="21"/>
        <v>131</v>
      </c>
      <c r="R133" s="60"/>
      <c r="S133" s="80" t="e">
        <f t="shared" si="22"/>
        <v>#N/A</v>
      </c>
      <c r="T133" s="77">
        <f>E133+(E133*$X$5)</f>
        <v>27257.4</v>
      </c>
      <c r="U133" s="79">
        <f>(R133-J133)/ABS(J133)</f>
        <v>-1</v>
      </c>
      <c r="Z133" s="78"/>
    </row>
    <row r="134" spans="1:26">
      <c r="A134" s="49">
        <f t="shared" si="18"/>
        <v>166</v>
      </c>
      <c r="B134" s="51">
        <v>132</v>
      </c>
      <c r="C134" s="48">
        <v>34</v>
      </c>
      <c r="D134" s="15" t="s">
        <v>276</v>
      </c>
      <c r="E134" s="16">
        <v>45000</v>
      </c>
      <c r="F134" s="62">
        <f t="shared" si="19"/>
        <v>17652.861445783135</v>
      </c>
      <c r="G134" s="60">
        <v>23443</v>
      </c>
      <c r="H134" s="54">
        <v>0.32799999999999996</v>
      </c>
      <c r="I134" s="62">
        <f t="shared" si="16"/>
        <v>1388.6217948717947</v>
      </c>
      <c r="J134" s="44">
        <v>-1733</v>
      </c>
      <c r="K134" s="57">
        <v>-2.2480000000000002</v>
      </c>
      <c r="L134" s="66">
        <f t="shared" si="17"/>
        <v>494</v>
      </c>
      <c r="M134" s="90">
        <f t="shared" si="20"/>
        <v>25176</v>
      </c>
      <c r="N134" s="44">
        <v>70256</v>
      </c>
      <c r="O134" s="41">
        <v>12946.6</v>
      </c>
      <c r="P134" s="60">
        <f>G134*(1+X138)</f>
        <v>23443</v>
      </c>
      <c r="Q134" s="76">
        <f t="shared" si="21"/>
        <v>132</v>
      </c>
      <c r="R134" s="60"/>
      <c r="S134" s="80" t="e">
        <f t="shared" si="22"/>
        <v>#N/A</v>
      </c>
      <c r="T134" s="77">
        <f>E134+(E134*$X$5)</f>
        <v>40500</v>
      </c>
      <c r="U134" s="79">
        <f>(R134-J134)/ABS(J134)</f>
        <v>1</v>
      </c>
      <c r="Z134" s="78"/>
    </row>
    <row r="135" spans="1:26">
      <c r="A135" s="49">
        <f t="shared" si="18"/>
        <v>124</v>
      </c>
      <c r="B135" s="51">
        <v>133</v>
      </c>
      <c r="C135" s="48">
        <v>-9</v>
      </c>
      <c r="D135" s="15" t="s">
        <v>278</v>
      </c>
      <c r="E135" s="16">
        <v>53000</v>
      </c>
      <c r="F135" s="62">
        <f t="shared" si="19"/>
        <v>23306</v>
      </c>
      <c r="G135" s="60">
        <v>23306</v>
      </c>
      <c r="H135" s="54">
        <v>0</v>
      </c>
      <c r="I135" s="62">
        <f t="shared" si="16"/>
        <v>2144.9893390191901</v>
      </c>
      <c r="J135" s="44">
        <v>2012</v>
      </c>
      <c r="K135" s="57">
        <v>-6.2E-2</v>
      </c>
      <c r="L135" s="66">
        <f t="shared" si="17"/>
        <v>144</v>
      </c>
      <c r="M135" s="90">
        <f t="shared" si="20"/>
        <v>21294</v>
      </c>
      <c r="N135" s="44">
        <v>33576</v>
      </c>
      <c r="O135" s="41">
        <v>18518.900000000001</v>
      </c>
      <c r="P135" s="60">
        <f>G135*(1+X139)</f>
        <v>23306</v>
      </c>
      <c r="Q135" s="76">
        <f t="shared" si="21"/>
        <v>133</v>
      </c>
      <c r="R135" s="60"/>
      <c r="S135" s="80" t="e">
        <f t="shared" si="22"/>
        <v>#N/A</v>
      </c>
      <c r="T135" s="77">
        <f>E135+(E135*$X$5)</f>
        <v>47700</v>
      </c>
      <c r="U135" s="79">
        <f>(R135-J135)/ABS(J135)</f>
        <v>-1</v>
      </c>
      <c r="Z135" s="78"/>
    </row>
    <row r="136" spans="1:26">
      <c r="A136" s="49">
        <f t="shared" si="18"/>
        <v>141</v>
      </c>
      <c r="B136" s="51">
        <v>134</v>
      </c>
      <c r="C136" s="48">
        <v>7</v>
      </c>
      <c r="D136" s="15" t="s">
        <v>280</v>
      </c>
      <c r="E136" s="16">
        <v>41967</v>
      </c>
      <c r="F136" s="62">
        <f t="shared" si="19"/>
        <v>21239.069767441862</v>
      </c>
      <c r="G136" s="60">
        <v>22832</v>
      </c>
      <c r="H136" s="54">
        <v>7.4999999999999997E-2</v>
      </c>
      <c r="I136" s="62">
        <f t="shared" si="16"/>
        <v>10710.951526032317</v>
      </c>
      <c r="J136" s="44">
        <v>5966</v>
      </c>
      <c r="K136" s="57">
        <v>-0.443</v>
      </c>
      <c r="L136" s="66">
        <f t="shared" si="17"/>
        <v>47</v>
      </c>
      <c r="M136" s="90">
        <f t="shared" si="20"/>
        <v>16866</v>
      </c>
      <c r="N136" s="44">
        <v>59147</v>
      </c>
      <c r="O136" s="41">
        <v>120865.2</v>
      </c>
      <c r="P136" s="60">
        <f>G136*(1+X140)</f>
        <v>22832</v>
      </c>
      <c r="Q136" s="76">
        <f t="shared" si="21"/>
        <v>134</v>
      </c>
      <c r="R136" s="60"/>
      <c r="S136" s="80" t="e">
        <f t="shared" si="22"/>
        <v>#N/A</v>
      </c>
      <c r="T136" s="77">
        <f>E136+(E136*$X$5)</f>
        <v>37770.300000000003</v>
      </c>
      <c r="U136" s="79">
        <f>(R136-J136)/ABS(J136)</f>
        <v>-1</v>
      </c>
      <c r="Z136" s="78"/>
    </row>
    <row r="137" spans="1:26">
      <c r="A137" s="49">
        <f t="shared" si="18"/>
        <v>134</v>
      </c>
      <c r="B137" s="51">
        <v>135</v>
      </c>
      <c r="C137" s="48">
        <v>-1</v>
      </c>
      <c r="D137" s="15" t="s">
        <v>282</v>
      </c>
      <c r="E137" s="16">
        <v>119650</v>
      </c>
      <c r="F137" s="62">
        <f t="shared" si="19"/>
        <v>22244.93177387914</v>
      </c>
      <c r="G137" s="60">
        <v>22823.3</v>
      </c>
      <c r="H137" s="54">
        <v>2.6000000000000002E-2</v>
      </c>
      <c r="I137" s="62">
        <f t="shared" si="16"/>
        <v>1714.2241379310346</v>
      </c>
      <c r="J137" s="44">
        <v>-1590.8</v>
      </c>
      <c r="K137" s="57">
        <v>-1.9279999999999999</v>
      </c>
      <c r="L137" s="66">
        <f t="shared" si="17"/>
        <v>493</v>
      </c>
      <c r="M137" s="90">
        <f t="shared" si="20"/>
        <v>24414.1</v>
      </c>
      <c r="N137" s="44">
        <v>13501.2</v>
      </c>
      <c r="O137" s="41">
        <v>25021</v>
      </c>
      <c r="P137" s="60">
        <f>G137*(1+X141)</f>
        <v>22823.3</v>
      </c>
      <c r="Q137" s="76">
        <f t="shared" si="21"/>
        <v>135</v>
      </c>
      <c r="R137" s="60"/>
      <c r="S137" s="80" t="e">
        <f t="shared" si="22"/>
        <v>#N/A</v>
      </c>
      <c r="T137" s="77">
        <f>E137+(E137*$X$5)</f>
        <v>107685</v>
      </c>
      <c r="U137" s="79">
        <f>(R137-J137)/ABS(J137)</f>
        <v>1</v>
      </c>
      <c r="Z137" s="78"/>
    </row>
    <row r="138" spans="1:26">
      <c r="A138" s="49">
        <f t="shared" si="18"/>
        <v>139</v>
      </c>
      <c r="B138" s="51">
        <v>136</v>
      </c>
      <c r="C138" s="48">
        <v>3</v>
      </c>
      <c r="D138" s="15" t="s">
        <v>284</v>
      </c>
      <c r="E138" s="16">
        <v>27000</v>
      </c>
      <c r="F138" s="62">
        <f t="shared" si="19"/>
        <v>21394.460093896712</v>
      </c>
      <c r="G138" s="60">
        <v>22785.1</v>
      </c>
      <c r="H138" s="54">
        <v>6.5000000000000002E-2</v>
      </c>
      <c r="I138" s="62">
        <f t="shared" si="16"/>
        <v>613.28125</v>
      </c>
      <c r="J138" s="44">
        <v>471</v>
      </c>
      <c r="K138" s="57">
        <v>-0.23200000000000001</v>
      </c>
      <c r="L138" s="66">
        <f t="shared" si="17"/>
        <v>342</v>
      </c>
      <c r="M138" s="90">
        <f t="shared" si="20"/>
        <v>22314.1</v>
      </c>
      <c r="N138" s="44">
        <v>10904.5</v>
      </c>
      <c r="O138" s="41">
        <v>3756.8</v>
      </c>
      <c r="P138" s="60">
        <f>G138*(1+X142)</f>
        <v>22785.1</v>
      </c>
      <c r="Q138" s="76">
        <f t="shared" si="21"/>
        <v>136</v>
      </c>
      <c r="R138" s="60"/>
      <c r="S138" s="80" t="e">
        <f t="shared" si="22"/>
        <v>#N/A</v>
      </c>
      <c r="T138" s="77">
        <f>E138+(E138*$X$5)</f>
        <v>24300</v>
      </c>
      <c r="U138" s="79">
        <f>(R138-J138)/ABS(J138)</f>
        <v>-1</v>
      </c>
      <c r="Z138" s="78"/>
    </row>
    <row r="139" spans="1:26">
      <c r="A139" s="49">
        <f t="shared" si="18"/>
        <v>133</v>
      </c>
      <c r="B139" s="51">
        <v>137</v>
      </c>
      <c r="C139" s="48">
        <v>-4</v>
      </c>
      <c r="D139" s="15" t="s">
        <v>286</v>
      </c>
      <c r="E139" s="16">
        <v>35400</v>
      </c>
      <c r="F139" s="62">
        <f t="shared" si="19"/>
        <v>22286.274509803919</v>
      </c>
      <c r="G139" s="60">
        <v>22732</v>
      </c>
      <c r="H139" s="54">
        <v>0.02</v>
      </c>
      <c r="I139" s="62">
        <f t="shared" si="16"/>
        <v>2466.5314401622718</v>
      </c>
      <c r="J139" s="44">
        <v>-4864</v>
      </c>
      <c r="K139" s="57">
        <v>-2.972</v>
      </c>
      <c r="L139" s="66">
        <f t="shared" si="17"/>
        <v>496</v>
      </c>
      <c r="M139" s="90">
        <f t="shared" si="20"/>
        <v>27596</v>
      </c>
      <c r="N139" s="44">
        <v>32686</v>
      </c>
      <c r="O139" s="41">
        <v>69023.7</v>
      </c>
      <c r="P139" s="60">
        <f>G139*(1+X143)</f>
        <v>22732</v>
      </c>
      <c r="Q139" s="76">
        <f t="shared" si="21"/>
        <v>137</v>
      </c>
      <c r="R139" s="60"/>
      <c r="S139" s="80" t="e">
        <f t="shared" si="22"/>
        <v>#N/A</v>
      </c>
      <c r="T139" s="77">
        <f>E139+(E139*$X$5)</f>
        <v>31860</v>
      </c>
      <c r="U139" s="79">
        <f>(R139-J139)/ABS(J139)</f>
        <v>1</v>
      </c>
      <c r="Z139" s="78"/>
    </row>
    <row r="140" spans="1:26">
      <c r="A140" s="49">
        <f t="shared" si="18"/>
        <v>145</v>
      </c>
      <c r="B140" s="51">
        <v>138</v>
      </c>
      <c r="C140" s="48">
        <v>7</v>
      </c>
      <c r="D140" s="15" t="s">
        <v>288</v>
      </c>
      <c r="E140" s="16">
        <v>23300</v>
      </c>
      <c r="F140" s="62">
        <f t="shared" si="19"/>
        <v>20774.401473296501</v>
      </c>
      <c r="G140" s="60">
        <v>22561</v>
      </c>
      <c r="H140" s="54">
        <v>8.5999999999999993E-2</v>
      </c>
      <c r="I140" s="62">
        <f t="shared" si="16"/>
        <v>1006.9586573884568</v>
      </c>
      <c r="J140" s="44">
        <v>4920</v>
      </c>
      <c r="K140" s="57">
        <v>3.8860000000000001</v>
      </c>
      <c r="L140" s="66">
        <f t="shared" si="17"/>
        <v>61</v>
      </c>
      <c r="M140" s="90">
        <f t="shared" si="20"/>
        <v>17641</v>
      </c>
      <c r="N140" s="44">
        <v>34986</v>
      </c>
      <c r="O140" s="41">
        <v>77895</v>
      </c>
      <c r="P140" s="60">
        <f>G140*(1+X144)</f>
        <v>22561</v>
      </c>
      <c r="Q140" s="76">
        <f t="shared" si="21"/>
        <v>138</v>
      </c>
      <c r="R140" s="60"/>
      <c r="S140" s="80" t="e">
        <f t="shared" si="22"/>
        <v>#N/A</v>
      </c>
      <c r="T140" s="77">
        <f>E140+(E140*$X$5)</f>
        <v>20970</v>
      </c>
      <c r="U140" s="79">
        <f>(R140-J140)/ABS(J140)</f>
        <v>-1</v>
      </c>
      <c r="Z140" s="78"/>
    </row>
    <row r="141" spans="1:26">
      <c r="A141" s="49">
        <f t="shared" si="18"/>
        <v>116</v>
      </c>
      <c r="B141" s="51">
        <v>139</v>
      </c>
      <c r="C141" s="48">
        <v>-23</v>
      </c>
      <c r="D141" s="15" t="s">
        <v>290</v>
      </c>
      <c r="E141" s="16">
        <v>11000</v>
      </c>
      <c r="F141" s="62">
        <f t="shared" si="19"/>
        <v>26093.16037735849</v>
      </c>
      <c r="G141" s="60">
        <v>22127</v>
      </c>
      <c r="H141" s="54">
        <v>-0.152</v>
      </c>
      <c r="I141" s="62">
        <f t="shared" si="16"/>
        <v>4626.8023748939777</v>
      </c>
      <c r="J141" s="44">
        <v>5455</v>
      </c>
      <c r="K141" s="57">
        <v>0.17899999999999999</v>
      </c>
      <c r="L141" s="66">
        <f t="shared" si="17"/>
        <v>53</v>
      </c>
      <c r="M141" s="90">
        <f t="shared" si="20"/>
        <v>16672</v>
      </c>
      <c r="N141" s="44">
        <v>63675</v>
      </c>
      <c r="O141" s="41">
        <v>82881</v>
      </c>
      <c r="P141" s="60">
        <f>G141*(1+X145)</f>
        <v>22127</v>
      </c>
      <c r="Q141" s="76">
        <f t="shared" si="21"/>
        <v>139</v>
      </c>
      <c r="R141" s="60"/>
      <c r="S141" s="80" t="e">
        <f t="shared" si="22"/>
        <v>#N/A</v>
      </c>
      <c r="T141" s="77">
        <f>E141+(E141*$X$5)</f>
        <v>9900</v>
      </c>
      <c r="U141" s="79">
        <f>(R141-J141)/ABS(J141)</f>
        <v>-1</v>
      </c>
      <c r="Z141" s="78"/>
    </row>
    <row r="142" spans="1:26">
      <c r="A142" s="49">
        <f t="shared" si="18"/>
        <v>159</v>
      </c>
      <c r="B142" s="51">
        <v>140</v>
      </c>
      <c r="C142" s="48">
        <v>19</v>
      </c>
      <c r="D142" s="15" t="s">
        <v>292</v>
      </c>
      <c r="E142" s="16">
        <v>199000</v>
      </c>
      <c r="F142" s="62">
        <f t="shared" si="19"/>
        <v>19064.193270060397</v>
      </c>
      <c r="G142" s="60">
        <v>22095.4</v>
      </c>
      <c r="H142" s="54">
        <v>0.159</v>
      </c>
      <c r="I142" s="62">
        <f t="shared" si="16"/>
        <v>128.99850523168908</v>
      </c>
      <c r="J142" s="44">
        <v>86.3</v>
      </c>
      <c r="K142" s="57">
        <v>-0.33100000000000002</v>
      </c>
      <c r="L142" s="66">
        <f t="shared" si="17"/>
        <v>439</v>
      </c>
      <c r="M142" s="90">
        <f t="shared" si="20"/>
        <v>22009.100000000002</v>
      </c>
      <c r="N142" s="44">
        <v>12045.6</v>
      </c>
      <c r="O142" s="41">
        <v>4113.8999999999996</v>
      </c>
      <c r="P142" s="60">
        <f>G142*(1+X146)</f>
        <v>22095.4</v>
      </c>
      <c r="Q142" s="76">
        <f t="shared" si="21"/>
        <v>140</v>
      </c>
      <c r="R142" s="60"/>
      <c r="S142" s="80" t="e">
        <f t="shared" si="22"/>
        <v>#N/A</v>
      </c>
      <c r="T142" s="77">
        <f>E142+(E142*$X$5)</f>
        <v>179100</v>
      </c>
      <c r="U142" s="79">
        <f>(R142-J142)/ABS(J142)</f>
        <v>-1</v>
      </c>
      <c r="Z142" s="78"/>
    </row>
    <row r="143" spans="1:26">
      <c r="A143" s="49">
        <f t="shared" si="18"/>
        <v>143</v>
      </c>
      <c r="B143" s="51">
        <v>141</v>
      </c>
      <c r="C143" s="48">
        <v>2</v>
      </c>
      <c r="D143" s="15" t="s">
        <v>294</v>
      </c>
      <c r="E143" s="16">
        <v>30000</v>
      </c>
      <c r="F143" s="62">
        <f t="shared" si="19"/>
        <v>21044.21052631579</v>
      </c>
      <c r="G143" s="60">
        <v>21991.200000000001</v>
      </c>
      <c r="H143" s="54">
        <v>4.4999999999999998E-2</v>
      </c>
      <c r="I143" s="62">
        <f t="shared" si="16"/>
        <v>545.24975514201776</v>
      </c>
      <c r="J143" s="44">
        <v>556.70000000000005</v>
      </c>
      <c r="K143" s="57">
        <v>2.1000000000000001E-2</v>
      </c>
      <c r="L143" s="66">
        <f t="shared" si="17"/>
        <v>323</v>
      </c>
      <c r="M143" s="90">
        <f t="shared" si="20"/>
        <v>21434.5</v>
      </c>
      <c r="N143" s="44">
        <v>8519.7999999999993</v>
      </c>
      <c r="O143" s="41">
        <v>4964.7</v>
      </c>
      <c r="P143" s="60">
        <f>G143*(1+X147)</f>
        <v>21991.200000000001</v>
      </c>
      <c r="Q143" s="76">
        <f t="shared" si="21"/>
        <v>141</v>
      </c>
      <c r="R143" s="60"/>
      <c r="S143" s="80" t="e">
        <f t="shared" si="22"/>
        <v>#N/A</v>
      </c>
      <c r="T143" s="77">
        <f>E143+(E143*$X$5)</f>
        <v>27000</v>
      </c>
      <c r="U143" s="79">
        <f>(R143-J143)/ABS(J143)</f>
        <v>-1</v>
      </c>
      <c r="Z143" s="78"/>
    </row>
    <row r="144" spans="1:26">
      <c r="A144" s="49">
        <f t="shared" si="18"/>
        <v>142</v>
      </c>
      <c r="B144" s="51">
        <v>142</v>
      </c>
      <c r="C144" s="48">
        <v>0</v>
      </c>
      <c r="D144" s="15" t="s">
        <v>296</v>
      </c>
      <c r="E144" s="16">
        <v>58803</v>
      </c>
      <c r="F144" s="62">
        <f t="shared" si="19"/>
        <v>21160.886319845857</v>
      </c>
      <c r="G144" s="60">
        <v>21965</v>
      </c>
      <c r="H144" s="54">
        <v>3.7999999999999999E-2</v>
      </c>
      <c r="I144" s="62">
        <f t="shared" si="16"/>
        <v>3486.5629420084861</v>
      </c>
      <c r="J144" s="44">
        <v>2465</v>
      </c>
      <c r="K144" s="57">
        <v>-0.29299999999999998</v>
      </c>
      <c r="L144" s="66">
        <f t="shared" si="17"/>
        <v>118</v>
      </c>
      <c r="M144" s="90">
        <f t="shared" si="20"/>
        <v>19500</v>
      </c>
      <c r="N144" s="44">
        <v>26243</v>
      </c>
      <c r="O144" s="41">
        <v>28690.1</v>
      </c>
      <c r="P144" s="60">
        <f>G144*(1+X148)</f>
        <v>21965</v>
      </c>
      <c r="Q144" s="76">
        <f t="shared" si="21"/>
        <v>142</v>
      </c>
      <c r="R144" s="60"/>
      <c r="S144" s="80" t="e">
        <f t="shared" si="22"/>
        <v>#N/A</v>
      </c>
      <c r="T144" s="77">
        <f>E144+(E144*$X$5)</f>
        <v>52922.7</v>
      </c>
      <c r="U144" s="79">
        <f>(R144-J144)/ABS(J144)</f>
        <v>-1</v>
      </c>
      <c r="Z144" s="78"/>
    </row>
    <row r="145" spans="1:26">
      <c r="A145" s="49">
        <f t="shared" si="18"/>
        <v>137</v>
      </c>
      <c r="B145" s="51">
        <v>143</v>
      </c>
      <c r="C145" s="48">
        <v>-6</v>
      </c>
      <c r="D145" s="15" t="s">
        <v>298</v>
      </c>
      <c r="E145" s="16">
        <v>11390</v>
      </c>
      <c r="F145" s="62">
        <f t="shared" si="19"/>
        <v>21671.314741035858</v>
      </c>
      <c r="G145" s="60">
        <v>21758</v>
      </c>
      <c r="H145" s="54">
        <v>4.0000000000000001E-3</v>
      </c>
      <c r="I145" s="62">
        <f t="shared" si="16"/>
        <v>4605.6782334384861</v>
      </c>
      <c r="J145" s="44">
        <v>2920</v>
      </c>
      <c r="K145" s="57">
        <v>-0.36599999999999999</v>
      </c>
      <c r="L145" s="66">
        <f t="shared" si="17"/>
        <v>100</v>
      </c>
      <c r="M145" s="90">
        <f t="shared" si="20"/>
        <v>18838</v>
      </c>
      <c r="N145" s="44">
        <v>140406</v>
      </c>
      <c r="O145" s="41">
        <v>37442.5</v>
      </c>
      <c r="P145" s="60">
        <f>G145*(1+X149)</f>
        <v>21758</v>
      </c>
      <c r="Q145" s="76">
        <f t="shared" si="21"/>
        <v>143</v>
      </c>
      <c r="R145" s="60"/>
      <c r="S145" s="80" t="e">
        <f t="shared" si="22"/>
        <v>#N/A</v>
      </c>
      <c r="T145" s="77">
        <f>E145+(E145*$X$5)</f>
        <v>10251</v>
      </c>
      <c r="U145" s="79">
        <f>(R145-J145)/ABS(J145)</f>
        <v>-1</v>
      </c>
      <c r="Z145" s="78"/>
    </row>
    <row r="146" spans="1:26">
      <c r="A146" s="49">
        <f t="shared" si="18"/>
        <v>260</v>
      </c>
      <c r="B146" s="51">
        <v>144</v>
      </c>
      <c r="C146" s="48">
        <v>116</v>
      </c>
      <c r="D146" s="15" t="s">
        <v>300</v>
      </c>
      <c r="E146" s="16">
        <v>48817</v>
      </c>
      <c r="F146" s="62">
        <f t="shared" si="19"/>
        <v>11759.616438356165</v>
      </c>
      <c r="G146" s="60">
        <v>21461.3</v>
      </c>
      <c r="H146" s="54">
        <v>0.82499999999999996</v>
      </c>
      <c r="I146" s="62" t="e">
        <f t="shared" si="16"/>
        <v>#VALUE!</v>
      </c>
      <c r="J146" s="44">
        <v>-976.1</v>
      </c>
      <c r="K146" s="57" t="s">
        <v>14</v>
      </c>
      <c r="L146" s="66">
        <f t="shared" si="17"/>
        <v>491</v>
      </c>
      <c r="M146" s="90">
        <f t="shared" si="20"/>
        <v>22437.399999999998</v>
      </c>
      <c r="N146" s="44">
        <v>29739.599999999999</v>
      </c>
      <c r="O146" s="41">
        <v>48337.8</v>
      </c>
      <c r="P146" s="60">
        <f>G146*(1+X150)</f>
        <v>21461.3</v>
      </c>
      <c r="Q146" s="76">
        <f t="shared" si="21"/>
        <v>144</v>
      </c>
      <c r="R146" s="60"/>
      <c r="S146" s="80" t="e">
        <f t="shared" si="22"/>
        <v>#N/A</v>
      </c>
      <c r="T146" s="77">
        <f>E146+(E146*$X$5)</f>
        <v>43935.3</v>
      </c>
      <c r="U146" s="79">
        <f>(R146-J146)/ABS(J146)</f>
        <v>1</v>
      </c>
      <c r="Z146" s="78"/>
    </row>
    <row r="147" spans="1:26">
      <c r="A147" s="49">
        <f t="shared" si="18"/>
        <v>138</v>
      </c>
      <c r="B147" s="51">
        <v>145</v>
      </c>
      <c r="C147" s="48">
        <v>-7</v>
      </c>
      <c r="D147" s="15" t="s">
        <v>302</v>
      </c>
      <c r="E147" s="16">
        <v>26000</v>
      </c>
      <c r="F147" s="62">
        <f t="shared" si="19"/>
        <v>21542.052313883298</v>
      </c>
      <c r="G147" s="60">
        <v>21412.799999999999</v>
      </c>
      <c r="H147" s="54">
        <v>-6.0000000000000001E-3</v>
      </c>
      <c r="I147" s="62">
        <f t="shared" si="16"/>
        <v>434.6871569703622</v>
      </c>
      <c r="J147" s="44">
        <v>396</v>
      </c>
      <c r="K147" s="57">
        <v>-8.8999999999999996E-2</v>
      </c>
      <c r="L147" s="66">
        <f t="shared" si="17"/>
        <v>366</v>
      </c>
      <c r="M147" s="90">
        <f t="shared" si="20"/>
        <v>21016.799999999999</v>
      </c>
      <c r="N147" s="44">
        <v>10665.1</v>
      </c>
      <c r="O147" s="41">
        <v>3216.9</v>
      </c>
      <c r="P147" s="60">
        <f>G147*(1+X151)</f>
        <v>21412.799999999999</v>
      </c>
      <c r="Q147" s="76">
        <f t="shared" si="21"/>
        <v>145</v>
      </c>
      <c r="R147" s="60"/>
      <c r="S147" s="80" t="e">
        <f t="shared" si="22"/>
        <v>#N/A</v>
      </c>
      <c r="T147" s="77">
        <f>E147+(E147*$X$5)</f>
        <v>23400</v>
      </c>
      <c r="U147" s="79">
        <f>(R147-J147)/ABS(J147)</f>
        <v>-1</v>
      </c>
      <c r="Z147" s="78"/>
    </row>
    <row r="148" spans="1:26">
      <c r="A148" s="49">
        <f t="shared" si="18"/>
        <v>207</v>
      </c>
      <c r="B148" s="51">
        <v>146</v>
      </c>
      <c r="C148" s="48">
        <v>61</v>
      </c>
      <c r="D148" s="15" t="s">
        <v>304</v>
      </c>
      <c r="E148" s="16">
        <v>90000</v>
      </c>
      <c r="F148" s="62">
        <f t="shared" si="19"/>
        <v>14207.789613848201</v>
      </c>
      <c r="G148" s="60">
        <v>21340.1</v>
      </c>
      <c r="H148" s="54">
        <v>0.502</v>
      </c>
      <c r="I148" s="62">
        <f t="shared" si="16"/>
        <v>691.28738621586479</v>
      </c>
      <c r="J148" s="44">
        <v>1063.2</v>
      </c>
      <c r="K148" s="57">
        <v>0.53800000000000003</v>
      </c>
      <c r="L148" s="66">
        <f t="shared" si="17"/>
        <v>231</v>
      </c>
      <c r="M148" s="90">
        <f t="shared" si="20"/>
        <v>20276.899999999998</v>
      </c>
      <c r="N148" s="44">
        <v>13456.8</v>
      </c>
      <c r="O148" s="41">
        <v>16607</v>
      </c>
      <c r="P148" s="60">
        <f>G148*(1+X152)</f>
        <v>21340.1</v>
      </c>
      <c r="Q148" s="76">
        <f t="shared" si="21"/>
        <v>146</v>
      </c>
      <c r="R148" s="60"/>
      <c r="S148" s="80" t="e">
        <f t="shared" si="22"/>
        <v>#N/A</v>
      </c>
      <c r="T148" s="77">
        <f>E148+(E148*$X$5)</f>
        <v>81000</v>
      </c>
      <c r="U148" s="79">
        <f>(R148-J148)/ABS(J148)</f>
        <v>-1</v>
      </c>
      <c r="Z148" s="78"/>
    </row>
    <row r="149" spans="1:26">
      <c r="A149" s="49">
        <f t="shared" si="18"/>
        <v>148</v>
      </c>
      <c r="B149" s="51">
        <v>147</v>
      </c>
      <c r="C149" s="48">
        <v>1</v>
      </c>
      <c r="D149" s="15" t="s">
        <v>306</v>
      </c>
      <c r="E149" s="16">
        <v>169000</v>
      </c>
      <c r="F149" s="62">
        <f t="shared" si="19"/>
        <v>20472.894482091</v>
      </c>
      <c r="G149" s="60">
        <v>21148.5</v>
      </c>
      <c r="H149" s="54">
        <v>3.3000000000000002E-2</v>
      </c>
      <c r="I149" s="62">
        <f t="shared" si="16"/>
        <v>1314.0571428571427</v>
      </c>
      <c r="J149" s="44">
        <v>1149.8</v>
      </c>
      <c r="K149" s="57">
        <v>-0.125</v>
      </c>
      <c r="L149" s="66">
        <f t="shared" si="17"/>
        <v>218</v>
      </c>
      <c r="M149" s="90">
        <f t="shared" si="20"/>
        <v>19998.7</v>
      </c>
      <c r="N149" s="44">
        <v>11600.7</v>
      </c>
      <c r="O149" s="41">
        <v>8470.4</v>
      </c>
      <c r="P149" s="60">
        <f>G149*(1+X153)</f>
        <v>21148.5</v>
      </c>
      <c r="Q149" s="76">
        <f t="shared" si="21"/>
        <v>147</v>
      </c>
      <c r="R149" s="60"/>
      <c r="S149" s="80" t="e">
        <f t="shared" si="22"/>
        <v>#N/A</v>
      </c>
      <c r="T149" s="77">
        <f>E149+(E149*$X$5)</f>
        <v>152100</v>
      </c>
      <c r="U149" s="79">
        <f>(R149-J149)/ABS(J149)</f>
        <v>-1</v>
      </c>
      <c r="Z149" s="78"/>
    </row>
    <row r="150" spans="1:26">
      <c r="A150" s="49">
        <f t="shared" si="18"/>
        <v>140</v>
      </c>
      <c r="B150" s="51">
        <v>148</v>
      </c>
      <c r="C150" s="48">
        <v>-8</v>
      </c>
      <c r="D150" s="15" t="s">
        <v>308</v>
      </c>
      <c r="E150" s="16">
        <v>92000</v>
      </c>
      <c r="F150" s="62">
        <f t="shared" si="19"/>
        <v>21249.494949494951</v>
      </c>
      <c r="G150" s="60">
        <v>21037</v>
      </c>
      <c r="H150" s="54">
        <v>-0.01</v>
      </c>
      <c r="I150" s="62">
        <f t="shared" si="16"/>
        <v>349.90439770554497</v>
      </c>
      <c r="J150" s="44">
        <v>-183</v>
      </c>
      <c r="K150" s="57">
        <v>-1.5229999999999999</v>
      </c>
      <c r="L150" s="66">
        <f t="shared" si="17"/>
        <v>476</v>
      </c>
      <c r="M150" s="90">
        <f t="shared" si="20"/>
        <v>21220</v>
      </c>
      <c r="N150" s="44">
        <v>18347</v>
      </c>
      <c r="O150" s="41">
        <v>8454.6</v>
      </c>
      <c r="P150" s="60">
        <f>G150*(1+X154)</f>
        <v>21037</v>
      </c>
      <c r="Q150" s="76">
        <f t="shared" si="21"/>
        <v>148</v>
      </c>
      <c r="R150" s="60"/>
      <c r="S150" s="80" t="e">
        <f t="shared" si="22"/>
        <v>#N/A</v>
      </c>
      <c r="T150" s="77">
        <f>E150+(E150*$X$5)</f>
        <v>82800</v>
      </c>
      <c r="U150" s="79">
        <f>(R150-J150)/ABS(J150)</f>
        <v>1</v>
      </c>
      <c r="Z150" s="78"/>
    </row>
    <row r="151" spans="1:26">
      <c r="A151" s="49">
        <f t="shared" si="18"/>
        <v>131</v>
      </c>
      <c r="B151" s="51">
        <v>149</v>
      </c>
      <c r="C151" s="48">
        <v>-18</v>
      </c>
      <c r="D151" s="15" t="s">
        <v>310</v>
      </c>
      <c r="E151" s="16">
        <v>210000</v>
      </c>
      <c r="F151" s="62">
        <f t="shared" si="19"/>
        <v>22828.664495114008</v>
      </c>
      <c r="G151" s="60">
        <v>21025.200000000001</v>
      </c>
      <c r="H151" s="54">
        <v>-7.9000000000000001E-2</v>
      </c>
      <c r="I151" s="62">
        <f t="shared" si="16"/>
        <v>5192.1998247151623</v>
      </c>
      <c r="J151" s="44">
        <v>5924.3</v>
      </c>
      <c r="K151" s="57">
        <v>0.14099999999999999</v>
      </c>
      <c r="L151" s="66">
        <f t="shared" si="17"/>
        <v>48</v>
      </c>
      <c r="M151" s="90">
        <f t="shared" si="20"/>
        <v>15100.900000000001</v>
      </c>
      <c r="N151" s="44">
        <v>32811.199999999997</v>
      </c>
      <c r="O151" s="41">
        <v>145333.79999999999</v>
      </c>
      <c r="P151" s="60">
        <f>G151*(1+X155)</f>
        <v>21025.200000000001</v>
      </c>
      <c r="Q151" s="76">
        <f t="shared" si="21"/>
        <v>149</v>
      </c>
      <c r="R151" s="60"/>
      <c r="S151" s="80" t="e">
        <f t="shared" si="22"/>
        <v>#N/A</v>
      </c>
      <c r="T151" s="77">
        <f>E151+(E151*$X$5)</f>
        <v>189000</v>
      </c>
      <c r="U151" s="79">
        <f>(R151-J151)/ABS(J151)</f>
        <v>-1</v>
      </c>
      <c r="Z151" s="78"/>
    </row>
    <row r="152" spans="1:26">
      <c r="A152" s="49">
        <f t="shared" si="18"/>
        <v>150</v>
      </c>
      <c r="B152" s="51">
        <v>150</v>
      </c>
      <c r="C152" s="48">
        <v>0</v>
      </c>
      <c r="D152" s="15" t="s">
        <v>312</v>
      </c>
      <c r="E152" s="16">
        <v>15000</v>
      </c>
      <c r="F152" s="62">
        <f t="shared" si="19"/>
        <v>17652.836579170194</v>
      </c>
      <c r="G152" s="60">
        <v>20848</v>
      </c>
      <c r="H152" s="54">
        <v>0.18100000000000002</v>
      </c>
      <c r="I152" s="62">
        <f t="shared" si="16"/>
        <v>1692.063492063492</v>
      </c>
      <c r="J152" s="44">
        <v>12259</v>
      </c>
      <c r="K152" s="57">
        <v>6.2450000000000001</v>
      </c>
      <c r="L152" s="66">
        <f t="shared" si="17"/>
        <v>19</v>
      </c>
      <c r="M152" s="90">
        <f t="shared" si="20"/>
        <v>8589</v>
      </c>
      <c r="N152" s="44">
        <v>50124</v>
      </c>
      <c r="O152" s="41">
        <v>119034.7</v>
      </c>
      <c r="P152" s="60">
        <f>G152*(1+X156)</f>
        <v>20848</v>
      </c>
      <c r="Q152" s="76">
        <f t="shared" si="21"/>
        <v>150</v>
      </c>
      <c r="R152" s="60"/>
      <c r="S152" s="80" t="e">
        <f t="shared" si="22"/>
        <v>#N/A</v>
      </c>
      <c r="T152" s="77">
        <f>E152+(E152*$X$5)</f>
        <v>13500</v>
      </c>
      <c r="U152" s="79">
        <f>(R152-J152)/ABS(J152)</f>
        <v>-1</v>
      </c>
      <c r="Z152" s="78"/>
    </row>
    <row r="153" spans="1:26">
      <c r="A153" s="49">
        <f t="shared" si="18"/>
        <v>127</v>
      </c>
      <c r="B153" s="51">
        <v>151</v>
      </c>
      <c r="C153" s="48">
        <v>-24</v>
      </c>
      <c r="D153" s="15" t="s">
        <v>314</v>
      </c>
      <c r="E153" s="16">
        <v>176000</v>
      </c>
      <c r="F153" s="62">
        <f t="shared" si="19"/>
        <v>22886.438809261301</v>
      </c>
      <c r="G153" s="60">
        <v>20758</v>
      </c>
      <c r="H153" s="54">
        <v>-9.3000000000000013E-2</v>
      </c>
      <c r="I153" s="62">
        <f t="shared" si="16"/>
        <v>1371.9424460431653</v>
      </c>
      <c r="J153" s="44">
        <v>1907</v>
      </c>
      <c r="K153" s="57">
        <v>0.39</v>
      </c>
      <c r="L153" s="66">
        <f t="shared" si="17"/>
        <v>154</v>
      </c>
      <c r="M153" s="90">
        <f t="shared" si="20"/>
        <v>18851</v>
      </c>
      <c r="N153" s="44">
        <v>23696</v>
      </c>
      <c r="O153" s="41">
        <v>42117.1</v>
      </c>
      <c r="P153" s="60">
        <f>G153*(1+X157)</f>
        <v>20758</v>
      </c>
      <c r="Q153" s="76">
        <f t="shared" si="21"/>
        <v>151</v>
      </c>
      <c r="R153" s="60"/>
      <c r="S153" s="80" t="e">
        <f t="shared" si="22"/>
        <v>#N/A</v>
      </c>
      <c r="T153" s="77">
        <f>E153+(E153*$X$5)</f>
        <v>158400</v>
      </c>
      <c r="U153" s="79">
        <f>(R153-J153)/ABS(J153)</f>
        <v>-1</v>
      </c>
      <c r="Z153" s="78"/>
    </row>
    <row r="154" spans="1:26">
      <c r="A154" s="49">
        <f t="shared" si="18"/>
        <v>158</v>
      </c>
      <c r="B154" s="51">
        <v>152</v>
      </c>
      <c r="C154" s="48">
        <v>6</v>
      </c>
      <c r="D154" s="15" t="s">
        <v>316</v>
      </c>
      <c r="E154" s="16">
        <v>71600</v>
      </c>
      <c r="F154" s="62">
        <f t="shared" si="19"/>
        <v>19099.907493061979</v>
      </c>
      <c r="G154" s="60">
        <v>20647</v>
      </c>
      <c r="H154" s="54">
        <v>8.1000000000000003E-2</v>
      </c>
      <c r="I154" s="62">
        <f t="shared" si="16"/>
        <v>397.05882352941177</v>
      </c>
      <c r="J154" s="44">
        <v>675</v>
      </c>
      <c r="K154" s="57">
        <v>0.7</v>
      </c>
      <c r="L154" s="66">
        <f t="shared" si="17"/>
        <v>294</v>
      </c>
      <c r="M154" s="90">
        <f t="shared" si="20"/>
        <v>19972</v>
      </c>
      <c r="N154" s="44">
        <v>29235</v>
      </c>
      <c r="O154" s="41">
        <v>13978.3</v>
      </c>
      <c r="P154" s="60">
        <f>G154*(1+X158)</f>
        <v>20647</v>
      </c>
      <c r="Q154" s="76">
        <f t="shared" si="21"/>
        <v>152</v>
      </c>
      <c r="R154" s="60"/>
      <c r="S154" s="80" t="e">
        <f t="shared" si="22"/>
        <v>#N/A</v>
      </c>
      <c r="T154" s="77">
        <f>E154+(E154*$X$5)</f>
        <v>64440</v>
      </c>
      <c r="U154" s="79">
        <f>(R154-J154)/ABS(J154)</f>
        <v>-1</v>
      </c>
      <c r="Z154" s="78"/>
    </row>
    <row r="155" spans="1:26">
      <c r="A155" s="49">
        <f t="shared" si="18"/>
        <v>161</v>
      </c>
      <c r="B155" s="51">
        <v>153</v>
      </c>
      <c r="C155" s="48">
        <v>8</v>
      </c>
      <c r="D155" s="15" t="s">
        <v>318</v>
      </c>
      <c r="E155" s="16">
        <v>17000</v>
      </c>
      <c r="F155" s="62">
        <f t="shared" si="19"/>
        <v>18351.736420302761</v>
      </c>
      <c r="G155" s="60">
        <v>20609</v>
      </c>
      <c r="H155" s="54">
        <v>0.12300000000000001</v>
      </c>
      <c r="I155" s="62">
        <f t="shared" si="16"/>
        <v>6697.659297789337</v>
      </c>
      <c r="J155" s="44">
        <v>10301</v>
      </c>
      <c r="K155" s="57">
        <v>0.53800000000000003</v>
      </c>
      <c r="L155" s="66">
        <f t="shared" si="17"/>
        <v>26</v>
      </c>
      <c r="M155" s="90">
        <f t="shared" si="20"/>
        <v>10308</v>
      </c>
      <c r="N155" s="44">
        <v>69225</v>
      </c>
      <c r="O155" s="41">
        <v>343774.2</v>
      </c>
      <c r="P155" s="60">
        <f>G155*(1+X159)</f>
        <v>20609</v>
      </c>
      <c r="Q155" s="76">
        <f t="shared" si="21"/>
        <v>153</v>
      </c>
      <c r="R155" s="60"/>
      <c r="S155" s="80" t="e">
        <f t="shared" si="22"/>
        <v>#N/A</v>
      </c>
      <c r="T155" s="77">
        <f>E155+(E155*$X$5)</f>
        <v>15300</v>
      </c>
      <c r="U155" s="79">
        <f>(R155-J155)/ABS(J155)</f>
        <v>-1</v>
      </c>
      <c r="Z155" s="78"/>
    </row>
    <row r="156" spans="1:26">
      <c r="A156" s="49">
        <f t="shared" si="18"/>
        <v>230</v>
      </c>
      <c r="B156" s="51">
        <v>154</v>
      </c>
      <c r="C156" s="48">
        <v>76</v>
      </c>
      <c r="D156" s="15" t="s">
        <v>320</v>
      </c>
      <c r="E156" s="16">
        <v>11626</v>
      </c>
      <c r="F156" s="62">
        <f t="shared" si="19"/>
        <v>12643.884449907804</v>
      </c>
      <c r="G156" s="60">
        <v>20571.599999999999</v>
      </c>
      <c r="H156" s="54">
        <v>0.627</v>
      </c>
      <c r="I156" s="62">
        <f t="shared" si="16"/>
        <v>810.61185468451242</v>
      </c>
      <c r="J156" s="44">
        <v>1695.8</v>
      </c>
      <c r="K156" s="57">
        <v>1.0920000000000001</v>
      </c>
      <c r="L156" s="66">
        <f t="shared" si="17"/>
        <v>165</v>
      </c>
      <c r="M156" s="90">
        <f t="shared" si="20"/>
        <v>18875.8</v>
      </c>
      <c r="N156" s="44">
        <v>28566.2</v>
      </c>
      <c r="O156" s="41">
        <v>15513.8</v>
      </c>
      <c r="P156" s="60">
        <f>G156*(1+X160)</f>
        <v>20571.599999999999</v>
      </c>
      <c r="Q156" s="76">
        <f t="shared" si="21"/>
        <v>154</v>
      </c>
      <c r="R156" s="60"/>
      <c r="S156" s="80" t="e">
        <f t="shared" si="22"/>
        <v>#N/A</v>
      </c>
      <c r="T156" s="77">
        <f>E156+(E156*$X$5)</f>
        <v>10463.4</v>
      </c>
      <c r="U156" s="79">
        <f>(R156-J156)/ABS(J156)</f>
        <v>-1</v>
      </c>
      <c r="Z156" s="78"/>
    </row>
    <row r="157" spans="1:26">
      <c r="A157" s="49">
        <f t="shared" si="18"/>
        <v>170</v>
      </c>
      <c r="B157" s="51">
        <v>155</v>
      </c>
      <c r="C157" s="48">
        <v>15</v>
      </c>
      <c r="D157" s="15" t="s">
        <v>322</v>
      </c>
      <c r="E157" s="16">
        <v>12000</v>
      </c>
      <c r="F157" s="62">
        <f t="shared" si="19"/>
        <v>17011.75</v>
      </c>
      <c r="G157" s="60">
        <v>20414.099999999999</v>
      </c>
      <c r="H157" s="54">
        <v>0.2</v>
      </c>
      <c r="I157" s="62">
        <f t="shared" si="16"/>
        <v>373.66185216652508</v>
      </c>
      <c r="J157" s="44">
        <v>439.8</v>
      </c>
      <c r="K157" s="57">
        <v>0.17699999999999999</v>
      </c>
      <c r="L157" s="66">
        <f t="shared" si="17"/>
        <v>352</v>
      </c>
      <c r="M157" s="90">
        <f t="shared" si="20"/>
        <v>19974.3</v>
      </c>
      <c r="N157" s="44">
        <v>11764.7</v>
      </c>
      <c r="O157" s="41">
        <v>13569</v>
      </c>
      <c r="P157" s="60">
        <f>G157*(1+X161)</f>
        <v>20414.099999999999</v>
      </c>
      <c r="Q157" s="76">
        <f t="shared" si="21"/>
        <v>155</v>
      </c>
      <c r="R157" s="60"/>
      <c r="S157" s="80" t="e">
        <f t="shared" si="22"/>
        <v>#N/A</v>
      </c>
      <c r="T157" s="77">
        <f>E157+(E157*$X$5)</f>
        <v>10800</v>
      </c>
      <c r="U157" s="79">
        <f>(R157-J157)/ABS(J157)</f>
        <v>-1</v>
      </c>
      <c r="Z157" s="78"/>
    </row>
    <row r="158" spans="1:26">
      <c r="A158" s="49">
        <f t="shared" si="18"/>
        <v>157</v>
      </c>
      <c r="B158" s="51">
        <v>156</v>
      </c>
      <c r="C158" s="48">
        <v>1</v>
      </c>
      <c r="D158" s="15" t="s">
        <v>324</v>
      </c>
      <c r="E158" s="16">
        <v>81500</v>
      </c>
      <c r="F158" s="62">
        <f t="shared" si="19"/>
        <v>19101.983002832862</v>
      </c>
      <c r="G158" s="60">
        <v>20229</v>
      </c>
      <c r="H158" s="54">
        <v>5.9000000000000004E-2</v>
      </c>
      <c r="I158" s="62">
        <f t="shared" si="16"/>
        <v>859.44206008583694</v>
      </c>
      <c r="J158" s="44">
        <v>801</v>
      </c>
      <c r="K158" s="57">
        <v>-6.8000000000000005E-2</v>
      </c>
      <c r="L158" s="66">
        <f t="shared" si="17"/>
        <v>271</v>
      </c>
      <c r="M158" s="90">
        <f t="shared" si="20"/>
        <v>19428</v>
      </c>
      <c r="N158" s="44">
        <v>12469</v>
      </c>
      <c r="O158" s="41">
        <v>11220.9</v>
      </c>
      <c r="P158" s="60">
        <f>G158*(1+X162)</f>
        <v>20229</v>
      </c>
      <c r="Q158" s="76">
        <f t="shared" si="21"/>
        <v>156</v>
      </c>
      <c r="R158" s="60"/>
      <c r="S158" s="80" t="e">
        <f t="shared" si="22"/>
        <v>#N/A</v>
      </c>
      <c r="T158" s="77">
        <f>E158+(E158*$X$5)</f>
        <v>73350</v>
      </c>
      <c r="U158" s="79">
        <f>(R158-J158)/ABS(J158)</f>
        <v>-1</v>
      </c>
      <c r="Z158" s="78"/>
    </row>
    <row r="159" spans="1:26">
      <c r="A159" s="49">
        <f t="shared" si="18"/>
        <v>164</v>
      </c>
      <c r="B159" s="51">
        <v>157</v>
      </c>
      <c r="C159" s="48">
        <v>7</v>
      </c>
      <c r="D159" s="15" t="s">
        <v>326</v>
      </c>
      <c r="E159" s="16">
        <v>87000</v>
      </c>
      <c r="F159" s="62">
        <f t="shared" si="19"/>
        <v>18207.317073170732</v>
      </c>
      <c r="G159" s="60">
        <v>20155.5</v>
      </c>
      <c r="H159" s="54">
        <v>0.107</v>
      </c>
      <c r="I159" s="62">
        <f t="shared" si="16"/>
        <v>339.55223880597015</v>
      </c>
      <c r="J159" s="44">
        <v>136.5</v>
      </c>
      <c r="K159" s="57">
        <v>-0.59799999999999998</v>
      </c>
      <c r="L159" s="66">
        <f t="shared" si="17"/>
        <v>428</v>
      </c>
      <c r="M159" s="90">
        <f t="shared" si="20"/>
        <v>20019</v>
      </c>
      <c r="N159" s="44">
        <v>14681.1</v>
      </c>
      <c r="O159" s="41">
        <v>4631.3</v>
      </c>
      <c r="P159" s="60">
        <f>G159*(1+X163)</f>
        <v>20155.5</v>
      </c>
      <c r="Q159" s="76">
        <f t="shared" si="21"/>
        <v>157</v>
      </c>
      <c r="R159" s="60"/>
      <c r="S159" s="80" t="e">
        <f t="shared" si="22"/>
        <v>#N/A</v>
      </c>
      <c r="T159" s="77">
        <f>E159+(E159*$X$5)</f>
        <v>78300</v>
      </c>
      <c r="U159" s="79">
        <f>(R159-J159)/ABS(J159)</f>
        <v>-1</v>
      </c>
      <c r="Z159" s="78"/>
    </row>
    <row r="160" spans="1:26">
      <c r="A160" s="49">
        <f t="shared" si="18"/>
        <v>169</v>
      </c>
      <c r="B160" s="51">
        <v>158</v>
      </c>
      <c r="C160" s="48">
        <v>11</v>
      </c>
      <c r="D160" s="15" t="s">
        <v>328</v>
      </c>
      <c r="E160" s="16">
        <v>231600</v>
      </c>
      <c r="F160" s="62">
        <f t="shared" si="19"/>
        <v>17052.551020408162</v>
      </c>
      <c r="G160" s="60">
        <v>20053.8</v>
      </c>
      <c r="H160" s="54">
        <v>0.17600000000000002</v>
      </c>
      <c r="I160" s="62">
        <f t="shared" si="16"/>
        <v>301.20240480961928</v>
      </c>
      <c r="J160" s="44">
        <v>300.60000000000002</v>
      </c>
      <c r="K160" s="57">
        <v>-2E-3</v>
      </c>
      <c r="L160" s="66">
        <f t="shared" si="17"/>
        <v>387</v>
      </c>
      <c r="M160" s="90">
        <f t="shared" si="20"/>
        <v>19753.2</v>
      </c>
      <c r="N160" s="44">
        <v>11480.4</v>
      </c>
      <c r="O160" s="41">
        <v>4885.1000000000004</v>
      </c>
      <c r="P160" s="60">
        <f>G160*(1+X164)</f>
        <v>20053.8</v>
      </c>
      <c r="Q160" s="76">
        <f t="shared" si="21"/>
        <v>158</v>
      </c>
      <c r="R160" s="60"/>
      <c r="S160" s="80" t="e">
        <f t="shared" si="22"/>
        <v>#N/A</v>
      </c>
      <c r="T160" s="77">
        <f>E160+(E160*$X$5)</f>
        <v>208440</v>
      </c>
      <c r="U160" s="79">
        <f>(R160-J160)/ABS(J160)</f>
        <v>-1</v>
      </c>
      <c r="Z160" s="78"/>
    </row>
    <row r="161" spans="1:26">
      <c r="A161" s="49">
        <f t="shared" si="18"/>
        <v>165</v>
      </c>
      <c r="B161" s="51">
        <v>159</v>
      </c>
      <c r="C161" s="48">
        <v>6</v>
      </c>
      <c r="D161" s="15" t="s">
        <v>330</v>
      </c>
      <c r="E161" s="16">
        <v>51996</v>
      </c>
      <c r="F161" s="62">
        <f t="shared" si="19"/>
        <v>18027.95311091073</v>
      </c>
      <c r="G161" s="60">
        <v>19993</v>
      </c>
      <c r="H161" s="54">
        <v>0.109</v>
      </c>
      <c r="I161" s="62">
        <f t="shared" si="16"/>
        <v>5338.3685800604226</v>
      </c>
      <c r="J161" s="44">
        <v>5301</v>
      </c>
      <c r="K161" s="57">
        <v>-7.0000000000000001E-3</v>
      </c>
      <c r="L161" s="66">
        <f t="shared" si="17"/>
        <v>56</v>
      </c>
      <c r="M161" s="90">
        <f t="shared" si="20"/>
        <v>14692</v>
      </c>
      <c r="N161" s="44">
        <v>382315</v>
      </c>
      <c r="O161" s="41">
        <v>55640.1</v>
      </c>
      <c r="P161" s="60">
        <f>G161*(1+X165)</f>
        <v>19993</v>
      </c>
      <c r="Q161" s="76">
        <f t="shared" si="21"/>
        <v>159</v>
      </c>
      <c r="R161" s="60"/>
      <c r="S161" s="80" t="e">
        <f t="shared" si="22"/>
        <v>#N/A</v>
      </c>
      <c r="T161" s="77">
        <f>E161+(E161*$X$5)</f>
        <v>46796.4</v>
      </c>
      <c r="U161" s="79">
        <f>(R161-J161)/ABS(J161)</f>
        <v>-1</v>
      </c>
      <c r="Z161" s="78"/>
    </row>
    <row r="162" spans="1:26">
      <c r="A162" s="49">
        <f t="shared" si="18"/>
        <v>162</v>
      </c>
      <c r="B162" s="51">
        <v>160</v>
      </c>
      <c r="C162" s="48">
        <v>2</v>
      </c>
      <c r="D162" s="15" t="s">
        <v>332</v>
      </c>
      <c r="E162" s="16">
        <v>71000</v>
      </c>
      <c r="F162" s="62">
        <f t="shared" si="19"/>
        <v>18334.562211981567</v>
      </c>
      <c r="G162" s="60">
        <v>19893</v>
      </c>
      <c r="H162" s="54">
        <v>8.5000000000000006E-2</v>
      </c>
      <c r="I162" s="62">
        <f t="shared" si="16"/>
        <v>2491.4473684210525</v>
      </c>
      <c r="J162" s="44">
        <v>2650.9</v>
      </c>
      <c r="K162" s="57">
        <v>6.4000000000000001E-2</v>
      </c>
      <c r="L162" s="66">
        <f t="shared" si="17"/>
        <v>109</v>
      </c>
      <c r="M162" s="90">
        <f t="shared" si="20"/>
        <v>17242.099999999999</v>
      </c>
      <c r="N162" s="44">
        <v>47832.5</v>
      </c>
      <c r="O162" s="41">
        <v>94485.9</v>
      </c>
      <c r="P162" s="60">
        <f>G162*(1+X166)</f>
        <v>19893</v>
      </c>
      <c r="Q162" s="76">
        <f t="shared" si="21"/>
        <v>160</v>
      </c>
      <c r="R162" s="60"/>
      <c r="S162" s="80" t="e">
        <f t="shared" si="22"/>
        <v>#N/A</v>
      </c>
      <c r="T162" s="77">
        <f>E162+(E162*$X$5)</f>
        <v>63900</v>
      </c>
      <c r="U162" s="79">
        <f>(R162-J162)/ABS(J162)</f>
        <v>-1</v>
      </c>
      <c r="Z162" s="78"/>
    </row>
    <row r="163" spans="1:26">
      <c r="A163" s="49">
        <f t="shared" si="18"/>
        <v>156</v>
      </c>
      <c r="B163" s="51">
        <v>161</v>
      </c>
      <c r="C163" s="48">
        <v>-5</v>
      </c>
      <c r="D163" s="15" t="s">
        <v>334</v>
      </c>
      <c r="E163" s="16">
        <v>18500</v>
      </c>
      <c r="F163" s="62">
        <f t="shared" si="19"/>
        <v>19230.843840931135</v>
      </c>
      <c r="G163" s="60">
        <v>19827</v>
      </c>
      <c r="H163" s="54">
        <v>3.1E-2</v>
      </c>
      <c r="I163" s="62" t="e">
        <f t="shared" si="16"/>
        <v>#VALUE!</v>
      </c>
      <c r="J163" s="44">
        <v>1807</v>
      </c>
      <c r="K163" s="57" t="s">
        <v>14</v>
      </c>
      <c r="L163" s="66">
        <f t="shared" si="17"/>
        <v>160</v>
      </c>
      <c r="M163" s="90">
        <f t="shared" si="20"/>
        <v>18020</v>
      </c>
      <c r="N163" s="44">
        <v>62307</v>
      </c>
      <c r="O163" s="41">
        <v>17872.900000000001</v>
      </c>
      <c r="P163" s="60">
        <f>G163*(1+X167)</f>
        <v>19827</v>
      </c>
      <c r="Q163" s="76">
        <f t="shared" si="21"/>
        <v>161</v>
      </c>
      <c r="R163" s="60"/>
      <c r="S163" s="80" t="e">
        <f t="shared" si="22"/>
        <v>#N/A</v>
      </c>
      <c r="T163" s="77">
        <f>E163+(E163*$X$5)</f>
        <v>16650</v>
      </c>
      <c r="U163" s="79">
        <f>(R163-J163)/ABS(J163)</f>
        <v>-1</v>
      </c>
      <c r="Z163" s="78"/>
    </row>
    <row r="164" spans="1:26">
      <c r="A164" s="49">
        <f t="shared" si="18"/>
        <v>154</v>
      </c>
      <c r="B164" s="51">
        <v>162</v>
      </c>
      <c r="C164" s="48">
        <v>-8</v>
      </c>
      <c r="D164" s="15" t="s">
        <v>336</v>
      </c>
      <c r="E164" s="16">
        <v>8300</v>
      </c>
      <c r="F164" s="62">
        <f t="shared" si="19"/>
        <v>19490.566037735851</v>
      </c>
      <c r="G164" s="60">
        <v>19627</v>
      </c>
      <c r="H164" s="54">
        <v>6.9999999999999993E-3</v>
      </c>
      <c r="I164" s="62">
        <f t="shared" si="16"/>
        <v>10224.669603524228</v>
      </c>
      <c r="J164" s="44">
        <v>6963</v>
      </c>
      <c r="K164" s="57">
        <v>-0.31900000000000001</v>
      </c>
      <c r="L164" s="66">
        <f t="shared" si="17"/>
        <v>37</v>
      </c>
      <c r="M164" s="90">
        <f t="shared" si="20"/>
        <v>12664</v>
      </c>
      <c r="N164" s="44">
        <v>55638</v>
      </c>
      <c r="O164" s="41">
        <v>107648.6</v>
      </c>
      <c r="P164" s="60">
        <f>G164*(1+X168)</f>
        <v>19627</v>
      </c>
      <c r="Q164" s="76">
        <f t="shared" si="21"/>
        <v>162</v>
      </c>
      <c r="R164" s="60"/>
      <c r="S164" s="80" t="e">
        <f t="shared" si="22"/>
        <v>#N/A</v>
      </c>
      <c r="T164" s="77">
        <f>E164+(E164*$X$5)</f>
        <v>7470</v>
      </c>
      <c r="U164" s="79">
        <f>(R164-J164)/ABS(J164)</f>
        <v>-1</v>
      </c>
      <c r="Z164" s="78"/>
    </row>
    <row r="165" spans="1:26">
      <c r="A165" s="49">
        <f t="shared" si="18"/>
        <v>175</v>
      </c>
      <c r="B165" s="51">
        <v>163</v>
      </c>
      <c r="C165" s="48">
        <v>12</v>
      </c>
      <c r="D165" s="15" t="s">
        <v>338</v>
      </c>
      <c r="E165" s="16">
        <v>51300</v>
      </c>
      <c r="F165" s="62">
        <f t="shared" si="19"/>
        <v>16621.107266435989</v>
      </c>
      <c r="G165" s="60">
        <v>19214</v>
      </c>
      <c r="H165" s="54">
        <v>0.156</v>
      </c>
      <c r="I165" s="62">
        <f t="shared" ref="I165:I228" si="23">J165/(1+K165)</f>
        <v>4090.1246404602111</v>
      </c>
      <c r="J165" s="44">
        <v>4266</v>
      </c>
      <c r="K165" s="57">
        <v>4.2999999999999997E-2</v>
      </c>
      <c r="L165" s="66">
        <f t="shared" si="17"/>
        <v>68</v>
      </c>
      <c r="M165" s="90">
        <f t="shared" si="20"/>
        <v>14948</v>
      </c>
      <c r="N165" s="44">
        <v>362873</v>
      </c>
      <c r="O165" s="41">
        <v>48152.7</v>
      </c>
      <c r="P165" s="60">
        <f>G165*(1+X169)</f>
        <v>19214</v>
      </c>
      <c r="Q165" s="76">
        <f t="shared" si="21"/>
        <v>163</v>
      </c>
      <c r="R165" s="60"/>
      <c r="S165" s="80" t="e">
        <f t="shared" si="22"/>
        <v>#N/A</v>
      </c>
      <c r="T165" s="77">
        <f>E165+(E165*$X$5)</f>
        <v>46170</v>
      </c>
      <c r="U165" s="79">
        <f>(R165-J165)/ABS(J165)</f>
        <v>-1</v>
      </c>
      <c r="Z165" s="78"/>
    </row>
    <row r="166" spans="1:26">
      <c r="A166" s="49">
        <f t="shared" si="18"/>
        <v>153</v>
      </c>
      <c r="B166" s="51">
        <v>164</v>
      </c>
      <c r="C166" s="48">
        <v>-11</v>
      </c>
      <c r="D166" s="15" t="s">
        <v>340</v>
      </c>
      <c r="E166" s="16">
        <v>53349</v>
      </c>
      <c r="F166" s="62">
        <f t="shared" si="19"/>
        <v>19517.922606924643</v>
      </c>
      <c r="G166" s="60">
        <v>19166.599999999999</v>
      </c>
      <c r="H166" s="54">
        <v>-1.8000000000000002E-2</v>
      </c>
      <c r="I166" s="62">
        <f t="shared" si="23"/>
        <v>191.31914893617022</v>
      </c>
      <c r="J166" s="44">
        <v>224.8</v>
      </c>
      <c r="K166" s="57">
        <v>0.17499999999999999</v>
      </c>
      <c r="L166" s="66">
        <f t="shared" si="17"/>
        <v>407</v>
      </c>
      <c r="M166" s="90">
        <f t="shared" si="20"/>
        <v>18941.8</v>
      </c>
      <c r="N166" s="44">
        <v>8913.6</v>
      </c>
      <c r="O166" s="41">
        <v>5137.6000000000004</v>
      </c>
      <c r="P166" s="60">
        <f>G166*(1+X170)</f>
        <v>19166.599999999999</v>
      </c>
      <c r="Q166" s="76">
        <f t="shared" si="21"/>
        <v>164</v>
      </c>
      <c r="R166" s="60"/>
      <c r="S166" s="80" t="e">
        <f t="shared" si="22"/>
        <v>#N/A</v>
      </c>
      <c r="T166" s="77">
        <f>E166+(E166*$X$5)</f>
        <v>48014.1</v>
      </c>
      <c r="U166" s="79">
        <f>(R166-J166)/ABS(J166)</f>
        <v>-1</v>
      </c>
      <c r="Z166" s="78"/>
    </row>
    <row r="167" spans="1:26">
      <c r="A167" s="49">
        <f t="shared" si="18"/>
        <v>128</v>
      </c>
      <c r="B167" s="51">
        <v>165</v>
      </c>
      <c r="C167" s="48">
        <v>-37</v>
      </c>
      <c r="D167" s="15" t="s">
        <v>342</v>
      </c>
      <c r="E167" s="16">
        <v>15400</v>
      </c>
      <c r="F167" s="62">
        <f t="shared" si="19"/>
        <v>22880.889423076926</v>
      </c>
      <c r="G167" s="60">
        <v>19036.900000000001</v>
      </c>
      <c r="H167" s="54">
        <v>-0.16800000000000001</v>
      </c>
      <c r="I167" s="62">
        <f t="shared" si="23"/>
        <v>524.83221476510062</v>
      </c>
      <c r="J167" s="44">
        <v>-156.4</v>
      </c>
      <c r="K167" s="57">
        <v>-1.298</v>
      </c>
      <c r="L167" s="66">
        <f t="shared" si="17"/>
        <v>474</v>
      </c>
      <c r="M167" s="90">
        <f t="shared" si="20"/>
        <v>19193.300000000003</v>
      </c>
      <c r="N167" s="44">
        <v>9596.7999999999993</v>
      </c>
      <c r="O167" s="41">
        <v>4702.5</v>
      </c>
      <c r="P167" s="60">
        <f>G167*(1+X171)</f>
        <v>19036.900000000001</v>
      </c>
      <c r="Q167" s="76">
        <f t="shared" si="21"/>
        <v>165</v>
      </c>
      <c r="R167" s="60"/>
      <c r="S167" s="80" t="e">
        <f t="shared" si="22"/>
        <v>#N/A</v>
      </c>
      <c r="T167" s="77">
        <f>E167+(E167*$X$5)</f>
        <v>13860</v>
      </c>
      <c r="U167" s="79">
        <f>(R167-J167)/ABS(J167)</f>
        <v>1</v>
      </c>
      <c r="Z167" s="78"/>
    </row>
    <row r="168" spans="1:26">
      <c r="A168" s="49">
        <f t="shared" si="18"/>
        <v>136</v>
      </c>
      <c r="B168" s="51">
        <v>166</v>
      </c>
      <c r="C168" s="48">
        <v>-30</v>
      </c>
      <c r="D168" s="15" t="s">
        <v>344</v>
      </c>
      <c r="E168" s="16">
        <v>29034</v>
      </c>
      <c r="F168" s="62">
        <f t="shared" si="19"/>
        <v>21739.977090492554</v>
      </c>
      <c r="G168" s="60">
        <v>18979</v>
      </c>
      <c r="H168" s="54">
        <v>-0.127</v>
      </c>
      <c r="I168" s="62">
        <f t="shared" si="23"/>
        <v>2430.6451612903224</v>
      </c>
      <c r="J168" s="44">
        <v>1507</v>
      </c>
      <c r="K168" s="57">
        <v>-0.38</v>
      </c>
      <c r="L168" s="66">
        <f t="shared" si="17"/>
        <v>184</v>
      </c>
      <c r="M168" s="90">
        <f t="shared" si="20"/>
        <v>17472</v>
      </c>
      <c r="N168" s="44">
        <v>23396</v>
      </c>
      <c r="O168" s="41">
        <v>13874.6</v>
      </c>
      <c r="P168" s="60">
        <f>G168*(1+X172)</f>
        <v>18979</v>
      </c>
      <c r="Q168" s="76">
        <f t="shared" si="21"/>
        <v>166</v>
      </c>
      <c r="R168" s="60"/>
      <c r="S168" s="80" t="e">
        <f t="shared" si="22"/>
        <v>#N/A</v>
      </c>
      <c r="T168" s="77">
        <f>E168+(E168*$X$5)</f>
        <v>26130.6</v>
      </c>
      <c r="U168" s="79">
        <f>(R168-J168)/ABS(J168)</f>
        <v>-1</v>
      </c>
      <c r="Z168" s="78"/>
    </row>
    <row r="169" spans="1:26">
      <c r="A169" s="49">
        <f t="shared" si="18"/>
        <v>220</v>
      </c>
      <c r="B169" s="51">
        <v>167</v>
      </c>
      <c r="C169" s="48">
        <v>53</v>
      </c>
      <c r="D169" s="15" t="s">
        <v>346</v>
      </c>
      <c r="E169" s="16">
        <v>11000</v>
      </c>
      <c r="F169" s="62">
        <f t="shared" si="19"/>
        <v>13277.699859747547</v>
      </c>
      <c r="G169" s="60">
        <v>18934</v>
      </c>
      <c r="H169" s="54">
        <v>0.42599999999999999</v>
      </c>
      <c r="I169" s="62">
        <f t="shared" si="23"/>
        <v>1311.0123770231673</v>
      </c>
      <c r="J169" s="44">
        <v>4131</v>
      </c>
      <c r="K169" s="57">
        <v>2.1509999999999998</v>
      </c>
      <c r="L169" s="66">
        <f t="shared" si="17"/>
        <v>71</v>
      </c>
      <c r="M169" s="90">
        <f t="shared" si="20"/>
        <v>14803</v>
      </c>
      <c r="N169" s="44">
        <v>43854</v>
      </c>
      <c r="O169" s="41">
        <v>49509.5</v>
      </c>
      <c r="P169" s="60">
        <f>G169*(1+X173)</f>
        <v>18934</v>
      </c>
      <c r="Q169" s="76">
        <f t="shared" si="21"/>
        <v>167</v>
      </c>
      <c r="R169" s="60"/>
      <c r="S169" s="80" t="e">
        <f t="shared" si="22"/>
        <v>#N/A</v>
      </c>
      <c r="T169" s="77">
        <f>E169+(E169*$X$5)</f>
        <v>9900</v>
      </c>
      <c r="U169" s="79">
        <f>(R169-J169)/ABS(J169)</f>
        <v>-1</v>
      </c>
      <c r="Z169" s="78"/>
    </row>
    <row r="170" spans="1:26">
      <c r="A170" s="49">
        <f t="shared" si="18"/>
        <v>152</v>
      </c>
      <c r="B170" s="51">
        <v>168</v>
      </c>
      <c r="C170" s="48">
        <v>-16</v>
      </c>
      <c r="D170" s="15" t="s">
        <v>348</v>
      </c>
      <c r="E170" s="16">
        <v>11000</v>
      </c>
      <c r="F170" s="62">
        <f t="shared" si="19"/>
        <v>19884.21052631579</v>
      </c>
      <c r="G170" s="60">
        <v>18890</v>
      </c>
      <c r="H170" s="54">
        <v>-0.05</v>
      </c>
      <c r="I170" s="62" t="e">
        <f t="shared" si="23"/>
        <v>#VALUE!</v>
      </c>
      <c r="J170" s="44">
        <v>707</v>
      </c>
      <c r="K170" s="57" t="s">
        <v>14</v>
      </c>
      <c r="L170" s="66">
        <f t="shared" si="17"/>
        <v>291</v>
      </c>
      <c r="M170" s="90">
        <f t="shared" si="20"/>
        <v>18183</v>
      </c>
      <c r="N170" s="44">
        <v>7154</v>
      </c>
      <c r="O170" s="41">
        <v>8890.9</v>
      </c>
      <c r="P170" s="60">
        <f>G170*(1+X174)</f>
        <v>18890</v>
      </c>
      <c r="Q170" s="76">
        <f t="shared" si="21"/>
        <v>168</v>
      </c>
      <c r="R170" s="60"/>
      <c r="S170" s="80" t="e">
        <f t="shared" si="22"/>
        <v>#N/A</v>
      </c>
      <c r="T170" s="77">
        <f>E170+(E170*$X$5)</f>
        <v>9900</v>
      </c>
      <c r="U170" s="79">
        <f>(R170-J170)/ABS(J170)</f>
        <v>-1</v>
      </c>
      <c r="Z170" s="78"/>
    </row>
    <row r="171" spans="1:26">
      <c r="A171" s="49">
        <f t="shared" si="18"/>
        <v>177</v>
      </c>
      <c r="B171" s="51">
        <v>169</v>
      </c>
      <c r="C171" s="48">
        <v>8</v>
      </c>
      <c r="D171" s="15" t="s">
        <v>350</v>
      </c>
      <c r="E171" s="16">
        <v>50000</v>
      </c>
      <c r="F171" s="62">
        <f t="shared" si="19"/>
        <v>16305.570060922541</v>
      </c>
      <c r="G171" s="60">
        <v>18735.099999999999</v>
      </c>
      <c r="H171" s="54">
        <v>0.14899999999999999</v>
      </c>
      <c r="I171" s="62">
        <f t="shared" si="23"/>
        <v>616.81887366818876</v>
      </c>
      <c r="J171" s="44">
        <v>810.5</v>
      </c>
      <c r="K171" s="57">
        <v>0.314</v>
      </c>
      <c r="L171" s="66">
        <f t="shared" si="17"/>
        <v>269</v>
      </c>
      <c r="M171" s="90">
        <f t="shared" si="20"/>
        <v>17924.599999999999</v>
      </c>
      <c r="N171" s="44">
        <v>12683</v>
      </c>
      <c r="O171" s="41">
        <v>16350.1</v>
      </c>
      <c r="P171" s="60">
        <f>G171*(1+X175)</f>
        <v>18735.099999999999</v>
      </c>
      <c r="Q171" s="76">
        <f t="shared" si="21"/>
        <v>169</v>
      </c>
      <c r="R171" s="60"/>
      <c r="S171" s="80" t="e">
        <f t="shared" si="22"/>
        <v>#N/A</v>
      </c>
      <c r="T171" s="77">
        <f>E171+(E171*$X$5)</f>
        <v>45000</v>
      </c>
      <c r="U171" s="79">
        <f>(R171-J171)/ABS(J171)</f>
        <v>-1</v>
      </c>
      <c r="Z171" s="78"/>
    </row>
    <row r="172" spans="1:26">
      <c r="A172" s="49">
        <f t="shared" si="18"/>
        <v>176</v>
      </c>
      <c r="B172" s="51">
        <v>170</v>
      </c>
      <c r="C172" s="48">
        <v>6</v>
      </c>
      <c r="D172" s="15" t="s">
        <v>352</v>
      </c>
      <c r="E172" s="16">
        <v>26800</v>
      </c>
      <c r="F172" s="62">
        <f t="shared" si="19"/>
        <v>16412.334801762114</v>
      </c>
      <c r="G172" s="60">
        <v>18628</v>
      </c>
      <c r="H172" s="54">
        <v>0.13500000000000001</v>
      </c>
      <c r="I172" s="62">
        <f t="shared" si="23"/>
        <v>1817.0391061452515</v>
      </c>
      <c r="J172" s="44">
        <v>2602</v>
      </c>
      <c r="K172" s="57">
        <v>0.432</v>
      </c>
      <c r="L172" s="66">
        <f t="shared" si="17"/>
        <v>112</v>
      </c>
      <c r="M172" s="90">
        <f t="shared" si="20"/>
        <v>16026</v>
      </c>
      <c r="N172" s="44">
        <v>42216</v>
      </c>
      <c r="O172" s="41">
        <v>18678.400000000001</v>
      </c>
      <c r="P172" s="60">
        <f>G172*(1+X176)</f>
        <v>18628</v>
      </c>
      <c r="Q172" s="76">
        <f t="shared" si="21"/>
        <v>170</v>
      </c>
      <c r="R172" s="60"/>
      <c r="S172" s="80" t="e">
        <f t="shared" si="22"/>
        <v>#N/A</v>
      </c>
      <c r="T172" s="77">
        <f>E172+(E172*$X$5)</f>
        <v>24120</v>
      </c>
      <c r="U172" s="79">
        <f>(R172-J172)/ABS(J172)</f>
        <v>-1</v>
      </c>
      <c r="Z172" s="78"/>
    </row>
    <row r="173" spans="1:26">
      <c r="A173" s="49">
        <f t="shared" si="18"/>
        <v>163</v>
      </c>
      <c r="B173" s="51">
        <v>171</v>
      </c>
      <c r="C173" s="48">
        <v>-8</v>
      </c>
      <c r="D173" s="15" t="s">
        <v>354</v>
      </c>
      <c r="E173" s="16">
        <v>41000</v>
      </c>
      <c r="F173" s="62">
        <f t="shared" si="19"/>
        <v>18266.798418972332</v>
      </c>
      <c r="G173" s="60">
        <v>18486</v>
      </c>
      <c r="H173" s="54">
        <v>1.2E-2</v>
      </c>
      <c r="I173" s="62">
        <f t="shared" si="23"/>
        <v>2277.8675282714057</v>
      </c>
      <c r="J173" s="44">
        <v>1410</v>
      </c>
      <c r="K173" s="57">
        <v>-0.38100000000000001</v>
      </c>
      <c r="L173" s="66">
        <f t="shared" si="17"/>
        <v>194</v>
      </c>
      <c r="M173" s="90">
        <f t="shared" si="20"/>
        <v>17076</v>
      </c>
      <c r="N173" s="44">
        <v>14518</v>
      </c>
      <c r="O173" s="41">
        <v>42635.199999999997</v>
      </c>
      <c r="P173" s="60">
        <f>G173*(1+X177)</f>
        <v>18486</v>
      </c>
      <c r="Q173" s="76">
        <f t="shared" si="21"/>
        <v>171</v>
      </c>
      <c r="R173" s="60"/>
      <c r="S173" s="80" t="e">
        <f t="shared" si="22"/>
        <v>#N/A</v>
      </c>
      <c r="T173" s="77">
        <f>E173+(E173*$X$5)</f>
        <v>36900</v>
      </c>
      <c r="U173" s="79">
        <f>(R173-J173)/ABS(J173)</f>
        <v>-1</v>
      </c>
      <c r="Z173" s="78"/>
    </row>
    <row r="174" spans="1:26">
      <c r="A174" s="49">
        <f t="shared" si="18"/>
        <v>147</v>
      </c>
      <c r="B174" s="51">
        <v>172</v>
      </c>
      <c r="C174" s="48">
        <v>-25</v>
      </c>
      <c r="D174" s="15" t="s">
        <v>356</v>
      </c>
      <c r="E174" s="16">
        <v>102795</v>
      </c>
      <c r="F174" s="62">
        <f t="shared" si="19"/>
        <v>20622.747747747748</v>
      </c>
      <c r="G174" s="60">
        <v>18313</v>
      </c>
      <c r="H174" s="54">
        <v>-0.11199999999999999</v>
      </c>
      <c r="I174" s="62" t="e">
        <f t="shared" si="23"/>
        <v>#VALUE!</v>
      </c>
      <c r="J174" s="44">
        <v>111</v>
      </c>
      <c r="K174" s="57" t="s">
        <v>14</v>
      </c>
      <c r="L174" s="66">
        <f t="shared" si="17"/>
        <v>433</v>
      </c>
      <c r="M174" s="90">
        <f t="shared" si="20"/>
        <v>18202</v>
      </c>
      <c r="N174" s="44">
        <v>22409</v>
      </c>
      <c r="O174" s="41">
        <v>2968.6</v>
      </c>
      <c r="P174" s="60">
        <f>G174*(1+X178)</f>
        <v>18313</v>
      </c>
      <c r="Q174" s="76">
        <f t="shared" si="21"/>
        <v>172</v>
      </c>
      <c r="R174" s="60"/>
      <c r="S174" s="80" t="e">
        <f t="shared" si="22"/>
        <v>#N/A</v>
      </c>
      <c r="T174" s="77">
        <f>E174+(E174*$X$5)</f>
        <v>92515.5</v>
      </c>
      <c r="U174" s="79">
        <f>(R174-J174)/ABS(J174)</f>
        <v>-1</v>
      </c>
      <c r="Z174" s="78"/>
    </row>
    <row r="175" spans="1:26">
      <c r="A175" s="49">
        <f t="shared" si="18"/>
        <v>173</v>
      </c>
      <c r="B175" s="51">
        <v>173</v>
      </c>
      <c r="C175" s="48">
        <v>0</v>
      </c>
      <c r="D175" s="15" t="s">
        <v>358</v>
      </c>
      <c r="E175" s="16">
        <v>16500</v>
      </c>
      <c r="F175" s="62">
        <f t="shared" si="19"/>
        <v>16699.908508691675</v>
      </c>
      <c r="G175" s="60">
        <v>18253</v>
      </c>
      <c r="H175" s="54">
        <v>9.3000000000000013E-2</v>
      </c>
      <c r="I175" s="62">
        <f t="shared" si="23"/>
        <v>1934.8127600554785</v>
      </c>
      <c r="J175" s="44">
        <v>2790</v>
      </c>
      <c r="K175" s="57">
        <v>0.442</v>
      </c>
      <c r="L175" s="66">
        <f t="shared" si="17"/>
        <v>103</v>
      </c>
      <c r="M175" s="90">
        <f t="shared" si="20"/>
        <v>15463</v>
      </c>
      <c r="N175" s="44">
        <v>106792</v>
      </c>
      <c r="O175" s="41">
        <v>22644.6</v>
      </c>
      <c r="P175" s="60">
        <f>G175*(1+X179)</f>
        <v>18253</v>
      </c>
      <c r="Q175" s="76">
        <f t="shared" si="21"/>
        <v>173</v>
      </c>
      <c r="R175" s="60"/>
      <c r="S175" s="80" t="e">
        <f t="shared" si="22"/>
        <v>#N/A</v>
      </c>
      <c r="T175" s="77">
        <f>E175+(E175*$X$5)</f>
        <v>14850</v>
      </c>
      <c r="U175" s="79">
        <f>(R175-J175)/ABS(J175)</f>
        <v>-1</v>
      </c>
      <c r="Z175" s="78"/>
    </row>
    <row r="176" spans="1:26">
      <c r="A176" s="49">
        <f t="shared" si="18"/>
        <v>174</v>
      </c>
      <c r="B176" s="51">
        <v>174</v>
      </c>
      <c r="C176" s="48">
        <v>0</v>
      </c>
      <c r="D176" s="15" t="s">
        <v>360</v>
      </c>
      <c r="E176" s="16">
        <v>25110</v>
      </c>
      <c r="F176" s="62">
        <f t="shared" si="19"/>
        <v>16629.787234042553</v>
      </c>
      <c r="G176" s="60">
        <v>17976.8</v>
      </c>
      <c r="H176" s="54">
        <v>8.1000000000000003E-2</v>
      </c>
      <c r="I176" s="62">
        <f t="shared" si="23"/>
        <v>627.10103871576962</v>
      </c>
      <c r="J176" s="44">
        <v>664.1</v>
      </c>
      <c r="K176" s="57">
        <v>5.8999999999999997E-2</v>
      </c>
      <c r="L176" s="66">
        <f t="shared" si="17"/>
        <v>296</v>
      </c>
      <c r="M176" s="90">
        <f t="shared" si="20"/>
        <v>17312.7</v>
      </c>
      <c r="N176" s="44">
        <v>17486.3</v>
      </c>
      <c r="O176" s="41">
        <v>11690</v>
      </c>
      <c r="P176" s="60">
        <f>G176*(1+X180)</f>
        <v>17976.8</v>
      </c>
      <c r="Q176" s="76">
        <f t="shared" si="21"/>
        <v>174</v>
      </c>
      <c r="R176" s="60"/>
      <c r="S176" s="80" t="e">
        <f t="shared" si="22"/>
        <v>#N/A</v>
      </c>
      <c r="T176" s="77">
        <f>E176+(E176*$X$5)</f>
        <v>22599</v>
      </c>
      <c r="U176" s="79">
        <f>(R176-J176)/ABS(J176)</f>
        <v>-1</v>
      </c>
      <c r="Z176" s="78"/>
    </row>
    <row r="177" spans="1:26">
      <c r="A177" s="49">
        <f t="shared" si="18"/>
        <v>206</v>
      </c>
      <c r="B177" s="51">
        <v>175</v>
      </c>
      <c r="C177" s="48">
        <v>31</v>
      </c>
      <c r="D177" s="15" t="s">
        <v>362</v>
      </c>
      <c r="E177" s="16">
        <v>3622</v>
      </c>
      <c r="F177" s="62">
        <f t="shared" si="19"/>
        <v>14251.568785197105</v>
      </c>
      <c r="G177" s="60">
        <v>17714.7</v>
      </c>
      <c r="H177" s="54">
        <v>0.24299999999999999</v>
      </c>
      <c r="I177" s="62">
        <f t="shared" si="23"/>
        <v>805.57593543653707</v>
      </c>
      <c r="J177" s="44">
        <v>1098</v>
      </c>
      <c r="K177" s="57">
        <v>0.36299999999999999</v>
      </c>
      <c r="L177" s="66">
        <f t="shared" si="17"/>
        <v>226</v>
      </c>
      <c r="M177" s="90">
        <f t="shared" si="20"/>
        <v>16616.7</v>
      </c>
      <c r="N177" s="44">
        <v>10994.6</v>
      </c>
      <c r="O177" s="41">
        <v>8413.6</v>
      </c>
      <c r="P177" s="60">
        <f>G177*(1+X181)</f>
        <v>17714.7</v>
      </c>
      <c r="Q177" s="76">
        <f t="shared" si="21"/>
        <v>175</v>
      </c>
      <c r="R177" s="60"/>
      <c r="S177" s="80" t="e">
        <f t="shared" si="22"/>
        <v>#N/A</v>
      </c>
      <c r="T177" s="77">
        <f>E177+(E177*$X$5)</f>
        <v>3259.8</v>
      </c>
      <c r="U177" s="79">
        <f>(R177-J177)/ABS(J177)</f>
        <v>-1</v>
      </c>
      <c r="Z177" s="78"/>
    </row>
    <row r="178" spans="1:26">
      <c r="A178" s="49">
        <f t="shared" si="18"/>
        <v>171</v>
      </c>
      <c r="B178" s="51">
        <v>176</v>
      </c>
      <c r="C178" s="48">
        <v>-5</v>
      </c>
      <c r="D178" s="15" t="s">
        <v>364</v>
      </c>
      <c r="E178" s="16">
        <v>15000</v>
      </c>
      <c r="F178" s="62">
        <f t="shared" si="19"/>
        <v>16764.89058039962</v>
      </c>
      <c r="G178" s="60">
        <v>17619.900000000001</v>
      </c>
      <c r="H178" s="54">
        <v>5.0999999999999997E-2</v>
      </c>
      <c r="I178" s="62">
        <f t="shared" si="23"/>
        <v>96.31604459524965</v>
      </c>
      <c r="J178" s="44">
        <v>198.7</v>
      </c>
      <c r="K178" s="57">
        <v>1.0629999999999999</v>
      </c>
      <c r="L178" s="66">
        <f t="shared" si="17"/>
        <v>411</v>
      </c>
      <c r="M178" s="90">
        <f t="shared" si="20"/>
        <v>17421.2</v>
      </c>
      <c r="N178" s="44">
        <v>4000.9</v>
      </c>
      <c r="O178" s="41">
        <v>4170.2</v>
      </c>
      <c r="P178" s="60">
        <f>G178*(1+X182)</f>
        <v>17619.900000000001</v>
      </c>
      <c r="Q178" s="76">
        <f t="shared" si="21"/>
        <v>176</v>
      </c>
      <c r="R178" s="60"/>
      <c r="S178" s="80" t="e">
        <f t="shared" si="22"/>
        <v>#N/A</v>
      </c>
      <c r="T178" s="77">
        <f>E178+(E178*$X$5)</f>
        <v>13500</v>
      </c>
      <c r="U178" s="79">
        <f>(R178-J178)/ABS(J178)</f>
        <v>-1</v>
      </c>
      <c r="Z178" s="78"/>
    </row>
    <row r="179" spans="1:26">
      <c r="A179" s="49">
        <f t="shared" si="18"/>
        <v>190</v>
      </c>
      <c r="B179" s="51">
        <v>177</v>
      </c>
      <c r="C179" s="48">
        <v>13</v>
      </c>
      <c r="D179" s="15" t="s">
        <v>366</v>
      </c>
      <c r="E179" s="16">
        <v>53368</v>
      </c>
      <c r="F179" s="62">
        <f t="shared" si="19"/>
        <v>14986.752136752139</v>
      </c>
      <c r="G179" s="60">
        <v>17534.5</v>
      </c>
      <c r="H179" s="54">
        <v>0.17</v>
      </c>
      <c r="I179" s="62">
        <f t="shared" si="23"/>
        <v>1771.0862619808308</v>
      </c>
      <c r="J179" s="44">
        <v>1108.7</v>
      </c>
      <c r="K179" s="57">
        <v>-0.374</v>
      </c>
      <c r="L179" s="66">
        <f t="shared" si="17"/>
        <v>223</v>
      </c>
      <c r="M179" s="90">
        <f t="shared" si="20"/>
        <v>16425.8</v>
      </c>
      <c r="N179" s="44">
        <v>19134.3</v>
      </c>
      <c r="O179" s="41">
        <v>39918.5</v>
      </c>
      <c r="P179" s="60">
        <f>G179*(1+X183)</f>
        <v>17534.5</v>
      </c>
      <c r="Q179" s="76">
        <f t="shared" si="21"/>
        <v>177</v>
      </c>
      <c r="R179" s="60"/>
      <c r="S179" s="80" t="e">
        <f t="shared" si="22"/>
        <v>#N/A</v>
      </c>
      <c r="T179" s="77">
        <f>E179+(E179*$X$5)</f>
        <v>48031.199999999997</v>
      </c>
      <c r="U179" s="79">
        <f>(R179-J179)/ABS(J179)</f>
        <v>-1</v>
      </c>
      <c r="Z179" s="78"/>
    </row>
    <row r="180" spans="1:26">
      <c r="A180" s="49">
        <f t="shared" si="18"/>
        <v>178</v>
      </c>
      <c r="B180" s="51">
        <v>178</v>
      </c>
      <c r="C180" s="48">
        <v>0</v>
      </c>
      <c r="D180" s="15" t="s">
        <v>368</v>
      </c>
      <c r="E180" s="16">
        <v>87500</v>
      </c>
      <c r="F180" s="62">
        <f t="shared" si="19"/>
        <v>16299.625468164793</v>
      </c>
      <c r="G180" s="60">
        <v>17408</v>
      </c>
      <c r="H180" s="54">
        <v>6.8000000000000005E-2</v>
      </c>
      <c r="I180" s="62">
        <f t="shared" si="23"/>
        <v>1518.263266712612</v>
      </c>
      <c r="J180" s="44">
        <v>2203</v>
      </c>
      <c r="K180" s="57">
        <v>0.45100000000000001</v>
      </c>
      <c r="L180" s="66">
        <f t="shared" si="17"/>
        <v>134</v>
      </c>
      <c r="M180" s="90">
        <f t="shared" si="20"/>
        <v>15205</v>
      </c>
      <c r="N180" s="44">
        <v>20390</v>
      </c>
      <c r="O180" s="41">
        <v>42083</v>
      </c>
      <c r="P180" s="60">
        <f>G180*(1+X184)</f>
        <v>17408</v>
      </c>
      <c r="Q180" s="76">
        <f t="shared" si="21"/>
        <v>178</v>
      </c>
      <c r="R180" s="60"/>
      <c r="S180" s="80" t="e">
        <f t="shared" si="22"/>
        <v>#N/A</v>
      </c>
      <c r="T180" s="77">
        <f>E180+(E180*$X$5)</f>
        <v>78750</v>
      </c>
      <c r="U180" s="79">
        <f>(R180-J180)/ABS(J180)</f>
        <v>-1</v>
      </c>
      <c r="Z180" s="78"/>
    </row>
    <row r="181" spans="1:26">
      <c r="A181" s="49">
        <f t="shared" si="18"/>
        <v>223</v>
      </c>
      <c r="B181" s="51">
        <v>179</v>
      </c>
      <c r="C181" s="48">
        <v>44</v>
      </c>
      <c r="D181" s="15" t="s">
        <v>370</v>
      </c>
      <c r="E181" s="16">
        <v>2400</v>
      </c>
      <c r="F181" s="62">
        <f t="shared" si="19"/>
        <v>13023.888470233611</v>
      </c>
      <c r="G181" s="60">
        <v>17282.7</v>
      </c>
      <c r="H181" s="54">
        <v>0.32700000000000001</v>
      </c>
      <c r="I181" s="62">
        <f t="shared" si="23"/>
        <v>137.13733075435206</v>
      </c>
      <c r="J181" s="44">
        <v>-70.900000000000006</v>
      </c>
      <c r="K181" s="57">
        <v>-1.5169999999999999</v>
      </c>
      <c r="L181" s="66">
        <f t="shared" si="17"/>
        <v>468</v>
      </c>
      <c r="M181" s="90">
        <f t="shared" si="20"/>
        <v>17353.600000000002</v>
      </c>
      <c r="N181" s="44">
        <v>6151.1</v>
      </c>
      <c r="O181" s="41">
        <v>1740.2</v>
      </c>
      <c r="P181" s="60">
        <f>G181*(1+X185)</f>
        <v>17282.7</v>
      </c>
      <c r="Q181" s="76">
        <f t="shared" si="21"/>
        <v>179</v>
      </c>
      <c r="R181" s="60"/>
      <c r="S181" s="80" t="e">
        <f t="shared" si="22"/>
        <v>#N/A</v>
      </c>
      <c r="T181" s="77">
        <f>E181+(E181*$X$5)</f>
        <v>2160</v>
      </c>
      <c r="U181" s="79">
        <f>(R181-J181)/ABS(J181)</f>
        <v>1</v>
      </c>
      <c r="Z181" s="78"/>
    </row>
    <row r="182" spans="1:26">
      <c r="A182" s="49">
        <f t="shared" si="18"/>
        <v>186</v>
      </c>
      <c r="B182" s="51">
        <v>180</v>
      </c>
      <c r="C182" s="48">
        <v>6</v>
      </c>
      <c r="D182" s="15" t="s">
        <v>372</v>
      </c>
      <c r="E182" s="16">
        <v>100000</v>
      </c>
      <c r="F182" s="62">
        <f t="shared" si="19"/>
        <v>15386.464826357969</v>
      </c>
      <c r="G182" s="60">
        <v>17279</v>
      </c>
      <c r="H182" s="54">
        <v>0.12300000000000001</v>
      </c>
      <c r="I182" s="62">
        <f t="shared" si="23"/>
        <v>340.32258064516128</v>
      </c>
      <c r="J182" s="44">
        <v>422</v>
      </c>
      <c r="K182" s="57">
        <v>0.24</v>
      </c>
      <c r="L182" s="66">
        <f t="shared" si="17"/>
        <v>360</v>
      </c>
      <c r="M182" s="90">
        <f t="shared" si="20"/>
        <v>16857</v>
      </c>
      <c r="N182" s="44">
        <v>12270</v>
      </c>
      <c r="O182" s="41">
        <v>5868.1</v>
      </c>
      <c r="P182" s="60">
        <f>G182*(1+X186)</f>
        <v>17279</v>
      </c>
      <c r="Q182" s="76">
        <f t="shared" si="21"/>
        <v>180</v>
      </c>
      <c r="R182" s="60"/>
      <c r="S182" s="80" t="e">
        <f t="shared" si="22"/>
        <v>#N/A</v>
      </c>
      <c r="T182" s="77">
        <f>E182+(E182*$X$5)</f>
        <v>90000</v>
      </c>
      <c r="U182" s="79">
        <f>(R182-J182)/ABS(J182)</f>
        <v>-1</v>
      </c>
      <c r="Z182" s="78"/>
    </row>
    <row r="183" spans="1:26">
      <c r="A183" s="49">
        <f t="shared" si="18"/>
        <v>270</v>
      </c>
      <c r="B183" s="51">
        <v>181</v>
      </c>
      <c r="C183" s="48">
        <v>89</v>
      </c>
      <c r="D183" s="15" t="s">
        <v>374</v>
      </c>
      <c r="E183" s="16">
        <v>2800</v>
      </c>
      <c r="F183" s="62">
        <f t="shared" si="19"/>
        <v>11210.512654120703</v>
      </c>
      <c r="G183" s="60">
        <v>17275.400000000001</v>
      </c>
      <c r="H183" s="54">
        <v>0.54100000000000004</v>
      </c>
      <c r="I183" s="62">
        <f t="shared" si="23"/>
        <v>2582.3262839879153</v>
      </c>
      <c r="J183" s="44">
        <v>3419</v>
      </c>
      <c r="K183" s="57">
        <v>0.32400000000000001</v>
      </c>
      <c r="L183" s="66">
        <f t="shared" si="17"/>
        <v>84</v>
      </c>
      <c r="M183" s="90">
        <f t="shared" si="20"/>
        <v>13856.400000000001</v>
      </c>
      <c r="N183" s="44">
        <v>33934.5</v>
      </c>
      <c r="O183" s="41">
        <v>55209.9</v>
      </c>
      <c r="P183" s="60">
        <f>G183*(1+X187)</f>
        <v>17275.400000000001</v>
      </c>
      <c r="Q183" s="76">
        <f t="shared" si="21"/>
        <v>181</v>
      </c>
      <c r="R183" s="60"/>
      <c r="S183" s="80" t="e">
        <f t="shared" si="22"/>
        <v>#N/A</v>
      </c>
      <c r="T183" s="77">
        <f>E183+(E183*$X$5)</f>
        <v>2520</v>
      </c>
      <c r="U183" s="79">
        <f>(R183-J183)/ABS(J183)</f>
        <v>-1</v>
      </c>
      <c r="Z183" s="78"/>
    </row>
    <row r="184" spans="1:26">
      <c r="A184" s="49">
        <f t="shared" si="18"/>
        <v>201</v>
      </c>
      <c r="B184" s="51">
        <v>182</v>
      </c>
      <c r="C184" s="48">
        <v>19</v>
      </c>
      <c r="D184" s="15" t="s">
        <v>376</v>
      </c>
      <c r="E184" s="16">
        <v>21000</v>
      </c>
      <c r="F184" s="62">
        <f t="shared" si="19"/>
        <v>14534.962089300758</v>
      </c>
      <c r="G184" s="60">
        <v>17253</v>
      </c>
      <c r="H184" s="54">
        <v>0.187</v>
      </c>
      <c r="I184" s="62">
        <f t="shared" si="23"/>
        <v>3433.1606217616581</v>
      </c>
      <c r="J184" s="44">
        <v>3313</v>
      </c>
      <c r="K184" s="57">
        <v>-3.5000000000000003E-2</v>
      </c>
      <c r="L184" s="66">
        <f t="shared" si="17"/>
        <v>87</v>
      </c>
      <c r="M184" s="90">
        <f t="shared" si="20"/>
        <v>13940</v>
      </c>
      <c r="N184" s="44">
        <v>17773</v>
      </c>
      <c r="O184" s="41">
        <v>37652.9</v>
      </c>
      <c r="P184" s="60">
        <f>G184*(1+X188)</f>
        <v>17253</v>
      </c>
      <c r="Q184" s="76">
        <f t="shared" si="21"/>
        <v>182</v>
      </c>
      <c r="R184" s="60"/>
      <c r="S184" s="80" t="e">
        <f t="shared" si="22"/>
        <v>#N/A</v>
      </c>
      <c r="T184" s="77">
        <f>E184+(E184*$X$5)</f>
        <v>18900</v>
      </c>
      <c r="U184" s="79">
        <f>(R184-J184)/ABS(J184)</f>
        <v>-1</v>
      </c>
      <c r="Z184" s="78"/>
    </row>
    <row r="185" spans="1:26">
      <c r="A185" s="49">
        <f t="shared" si="18"/>
        <v>168</v>
      </c>
      <c r="B185" s="51">
        <v>183</v>
      </c>
      <c r="C185" s="48">
        <v>-15</v>
      </c>
      <c r="D185" s="15" t="s">
        <v>378</v>
      </c>
      <c r="E185" s="16">
        <v>24000</v>
      </c>
      <c r="F185" s="62">
        <f t="shared" si="19"/>
        <v>17135.991820040901</v>
      </c>
      <c r="G185" s="60">
        <v>16759</v>
      </c>
      <c r="H185" s="54">
        <v>-2.2000000000000002E-2</v>
      </c>
      <c r="I185" s="62">
        <f t="shared" si="23"/>
        <v>1646.0836136472849</v>
      </c>
      <c r="J185" s="44">
        <v>-6851</v>
      </c>
      <c r="K185" s="57">
        <v>-5.1619999999999999</v>
      </c>
      <c r="L185" s="66">
        <f t="shared" si="17"/>
        <v>497</v>
      </c>
      <c r="M185" s="90">
        <f t="shared" si="20"/>
        <v>23610</v>
      </c>
      <c r="N185" s="44">
        <v>76995</v>
      </c>
      <c r="O185" s="41">
        <v>9390.6</v>
      </c>
      <c r="P185" s="60">
        <f>G185*(1+X189)</f>
        <v>16759</v>
      </c>
      <c r="Q185" s="76">
        <f t="shared" si="21"/>
        <v>183</v>
      </c>
      <c r="R185" s="60"/>
      <c r="S185" s="80" t="e">
        <f t="shared" si="22"/>
        <v>#N/A</v>
      </c>
      <c r="T185" s="77">
        <f>E185+(E185*$X$5)</f>
        <v>21600</v>
      </c>
      <c r="U185" s="79">
        <f>(R185-J185)/ABS(J185)</f>
        <v>1</v>
      </c>
      <c r="Z185" s="78"/>
    </row>
    <row r="186" spans="1:26">
      <c r="A186" s="49">
        <f t="shared" si="18"/>
        <v>167</v>
      </c>
      <c r="B186" s="51">
        <v>184</v>
      </c>
      <c r="C186" s="48">
        <v>-17</v>
      </c>
      <c r="D186" s="15" t="s">
        <v>380</v>
      </c>
      <c r="E186" s="16">
        <v>14300</v>
      </c>
      <c r="F186" s="62">
        <f t="shared" si="19"/>
        <v>17191.161356628982</v>
      </c>
      <c r="G186" s="60">
        <v>16727</v>
      </c>
      <c r="H186" s="54">
        <v>-2.7000000000000003E-2</v>
      </c>
      <c r="I186" s="62">
        <f t="shared" si="23"/>
        <v>5379.2544570502432</v>
      </c>
      <c r="J186" s="44">
        <v>6638</v>
      </c>
      <c r="K186" s="57">
        <v>0.23400000000000001</v>
      </c>
      <c r="L186" s="66">
        <f t="shared" si="17"/>
        <v>41</v>
      </c>
      <c r="M186" s="90">
        <f t="shared" si="20"/>
        <v>10089</v>
      </c>
      <c r="N186" s="44">
        <v>103702</v>
      </c>
      <c r="O186" s="41">
        <v>92439.3</v>
      </c>
      <c r="P186" s="60">
        <f>G186*(1+X190)</f>
        <v>16727</v>
      </c>
      <c r="Q186" s="76">
        <f t="shared" si="21"/>
        <v>184</v>
      </c>
      <c r="R186" s="60"/>
      <c r="S186" s="80" t="e">
        <f t="shared" si="22"/>
        <v>#N/A</v>
      </c>
      <c r="T186" s="77">
        <f>E186+(E186*$X$5)</f>
        <v>12870</v>
      </c>
      <c r="U186" s="79">
        <f>(R186-J186)/ABS(J186)</f>
        <v>-1</v>
      </c>
      <c r="Z186" s="78"/>
    </row>
    <row r="187" spans="1:26">
      <c r="A187" s="49">
        <f t="shared" si="18"/>
        <v>193</v>
      </c>
      <c r="B187" s="51">
        <v>185</v>
      </c>
      <c r="C187" s="48">
        <v>8</v>
      </c>
      <c r="D187" s="15" t="s">
        <v>382</v>
      </c>
      <c r="E187" s="16">
        <v>15262</v>
      </c>
      <c r="F187" s="62">
        <f t="shared" si="19"/>
        <v>14875.849731663684</v>
      </c>
      <c r="G187" s="60">
        <v>16631.2</v>
      </c>
      <c r="H187" s="54">
        <v>0.11800000000000001</v>
      </c>
      <c r="I187" s="62">
        <f t="shared" si="23"/>
        <v>504.93920972644372</v>
      </c>
      <c r="J187" s="44">
        <v>664.5</v>
      </c>
      <c r="K187" s="57">
        <v>0.316</v>
      </c>
      <c r="L187" s="66">
        <f t="shared" si="17"/>
        <v>295</v>
      </c>
      <c r="M187" s="90">
        <f t="shared" si="20"/>
        <v>15966.7</v>
      </c>
      <c r="N187" s="44">
        <v>4427.3999999999996</v>
      </c>
      <c r="O187" s="41">
        <v>11948.8</v>
      </c>
      <c r="P187" s="60">
        <f>G187*(1+X191)</f>
        <v>16631.2</v>
      </c>
      <c r="Q187" s="76">
        <f t="shared" si="21"/>
        <v>185</v>
      </c>
      <c r="R187" s="60"/>
      <c r="S187" s="80" t="e">
        <f t="shared" si="22"/>
        <v>#N/A</v>
      </c>
      <c r="T187" s="77">
        <f>E187+(E187*$X$5)</f>
        <v>13735.8</v>
      </c>
      <c r="U187" s="79">
        <f>(R187-J187)/ABS(J187)</f>
        <v>-1</v>
      </c>
      <c r="Z187" s="78"/>
    </row>
    <row r="188" spans="1:26">
      <c r="A188" s="49">
        <f t="shared" si="18"/>
        <v>181</v>
      </c>
      <c r="B188" s="51">
        <v>186</v>
      </c>
      <c r="C188" s="48">
        <v>-5</v>
      </c>
      <c r="D188" s="15" t="s">
        <v>384</v>
      </c>
      <c r="E188" s="16">
        <v>135000</v>
      </c>
      <c r="F188" s="62">
        <f t="shared" si="19"/>
        <v>15850.860420650095</v>
      </c>
      <c r="G188" s="60">
        <v>16580</v>
      </c>
      <c r="H188" s="54">
        <v>4.5999999999999999E-2</v>
      </c>
      <c r="I188" s="62">
        <f t="shared" si="23"/>
        <v>847.84446322907854</v>
      </c>
      <c r="J188" s="44">
        <v>1003</v>
      </c>
      <c r="K188" s="57">
        <v>0.183</v>
      </c>
      <c r="L188" s="66">
        <f t="shared" si="17"/>
        <v>243</v>
      </c>
      <c r="M188" s="90">
        <f t="shared" si="20"/>
        <v>15577</v>
      </c>
      <c r="N188" s="44">
        <v>8049</v>
      </c>
      <c r="O188" s="41">
        <v>9911.7000000000007</v>
      </c>
      <c r="P188" s="60">
        <f>G188*(1+X192)</f>
        <v>16580</v>
      </c>
      <c r="Q188" s="76">
        <f t="shared" si="21"/>
        <v>186</v>
      </c>
      <c r="R188" s="60"/>
      <c r="S188" s="80" t="e">
        <f t="shared" si="22"/>
        <v>#N/A</v>
      </c>
      <c r="T188" s="77">
        <f>E188+(E188*$X$5)</f>
        <v>121500</v>
      </c>
      <c r="U188" s="79">
        <f>(R188-J188)/ABS(J188)</f>
        <v>-1</v>
      </c>
      <c r="Z188" s="78"/>
    </row>
    <row r="189" spans="1:26">
      <c r="A189" s="49">
        <f t="shared" si="18"/>
        <v>205</v>
      </c>
      <c r="B189" s="51">
        <v>187</v>
      </c>
      <c r="C189" s="48">
        <v>18</v>
      </c>
      <c r="D189" s="15" t="s">
        <v>386</v>
      </c>
      <c r="E189" s="16">
        <v>11034</v>
      </c>
      <c r="F189" s="62">
        <f t="shared" si="19"/>
        <v>14256.944444444445</v>
      </c>
      <c r="G189" s="60">
        <v>16424</v>
      </c>
      <c r="H189" s="54">
        <v>0.152</v>
      </c>
      <c r="I189" s="62">
        <f t="shared" si="23"/>
        <v>2079.847908745247</v>
      </c>
      <c r="J189" s="44">
        <v>1641</v>
      </c>
      <c r="K189" s="57">
        <v>-0.21099999999999999</v>
      </c>
      <c r="L189" s="66">
        <f t="shared" si="17"/>
        <v>172</v>
      </c>
      <c r="M189" s="90">
        <f t="shared" si="20"/>
        <v>14783</v>
      </c>
      <c r="N189" s="44">
        <v>298147</v>
      </c>
      <c r="O189" s="41">
        <v>11992</v>
      </c>
      <c r="P189" s="60">
        <f>G189*(1+X193)</f>
        <v>16424</v>
      </c>
      <c r="Q189" s="76">
        <f t="shared" si="21"/>
        <v>187</v>
      </c>
      <c r="R189" s="60"/>
      <c r="S189" s="80" t="e">
        <f t="shared" si="22"/>
        <v>#N/A</v>
      </c>
      <c r="T189" s="77">
        <f>E189+(E189*$X$5)</f>
        <v>9930.6</v>
      </c>
      <c r="U189" s="79">
        <f>(R189-J189)/ABS(J189)</f>
        <v>-1</v>
      </c>
      <c r="Z189" s="78"/>
    </row>
    <row r="190" spans="1:26">
      <c r="A190" s="49">
        <f t="shared" si="18"/>
        <v>179</v>
      </c>
      <c r="B190" s="51">
        <v>188</v>
      </c>
      <c r="C190" s="48">
        <v>-9</v>
      </c>
      <c r="D190" s="15" t="s">
        <v>388</v>
      </c>
      <c r="E190" s="16">
        <v>77700</v>
      </c>
      <c r="F190" s="62">
        <f t="shared" si="19"/>
        <v>16031.929480901079</v>
      </c>
      <c r="G190" s="60">
        <v>16368.6</v>
      </c>
      <c r="H190" s="54">
        <v>2.1000000000000001E-2</v>
      </c>
      <c r="I190" s="62">
        <f t="shared" si="23"/>
        <v>664.16666666666674</v>
      </c>
      <c r="J190" s="44">
        <v>159.4</v>
      </c>
      <c r="K190" s="57">
        <v>-0.76</v>
      </c>
      <c r="L190" s="66">
        <f t="shared" si="17"/>
        <v>423</v>
      </c>
      <c r="M190" s="90">
        <f t="shared" si="20"/>
        <v>16209.2</v>
      </c>
      <c r="N190" s="44">
        <v>19110.3</v>
      </c>
      <c r="O190" s="41">
        <v>9033.9</v>
      </c>
      <c r="P190" s="60">
        <f>G190*(1+X194)</f>
        <v>16368.6</v>
      </c>
      <c r="Q190" s="76">
        <f t="shared" si="21"/>
        <v>188</v>
      </c>
      <c r="R190" s="60"/>
      <c r="S190" s="80" t="e">
        <f t="shared" si="22"/>
        <v>#N/A</v>
      </c>
      <c r="T190" s="77">
        <f>E190+(E190*$X$5)</f>
        <v>69930</v>
      </c>
      <c r="U190" s="79">
        <f>(R190-J190)/ABS(J190)</f>
        <v>-1</v>
      </c>
      <c r="Z190" s="78"/>
    </row>
    <row r="191" spans="1:26">
      <c r="A191" s="49">
        <f t="shared" si="18"/>
        <v>356</v>
      </c>
      <c r="B191" s="51">
        <v>189</v>
      </c>
      <c r="C191" s="48">
        <v>167</v>
      </c>
      <c r="D191" s="15" t="s">
        <v>390</v>
      </c>
      <c r="E191" s="16">
        <v>90000</v>
      </c>
      <c r="F191" s="62">
        <f t="shared" si="19"/>
        <v>7933.1064657267871</v>
      </c>
      <c r="G191" s="60">
        <v>16318.4</v>
      </c>
      <c r="H191" s="54">
        <v>1.0569999999999999</v>
      </c>
      <c r="I191" s="62">
        <f t="shared" si="23"/>
        <v>254.1972717733473</v>
      </c>
      <c r="J191" s="44">
        <v>484.5</v>
      </c>
      <c r="K191" s="57">
        <v>0.90600000000000003</v>
      </c>
      <c r="L191" s="66">
        <f t="shared" si="17"/>
        <v>338</v>
      </c>
      <c r="M191" s="90">
        <f t="shared" si="20"/>
        <v>15833.9</v>
      </c>
      <c r="N191" s="44">
        <v>10025.5</v>
      </c>
      <c r="O191" s="41">
        <v>7033.9</v>
      </c>
      <c r="P191" s="60">
        <f>G191*(1+X195)</f>
        <v>16318.4</v>
      </c>
      <c r="Q191" s="76">
        <f t="shared" si="21"/>
        <v>189</v>
      </c>
      <c r="R191" s="60"/>
      <c r="S191" s="80" t="e">
        <f t="shared" si="22"/>
        <v>#N/A</v>
      </c>
      <c r="T191" s="77">
        <f>E191+(E191*$X$5)</f>
        <v>81000</v>
      </c>
      <c r="U191" s="79">
        <f>(R191-J191)/ABS(J191)</f>
        <v>-1</v>
      </c>
      <c r="Z191" s="78"/>
    </row>
    <row r="192" spans="1:26">
      <c r="A192" s="49">
        <f t="shared" si="18"/>
        <v>194</v>
      </c>
      <c r="B192" s="51">
        <v>190</v>
      </c>
      <c r="C192" s="48">
        <v>4</v>
      </c>
      <c r="D192" s="15" t="s">
        <v>392</v>
      </c>
      <c r="E192" s="16">
        <v>45100</v>
      </c>
      <c r="F192" s="62">
        <f t="shared" si="19"/>
        <v>14858.667883211678</v>
      </c>
      <c r="G192" s="60">
        <v>16285.1</v>
      </c>
      <c r="H192" s="54">
        <v>9.6000000000000002E-2</v>
      </c>
      <c r="I192" s="62">
        <f t="shared" si="23"/>
        <v>708.32404310665186</v>
      </c>
      <c r="J192" s="44">
        <v>1906.1</v>
      </c>
      <c r="K192" s="57">
        <v>1.6910000000000001</v>
      </c>
      <c r="L192" s="66">
        <f t="shared" si="17"/>
        <v>155</v>
      </c>
      <c r="M192" s="90">
        <f t="shared" si="20"/>
        <v>14379</v>
      </c>
      <c r="N192" s="44">
        <v>25360.5</v>
      </c>
      <c r="O192" s="41">
        <v>9793.5</v>
      </c>
      <c r="P192" s="60">
        <f>G192*(1+X196)</f>
        <v>16285.1</v>
      </c>
      <c r="Q192" s="76">
        <f t="shared" si="21"/>
        <v>190</v>
      </c>
      <c r="R192" s="60"/>
      <c r="S192" s="80" t="e">
        <f t="shared" si="22"/>
        <v>#N/A</v>
      </c>
      <c r="T192" s="77">
        <f>E192+(E192*$X$5)</f>
        <v>40590</v>
      </c>
      <c r="U192" s="79">
        <f>(R192-J192)/ABS(J192)</f>
        <v>-1</v>
      </c>
      <c r="Z192" s="78"/>
    </row>
    <row r="193" spans="1:26">
      <c r="A193" s="49">
        <f t="shared" si="18"/>
        <v>189</v>
      </c>
      <c r="B193" s="51">
        <v>191</v>
      </c>
      <c r="C193" s="48">
        <v>-2</v>
      </c>
      <c r="D193" s="15" t="s">
        <v>394</v>
      </c>
      <c r="E193" s="16">
        <v>9019</v>
      </c>
      <c r="F193" s="62">
        <f t="shared" si="19"/>
        <v>15192.235734331151</v>
      </c>
      <c r="G193" s="60">
        <v>16240.5</v>
      </c>
      <c r="H193" s="54">
        <v>6.9000000000000006E-2</v>
      </c>
      <c r="I193" s="62">
        <f t="shared" si="23"/>
        <v>523.1895850284784</v>
      </c>
      <c r="J193" s="44">
        <v>643</v>
      </c>
      <c r="K193" s="57">
        <v>0.22900000000000001</v>
      </c>
      <c r="L193" s="66">
        <f t="shared" si="17"/>
        <v>302</v>
      </c>
      <c r="M193" s="90">
        <f t="shared" si="20"/>
        <v>15597.5</v>
      </c>
      <c r="N193" s="44">
        <v>7167.7</v>
      </c>
      <c r="O193" s="41">
        <v>14172.1</v>
      </c>
      <c r="P193" s="60">
        <f>G193*(1+X197)</f>
        <v>16240.5</v>
      </c>
      <c r="Q193" s="76">
        <f t="shared" si="21"/>
        <v>191</v>
      </c>
      <c r="R193" s="60"/>
      <c r="S193" s="80" t="e">
        <f t="shared" si="22"/>
        <v>#N/A</v>
      </c>
      <c r="T193" s="77">
        <f>E193+(E193*$X$5)</f>
        <v>8117.1</v>
      </c>
      <c r="U193" s="79">
        <f>(R193-J193)/ABS(J193)</f>
        <v>-1</v>
      </c>
      <c r="Z193" s="78"/>
    </row>
    <row r="194" spans="1:26">
      <c r="A194" s="49">
        <f t="shared" si="18"/>
        <v>185</v>
      </c>
      <c r="B194" s="51">
        <v>192</v>
      </c>
      <c r="C194" s="48">
        <v>-7</v>
      </c>
      <c r="D194" s="15" t="s">
        <v>396</v>
      </c>
      <c r="E194" s="16">
        <v>17582</v>
      </c>
      <c r="F194" s="62">
        <f t="shared" si="19"/>
        <v>15424.476190476191</v>
      </c>
      <c r="G194" s="60">
        <v>16195.7</v>
      </c>
      <c r="H194" s="54">
        <v>0.05</v>
      </c>
      <c r="I194" s="62">
        <f t="shared" si="23"/>
        <v>1912.3260437375745</v>
      </c>
      <c r="J194" s="44">
        <v>1923.8</v>
      </c>
      <c r="K194" s="57">
        <v>6.0000000000000001E-3</v>
      </c>
      <c r="L194" s="66">
        <f t="shared" si="17"/>
        <v>151</v>
      </c>
      <c r="M194" s="90">
        <f t="shared" si="20"/>
        <v>14271.900000000001</v>
      </c>
      <c r="N194" s="44">
        <v>68802.8</v>
      </c>
      <c r="O194" s="41">
        <v>41312.800000000003</v>
      </c>
      <c r="P194" s="60">
        <f>G194*(1+X198)</f>
        <v>16195.7</v>
      </c>
      <c r="Q194" s="76">
        <f t="shared" si="21"/>
        <v>192</v>
      </c>
      <c r="R194" s="60"/>
      <c r="S194" s="80" t="e">
        <f t="shared" si="22"/>
        <v>#N/A</v>
      </c>
      <c r="T194" s="77">
        <f>E194+(E194*$X$5)</f>
        <v>15823.8</v>
      </c>
      <c r="U194" s="79">
        <f>(R194-J194)/ABS(J194)</f>
        <v>-1</v>
      </c>
      <c r="Z194" s="78"/>
    </row>
    <row r="195" spans="1:26">
      <c r="A195" s="49">
        <f t="shared" si="18"/>
        <v>195</v>
      </c>
      <c r="B195" s="51">
        <v>193</v>
      </c>
      <c r="C195" s="48">
        <v>2</v>
      </c>
      <c r="D195" s="15" t="s">
        <v>398</v>
      </c>
      <c r="E195" s="16">
        <v>281600</v>
      </c>
      <c r="F195" s="62">
        <f t="shared" si="19"/>
        <v>14807.162534435261</v>
      </c>
      <c r="G195" s="60">
        <v>16125</v>
      </c>
      <c r="H195" s="54">
        <v>8.900000000000001E-2</v>
      </c>
      <c r="I195" s="62">
        <f t="shared" si="23"/>
        <v>1503.9370078740158</v>
      </c>
      <c r="J195" s="44">
        <v>2101</v>
      </c>
      <c r="K195" s="57">
        <v>0.39700000000000002</v>
      </c>
      <c r="L195" s="66">
        <f t="shared" ref="L195:L258" si="24">RANK(J195,$J$3:$J$502,0)</f>
        <v>141</v>
      </c>
      <c r="M195" s="90">
        <f t="shared" si="20"/>
        <v>14024</v>
      </c>
      <c r="N195" s="44">
        <v>15913</v>
      </c>
      <c r="O195" s="41">
        <v>41665.9</v>
      </c>
      <c r="P195" s="60">
        <f>G195*(1+X199)</f>
        <v>16125</v>
      </c>
      <c r="Q195" s="76">
        <f t="shared" si="21"/>
        <v>193</v>
      </c>
      <c r="R195" s="60"/>
      <c r="S195" s="80" t="e">
        <f t="shared" si="22"/>
        <v>#N/A</v>
      </c>
      <c r="T195" s="77">
        <f>E195+(E195*$X$5)</f>
        <v>253440</v>
      </c>
      <c r="U195" s="79">
        <f>(R195-J195)/ABS(J195)</f>
        <v>-1</v>
      </c>
      <c r="Z195" s="78"/>
    </row>
    <row r="196" spans="1:26">
      <c r="A196" s="49">
        <f t="shared" ref="A196:A259" si="25">B196+C196</f>
        <v>211</v>
      </c>
      <c r="B196" s="51">
        <v>194</v>
      </c>
      <c r="C196" s="48">
        <v>17</v>
      </c>
      <c r="D196" s="15" t="s">
        <v>400</v>
      </c>
      <c r="E196" s="16">
        <v>8437</v>
      </c>
      <c r="F196" s="62">
        <f t="shared" ref="F196:F259" si="26">G196/(1+H196)</f>
        <v>14094.736842105262</v>
      </c>
      <c r="G196" s="60">
        <v>16068</v>
      </c>
      <c r="H196" s="54">
        <v>0.14000000000000001</v>
      </c>
      <c r="I196" s="62">
        <f t="shared" si="23"/>
        <v>1038.6201991465148</v>
      </c>
      <c r="J196" s="44">
        <v>1460.3</v>
      </c>
      <c r="K196" s="57">
        <v>0.40600000000000003</v>
      </c>
      <c r="L196" s="66">
        <f t="shared" si="24"/>
        <v>188</v>
      </c>
      <c r="M196" s="90">
        <f t="shared" ref="M196:M259" si="27">G196-J196</f>
        <v>14607.7</v>
      </c>
      <c r="N196" s="44">
        <v>14114.6</v>
      </c>
      <c r="O196" s="41">
        <v>15452.2</v>
      </c>
      <c r="P196" s="60">
        <f>G196*(1+X200)</f>
        <v>16068</v>
      </c>
      <c r="Q196" s="76">
        <f t="shared" ref="Q196:Q259" si="28">RANK(P196,$P$3:$P$502,0)</f>
        <v>194</v>
      </c>
      <c r="R196" s="60"/>
      <c r="S196" s="80" t="e">
        <f t="shared" ref="S196:S259" si="29">RANK(R196,$R$3:$R$502,0)</f>
        <v>#N/A</v>
      </c>
      <c r="T196" s="77">
        <f>E196+(E196*$X$5)</f>
        <v>7593.3</v>
      </c>
      <c r="U196" s="79">
        <f>(R196-J196)/ABS(J196)</f>
        <v>-1</v>
      </c>
      <c r="Z196" s="78"/>
    </row>
    <row r="197" spans="1:26">
      <c r="A197" s="49">
        <f t="shared" si="25"/>
        <v>251</v>
      </c>
      <c r="B197" s="51">
        <v>195</v>
      </c>
      <c r="C197" s="48">
        <v>56</v>
      </c>
      <c r="D197" s="15" t="s">
        <v>402</v>
      </c>
      <c r="E197" s="16">
        <v>76032</v>
      </c>
      <c r="F197" s="62">
        <f t="shared" si="26"/>
        <v>12090.015128593041</v>
      </c>
      <c r="G197" s="60">
        <v>15983</v>
      </c>
      <c r="H197" s="54">
        <v>0.32200000000000001</v>
      </c>
      <c r="I197" s="62">
        <f t="shared" si="23"/>
        <v>1098.9399293286217</v>
      </c>
      <c r="J197" s="44">
        <v>311</v>
      </c>
      <c r="K197" s="57">
        <v>-0.71699999999999997</v>
      </c>
      <c r="L197" s="66">
        <f t="shared" si="24"/>
        <v>384</v>
      </c>
      <c r="M197" s="90">
        <f t="shared" si="27"/>
        <v>15672</v>
      </c>
      <c r="N197" s="44">
        <v>53904</v>
      </c>
      <c r="O197" s="41">
        <v>67193.2</v>
      </c>
      <c r="P197" s="60">
        <f>G197*(1+X201)</f>
        <v>15983</v>
      </c>
      <c r="Q197" s="76">
        <f t="shared" si="28"/>
        <v>195</v>
      </c>
      <c r="R197" s="60"/>
      <c r="S197" s="80" t="e">
        <f t="shared" si="29"/>
        <v>#N/A</v>
      </c>
      <c r="T197" s="77">
        <f>E197+(E197*$X$5)</f>
        <v>68428.800000000003</v>
      </c>
      <c r="U197" s="79">
        <f>(R197-J197)/ABS(J197)</f>
        <v>-1</v>
      </c>
      <c r="Z197" s="78"/>
    </row>
    <row r="198" spans="1:26">
      <c r="A198" s="49">
        <f t="shared" si="25"/>
        <v>183</v>
      </c>
      <c r="B198" s="51">
        <v>196</v>
      </c>
      <c r="C198" s="48">
        <v>-13</v>
      </c>
      <c r="D198" s="15" t="s">
        <v>404</v>
      </c>
      <c r="E198" s="16">
        <v>74000</v>
      </c>
      <c r="F198" s="62">
        <f t="shared" si="26"/>
        <v>15473.170731707318</v>
      </c>
      <c r="G198" s="60">
        <v>15860</v>
      </c>
      <c r="H198" s="54">
        <v>2.5000000000000001E-2</v>
      </c>
      <c r="I198" s="62">
        <f t="shared" si="23"/>
        <v>436.870642912471</v>
      </c>
      <c r="J198" s="44">
        <v>564</v>
      </c>
      <c r="K198" s="57">
        <v>0.29099999999999998</v>
      </c>
      <c r="L198" s="66">
        <f t="shared" si="24"/>
        <v>322</v>
      </c>
      <c r="M198" s="90">
        <f t="shared" si="27"/>
        <v>15296</v>
      </c>
      <c r="N198" s="44">
        <v>7886</v>
      </c>
      <c r="O198" s="41">
        <v>6879</v>
      </c>
      <c r="P198" s="60">
        <f>G198*(1+X202)</f>
        <v>15860</v>
      </c>
      <c r="Q198" s="76">
        <f t="shared" si="28"/>
        <v>196</v>
      </c>
      <c r="R198" s="60"/>
      <c r="S198" s="80" t="e">
        <f t="shared" si="29"/>
        <v>#N/A</v>
      </c>
      <c r="T198" s="77">
        <f>E198+(E198*$X$5)</f>
        <v>66600</v>
      </c>
      <c r="U198" s="79">
        <f>(R198-J198)/ABS(J198)</f>
        <v>-1</v>
      </c>
      <c r="Z198" s="78"/>
    </row>
    <row r="199" spans="1:26">
      <c r="A199" s="49">
        <f t="shared" si="25"/>
        <v>261</v>
      </c>
      <c r="B199" s="51">
        <v>197</v>
      </c>
      <c r="C199" s="48">
        <v>64</v>
      </c>
      <c r="D199" s="15" t="s">
        <v>406</v>
      </c>
      <c r="E199" s="16">
        <v>7100</v>
      </c>
      <c r="F199" s="62">
        <f t="shared" si="26"/>
        <v>11690.821613619541</v>
      </c>
      <c r="G199" s="60">
        <v>15794.3</v>
      </c>
      <c r="H199" s="54">
        <v>0.35100000000000003</v>
      </c>
      <c r="I199" s="62">
        <f t="shared" si="23"/>
        <v>558.92939547761887</v>
      </c>
      <c r="J199" s="44">
        <v>1211.2</v>
      </c>
      <c r="K199" s="57">
        <v>1.167</v>
      </c>
      <c r="L199" s="66">
        <f t="shared" si="24"/>
        <v>210</v>
      </c>
      <c r="M199" s="90">
        <f t="shared" si="27"/>
        <v>14583.099999999999</v>
      </c>
      <c r="N199" s="44">
        <v>25974.400000000001</v>
      </c>
      <c r="O199" s="41">
        <v>155673.60000000001</v>
      </c>
      <c r="P199" s="60">
        <f>G199*(1+X203)</f>
        <v>15794.3</v>
      </c>
      <c r="Q199" s="76">
        <f t="shared" si="28"/>
        <v>197</v>
      </c>
      <c r="R199" s="60"/>
      <c r="S199" s="80" t="e">
        <f t="shared" si="29"/>
        <v>#N/A</v>
      </c>
      <c r="T199" s="77">
        <f>E199+(E199*$X$5)</f>
        <v>6390</v>
      </c>
      <c r="U199" s="79">
        <f>(R199-J199)/ABS(J199)</f>
        <v>-1</v>
      </c>
      <c r="Z199" s="78"/>
    </row>
    <row r="200" spans="1:26">
      <c r="A200" s="49">
        <f t="shared" si="25"/>
        <v>200</v>
      </c>
      <c r="B200" s="51">
        <v>198</v>
      </c>
      <c r="C200" s="48">
        <v>2</v>
      </c>
      <c r="D200" s="15" t="s">
        <v>408</v>
      </c>
      <c r="E200" s="16">
        <v>227200</v>
      </c>
      <c r="F200" s="62">
        <f t="shared" si="26"/>
        <v>14606.475485661425</v>
      </c>
      <c r="G200" s="60">
        <v>15789.6</v>
      </c>
      <c r="H200" s="54">
        <v>8.1000000000000003E-2</v>
      </c>
      <c r="I200" s="62">
        <f t="shared" si="23"/>
        <v>373.86438446346278</v>
      </c>
      <c r="J200" s="44">
        <v>567.9</v>
      </c>
      <c r="K200" s="57">
        <v>0.51900000000000002</v>
      </c>
      <c r="L200" s="66">
        <f t="shared" si="24"/>
        <v>321</v>
      </c>
      <c r="M200" s="90">
        <f t="shared" si="27"/>
        <v>15221.7</v>
      </c>
      <c r="N200" s="44">
        <v>13720.1</v>
      </c>
      <c r="O200" s="41">
        <v>7278.1</v>
      </c>
      <c r="P200" s="60">
        <f>G200*(1+X204)</f>
        <v>15789.6</v>
      </c>
      <c r="Q200" s="76">
        <f t="shared" si="28"/>
        <v>198</v>
      </c>
      <c r="R200" s="60"/>
      <c r="S200" s="80" t="e">
        <f t="shared" si="29"/>
        <v>#N/A</v>
      </c>
      <c r="T200" s="77">
        <f>E200+(E200*$X$5)</f>
        <v>204480</v>
      </c>
      <c r="U200" s="79">
        <f>(R200-J200)/ABS(J200)</f>
        <v>-1</v>
      </c>
      <c r="Z200" s="78"/>
    </row>
    <row r="201" spans="1:26">
      <c r="A201" s="49">
        <f t="shared" si="25"/>
        <v>192</v>
      </c>
      <c r="B201" s="51">
        <v>199</v>
      </c>
      <c r="C201" s="48">
        <v>-7</v>
      </c>
      <c r="D201" s="15" t="s">
        <v>410</v>
      </c>
      <c r="E201" s="16">
        <v>29888</v>
      </c>
      <c r="F201" s="62">
        <f t="shared" si="26"/>
        <v>14961.137440758295</v>
      </c>
      <c r="G201" s="60">
        <v>15784</v>
      </c>
      <c r="H201" s="54">
        <v>5.5E-2</v>
      </c>
      <c r="I201" s="62">
        <f t="shared" si="23"/>
        <v>3683.1683168316827</v>
      </c>
      <c r="J201" s="44">
        <v>5580</v>
      </c>
      <c r="K201" s="57">
        <v>0.51500000000000001</v>
      </c>
      <c r="L201" s="66">
        <f t="shared" si="24"/>
        <v>52</v>
      </c>
      <c r="M201" s="90">
        <f t="shared" si="27"/>
        <v>10204</v>
      </c>
      <c r="N201" s="44">
        <v>17137</v>
      </c>
      <c r="O201" s="41">
        <v>99559.2</v>
      </c>
      <c r="P201" s="60">
        <f>G201*(1+X205)</f>
        <v>15784</v>
      </c>
      <c r="Q201" s="76">
        <f t="shared" si="28"/>
        <v>199</v>
      </c>
      <c r="R201" s="60"/>
      <c r="S201" s="80" t="e">
        <f t="shared" si="29"/>
        <v>#N/A</v>
      </c>
      <c r="T201" s="77">
        <f>E201+(E201*$X$5)</f>
        <v>26899.200000000001</v>
      </c>
      <c r="U201" s="79">
        <f>(R201-J201)/ABS(J201)</f>
        <v>-1</v>
      </c>
      <c r="Z201" s="78"/>
    </row>
    <row r="202" spans="1:26">
      <c r="A202" s="49">
        <f t="shared" si="25"/>
        <v>182</v>
      </c>
      <c r="B202" s="51">
        <v>200</v>
      </c>
      <c r="C202" s="48">
        <v>-18</v>
      </c>
      <c r="D202" s="15" t="s">
        <v>412</v>
      </c>
      <c r="E202" s="16">
        <v>40000</v>
      </c>
      <c r="F202" s="62">
        <f t="shared" si="26"/>
        <v>15615.476190476191</v>
      </c>
      <c r="G202" s="60">
        <v>15740.4</v>
      </c>
      <c r="H202" s="54">
        <v>8.0000000000000002E-3</v>
      </c>
      <c r="I202" s="62">
        <f t="shared" si="23"/>
        <v>1657.0762052877137</v>
      </c>
      <c r="J202" s="44">
        <v>2131</v>
      </c>
      <c r="K202" s="57">
        <v>0.28599999999999998</v>
      </c>
      <c r="L202" s="66">
        <f t="shared" si="24"/>
        <v>139</v>
      </c>
      <c r="M202" s="90">
        <f t="shared" si="27"/>
        <v>13609.4</v>
      </c>
      <c r="N202" s="44">
        <v>30624</v>
      </c>
      <c r="O202" s="41">
        <v>30987.4</v>
      </c>
      <c r="P202" s="60">
        <f>G202*(1+X206)</f>
        <v>15740.4</v>
      </c>
      <c r="Q202" s="76">
        <f t="shared" si="28"/>
        <v>200</v>
      </c>
      <c r="R202" s="60"/>
      <c r="S202" s="80" t="e">
        <f t="shared" si="29"/>
        <v>#N/A</v>
      </c>
      <c r="T202" s="77">
        <f>E202+(E202*$X$5)</f>
        <v>36000</v>
      </c>
      <c r="U202" s="79">
        <f>(R202-J202)/ABS(J202)</f>
        <v>-1</v>
      </c>
      <c r="Z202" s="78"/>
    </row>
    <row r="203" spans="1:26">
      <c r="A203" s="49">
        <f t="shared" si="25"/>
        <v>180</v>
      </c>
      <c r="B203" s="51">
        <v>201</v>
      </c>
      <c r="C203" s="48">
        <v>-21</v>
      </c>
      <c r="D203" s="15" t="s">
        <v>414</v>
      </c>
      <c r="E203" s="16">
        <v>23000</v>
      </c>
      <c r="F203" s="62">
        <f t="shared" si="26"/>
        <v>16015.321756894791</v>
      </c>
      <c r="G203" s="60">
        <v>15679</v>
      </c>
      <c r="H203" s="54">
        <v>-2.1000000000000001E-2</v>
      </c>
      <c r="I203" s="62">
        <f t="shared" si="23"/>
        <v>652.17391304347871</v>
      </c>
      <c r="J203" s="44">
        <v>45</v>
      </c>
      <c r="K203" s="57">
        <v>-0.93100000000000005</v>
      </c>
      <c r="L203" s="66">
        <f t="shared" si="24"/>
        <v>448</v>
      </c>
      <c r="M203" s="90">
        <f t="shared" si="27"/>
        <v>15634</v>
      </c>
      <c r="N203" s="44">
        <v>4387</v>
      </c>
      <c r="O203" s="41" t="s">
        <v>14</v>
      </c>
      <c r="P203" s="60">
        <f>G203*(1+X207)</f>
        <v>15679</v>
      </c>
      <c r="Q203" s="76">
        <f t="shared" si="28"/>
        <v>201</v>
      </c>
      <c r="R203" s="60"/>
      <c r="S203" s="80" t="e">
        <f t="shared" si="29"/>
        <v>#N/A</v>
      </c>
      <c r="T203" s="77">
        <f>E203+(E203*$X$5)</f>
        <v>20700</v>
      </c>
      <c r="U203" s="79">
        <f>(R203-J203)/ABS(J203)</f>
        <v>-1</v>
      </c>
      <c r="Z203" s="78"/>
    </row>
    <row r="204" spans="1:26">
      <c r="A204" s="49">
        <f t="shared" si="25"/>
        <v>184</v>
      </c>
      <c r="B204" s="51">
        <v>202</v>
      </c>
      <c r="C204" s="48">
        <v>-18</v>
      </c>
      <c r="D204" s="15" t="s">
        <v>416</v>
      </c>
      <c r="E204" s="16">
        <v>34500</v>
      </c>
      <c r="F204" s="62">
        <f t="shared" si="26"/>
        <v>15451.292246520874</v>
      </c>
      <c r="G204" s="60">
        <v>15544</v>
      </c>
      <c r="H204" s="54">
        <v>6.0000000000000001E-3</v>
      </c>
      <c r="I204" s="62">
        <f t="shared" si="23"/>
        <v>2023.6087689713322</v>
      </c>
      <c r="J204" s="44">
        <v>2400</v>
      </c>
      <c r="K204" s="57">
        <v>0.186</v>
      </c>
      <c r="L204" s="66">
        <f t="shared" si="24"/>
        <v>123</v>
      </c>
      <c r="M204" s="90">
        <f t="shared" si="27"/>
        <v>13144</v>
      </c>
      <c r="N204" s="44">
        <v>12161</v>
      </c>
      <c r="O204" s="41">
        <v>58931.4</v>
      </c>
      <c r="P204" s="60">
        <f>G204*(1+X208)</f>
        <v>15544</v>
      </c>
      <c r="Q204" s="76">
        <f t="shared" si="28"/>
        <v>202</v>
      </c>
      <c r="R204" s="60"/>
      <c r="S204" s="80" t="e">
        <f t="shared" si="29"/>
        <v>#N/A</v>
      </c>
      <c r="T204" s="77">
        <f>E204+(E204*$X$5)</f>
        <v>31050</v>
      </c>
      <c r="U204" s="79">
        <f>(R204-J204)/ABS(J204)</f>
        <v>-1</v>
      </c>
      <c r="Z204" s="78"/>
    </row>
    <row r="205" spans="1:26">
      <c r="A205" s="49">
        <f t="shared" si="25"/>
        <v>187</v>
      </c>
      <c r="B205" s="51">
        <v>203</v>
      </c>
      <c r="C205" s="48">
        <v>-16</v>
      </c>
      <c r="D205" s="15" t="s">
        <v>418</v>
      </c>
      <c r="E205" s="16">
        <v>64000</v>
      </c>
      <c r="F205" s="62">
        <f t="shared" si="26"/>
        <v>15382.703777335984</v>
      </c>
      <c r="G205" s="60">
        <v>15475</v>
      </c>
      <c r="H205" s="54">
        <v>6.0000000000000001E-3</v>
      </c>
      <c r="I205" s="62">
        <f t="shared" si="23"/>
        <v>345.98102845731398</v>
      </c>
      <c r="J205" s="44">
        <v>693</v>
      </c>
      <c r="K205" s="57">
        <v>1.0029999999999999</v>
      </c>
      <c r="L205" s="66">
        <f t="shared" si="24"/>
        <v>292</v>
      </c>
      <c r="M205" s="90">
        <f t="shared" si="27"/>
        <v>14782</v>
      </c>
      <c r="N205" s="44">
        <v>16872</v>
      </c>
      <c r="O205" s="41">
        <v>4215.6000000000004</v>
      </c>
      <c r="P205" s="60">
        <f>G205*(1+X209)</f>
        <v>15475</v>
      </c>
      <c r="Q205" s="76">
        <f t="shared" si="28"/>
        <v>203</v>
      </c>
      <c r="R205" s="60"/>
      <c r="S205" s="80" t="e">
        <f t="shared" si="29"/>
        <v>#N/A</v>
      </c>
      <c r="T205" s="77">
        <f>E205+(E205*$X$5)</f>
        <v>57600</v>
      </c>
      <c r="U205" s="79">
        <f>(R205-J205)/ABS(J205)</f>
        <v>-1</v>
      </c>
      <c r="Z205" s="78"/>
    </row>
    <row r="206" spans="1:26">
      <c r="A206" s="49">
        <f t="shared" si="25"/>
        <v>222</v>
      </c>
      <c r="B206" s="51">
        <v>204</v>
      </c>
      <c r="C206" s="48">
        <v>18</v>
      </c>
      <c r="D206" s="15" t="s">
        <v>420</v>
      </c>
      <c r="E206" s="16">
        <v>21800</v>
      </c>
      <c r="F206" s="62">
        <f t="shared" si="26"/>
        <v>13094.06779661017</v>
      </c>
      <c r="G206" s="60">
        <v>15451</v>
      </c>
      <c r="H206" s="54">
        <v>0.18</v>
      </c>
      <c r="I206" s="62">
        <f t="shared" si="23"/>
        <v>1794.9389179755674</v>
      </c>
      <c r="J206" s="44">
        <v>2057</v>
      </c>
      <c r="K206" s="57">
        <v>0.14599999999999999</v>
      </c>
      <c r="L206" s="66">
        <f t="shared" si="24"/>
        <v>143</v>
      </c>
      <c r="M206" s="90">
        <f t="shared" si="27"/>
        <v>13394</v>
      </c>
      <c r="N206" s="44">
        <v>43332</v>
      </c>
      <c r="O206" s="41">
        <v>121826.1</v>
      </c>
      <c r="P206" s="60">
        <f>G206*(1+X210)</f>
        <v>15451</v>
      </c>
      <c r="Q206" s="76">
        <f t="shared" si="28"/>
        <v>204</v>
      </c>
      <c r="R206" s="60"/>
      <c r="S206" s="80" t="e">
        <f t="shared" si="29"/>
        <v>#N/A</v>
      </c>
      <c r="T206" s="77">
        <f>E206+(E206*$X$5)</f>
        <v>19620</v>
      </c>
      <c r="U206" s="79">
        <f>(R206-J206)/ABS(J206)</f>
        <v>-1</v>
      </c>
      <c r="Z206" s="78"/>
    </row>
    <row r="207" spans="1:26">
      <c r="A207" s="49">
        <f t="shared" si="25"/>
        <v>191</v>
      </c>
      <c r="B207" s="51">
        <v>205</v>
      </c>
      <c r="C207" s="48">
        <v>-14</v>
      </c>
      <c r="D207" s="15" t="s">
        <v>422</v>
      </c>
      <c r="E207" s="16">
        <v>47300</v>
      </c>
      <c r="F207" s="62">
        <f t="shared" si="26"/>
        <v>14969.814995131452</v>
      </c>
      <c r="G207" s="60">
        <v>15374</v>
      </c>
      <c r="H207" s="54">
        <v>2.7000000000000003E-2</v>
      </c>
      <c r="I207" s="62">
        <f t="shared" si="23"/>
        <v>1590.7473309608542</v>
      </c>
      <c r="J207" s="44">
        <v>1341</v>
      </c>
      <c r="K207" s="57">
        <v>-0.157</v>
      </c>
      <c r="L207" s="66">
        <f t="shared" si="24"/>
        <v>197</v>
      </c>
      <c r="M207" s="90">
        <f t="shared" si="27"/>
        <v>14033</v>
      </c>
      <c r="N207" s="44">
        <v>16015</v>
      </c>
      <c r="O207" s="41">
        <v>26648.799999999999</v>
      </c>
      <c r="P207" s="60">
        <f>G207*(1+X211)</f>
        <v>15374</v>
      </c>
      <c r="Q207" s="76">
        <f t="shared" si="28"/>
        <v>205</v>
      </c>
      <c r="R207" s="60"/>
      <c r="S207" s="80" t="e">
        <f t="shared" si="29"/>
        <v>#N/A</v>
      </c>
      <c r="T207" s="77">
        <f>E207+(E207*$X$5)</f>
        <v>42570</v>
      </c>
      <c r="U207" s="79">
        <f>(R207-J207)/ABS(J207)</f>
        <v>-1</v>
      </c>
      <c r="Z207" s="78"/>
    </row>
    <row r="208" spans="1:26">
      <c r="A208" s="49">
        <f t="shared" si="25"/>
        <v>188</v>
      </c>
      <c r="B208" s="51">
        <v>206</v>
      </c>
      <c r="C208" s="48">
        <v>-18</v>
      </c>
      <c r="D208" s="15" t="s">
        <v>424</v>
      </c>
      <c r="E208" s="16">
        <v>70400</v>
      </c>
      <c r="F208" s="62">
        <f t="shared" si="26"/>
        <v>15274.925074925077</v>
      </c>
      <c r="G208" s="60">
        <v>15290.2</v>
      </c>
      <c r="H208" s="54">
        <v>1E-3</v>
      </c>
      <c r="I208" s="62">
        <f t="shared" si="23"/>
        <v>1088.1050041017227</v>
      </c>
      <c r="J208" s="44">
        <v>1326.4</v>
      </c>
      <c r="K208" s="57">
        <v>0.219</v>
      </c>
      <c r="L208" s="66">
        <f t="shared" si="24"/>
        <v>201</v>
      </c>
      <c r="M208" s="90">
        <f t="shared" si="27"/>
        <v>13963.800000000001</v>
      </c>
      <c r="N208" s="44">
        <v>24617</v>
      </c>
      <c r="O208" s="41">
        <v>16327.2</v>
      </c>
      <c r="P208" s="60">
        <f>G208*(1+X212)</f>
        <v>15290.2</v>
      </c>
      <c r="Q208" s="76">
        <f t="shared" si="28"/>
        <v>206</v>
      </c>
      <c r="R208" s="60"/>
      <c r="S208" s="80" t="e">
        <f t="shared" si="29"/>
        <v>#N/A</v>
      </c>
      <c r="T208" s="77">
        <f>E208+(E208*$X$5)</f>
        <v>63360</v>
      </c>
      <c r="U208" s="79">
        <f>(R208-J208)/ABS(J208)</f>
        <v>-1</v>
      </c>
      <c r="Z208" s="78"/>
    </row>
    <row r="209" spans="1:26">
      <c r="A209" s="49">
        <f t="shared" si="25"/>
        <v>224</v>
      </c>
      <c r="B209" s="51">
        <v>207</v>
      </c>
      <c r="C209" s="48">
        <v>17</v>
      </c>
      <c r="D209" s="15" t="s">
        <v>426</v>
      </c>
      <c r="E209" s="16">
        <v>8852</v>
      </c>
      <c r="F209" s="62">
        <f t="shared" si="26"/>
        <v>13005.106382978724</v>
      </c>
      <c r="G209" s="60">
        <v>15281</v>
      </c>
      <c r="H209" s="54">
        <v>0.17499999999999999</v>
      </c>
      <c r="I209" s="62">
        <f t="shared" si="23"/>
        <v>2940.4069767441861</v>
      </c>
      <c r="J209" s="44">
        <v>4046</v>
      </c>
      <c r="K209" s="57">
        <v>0.376</v>
      </c>
      <c r="L209" s="66">
        <f t="shared" si="24"/>
        <v>73</v>
      </c>
      <c r="M209" s="90">
        <f t="shared" si="27"/>
        <v>11235</v>
      </c>
      <c r="N209" s="44">
        <v>35480</v>
      </c>
      <c r="O209" s="41">
        <v>66242.2</v>
      </c>
      <c r="P209" s="60">
        <f>G209*(1+X213)</f>
        <v>15281</v>
      </c>
      <c r="Q209" s="76">
        <f t="shared" si="28"/>
        <v>207</v>
      </c>
      <c r="R209" s="60"/>
      <c r="S209" s="80" t="e">
        <f t="shared" si="29"/>
        <v>#N/A</v>
      </c>
      <c r="T209" s="77">
        <f>E209+(E209*$X$5)</f>
        <v>7966.8</v>
      </c>
      <c r="U209" s="79">
        <f>(R209-J209)/ABS(J209)</f>
        <v>-1</v>
      </c>
      <c r="Z209" s="78"/>
    </row>
    <row r="210" spans="1:26">
      <c r="A210" s="49">
        <f t="shared" si="25"/>
        <v>297</v>
      </c>
      <c r="B210" s="51">
        <v>208</v>
      </c>
      <c r="C210" s="48">
        <v>89</v>
      </c>
      <c r="D210" s="15" t="s">
        <v>428</v>
      </c>
      <c r="E210" s="16">
        <v>77600</v>
      </c>
      <c r="F210" s="62">
        <f t="shared" si="26"/>
        <v>10023.14381270903</v>
      </c>
      <c r="G210" s="60">
        <v>14984.6</v>
      </c>
      <c r="H210" s="54">
        <v>0.495</v>
      </c>
      <c r="I210" s="62">
        <f t="shared" si="23"/>
        <v>293.88489208633092</v>
      </c>
      <c r="J210" s="44">
        <v>163.4</v>
      </c>
      <c r="K210" s="57">
        <v>-0.44400000000000001</v>
      </c>
      <c r="L210" s="66">
        <f t="shared" si="24"/>
        <v>421</v>
      </c>
      <c r="M210" s="90">
        <f t="shared" si="27"/>
        <v>14821.2</v>
      </c>
      <c r="N210" s="44">
        <v>12645.8</v>
      </c>
      <c r="O210" s="41">
        <v>10490.3</v>
      </c>
      <c r="P210" s="60">
        <f>G210*(1+X214)</f>
        <v>14984.6</v>
      </c>
      <c r="Q210" s="76">
        <f t="shared" si="28"/>
        <v>208</v>
      </c>
      <c r="R210" s="60"/>
      <c r="S210" s="80" t="e">
        <f t="shared" si="29"/>
        <v>#N/A</v>
      </c>
      <c r="T210" s="77">
        <f>E210+(E210*$X$5)</f>
        <v>69840</v>
      </c>
      <c r="U210" s="79">
        <f>(R210-J210)/ABS(J210)</f>
        <v>-1</v>
      </c>
      <c r="Z210" s="78"/>
    </row>
    <row r="211" spans="1:26">
      <c r="A211" s="49">
        <f t="shared" si="25"/>
        <v>209</v>
      </c>
      <c r="B211" s="51">
        <v>209</v>
      </c>
      <c r="C211" s="48">
        <v>0</v>
      </c>
      <c r="D211" s="15" t="s">
        <v>430</v>
      </c>
      <c r="E211" s="16">
        <v>88100</v>
      </c>
      <c r="F211" s="62">
        <f t="shared" si="26"/>
        <v>14135.377358490565</v>
      </c>
      <c r="G211" s="60">
        <v>14983.5</v>
      </c>
      <c r="H211" s="54">
        <v>0.06</v>
      </c>
      <c r="I211" s="62">
        <f t="shared" si="23"/>
        <v>1362.6609442060085</v>
      </c>
      <c r="J211" s="44">
        <v>1587.5</v>
      </c>
      <c r="K211" s="57">
        <v>0.16500000000000001</v>
      </c>
      <c r="L211" s="66">
        <f t="shared" si="24"/>
        <v>177</v>
      </c>
      <c r="M211" s="90">
        <f t="shared" si="27"/>
        <v>13396</v>
      </c>
      <c r="N211" s="44">
        <v>6073.7</v>
      </c>
      <c r="O211" s="41">
        <v>34501.800000000003</v>
      </c>
      <c r="P211" s="60">
        <f>G211*(1+X215)</f>
        <v>14983.5</v>
      </c>
      <c r="Q211" s="76">
        <f t="shared" si="28"/>
        <v>209</v>
      </c>
      <c r="R211" s="60"/>
      <c r="S211" s="80" t="e">
        <f t="shared" si="29"/>
        <v>#N/A</v>
      </c>
      <c r="T211" s="77">
        <f>E211+(E211*$X$5)</f>
        <v>79290</v>
      </c>
      <c r="U211" s="79">
        <f>(R211-J211)/ABS(J211)</f>
        <v>-1</v>
      </c>
      <c r="Z211" s="78"/>
    </row>
    <row r="212" spans="1:26">
      <c r="A212" s="49">
        <f t="shared" si="25"/>
        <v>212</v>
      </c>
      <c r="B212" s="51">
        <v>210</v>
      </c>
      <c r="C212" s="48">
        <v>2</v>
      </c>
      <c r="D212" s="15" t="s">
        <v>432</v>
      </c>
      <c r="E212" s="16">
        <v>66000</v>
      </c>
      <c r="F212" s="62">
        <f t="shared" si="26"/>
        <v>14024.390243902439</v>
      </c>
      <c r="G212" s="60">
        <v>14950</v>
      </c>
      <c r="H212" s="54">
        <v>6.6000000000000003E-2</v>
      </c>
      <c r="I212" s="62">
        <f t="shared" si="23"/>
        <v>1491.8625678119347</v>
      </c>
      <c r="J212" s="44">
        <v>1650</v>
      </c>
      <c r="K212" s="57">
        <v>0.106</v>
      </c>
      <c r="L212" s="66">
        <f t="shared" si="24"/>
        <v>171</v>
      </c>
      <c r="M212" s="90">
        <f t="shared" si="27"/>
        <v>13300</v>
      </c>
      <c r="N212" s="44">
        <v>21578</v>
      </c>
      <c r="O212" s="41">
        <v>47660.1</v>
      </c>
      <c r="P212" s="60">
        <f>G212*(1+X216)</f>
        <v>14950</v>
      </c>
      <c r="Q212" s="76">
        <f t="shared" si="28"/>
        <v>210</v>
      </c>
      <c r="R212" s="60"/>
      <c r="S212" s="80" t="e">
        <f t="shared" si="29"/>
        <v>#N/A</v>
      </c>
      <c r="T212" s="77">
        <f>E212+(E212*$X$5)</f>
        <v>59400</v>
      </c>
      <c r="U212" s="79">
        <f>(R212-J212)/ABS(J212)</f>
        <v>-1</v>
      </c>
      <c r="Z212" s="78"/>
    </row>
    <row r="213" spans="1:26">
      <c r="A213" s="49">
        <f t="shared" si="25"/>
        <v>236</v>
      </c>
      <c r="B213" s="51">
        <v>210</v>
      </c>
      <c r="C213" s="48">
        <v>26</v>
      </c>
      <c r="D213" s="15" t="s">
        <v>433</v>
      </c>
      <c r="E213" s="16">
        <v>14800</v>
      </c>
      <c r="F213" s="62">
        <f t="shared" si="26"/>
        <v>12500</v>
      </c>
      <c r="G213" s="60">
        <v>14950</v>
      </c>
      <c r="H213" s="54">
        <v>0.19600000000000001</v>
      </c>
      <c r="I213" s="62">
        <f t="shared" si="23"/>
        <v>3913.8276553106216</v>
      </c>
      <c r="J213" s="44">
        <v>5859</v>
      </c>
      <c r="K213" s="57">
        <v>0.497</v>
      </c>
      <c r="L213" s="66">
        <f t="shared" si="24"/>
        <v>49</v>
      </c>
      <c r="M213" s="90">
        <f t="shared" si="27"/>
        <v>9091</v>
      </c>
      <c r="N213" s="44">
        <v>24860</v>
      </c>
      <c r="O213" s="41">
        <v>241550.3</v>
      </c>
      <c r="P213" s="60">
        <f>G213*(1+X217)</f>
        <v>14950</v>
      </c>
      <c r="Q213" s="76">
        <f t="shared" si="28"/>
        <v>210</v>
      </c>
      <c r="R213" s="60"/>
      <c r="S213" s="80" t="e">
        <f t="shared" si="29"/>
        <v>#N/A</v>
      </c>
      <c r="T213" s="77">
        <f>E213+(E213*$X$5)</f>
        <v>13320</v>
      </c>
      <c r="U213" s="79">
        <f>(R213-J213)/ABS(J213)</f>
        <v>-1</v>
      </c>
      <c r="Z213" s="78"/>
    </row>
    <row r="214" spans="1:26">
      <c r="A214" s="49">
        <f t="shared" si="25"/>
        <v>216</v>
      </c>
      <c r="B214" s="51">
        <v>212</v>
      </c>
      <c r="C214" s="48">
        <v>4</v>
      </c>
      <c r="D214" s="15" t="s">
        <v>435</v>
      </c>
      <c r="E214" s="16">
        <v>10000</v>
      </c>
      <c r="F214" s="62">
        <f t="shared" si="26"/>
        <v>13740.754369825208</v>
      </c>
      <c r="G214" s="60">
        <v>14936.2</v>
      </c>
      <c r="H214" s="54">
        <v>8.6999999999999994E-2</v>
      </c>
      <c r="I214" s="62">
        <f t="shared" si="23"/>
        <v>314.19753086419752</v>
      </c>
      <c r="J214" s="44">
        <v>254.5</v>
      </c>
      <c r="K214" s="57">
        <v>-0.19</v>
      </c>
      <c r="L214" s="66">
        <f t="shared" si="24"/>
        <v>403</v>
      </c>
      <c r="M214" s="90">
        <f t="shared" si="27"/>
        <v>14681.7</v>
      </c>
      <c r="N214" s="44">
        <v>9124.4</v>
      </c>
      <c r="O214" s="41" t="s">
        <v>14</v>
      </c>
      <c r="P214" s="60">
        <f>G214*(1+X218)</f>
        <v>14936.2</v>
      </c>
      <c r="Q214" s="76">
        <f t="shared" si="28"/>
        <v>212</v>
      </c>
      <c r="R214" s="60"/>
      <c r="S214" s="80" t="e">
        <f t="shared" si="29"/>
        <v>#N/A</v>
      </c>
      <c r="T214" s="77">
        <f>E214+(E214*$X$5)</f>
        <v>9000</v>
      </c>
      <c r="U214" s="79">
        <f>(R214-J214)/ABS(J214)</f>
        <v>-1</v>
      </c>
      <c r="Z214" s="78"/>
    </row>
    <row r="215" spans="1:26">
      <c r="A215" s="49">
        <f t="shared" si="25"/>
        <v>202</v>
      </c>
      <c r="B215" s="51">
        <v>213</v>
      </c>
      <c r="C215" s="48">
        <v>-11</v>
      </c>
      <c r="D215" s="15" t="s">
        <v>437</v>
      </c>
      <c r="E215" s="16">
        <v>43700</v>
      </c>
      <c r="F215" s="62">
        <f t="shared" si="26"/>
        <v>14479.611650485436</v>
      </c>
      <c r="G215" s="60">
        <v>14914</v>
      </c>
      <c r="H215" s="54">
        <v>0.03</v>
      </c>
      <c r="I215" s="62">
        <f t="shared" si="23"/>
        <v>1948.3805668016194</v>
      </c>
      <c r="J215" s="44">
        <v>1925</v>
      </c>
      <c r="K215" s="57">
        <v>-1.2E-2</v>
      </c>
      <c r="L215" s="66">
        <f t="shared" si="24"/>
        <v>150</v>
      </c>
      <c r="M215" s="90">
        <f t="shared" si="27"/>
        <v>12989</v>
      </c>
      <c r="N215" s="44">
        <v>22650</v>
      </c>
      <c r="O215" s="41">
        <v>44128.7</v>
      </c>
      <c r="P215" s="60">
        <f>G215*(1+X219)</f>
        <v>14914</v>
      </c>
      <c r="Q215" s="76">
        <f t="shared" si="28"/>
        <v>213</v>
      </c>
      <c r="R215" s="60"/>
      <c r="S215" s="80" t="e">
        <f t="shared" si="29"/>
        <v>#N/A</v>
      </c>
      <c r="T215" s="77">
        <f>E215+(E215*$X$5)</f>
        <v>39330</v>
      </c>
      <c r="U215" s="79">
        <f>(R215-J215)/ABS(J215)</f>
        <v>-1</v>
      </c>
      <c r="Z215" s="78"/>
    </row>
    <row r="216" spans="1:26">
      <c r="A216" s="49">
        <f t="shared" si="25"/>
        <v>204</v>
      </c>
      <c r="B216" s="51">
        <v>214</v>
      </c>
      <c r="C216" s="48">
        <v>-10</v>
      </c>
      <c r="D216" s="15" t="s">
        <v>439</v>
      </c>
      <c r="E216" s="16">
        <v>48000</v>
      </c>
      <c r="F216" s="62">
        <f t="shared" si="26"/>
        <v>14310.077519379845</v>
      </c>
      <c r="G216" s="60">
        <v>14768</v>
      </c>
      <c r="H216" s="54">
        <v>3.2000000000000001E-2</v>
      </c>
      <c r="I216" s="62">
        <f t="shared" si="23"/>
        <v>1687.2942725477287</v>
      </c>
      <c r="J216" s="44">
        <v>2563</v>
      </c>
      <c r="K216" s="57">
        <v>0.51900000000000002</v>
      </c>
      <c r="L216" s="66">
        <f t="shared" si="24"/>
        <v>115</v>
      </c>
      <c r="M216" s="90">
        <f t="shared" si="27"/>
        <v>12205</v>
      </c>
      <c r="N216" s="44">
        <v>14870</v>
      </c>
      <c r="O216" s="41">
        <v>46922.6</v>
      </c>
      <c r="P216" s="60">
        <f>G216*(1+X220)</f>
        <v>14768</v>
      </c>
      <c r="Q216" s="76">
        <f t="shared" si="28"/>
        <v>214</v>
      </c>
      <c r="R216" s="60"/>
      <c r="S216" s="80" t="e">
        <f t="shared" si="29"/>
        <v>#N/A</v>
      </c>
      <c r="T216" s="77">
        <f>E216+(E216*$X$5)</f>
        <v>43200</v>
      </c>
      <c r="U216" s="79">
        <f>(R216-J216)/ABS(J216)</f>
        <v>-1</v>
      </c>
      <c r="Z216" s="78"/>
    </row>
    <row r="217" spans="1:26">
      <c r="A217" s="49">
        <f t="shared" si="25"/>
        <v>215</v>
      </c>
      <c r="B217" s="51">
        <v>215</v>
      </c>
      <c r="C217" s="48">
        <v>0</v>
      </c>
      <c r="D217" s="15" t="s">
        <v>441</v>
      </c>
      <c r="E217" s="16">
        <v>49000</v>
      </c>
      <c r="F217" s="62">
        <f t="shared" si="26"/>
        <v>13837.924528301886</v>
      </c>
      <c r="G217" s="60">
        <v>14668.2</v>
      </c>
      <c r="H217" s="54">
        <v>0.06</v>
      </c>
      <c r="I217" s="62">
        <f t="shared" si="23"/>
        <v>1509.0813093980992</v>
      </c>
      <c r="J217" s="44">
        <v>1429.1</v>
      </c>
      <c r="K217" s="57">
        <v>-5.2999999999999999E-2</v>
      </c>
      <c r="L217" s="66">
        <f t="shared" si="24"/>
        <v>191</v>
      </c>
      <c r="M217" s="90">
        <f t="shared" si="27"/>
        <v>13239.1</v>
      </c>
      <c r="N217" s="44">
        <v>20074.5</v>
      </c>
      <c r="O217" s="41">
        <v>50908.2</v>
      </c>
      <c r="P217" s="60">
        <f>G217*(1+X221)</f>
        <v>14668.2</v>
      </c>
      <c r="Q217" s="76">
        <f t="shared" si="28"/>
        <v>215</v>
      </c>
      <c r="R217" s="60"/>
      <c r="S217" s="80" t="e">
        <f t="shared" si="29"/>
        <v>#N/A</v>
      </c>
      <c r="T217" s="77">
        <f>E217+(E217*$X$5)</f>
        <v>44100</v>
      </c>
      <c r="U217" s="79">
        <f>(R217-J217)/ABS(J217)</f>
        <v>-1</v>
      </c>
      <c r="Z217" s="78"/>
    </row>
    <row r="218" spans="1:26">
      <c r="A218" s="49">
        <f t="shared" si="25"/>
        <v>229</v>
      </c>
      <c r="B218" s="51">
        <v>216</v>
      </c>
      <c r="C218" s="48">
        <v>13</v>
      </c>
      <c r="D218" s="15" t="s">
        <v>443</v>
      </c>
      <c r="E218" s="16">
        <v>24500</v>
      </c>
      <c r="F218" s="62">
        <f t="shared" si="26"/>
        <v>12676.26527050611</v>
      </c>
      <c r="G218" s="60">
        <v>14527</v>
      </c>
      <c r="H218" s="54">
        <v>0.14599999999999999</v>
      </c>
      <c r="I218" s="62">
        <f t="shared" si="23"/>
        <v>2340.7494145199062</v>
      </c>
      <c r="J218" s="44">
        <v>3998</v>
      </c>
      <c r="K218" s="57">
        <v>0.70799999999999996</v>
      </c>
      <c r="L218" s="66">
        <f t="shared" si="24"/>
        <v>75</v>
      </c>
      <c r="M218" s="90">
        <f t="shared" si="27"/>
        <v>10529</v>
      </c>
      <c r="N218" s="44">
        <v>22687</v>
      </c>
      <c r="O218" s="41">
        <v>78543.199999999997</v>
      </c>
      <c r="P218" s="60">
        <f>G218*(1+X222)</f>
        <v>14527</v>
      </c>
      <c r="Q218" s="76">
        <f t="shared" si="28"/>
        <v>216</v>
      </c>
      <c r="R218" s="60"/>
      <c r="S218" s="80" t="e">
        <f t="shared" si="29"/>
        <v>#N/A</v>
      </c>
      <c r="T218" s="77">
        <f>E218+(E218*$X$5)</f>
        <v>22050</v>
      </c>
      <c r="U218" s="79">
        <f>(R218-J218)/ABS(J218)</f>
        <v>-1</v>
      </c>
      <c r="Z218" s="78"/>
    </row>
    <row r="219" spans="1:26">
      <c r="A219" s="49">
        <f t="shared" si="25"/>
        <v>197</v>
      </c>
      <c r="B219" s="51">
        <v>217</v>
      </c>
      <c r="C219" s="48">
        <v>-20</v>
      </c>
      <c r="D219" s="15" t="s">
        <v>445</v>
      </c>
      <c r="E219" s="16">
        <v>14750</v>
      </c>
      <c r="F219" s="62">
        <f t="shared" si="26"/>
        <v>14705.167173252279</v>
      </c>
      <c r="G219" s="60">
        <v>14514</v>
      </c>
      <c r="H219" s="54">
        <v>-1.3000000000000001E-2</v>
      </c>
      <c r="I219" s="62">
        <f t="shared" si="23"/>
        <v>357.01275045537341</v>
      </c>
      <c r="J219" s="44">
        <v>1960</v>
      </c>
      <c r="K219" s="57">
        <v>4.49</v>
      </c>
      <c r="L219" s="66">
        <f t="shared" si="24"/>
        <v>147</v>
      </c>
      <c r="M219" s="90">
        <f t="shared" si="27"/>
        <v>12554</v>
      </c>
      <c r="N219" s="44">
        <v>21859</v>
      </c>
      <c r="O219" s="41">
        <v>17727.3</v>
      </c>
      <c r="P219" s="60">
        <f>G219*(1+X223)</f>
        <v>14514</v>
      </c>
      <c r="Q219" s="76">
        <f t="shared" si="28"/>
        <v>217</v>
      </c>
      <c r="R219" s="60"/>
      <c r="S219" s="80" t="e">
        <f t="shared" si="29"/>
        <v>#N/A</v>
      </c>
      <c r="T219" s="77">
        <f>E219+(E219*$X$5)</f>
        <v>13275</v>
      </c>
      <c r="U219" s="79">
        <f>(R219-J219)/ABS(J219)</f>
        <v>-1</v>
      </c>
      <c r="Z219" s="78"/>
    </row>
    <row r="220" spans="1:26">
      <c r="A220" s="49">
        <f t="shared" si="25"/>
        <v>256</v>
      </c>
      <c r="B220" s="51">
        <v>218</v>
      </c>
      <c r="C220" s="48">
        <v>38</v>
      </c>
      <c r="D220" s="15" t="s">
        <v>447</v>
      </c>
      <c r="E220" s="16">
        <v>57170</v>
      </c>
      <c r="F220" s="62">
        <f t="shared" si="26"/>
        <v>12028.931875525652</v>
      </c>
      <c r="G220" s="60">
        <v>14302.4</v>
      </c>
      <c r="H220" s="54">
        <v>0.18899999999999997</v>
      </c>
      <c r="I220" s="62">
        <f t="shared" si="23"/>
        <v>983.13253012048187</v>
      </c>
      <c r="J220" s="44">
        <v>1060.8</v>
      </c>
      <c r="K220" s="57">
        <v>7.9000000000000001E-2</v>
      </c>
      <c r="L220" s="66">
        <f t="shared" si="24"/>
        <v>232</v>
      </c>
      <c r="M220" s="90">
        <f t="shared" si="27"/>
        <v>13241.6</v>
      </c>
      <c r="N220" s="44">
        <v>15320.1</v>
      </c>
      <c r="O220" s="41">
        <v>22201.7</v>
      </c>
      <c r="P220" s="60">
        <f>G220*(1+X224)</f>
        <v>14302.4</v>
      </c>
      <c r="Q220" s="76">
        <f t="shared" si="28"/>
        <v>218</v>
      </c>
      <c r="R220" s="60"/>
      <c r="S220" s="80" t="e">
        <f t="shared" si="29"/>
        <v>#N/A</v>
      </c>
      <c r="T220" s="77">
        <f>E220+(E220*$X$5)</f>
        <v>51453</v>
      </c>
      <c r="U220" s="79">
        <f>(R220-J220)/ABS(J220)</f>
        <v>-1</v>
      </c>
      <c r="Z220" s="78"/>
    </row>
    <row r="221" spans="1:26">
      <c r="A221" s="49">
        <f t="shared" si="25"/>
        <v>210</v>
      </c>
      <c r="B221" s="51">
        <v>219</v>
      </c>
      <c r="C221" s="48">
        <v>-9</v>
      </c>
      <c r="D221" s="15" t="s">
        <v>449</v>
      </c>
      <c r="E221" s="16">
        <v>16475</v>
      </c>
      <c r="F221" s="62">
        <f t="shared" si="26"/>
        <v>14096.237623762378</v>
      </c>
      <c r="G221" s="60">
        <v>14237.2</v>
      </c>
      <c r="H221" s="54">
        <v>0.01</v>
      </c>
      <c r="I221" s="62">
        <f t="shared" si="23"/>
        <v>2311.6591928251119</v>
      </c>
      <c r="J221" s="44">
        <v>1546.5</v>
      </c>
      <c r="K221" s="57">
        <v>-0.33100000000000002</v>
      </c>
      <c r="L221" s="66">
        <f t="shared" si="24"/>
        <v>181</v>
      </c>
      <c r="M221" s="90">
        <f t="shared" si="27"/>
        <v>12690.7</v>
      </c>
      <c r="N221" s="44">
        <v>243036.1</v>
      </c>
      <c r="O221" s="41">
        <v>13968.6</v>
      </c>
      <c r="P221" s="60">
        <f>G221*(1+X225)</f>
        <v>14237.2</v>
      </c>
      <c r="Q221" s="76">
        <f t="shared" si="28"/>
        <v>219</v>
      </c>
      <c r="R221" s="60"/>
      <c r="S221" s="80" t="e">
        <f t="shared" si="29"/>
        <v>#N/A</v>
      </c>
      <c r="T221" s="77">
        <f>E221+(E221*$X$5)</f>
        <v>14827.5</v>
      </c>
      <c r="U221" s="79">
        <f>(R221-J221)/ABS(J221)</f>
        <v>-1</v>
      </c>
      <c r="Z221" s="78"/>
    </row>
    <row r="222" spans="1:26">
      <c r="A222" s="49">
        <f t="shared" si="25"/>
        <v>232</v>
      </c>
      <c r="B222" s="51">
        <v>220</v>
      </c>
      <c r="C222" s="48">
        <v>12</v>
      </c>
      <c r="D222" s="15" t="s">
        <v>451</v>
      </c>
      <c r="E222" s="16">
        <v>10600</v>
      </c>
      <c r="F222" s="62">
        <f t="shared" si="26"/>
        <v>12610.470275066549</v>
      </c>
      <c r="G222" s="60">
        <v>14212</v>
      </c>
      <c r="H222" s="54">
        <v>0.127</v>
      </c>
      <c r="I222" s="62">
        <f t="shared" si="23"/>
        <v>1133.6032388663969</v>
      </c>
      <c r="J222" s="44">
        <v>1120</v>
      </c>
      <c r="K222" s="57">
        <v>-1.2E-2</v>
      </c>
      <c r="L222" s="66">
        <f t="shared" si="24"/>
        <v>219</v>
      </c>
      <c r="M222" s="90">
        <f t="shared" si="27"/>
        <v>13092</v>
      </c>
      <c r="N222" s="44">
        <v>36288</v>
      </c>
      <c r="O222" s="41">
        <v>22854.2</v>
      </c>
      <c r="P222" s="60">
        <f>G222*(1+X226)</f>
        <v>14212</v>
      </c>
      <c r="Q222" s="76">
        <f t="shared" si="28"/>
        <v>220</v>
      </c>
      <c r="R222" s="60"/>
      <c r="S222" s="80" t="e">
        <f t="shared" si="29"/>
        <v>#N/A</v>
      </c>
      <c r="T222" s="77">
        <f>E222+(E222*$X$5)</f>
        <v>9540</v>
      </c>
      <c r="U222" s="79">
        <f>(R222-J222)/ABS(J222)</f>
        <v>-1</v>
      </c>
      <c r="Z222" s="78"/>
    </row>
    <row r="223" spans="1:26">
      <c r="A223" s="49">
        <f t="shared" si="25"/>
        <v>237</v>
      </c>
      <c r="B223" s="51">
        <v>221</v>
      </c>
      <c r="C223" s="48">
        <v>16</v>
      </c>
      <c r="D223" s="15" t="s">
        <v>453</v>
      </c>
      <c r="E223" s="16">
        <v>14900</v>
      </c>
      <c r="F223" s="62">
        <f t="shared" si="26"/>
        <v>12487.247141600703</v>
      </c>
      <c r="G223" s="60">
        <v>14198</v>
      </c>
      <c r="H223" s="54">
        <v>0.13699999999999998</v>
      </c>
      <c r="I223" s="62">
        <f t="shared" si="23"/>
        <v>4971.1316397228638</v>
      </c>
      <c r="J223" s="44">
        <v>4305</v>
      </c>
      <c r="K223" s="57">
        <v>-0.13400000000000001</v>
      </c>
      <c r="L223" s="66">
        <f t="shared" si="24"/>
        <v>67</v>
      </c>
      <c r="M223" s="90">
        <f t="shared" si="27"/>
        <v>9893</v>
      </c>
      <c r="N223" s="44">
        <v>159573</v>
      </c>
      <c r="O223" s="41">
        <v>67538.100000000006</v>
      </c>
      <c r="P223" s="60">
        <f>G223*(1+X227)</f>
        <v>14198</v>
      </c>
      <c r="Q223" s="76">
        <f t="shared" si="28"/>
        <v>221</v>
      </c>
      <c r="R223" s="60"/>
      <c r="S223" s="80" t="e">
        <f t="shared" si="29"/>
        <v>#N/A</v>
      </c>
      <c r="T223" s="77">
        <f>E223+(E223*$X$5)</f>
        <v>13410</v>
      </c>
      <c r="U223" s="79">
        <f>(R223-J223)/ABS(J223)</f>
        <v>-1</v>
      </c>
      <c r="Z223" s="78"/>
    </row>
    <row r="224" spans="1:26">
      <c r="A224" s="49">
        <f t="shared" si="25"/>
        <v>246</v>
      </c>
      <c r="B224" s="51">
        <v>222</v>
      </c>
      <c r="C224" s="48">
        <v>24</v>
      </c>
      <c r="D224" s="15" t="s">
        <v>455</v>
      </c>
      <c r="E224" s="16">
        <v>29000</v>
      </c>
      <c r="F224" s="62">
        <f t="shared" si="26"/>
        <v>12254.10544511668</v>
      </c>
      <c r="G224" s="60">
        <v>14178</v>
      </c>
      <c r="H224" s="54">
        <v>0.157</v>
      </c>
      <c r="I224" s="62">
        <f t="shared" si="23"/>
        <v>387.0183963901423</v>
      </c>
      <c r="J224" s="44">
        <v>1115</v>
      </c>
      <c r="K224" s="57">
        <v>1.881</v>
      </c>
      <c r="L224" s="66">
        <f t="shared" si="24"/>
        <v>221</v>
      </c>
      <c r="M224" s="90">
        <f t="shared" si="27"/>
        <v>13063</v>
      </c>
      <c r="N224" s="44">
        <v>10982</v>
      </c>
      <c r="O224" s="41">
        <v>3378.5</v>
      </c>
      <c r="P224" s="60">
        <f>G224*(1+X228)</f>
        <v>14178</v>
      </c>
      <c r="Q224" s="76">
        <f t="shared" si="28"/>
        <v>222</v>
      </c>
      <c r="R224" s="60"/>
      <c r="S224" s="80" t="e">
        <f t="shared" si="29"/>
        <v>#N/A</v>
      </c>
      <c r="T224" s="77">
        <f>E224+(E224*$X$5)</f>
        <v>26100</v>
      </c>
      <c r="U224" s="79">
        <f>(R224-J224)/ABS(J224)</f>
        <v>-1</v>
      </c>
      <c r="Z224" s="78"/>
    </row>
    <row r="225" spans="1:26">
      <c r="A225" s="49">
        <f t="shared" si="25"/>
        <v>160</v>
      </c>
      <c r="B225" s="51">
        <v>223</v>
      </c>
      <c r="C225" s="48">
        <v>-63</v>
      </c>
      <c r="D225" s="15" t="s">
        <v>457</v>
      </c>
      <c r="E225" s="16">
        <v>78500</v>
      </c>
      <c r="F225" s="62">
        <f t="shared" si="26"/>
        <v>18479.112271540471</v>
      </c>
      <c r="G225" s="60">
        <v>14155</v>
      </c>
      <c r="H225" s="54">
        <v>-0.23399999999999999</v>
      </c>
      <c r="I225" s="62" t="e">
        <f t="shared" si="23"/>
        <v>#VALUE!</v>
      </c>
      <c r="J225" s="44">
        <v>-788</v>
      </c>
      <c r="K225" s="57" t="s">
        <v>14</v>
      </c>
      <c r="L225" s="66">
        <f t="shared" si="24"/>
        <v>490</v>
      </c>
      <c r="M225" s="90">
        <f t="shared" si="27"/>
        <v>14943</v>
      </c>
      <c r="N225" s="44">
        <v>15859</v>
      </c>
      <c r="O225" s="41">
        <v>433.5</v>
      </c>
      <c r="P225" s="60">
        <f>G225*(1+X229)</f>
        <v>14155</v>
      </c>
      <c r="Q225" s="76">
        <f t="shared" si="28"/>
        <v>223</v>
      </c>
      <c r="R225" s="60"/>
      <c r="S225" s="80" t="e">
        <f t="shared" si="29"/>
        <v>#N/A</v>
      </c>
      <c r="T225" s="77">
        <f>E225+(E225*$X$5)</f>
        <v>70650</v>
      </c>
      <c r="U225" s="79">
        <f>(R225-J225)/ABS(J225)</f>
        <v>1</v>
      </c>
      <c r="Z225" s="78"/>
    </row>
    <row r="226" spans="1:26">
      <c r="A226" s="49">
        <f t="shared" si="25"/>
        <v>218</v>
      </c>
      <c r="B226" s="51">
        <v>224</v>
      </c>
      <c r="C226" s="48">
        <v>-6</v>
      </c>
      <c r="D226" s="15" t="s">
        <v>459</v>
      </c>
      <c r="E226" s="16">
        <v>11012</v>
      </c>
      <c r="F226" s="62">
        <f t="shared" si="26"/>
        <v>13705.426356589147</v>
      </c>
      <c r="G226" s="60">
        <v>14144</v>
      </c>
      <c r="H226" s="54">
        <v>3.2000000000000001E-2</v>
      </c>
      <c r="I226" s="62">
        <f t="shared" si="23"/>
        <v>183.00727934485897</v>
      </c>
      <c r="J226" s="44">
        <v>1609</v>
      </c>
      <c r="K226" s="57">
        <v>7.7919999999999998</v>
      </c>
      <c r="L226" s="66">
        <f t="shared" si="24"/>
        <v>175</v>
      </c>
      <c r="M226" s="90">
        <f t="shared" si="27"/>
        <v>12535</v>
      </c>
      <c r="N226" s="44">
        <v>78866</v>
      </c>
      <c r="O226" s="41">
        <v>45294.8</v>
      </c>
      <c r="P226" s="60">
        <f>G226*(1+X230)</f>
        <v>14144</v>
      </c>
      <c r="Q226" s="76">
        <f t="shared" si="28"/>
        <v>224</v>
      </c>
      <c r="R226" s="60"/>
      <c r="S226" s="80" t="e">
        <f t="shared" si="29"/>
        <v>#N/A</v>
      </c>
      <c r="T226" s="77">
        <f>E226+(E226*$X$5)</f>
        <v>9910.7999999999993</v>
      </c>
      <c r="U226" s="79">
        <f>(R226-J226)/ABS(J226)</f>
        <v>-1</v>
      </c>
      <c r="Z226" s="78"/>
    </row>
    <row r="227" spans="1:26">
      <c r="A227" s="49">
        <f t="shared" si="25"/>
        <v>288</v>
      </c>
      <c r="B227" s="51">
        <v>225</v>
      </c>
      <c r="C227" s="48">
        <v>63</v>
      </c>
      <c r="D227" s="15" t="s">
        <v>461</v>
      </c>
      <c r="E227" s="16">
        <v>27226</v>
      </c>
      <c r="F227" s="62">
        <f t="shared" si="26"/>
        <v>10406.804733727809</v>
      </c>
      <c r="G227" s="60">
        <v>14070</v>
      </c>
      <c r="H227" s="54">
        <v>0.35200000000000004</v>
      </c>
      <c r="I227" s="62">
        <f t="shared" si="23"/>
        <v>2442.6666666666665</v>
      </c>
      <c r="J227" s="44">
        <v>916</v>
      </c>
      <c r="K227" s="57">
        <v>-0.625</v>
      </c>
      <c r="L227" s="66">
        <f t="shared" si="24"/>
        <v>252</v>
      </c>
      <c r="M227" s="90">
        <f t="shared" si="27"/>
        <v>13154</v>
      </c>
      <c r="N227" s="44">
        <v>17841</v>
      </c>
      <c r="O227" s="41">
        <v>6961.7</v>
      </c>
      <c r="P227" s="60">
        <f>G227*(1+X231)</f>
        <v>14070</v>
      </c>
      <c r="Q227" s="76">
        <f t="shared" si="28"/>
        <v>225</v>
      </c>
      <c r="R227" s="60"/>
      <c r="S227" s="80" t="e">
        <f t="shared" si="29"/>
        <v>#N/A</v>
      </c>
      <c r="T227" s="77">
        <f>E227+(E227*$X$5)</f>
        <v>24503.4</v>
      </c>
      <c r="U227" s="79">
        <f>(R227-J227)/ABS(J227)</f>
        <v>-1</v>
      </c>
      <c r="Z227" s="78"/>
    </row>
    <row r="228" spans="1:26">
      <c r="A228" s="49">
        <f t="shared" si="25"/>
        <v>217</v>
      </c>
      <c r="B228" s="51">
        <v>226</v>
      </c>
      <c r="C228" s="48">
        <v>-9</v>
      </c>
      <c r="D228" s="15" t="s">
        <v>463</v>
      </c>
      <c r="E228" s="16">
        <v>17900</v>
      </c>
      <c r="F228" s="62">
        <f t="shared" si="26"/>
        <v>13736.328125</v>
      </c>
      <c r="G228" s="60">
        <v>14066</v>
      </c>
      <c r="H228" s="54">
        <v>2.4E-2</v>
      </c>
      <c r="I228" s="62">
        <f t="shared" si="23"/>
        <v>1164.8351648351647</v>
      </c>
      <c r="J228" s="44">
        <v>636</v>
      </c>
      <c r="K228" s="57">
        <v>-0.45400000000000001</v>
      </c>
      <c r="L228" s="66">
        <f t="shared" si="24"/>
        <v>305</v>
      </c>
      <c r="M228" s="90">
        <f t="shared" si="27"/>
        <v>13430</v>
      </c>
      <c r="N228" s="44">
        <v>78316</v>
      </c>
      <c r="O228" s="41">
        <v>14920.6</v>
      </c>
      <c r="P228" s="60">
        <f>G228*(1+X232)</f>
        <v>14066</v>
      </c>
      <c r="Q228" s="76">
        <f t="shared" si="28"/>
        <v>226</v>
      </c>
      <c r="R228" s="60"/>
      <c r="S228" s="80" t="e">
        <f t="shared" si="29"/>
        <v>#N/A</v>
      </c>
      <c r="T228" s="77">
        <f>E228+(E228*$X$5)</f>
        <v>16110</v>
      </c>
      <c r="U228" s="79">
        <f>(R228-J228)/ABS(J228)</f>
        <v>-1</v>
      </c>
      <c r="Z228" s="78"/>
    </row>
    <row r="229" spans="1:26">
      <c r="A229" s="49">
        <f t="shared" si="25"/>
        <v>225</v>
      </c>
      <c r="B229" s="51">
        <v>227</v>
      </c>
      <c r="C229" s="48">
        <v>-2</v>
      </c>
      <c r="D229" s="15" t="s">
        <v>465</v>
      </c>
      <c r="E229" s="16">
        <v>43000</v>
      </c>
      <c r="F229" s="62">
        <f t="shared" si="26"/>
        <v>12963.922294172064</v>
      </c>
      <c r="G229" s="60">
        <v>14014</v>
      </c>
      <c r="H229" s="54">
        <v>8.1000000000000003E-2</v>
      </c>
      <c r="I229" s="62" t="e">
        <f t="shared" ref="I229:I292" si="30">J229/(1+K229)</f>
        <v>#VALUE!</v>
      </c>
      <c r="J229" s="44">
        <v>642</v>
      </c>
      <c r="K229" s="57" t="s">
        <v>14</v>
      </c>
      <c r="L229" s="66">
        <f t="shared" si="24"/>
        <v>303</v>
      </c>
      <c r="M229" s="90">
        <f t="shared" si="27"/>
        <v>13372</v>
      </c>
      <c r="N229" s="44">
        <v>18693</v>
      </c>
      <c r="O229" s="41">
        <v>8658.4</v>
      </c>
      <c r="P229" s="60">
        <f>G229*(1+X233)</f>
        <v>14014</v>
      </c>
      <c r="Q229" s="76">
        <f t="shared" si="28"/>
        <v>227</v>
      </c>
      <c r="R229" s="60"/>
      <c r="S229" s="80" t="e">
        <f t="shared" si="29"/>
        <v>#N/A</v>
      </c>
      <c r="T229" s="77">
        <f>E229+(E229*$X$5)</f>
        <v>38700</v>
      </c>
      <c r="U229" s="79">
        <f>(R229-J229)/ABS(J229)</f>
        <v>-1</v>
      </c>
      <c r="Z229" s="78"/>
    </row>
    <row r="230" spans="1:26">
      <c r="A230" s="49">
        <f t="shared" si="25"/>
        <v>228</v>
      </c>
      <c r="B230" s="51">
        <v>228</v>
      </c>
      <c r="C230" s="48">
        <v>0</v>
      </c>
      <c r="D230" s="15" t="s">
        <v>467</v>
      </c>
      <c r="E230" s="16">
        <v>60767</v>
      </c>
      <c r="F230" s="62">
        <f t="shared" si="26"/>
        <v>12746.034639927073</v>
      </c>
      <c r="G230" s="60">
        <v>13982.4</v>
      </c>
      <c r="H230" s="54">
        <v>9.6999999999999989E-2</v>
      </c>
      <c r="I230" s="62">
        <f t="shared" si="30"/>
        <v>1225.1012145748989</v>
      </c>
      <c r="J230" s="44">
        <v>605.20000000000005</v>
      </c>
      <c r="K230" s="57">
        <v>-0.50600000000000001</v>
      </c>
      <c r="L230" s="66">
        <f t="shared" si="24"/>
        <v>314</v>
      </c>
      <c r="M230" s="90">
        <f t="shared" si="27"/>
        <v>13377.199999999999</v>
      </c>
      <c r="N230" s="44">
        <v>19408</v>
      </c>
      <c r="O230" s="41">
        <v>20610.3</v>
      </c>
      <c r="P230" s="60">
        <f>G230*(1+X234)</f>
        <v>13982.4</v>
      </c>
      <c r="Q230" s="76">
        <f t="shared" si="28"/>
        <v>228</v>
      </c>
      <c r="R230" s="60"/>
      <c r="S230" s="80" t="e">
        <f t="shared" si="29"/>
        <v>#N/A</v>
      </c>
      <c r="T230" s="77">
        <f>E230+(E230*$X$5)</f>
        <v>54690.3</v>
      </c>
      <c r="U230" s="79">
        <f>(R230-J230)/ABS(J230)</f>
        <v>-1</v>
      </c>
      <c r="Z230" s="78"/>
    </row>
    <row r="231" spans="1:26">
      <c r="A231" s="49">
        <f t="shared" si="25"/>
        <v>208</v>
      </c>
      <c r="B231" s="51">
        <v>229</v>
      </c>
      <c r="C231" s="48">
        <v>-21</v>
      </c>
      <c r="D231" s="15" t="s">
        <v>469</v>
      </c>
      <c r="E231" s="16">
        <v>35000</v>
      </c>
      <c r="F231" s="62">
        <f t="shared" si="26"/>
        <v>14199.186991869919</v>
      </c>
      <c r="G231" s="60">
        <v>13972</v>
      </c>
      <c r="H231" s="54">
        <v>-1.6E-2</v>
      </c>
      <c r="I231" s="62">
        <f t="shared" si="30"/>
        <v>307.035175879397</v>
      </c>
      <c r="J231" s="44">
        <v>1222</v>
      </c>
      <c r="K231" s="57">
        <v>2.98</v>
      </c>
      <c r="L231" s="66">
        <f t="shared" si="24"/>
        <v>209</v>
      </c>
      <c r="M231" s="90">
        <f t="shared" si="27"/>
        <v>12750</v>
      </c>
      <c r="N231" s="44">
        <v>14264</v>
      </c>
      <c r="O231" s="41">
        <v>11846.7</v>
      </c>
      <c r="P231" s="60">
        <f>G231*(1+X235)</f>
        <v>13972</v>
      </c>
      <c r="Q231" s="76">
        <f t="shared" si="28"/>
        <v>229</v>
      </c>
      <c r="R231" s="60"/>
      <c r="S231" s="80" t="e">
        <f t="shared" si="29"/>
        <v>#N/A</v>
      </c>
      <c r="T231" s="77">
        <f>E231+(E231*$X$5)</f>
        <v>31500</v>
      </c>
      <c r="U231" s="79">
        <f>(R231-J231)/ABS(J231)</f>
        <v>-1</v>
      </c>
      <c r="Z231" s="78"/>
    </row>
    <row r="232" spans="1:26">
      <c r="A232" s="49">
        <f t="shared" si="25"/>
        <v>227</v>
      </c>
      <c r="B232" s="51">
        <v>230</v>
      </c>
      <c r="C232" s="48">
        <v>-3</v>
      </c>
      <c r="D232" s="15" t="s">
        <v>471</v>
      </c>
      <c r="E232" s="16">
        <v>51500</v>
      </c>
      <c r="F232" s="62">
        <f t="shared" si="26"/>
        <v>12878.986866791744</v>
      </c>
      <c r="G232" s="60">
        <v>13729</v>
      </c>
      <c r="H232" s="54">
        <v>6.6000000000000003E-2</v>
      </c>
      <c r="I232" s="62">
        <f t="shared" si="30"/>
        <v>2805.8139534883721</v>
      </c>
      <c r="J232" s="44">
        <v>2413</v>
      </c>
      <c r="K232" s="57">
        <v>-0.14000000000000001</v>
      </c>
      <c r="L232" s="66">
        <f t="shared" si="24"/>
        <v>122</v>
      </c>
      <c r="M232" s="90">
        <f t="shared" si="27"/>
        <v>11316</v>
      </c>
      <c r="N232" s="44">
        <v>22547</v>
      </c>
      <c r="O232" s="41">
        <v>47247.199999999997</v>
      </c>
      <c r="P232" s="60">
        <f>G232*(1+X236)</f>
        <v>13729</v>
      </c>
      <c r="Q232" s="76">
        <f t="shared" si="28"/>
        <v>230</v>
      </c>
      <c r="R232" s="60"/>
      <c r="S232" s="80" t="e">
        <f t="shared" si="29"/>
        <v>#N/A</v>
      </c>
      <c r="T232" s="77">
        <f>E232+(E232*$X$5)</f>
        <v>46350</v>
      </c>
      <c r="U232" s="79">
        <f>(R232-J232)/ABS(J232)</f>
        <v>-1</v>
      </c>
      <c r="Z232" s="78"/>
    </row>
    <row r="233" spans="1:26">
      <c r="A233" s="49">
        <f t="shared" si="25"/>
        <v>258</v>
      </c>
      <c r="B233" s="51">
        <v>231</v>
      </c>
      <c r="C233" s="48">
        <v>27</v>
      </c>
      <c r="D233" s="15" t="s">
        <v>473</v>
      </c>
      <c r="E233" s="16">
        <v>46000</v>
      </c>
      <c r="F233" s="62">
        <f t="shared" si="26"/>
        <v>11826.274848746758</v>
      </c>
      <c r="G233" s="60">
        <v>13683</v>
      </c>
      <c r="H233" s="54">
        <v>0.157</v>
      </c>
      <c r="I233" s="62">
        <f t="shared" si="30"/>
        <v>1249.1544532130779</v>
      </c>
      <c r="J233" s="44">
        <v>1108</v>
      </c>
      <c r="K233" s="57">
        <v>-0.113</v>
      </c>
      <c r="L233" s="66">
        <f t="shared" si="24"/>
        <v>224</v>
      </c>
      <c r="M233" s="90">
        <f t="shared" si="27"/>
        <v>12575</v>
      </c>
      <c r="N233" s="44">
        <v>12567</v>
      </c>
      <c r="O233" s="41">
        <v>59790.5</v>
      </c>
      <c r="P233" s="60">
        <f>G233*(1+X237)</f>
        <v>13683</v>
      </c>
      <c r="Q233" s="76">
        <f t="shared" si="28"/>
        <v>231</v>
      </c>
      <c r="R233" s="60"/>
      <c r="S233" s="80" t="e">
        <f t="shared" si="29"/>
        <v>#N/A</v>
      </c>
      <c r="T233" s="77">
        <f>E233+(E233*$X$5)</f>
        <v>41400</v>
      </c>
      <c r="U233" s="79">
        <f>(R233-J233)/ABS(J233)</f>
        <v>-1</v>
      </c>
      <c r="Z233" s="78"/>
    </row>
    <row r="234" spans="1:26">
      <c r="A234" s="49">
        <f t="shared" si="25"/>
        <v>203</v>
      </c>
      <c r="B234" s="51">
        <v>232</v>
      </c>
      <c r="C234" s="48">
        <v>-29</v>
      </c>
      <c r="D234" s="15" t="s">
        <v>475</v>
      </c>
      <c r="E234" s="16">
        <v>16000</v>
      </c>
      <c r="F234" s="62">
        <f t="shared" si="26"/>
        <v>14398.837209302326</v>
      </c>
      <c r="G234" s="60">
        <v>13621.3</v>
      </c>
      <c r="H234" s="54">
        <v>-5.4000000000000006E-2</v>
      </c>
      <c r="I234" s="62">
        <f t="shared" si="30"/>
        <v>2097.3368841544607</v>
      </c>
      <c r="J234" s="44">
        <v>1575.1</v>
      </c>
      <c r="K234" s="57">
        <v>-0.249</v>
      </c>
      <c r="L234" s="66">
        <f t="shared" si="24"/>
        <v>178</v>
      </c>
      <c r="M234" s="90">
        <f t="shared" si="27"/>
        <v>12046.199999999999</v>
      </c>
      <c r="N234" s="44">
        <v>30587</v>
      </c>
      <c r="O234" s="41">
        <v>14827.5</v>
      </c>
      <c r="P234" s="60">
        <f>G234*(1+X238)</f>
        <v>13621.3</v>
      </c>
      <c r="Q234" s="76">
        <f t="shared" si="28"/>
        <v>232</v>
      </c>
      <c r="R234" s="60"/>
      <c r="S234" s="80" t="e">
        <f t="shared" si="29"/>
        <v>#N/A</v>
      </c>
      <c r="T234" s="77">
        <f>E234+(E234*$X$5)</f>
        <v>14400</v>
      </c>
      <c r="U234" s="79">
        <f>(R234-J234)/ABS(J234)</f>
        <v>-1</v>
      </c>
      <c r="Z234" s="78"/>
    </row>
    <row r="235" spans="1:26">
      <c r="A235" s="49">
        <f t="shared" si="25"/>
        <v>240</v>
      </c>
      <c r="B235" s="51">
        <v>233</v>
      </c>
      <c r="C235" s="48">
        <v>7</v>
      </c>
      <c r="D235" s="15" t="s">
        <v>477</v>
      </c>
      <c r="E235" s="16">
        <v>36000</v>
      </c>
      <c r="F235" s="62">
        <f t="shared" si="26"/>
        <v>12443.732845379689</v>
      </c>
      <c r="G235" s="60">
        <v>13601</v>
      </c>
      <c r="H235" s="54">
        <v>9.3000000000000013E-2</v>
      </c>
      <c r="I235" s="62">
        <f t="shared" si="30"/>
        <v>1020.0976169968418</v>
      </c>
      <c r="J235" s="44">
        <v>3553</v>
      </c>
      <c r="K235" s="57">
        <v>2.4830000000000001</v>
      </c>
      <c r="L235" s="66">
        <f t="shared" si="24"/>
        <v>82</v>
      </c>
      <c r="M235" s="90">
        <f t="shared" si="27"/>
        <v>10048</v>
      </c>
      <c r="N235" s="44">
        <v>27229</v>
      </c>
      <c r="O235" s="41">
        <v>73695.7</v>
      </c>
      <c r="P235" s="60">
        <f>G235*(1+X239)</f>
        <v>13601</v>
      </c>
      <c r="Q235" s="76">
        <f t="shared" si="28"/>
        <v>233</v>
      </c>
      <c r="R235" s="60"/>
      <c r="S235" s="80" t="e">
        <f t="shared" si="29"/>
        <v>#N/A</v>
      </c>
      <c r="T235" s="77">
        <f>E235+(E235*$X$5)</f>
        <v>32400</v>
      </c>
      <c r="U235" s="79">
        <f>(R235-J235)/ABS(J235)</f>
        <v>-1</v>
      </c>
      <c r="Z235" s="78"/>
    </row>
    <row r="236" spans="1:26">
      <c r="A236" s="49">
        <f t="shared" si="25"/>
        <v>226</v>
      </c>
      <c r="B236" s="51">
        <v>234</v>
      </c>
      <c r="C236" s="48">
        <v>-8</v>
      </c>
      <c r="D236" s="15" t="s">
        <v>479</v>
      </c>
      <c r="E236" s="16">
        <v>34000</v>
      </c>
      <c r="F236" s="62">
        <f t="shared" si="26"/>
        <v>12926.526717557252</v>
      </c>
      <c r="G236" s="60">
        <v>13547</v>
      </c>
      <c r="H236" s="54">
        <v>4.8000000000000001E-2</v>
      </c>
      <c r="I236" s="62">
        <f t="shared" si="30"/>
        <v>1268.7559354226021</v>
      </c>
      <c r="J236" s="44">
        <v>1336</v>
      </c>
      <c r="K236" s="57">
        <v>5.2999999999999999E-2</v>
      </c>
      <c r="L236" s="66">
        <f t="shared" si="24"/>
        <v>200</v>
      </c>
      <c r="M236" s="90">
        <f t="shared" si="27"/>
        <v>12211</v>
      </c>
      <c r="N236" s="44">
        <v>17780</v>
      </c>
      <c r="O236" s="41">
        <v>19722.599999999999</v>
      </c>
      <c r="P236" s="60">
        <f>G236*(1+X240)</f>
        <v>13547</v>
      </c>
      <c r="Q236" s="76">
        <f t="shared" si="28"/>
        <v>234</v>
      </c>
      <c r="R236" s="60"/>
      <c r="S236" s="80" t="e">
        <f t="shared" si="29"/>
        <v>#N/A</v>
      </c>
      <c r="T236" s="77">
        <f>E236+(E236*$X$5)</f>
        <v>30600</v>
      </c>
      <c r="U236" s="79">
        <f>(R236-J236)/ABS(J236)</f>
        <v>-1</v>
      </c>
      <c r="Z236" s="78"/>
    </row>
    <row r="237" spans="1:26">
      <c r="A237" s="49">
        <f t="shared" si="25"/>
        <v>245</v>
      </c>
      <c r="B237" s="51">
        <v>235</v>
      </c>
      <c r="C237" s="48">
        <v>10</v>
      </c>
      <c r="D237" s="15" t="s">
        <v>481</v>
      </c>
      <c r="E237" s="16">
        <v>7800</v>
      </c>
      <c r="F237" s="62">
        <f t="shared" si="26"/>
        <v>12274.543795620437</v>
      </c>
      <c r="G237" s="60">
        <v>13452.9</v>
      </c>
      <c r="H237" s="54">
        <v>9.6000000000000002E-2</v>
      </c>
      <c r="I237" s="62">
        <f t="shared" si="30"/>
        <v>2539.0830945558737</v>
      </c>
      <c r="J237" s="44">
        <v>4430.7</v>
      </c>
      <c r="K237" s="57">
        <v>0.745</v>
      </c>
      <c r="L237" s="66">
        <f t="shared" si="24"/>
        <v>66</v>
      </c>
      <c r="M237" s="90">
        <f t="shared" si="27"/>
        <v>9022.2000000000007</v>
      </c>
      <c r="N237" s="44">
        <v>25288.9</v>
      </c>
      <c r="O237" s="41">
        <v>46498</v>
      </c>
      <c r="P237" s="60">
        <f>G237*(1+X241)</f>
        <v>13452.9</v>
      </c>
      <c r="Q237" s="76">
        <f t="shared" si="28"/>
        <v>235</v>
      </c>
      <c r="R237" s="60"/>
      <c r="S237" s="80" t="e">
        <f t="shared" si="29"/>
        <v>#N/A</v>
      </c>
      <c r="T237" s="77">
        <f>E237+(E237*$X$5)</f>
        <v>7020</v>
      </c>
      <c r="U237" s="79">
        <f>(R237-J237)/ABS(J237)</f>
        <v>-1</v>
      </c>
      <c r="Z237" s="78"/>
    </row>
    <row r="238" spans="1:26">
      <c r="A238" s="49">
        <f t="shared" si="25"/>
        <v>262</v>
      </c>
      <c r="B238" s="51">
        <v>236</v>
      </c>
      <c r="C238" s="48">
        <v>26</v>
      </c>
      <c r="D238" s="15" t="s">
        <v>483</v>
      </c>
      <c r="E238" s="16">
        <v>14000</v>
      </c>
      <c r="F238" s="62">
        <f t="shared" si="26"/>
        <v>11654.782608695654</v>
      </c>
      <c r="G238" s="60">
        <v>13403</v>
      </c>
      <c r="H238" s="54">
        <v>0.15</v>
      </c>
      <c r="I238" s="62">
        <f t="shared" si="30"/>
        <v>217.0172084130019</v>
      </c>
      <c r="J238" s="44">
        <v>227</v>
      </c>
      <c r="K238" s="57">
        <v>4.5999999999999999E-2</v>
      </c>
      <c r="L238" s="66">
        <f t="shared" si="24"/>
        <v>406</v>
      </c>
      <c r="M238" s="90">
        <f t="shared" si="27"/>
        <v>13176</v>
      </c>
      <c r="N238" s="44">
        <v>15938</v>
      </c>
      <c r="O238" s="41">
        <v>5224.1000000000004</v>
      </c>
      <c r="P238" s="60">
        <f>G238*(1+X242)</f>
        <v>13403</v>
      </c>
      <c r="Q238" s="76">
        <f t="shared" si="28"/>
        <v>236</v>
      </c>
      <c r="R238" s="60"/>
      <c r="S238" s="80" t="e">
        <f t="shared" si="29"/>
        <v>#N/A</v>
      </c>
      <c r="T238" s="77">
        <f>E238+(E238*$X$5)</f>
        <v>12600</v>
      </c>
      <c r="U238" s="79">
        <f>(R238-J238)/ABS(J238)</f>
        <v>-1</v>
      </c>
      <c r="Z238" s="78"/>
    </row>
    <row r="239" spans="1:26">
      <c r="A239" s="49">
        <f t="shared" si="25"/>
        <v>257</v>
      </c>
      <c r="B239" s="51">
        <v>237</v>
      </c>
      <c r="C239" s="48">
        <v>20</v>
      </c>
      <c r="D239" s="15" t="s">
        <v>485</v>
      </c>
      <c r="E239" s="16">
        <v>4700</v>
      </c>
      <c r="F239" s="62">
        <f t="shared" si="26"/>
        <v>11905.693950177934</v>
      </c>
      <c r="G239" s="60">
        <v>13382</v>
      </c>
      <c r="H239" s="54">
        <v>0.124</v>
      </c>
      <c r="I239" s="62" t="e">
        <f t="shared" si="30"/>
        <v>#VALUE!</v>
      </c>
      <c r="J239" s="44">
        <v>615</v>
      </c>
      <c r="K239" s="57" t="s">
        <v>14</v>
      </c>
      <c r="L239" s="66">
        <f t="shared" si="24"/>
        <v>313</v>
      </c>
      <c r="M239" s="90">
        <f t="shared" si="27"/>
        <v>12767</v>
      </c>
      <c r="N239" s="44">
        <v>40376</v>
      </c>
      <c r="O239" s="41">
        <v>22828.2</v>
      </c>
      <c r="P239" s="60">
        <f>G239*(1+X243)</f>
        <v>13382</v>
      </c>
      <c r="Q239" s="76">
        <f t="shared" si="28"/>
        <v>237</v>
      </c>
      <c r="R239" s="60"/>
      <c r="S239" s="80" t="e">
        <f t="shared" si="29"/>
        <v>#N/A</v>
      </c>
      <c r="T239" s="77">
        <f>E239+(E239*$X$5)</f>
        <v>4230</v>
      </c>
      <c r="U239" s="79">
        <f>(R239-J239)/ABS(J239)</f>
        <v>-1</v>
      </c>
      <c r="Z239" s="78"/>
    </row>
    <row r="240" spans="1:26">
      <c r="A240" s="49">
        <f t="shared" si="25"/>
        <v>233</v>
      </c>
      <c r="B240" s="51">
        <v>238</v>
      </c>
      <c r="C240" s="48">
        <v>-5</v>
      </c>
      <c r="D240" s="15" t="s">
        <v>487</v>
      </c>
      <c r="E240" s="16">
        <v>16100</v>
      </c>
      <c r="F240" s="62">
        <f t="shared" si="26"/>
        <v>12585.68738229755</v>
      </c>
      <c r="G240" s="60">
        <v>13366</v>
      </c>
      <c r="H240" s="54">
        <v>6.2E-2</v>
      </c>
      <c r="I240" s="62">
        <f t="shared" si="30"/>
        <v>2998.7745098039213</v>
      </c>
      <c r="J240" s="44">
        <v>2447</v>
      </c>
      <c r="K240" s="57">
        <v>-0.184</v>
      </c>
      <c r="L240" s="66">
        <f t="shared" si="24"/>
        <v>119</v>
      </c>
      <c r="M240" s="90">
        <f t="shared" si="27"/>
        <v>10919</v>
      </c>
      <c r="N240" s="44">
        <v>77914</v>
      </c>
      <c r="O240" s="41">
        <v>61281.9</v>
      </c>
      <c r="P240" s="60">
        <f>G240*(1+X244)</f>
        <v>13366</v>
      </c>
      <c r="Q240" s="76">
        <f t="shared" si="28"/>
        <v>238</v>
      </c>
      <c r="R240" s="60"/>
      <c r="S240" s="80" t="e">
        <f t="shared" si="29"/>
        <v>#N/A</v>
      </c>
      <c r="T240" s="77">
        <f>E240+(E240*$X$5)</f>
        <v>14490</v>
      </c>
      <c r="U240" s="79">
        <f>(R240-J240)/ABS(J240)</f>
        <v>-1</v>
      </c>
      <c r="Z240" s="78"/>
    </row>
    <row r="241" spans="1:26">
      <c r="A241" s="49">
        <f t="shared" si="25"/>
        <v>243</v>
      </c>
      <c r="B241" s="51">
        <v>239</v>
      </c>
      <c r="C241" s="48">
        <v>4</v>
      </c>
      <c r="D241" s="15" t="s">
        <v>489</v>
      </c>
      <c r="E241" s="16">
        <v>57000</v>
      </c>
      <c r="F241" s="62">
        <f t="shared" si="26"/>
        <v>12384.572490706318</v>
      </c>
      <c r="G241" s="60">
        <v>13325.8</v>
      </c>
      <c r="H241" s="54">
        <v>7.5999999999999998E-2</v>
      </c>
      <c r="I241" s="62">
        <f t="shared" si="30"/>
        <v>1733.4759358288768</v>
      </c>
      <c r="J241" s="44">
        <v>1620.8</v>
      </c>
      <c r="K241" s="57">
        <v>-6.5000000000000002E-2</v>
      </c>
      <c r="L241" s="66">
        <f t="shared" si="24"/>
        <v>174</v>
      </c>
      <c r="M241" s="90">
        <f t="shared" si="27"/>
        <v>11705</v>
      </c>
      <c r="N241" s="44">
        <v>37088.699999999997</v>
      </c>
      <c r="O241" s="41">
        <v>69587.5</v>
      </c>
      <c r="P241" s="60">
        <f>G241*(1+X245)</f>
        <v>13325.8</v>
      </c>
      <c r="Q241" s="76">
        <f t="shared" si="28"/>
        <v>239</v>
      </c>
      <c r="R241" s="60"/>
      <c r="S241" s="80" t="e">
        <f t="shared" si="29"/>
        <v>#N/A</v>
      </c>
      <c r="T241" s="77">
        <f>E241+(E241*$X$5)</f>
        <v>51300</v>
      </c>
      <c r="U241" s="79">
        <f>(R241-J241)/ABS(J241)</f>
        <v>-1</v>
      </c>
      <c r="Z241" s="78"/>
    </row>
    <row r="242" spans="1:26">
      <c r="A242" s="49">
        <f t="shared" si="25"/>
        <v>285</v>
      </c>
      <c r="B242" s="51">
        <v>240</v>
      </c>
      <c r="C242" s="48">
        <v>45</v>
      </c>
      <c r="D242" s="15" t="s">
        <v>491</v>
      </c>
      <c r="E242" s="16">
        <v>35000</v>
      </c>
      <c r="F242" s="62">
        <f t="shared" si="26"/>
        <v>10483.030781373323</v>
      </c>
      <c r="G242" s="60">
        <v>13282</v>
      </c>
      <c r="H242" s="54">
        <v>0.26700000000000002</v>
      </c>
      <c r="I242" s="62">
        <f t="shared" si="30"/>
        <v>127.48363385781553</v>
      </c>
      <c r="J242" s="44">
        <v>1110</v>
      </c>
      <c r="K242" s="57">
        <v>7.7069999999999999</v>
      </c>
      <c r="L242" s="66">
        <f t="shared" si="24"/>
        <v>222</v>
      </c>
      <c r="M242" s="90">
        <f t="shared" si="27"/>
        <v>12172</v>
      </c>
      <c r="N242" s="44">
        <v>30737</v>
      </c>
      <c r="O242" s="41">
        <v>122103.3</v>
      </c>
      <c r="P242" s="60">
        <f>G242*(1+X246)</f>
        <v>13282</v>
      </c>
      <c r="Q242" s="76">
        <f t="shared" si="28"/>
        <v>240</v>
      </c>
      <c r="R242" s="60"/>
      <c r="S242" s="80" t="e">
        <f t="shared" si="29"/>
        <v>#N/A</v>
      </c>
      <c r="T242" s="77">
        <f>E242+(E242*$X$5)</f>
        <v>31500</v>
      </c>
      <c r="U242" s="79">
        <f>(R242-J242)/ABS(J242)</f>
        <v>-1</v>
      </c>
      <c r="Z242" s="78"/>
    </row>
    <row r="243" spans="1:26">
      <c r="A243" s="49">
        <f t="shared" si="25"/>
        <v>231</v>
      </c>
      <c r="B243" s="51">
        <v>241</v>
      </c>
      <c r="C243" s="48">
        <v>-10</v>
      </c>
      <c r="D243" s="15" t="s">
        <v>493</v>
      </c>
      <c r="E243" s="16">
        <v>57200</v>
      </c>
      <c r="F243" s="62">
        <f t="shared" si="26"/>
        <v>12630.629770992366</v>
      </c>
      <c r="G243" s="60">
        <v>13236.9</v>
      </c>
      <c r="H243" s="54">
        <v>4.8000000000000001E-2</v>
      </c>
      <c r="I243" s="62">
        <f t="shared" si="30"/>
        <v>983.05343511450371</v>
      </c>
      <c r="J243" s="44">
        <v>643.9</v>
      </c>
      <c r="K243" s="57">
        <v>-0.34499999999999997</v>
      </c>
      <c r="L243" s="66">
        <f t="shared" si="24"/>
        <v>301</v>
      </c>
      <c r="M243" s="90">
        <f t="shared" si="27"/>
        <v>12593</v>
      </c>
      <c r="N243" s="44">
        <v>8090.2</v>
      </c>
      <c r="O243" s="41">
        <v>7589.9</v>
      </c>
      <c r="P243" s="60">
        <f>G243*(1+X247)</f>
        <v>13236.9</v>
      </c>
      <c r="Q243" s="76">
        <f t="shared" si="28"/>
        <v>241</v>
      </c>
      <c r="R243" s="60"/>
      <c r="S243" s="80" t="e">
        <f t="shared" si="29"/>
        <v>#N/A</v>
      </c>
      <c r="T243" s="77">
        <f>E243+(E243*$X$5)</f>
        <v>51480</v>
      </c>
      <c r="U243" s="79">
        <f>(R243-J243)/ABS(J243)</f>
        <v>-1</v>
      </c>
      <c r="Z243" s="78"/>
    </row>
    <row r="244" spans="1:26">
      <c r="A244" s="49">
        <f t="shared" si="25"/>
        <v>238</v>
      </c>
      <c r="B244" s="51">
        <v>242</v>
      </c>
      <c r="C244" s="48">
        <v>-4</v>
      </c>
      <c r="D244" s="15" t="s">
        <v>495</v>
      </c>
      <c r="E244" s="16">
        <v>22600</v>
      </c>
      <c r="F244" s="62">
        <f t="shared" si="26"/>
        <v>12466.477809254015</v>
      </c>
      <c r="G244" s="60">
        <v>13202</v>
      </c>
      <c r="H244" s="54">
        <v>5.9000000000000004E-2</v>
      </c>
      <c r="I244" s="62">
        <f t="shared" si="30"/>
        <v>406.2926459438969</v>
      </c>
      <c r="J244" s="44">
        <v>535.9</v>
      </c>
      <c r="K244" s="57">
        <v>0.31900000000000001</v>
      </c>
      <c r="L244" s="66">
        <f t="shared" si="24"/>
        <v>327</v>
      </c>
      <c r="M244" s="90">
        <f t="shared" si="27"/>
        <v>12666.1</v>
      </c>
      <c r="N244" s="44">
        <v>8500.5</v>
      </c>
      <c r="O244" s="41">
        <v>9100.9</v>
      </c>
      <c r="P244" s="60">
        <f>G244*(1+X248)</f>
        <v>13202</v>
      </c>
      <c r="Q244" s="76">
        <f t="shared" si="28"/>
        <v>242</v>
      </c>
      <c r="R244" s="60"/>
      <c r="S244" s="80" t="e">
        <f t="shared" si="29"/>
        <v>#N/A</v>
      </c>
      <c r="T244" s="77">
        <f>E244+(E244*$X$5)</f>
        <v>20340</v>
      </c>
      <c r="U244" s="79">
        <f>(R244-J244)/ABS(J244)</f>
        <v>-1</v>
      </c>
      <c r="Z244" s="78"/>
    </row>
    <row r="245" spans="1:26">
      <c r="A245" s="49">
        <f t="shared" si="25"/>
        <v>196</v>
      </c>
      <c r="B245" s="51">
        <v>243</v>
      </c>
      <c r="C245" s="48">
        <v>-47</v>
      </c>
      <c r="D245" s="15" t="s">
        <v>497</v>
      </c>
      <c r="E245" s="16">
        <v>37000</v>
      </c>
      <c r="F245" s="62">
        <f t="shared" si="26"/>
        <v>14743.325791855204</v>
      </c>
      <c r="G245" s="60">
        <v>13033.1</v>
      </c>
      <c r="H245" s="54">
        <v>-0.11599999999999999</v>
      </c>
      <c r="I245" s="62">
        <f t="shared" si="30"/>
        <v>2748.4704012713546</v>
      </c>
      <c r="J245" s="44">
        <v>-6917.9</v>
      </c>
      <c r="K245" s="57">
        <v>-3.5169999999999999</v>
      </c>
      <c r="L245" s="66">
        <f t="shared" si="24"/>
        <v>498</v>
      </c>
      <c r="M245" s="90">
        <f t="shared" si="27"/>
        <v>19951</v>
      </c>
      <c r="N245" s="44">
        <v>17716.400000000001</v>
      </c>
      <c r="O245" s="41">
        <v>6490.1</v>
      </c>
      <c r="P245" s="60">
        <f>G245*(1+X249)</f>
        <v>13033.1</v>
      </c>
      <c r="Q245" s="76">
        <f t="shared" si="28"/>
        <v>243</v>
      </c>
      <c r="R245" s="60"/>
      <c r="S245" s="80" t="e">
        <f t="shared" si="29"/>
        <v>#N/A</v>
      </c>
      <c r="T245" s="77">
        <f>E245+(E245*$X$5)</f>
        <v>33300</v>
      </c>
      <c r="U245" s="79">
        <f>(R245-J245)/ABS(J245)</f>
        <v>1</v>
      </c>
      <c r="Z245" s="78"/>
    </row>
    <row r="246" spans="1:26">
      <c r="A246" s="49">
        <f t="shared" si="25"/>
        <v>239</v>
      </c>
      <c r="B246" s="51">
        <v>244</v>
      </c>
      <c r="C246" s="48">
        <v>-5</v>
      </c>
      <c r="D246" s="15" t="s">
        <v>499</v>
      </c>
      <c r="E246" s="16">
        <v>9556</v>
      </c>
      <c r="F246" s="62">
        <f t="shared" si="26"/>
        <v>12454.44976076555</v>
      </c>
      <c r="G246" s="60">
        <v>13014.9</v>
      </c>
      <c r="H246" s="54">
        <v>4.4999999999999998E-2</v>
      </c>
      <c r="I246" s="62">
        <f t="shared" si="30"/>
        <v>455.33790401567092</v>
      </c>
      <c r="J246" s="44">
        <v>464.9</v>
      </c>
      <c r="K246" s="57">
        <v>2.1000000000000001E-2</v>
      </c>
      <c r="L246" s="66">
        <f t="shared" si="24"/>
        <v>349</v>
      </c>
      <c r="M246" s="90">
        <f t="shared" si="27"/>
        <v>12550</v>
      </c>
      <c r="N246" s="44">
        <v>74053</v>
      </c>
      <c r="O246" s="41" t="s">
        <v>14</v>
      </c>
      <c r="P246" s="60">
        <f>G246*(1+X250)</f>
        <v>13014.9</v>
      </c>
      <c r="Q246" s="76">
        <f t="shared" si="28"/>
        <v>244</v>
      </c>
      <c r="R246" s="60"/>
      <c r="S246" s="80" t="e">
        <f t="shared" si="29"/>
        <v>#N/A</v>
      </c>
      <c r="T246" s="77">
        <f>E246+(E246*$X$5)</f>
        <v>8600.4</v>
      </c>
      <c r="U246" s="79">
        <f>(R246-J246)/ABS(J246)</f>
        <v>-1</v>
      </c>
      <c r="Z246" s="78"/>
    </row>
    <row r="247" spans="1:26">
      <c r="A247" s="49">
        <f t="shared" si="25"/>
        <v>245</v>
      </c>
      <c r="B247" s="51">
        <v>245</v>
      </c>
      <c r="C247" s="48">
        <v>0</v>
      </c>
      <c r="D247" s="15" t="s">
        <v>501</v>
      </c>
      <c r="E247" s="16">
        <v>26383</v>
      </c>
      <c r="F247" s="62">
        <f t="shared" si="26"/>
        <v>12752.254901960783</v>
      </c>
      <c r="G247" s="60">
        <v>13007.3</v>
      </c>
      <c r="H247" s="54">
        <v>0.02</v>
      </c>
      <c r="I247" s="62">
        <f t="shared" si="30"/>
        <v>50.316205533596829</v>
      </c>
      <c r="J247" s="44">
        <v>127.3</v>
      </c>
      <c r="K247" s="57">
        <v>1.53</v>
      </c>
      <c r="L247" s="66">
        <f t="shared" si="24"/>
        <v>431</v>
      </c>
      <c r="M247" s="90">
        <f t="shared" si="27"/>
        <v>12880</v>
      </c>
      <c r="N247" s="44">
        <v>3239.3</v>
      </c>
      <c r="O247" s="41">
        <v>3776.6</v>
      </c>
      <c r="P247" s="60">
        <f>G247*(1+X251)</f>
        <v>13007.3</v>
      </c>
      <c r="Q247" s="76">
        <f t="shared" si="28"/>
        <v>245</v>
      </c>
      <c r="R247" s="60"/>
      <c r="S247" s="80" t="e">
        <f t="shared" si="29"/>
        <v>#N/A</v>
      </c>
      <c r="T247" s="77">
        <f>E247+(E247*$X$5)</f>
        <v>23744.7</v>
      </c>
      <c r="U247" s="79">
        <f>(R247-J247)/ABS(J247)</f>
        <v>-1</v>
      </c>
      <c r="Z247" s="78"/>
    </row>
    <row r="248" spans="1:26">
      <c r="A248" s="49">
        <f t="shared" si="25"/>
        <v>250</v>
      </c>
      <c r="B248" s="51">
        <v>246</v>
      </c>
      <c r="C248" s="48">
        <v>4</v>
      </c>
      <c r="D248" s="15" t="s">
        <v>503</v>
      </c>
      <c r="E248" s="16">
        <v>35852</v>
      </c>
      <c r="F248" s="62">
        <f t="shared" si="26"/>
        <v>12157.156220767072</v>
      </c>
      <c r="G248" s="60">
        <v>12996</v>
      </c>
      <c r="H248" s="54">
        <v>6.9000000000000006E-2</v>
      </c>
      <c r="I248" s="62">
        <f t="shared" si="30"/>
        <v>2394.2307692307695</v>
      </c>
      <c r="J248" s="44">
        <v>3237</v>
      </c>
      <c r="K248" s="57">
        <v>0.35199999999999998</v>
      </c>
      <c r="L248" s="66">
        <f t="shared" si="24"/>
        <v>89</v>
      </c>
      <c r="M248" s="90">
        <f t="shared" si="27"/>
        <v>9759</v>
      </c>
      <c r="N248" s="44">
        <v>225697</v>
      </c>
      <c r="O248" s="41">
        <v>35541</v>
      </c>
      <c r="P248" s="60">
        <f>G248*(1+X252)</f>
        <v>12996</v>
      </c>
      <c r="Q248" s="76">
        <f t="shared" si="28"/>
        <v>246</v>
      </c>
      <c r="R248" s="60"/>
      <c r="S248" s="80" t="e">
        <f t="shared" si="29"/>
        <v>#N/A</v>
      </c>
      <c r="T248" s="77">
        <f>E248+(E248*$X$5)</f>
        <v>32266.799999999999</v>
      </c>
      <c r="U248" s="79">
        <f>(R248-J248)/ABS(J248)</f>
        <v>-1</v>
      </c>
      <c r="Z248" s="78"/>
    </row>
    <row r="249" spans="1:26">
      <c r="A249" s="49">
        <f t="shared" si="25"/>
        <v>259</v>
      </c>
      <c r="B249" s="51">
        <v>247</v>
      </c>
      <c r="C249" s="48">
        <v>12</v>
      </c>
      <c r="D249" s="15" t="s">
        <v>505</v>
      </c>
      <c r="E249" s="16">
        <v>40142</v>
      </c>
      <c r="F249" s="62">
        <f t="shared" si="26"/>
        <v>11772.232304900181</v>
      </c>
      <c r="G249" s="60">
        <v>12973</v>
      </c>
      <c r="H249" s="54">
        <v>0.10199999999999999</v>
      </c>
      <c r="I249" s="62">
        <f t="shared" si="30"/>
        <v>2176.7169179229481</v>
      </c>
      <c r="J249" s="44">
        <v>2599</v>
      </c>
      <c r="K249" s="57">
        <v>0.19400000000000001</v>
      </c>
      <c r="L249" s="66">
        <f t="shared" si="24"/>
        <v>113</v>
      </c>
      <c r="M249" s="90">
        <f t="shared" si="27"/>
        <v>10374</v>
      </c>
      <c r="N249" s="44">
        <v>244626</v>
      </c>
      <c r="O249" s="41">
        <v>24919.599999999999</v>
      </c>
      <c r="P249" s="60">
        <f>G249*(1+X253)</f>
        <v>12973</v>
      </c>
      <c r="Q249" s="76">
        <f t="shared" si="28"/>
        <v>247</v>
      </c>
      <c r="R249" s="60"/>
      <c r="S249" s="80" t="e">
        <f t="shared" si="29"/>
        <v>#N/A</v>
      </c>
      <c r="T249" s="77">
        <f>E249+(E249*$X$5)</f>
        <v>36127.800000000003</v>
      </c>
      <c r="U249" s="79">
        <f>(R249-J249)/ABS(J249)</f>
        <v>-1</v>
      </c>
      <c r="Z249" s="78"/>
    </row>
    <row r="250" spans="1:26">
      <c r="A250" s="49">
        <f t="shared" si="25"/>
        <v>221</v>
      </c>
      <c r="B250" s="51">
        <v>248</v>
      </c>
      <c r="C250" s="48">
        <v>-27</v>
      </c>
      <c r="D250" s="15" t="s">
        <v>507</v>
      </c>
      <c r="E250" s="16">
        <v>10880</v>
      </c>
      <c r="F250" s="62">
        <f t="shared" si="26"/>
        <v>13261.27049180328</v>
      </c>
      <c r="G250" s="60">
        <v>12943</v>
      </c>
      <c r="H250" s="54">
        <v>-2.4E-2</v>
      </c>
      <c r="I250" s="62">
        <f t="shared" si="30"/>
        <v>1874.5910577971647</v>
      </c>
      <c r="J250" s="44">
        <v>1719</v>
      </c>
      <c r="K250" s="57">
        <v>-8.3000000000000004E-2</v>
      </c>
      <c r="L250" s="66">
        <f t="shared" si="24"/>
        <v>164</v>
      </c>
      <c r="M250" s="90">
        <f t="shared" si="27"/>
        <v>11224</v>
      </c>
      <c r="N250" s="44">
        <v>23783</v>
      </c>
      <c r="O250" s="41">
        <v>11530.7</v>
      </c>
      <c r="P250" s="60">
        <f>G250*(1+X254)</f>
        <v>12943</v>
      </c>
      <c r="Q250" s="76">
        <f t="shared" si="28"/>
        <v>248</v>
      </c>
      <c r="R250" s="60"/>
      <c r="S250" s="80" t="e">
        <f t="shared" si="29"/>
        <v>#N/A</v>
      </c>
      <c r="T250" s="77">
        <f>E250+(E250*$X$5)</f>
        <v>9792</v>
      </c>
      <c r="U250" s="79">
        <f>(R250-J250)/ABS(J250)</f>
        <v>-1</v>
      </c>
      <c r="Z250" s="78"/>
    </row>
    <row r="251" spans="1:26">
      <c r="A251" s="49">
        <f t="shared" si="25"/>
        <v>252</v>
      </c>
      <c r="B251" s="51">
        <v>249</v>
      </c>
      <c r="C251" s="48">
        <v>3</v>
      </c>
      <c r="D251" s="15" t="s">
        <v>509</v>
      </c>
      <c r="E251" s="16">
        <v>14062</v>
      </c>
      <c r="F251" s="62">
        <f t="shared" si="26"/>
        <v>12078.504672897196</v>
      </c>
      <c r="G251" s="60">
        <v>12924</v>
      </c>
      <c r="H251" s="54">
        <v>7.0000000000000007E-2</v>
      </c>
      <c r="I251" s="62">
        <f t="shared" si="30"/>
        <v>1479.5486600846264</v>
      </c>
      <c r="J251" s="44">
        <v>2098</v>
      </c>
      <c r="K251" s="57">
        <v>0.41799999999999998</v>
      </c>
      <c r="L251" s="66">
        <f t="shared" si="24"/>
        <v>142</v>
      </c>
      <c r="M251" s="90">
        <f t="shared" si="27"/>
        <v>10826</v>
      </c>
      <c r="N251" s="44">
        <v>137216</v>
      </c>
      <c r="O251" s="41">
        <v>17345.099999999999</v>
      </c>
      <c r="P251" s="60">
        <f>G251*(1+X255)</f>
        <v>12924</v>
      </c>
      <c r="Q251" s="76">
        <f t="shared" si="28"/>
        <v>249</v>
      </c>
      <c r="R251" s="60"/>
      <c r="S251" s="80" t="e">
        <f t="shared" si="29"/>
        <v>#N/A</v>
      </c>
      <c r="T251" s="77">
        <f>E251+(E251*$X$5)</f>
        <v>12655.8</v>
      </c>
      <c r="U251" s="79">
        <f>(R251-J251)/ABS(J251)</f>
        <v>-1</v>
      </c>
      <c r="Z251" s="78"/>
    </row>
    <row r="252" spans="1:26">
      <c r="A252" s="49">
        <f t="shared" si="25"/>
        <v>247</v>
      </c>
      <c r="B252" s="51">
        <v>250</v>
      </c>
      <c r="C252" s="48">
        <v>-3</v>
      </c>
      <c r="D252" s="15" t="s">
        <v>511</v>
      </c>
      <c r="E252" s="16">
        <v>8087</v>
      </c>
      <c r="F252" s="62">
        <f t="shared" si="26"/>
        <v>12219.602272727272</v>
      </c>
      <c r="G252" s="60">
        <v>12903.9</v>
      </c>
      <c r="H252" s="54">
        <v>5.5999999999999994E-2</v>
      </c>
      <c r="I252" s="62">
        <f t="shared" si="30"/>
        <v>33.505154639175252</v>
      </c>
      <c r="J252" s="44">
        <v>45.5</v>
      </c>
      <c r="K252" s="57">
        <v>0.35799999999999998</v>
      </c>
      <c r="L252" s="66">
        <f t="shared" si="24"/>
        <v>447</v>
      </c>
      <c r="M252" s="90">
        <f t="shared" si="27"/>
        <v>12858.4</v>
      </c>
      <c r="N252" s="44">
        <v>1666.1</v>
      </c>
      <c r="O252" s="41">
        <v>1703.2</v>
      </c>
      <c r="P252" s="60">
        <f>G252*(1+X256)</f>
        <v>12903.9</v>
      </c>
      <c r="Q252" s="76">
        <f t="shared" si="28"/>
        <v>250</v>
      </c>
      <c r="R252" s="60"/>
      <c r="S252" s="80" t="e">
        <f t="shared" si="29"/>
        <v>#N/A</v>
      </c>
      <c r="T252" s="77">
        <f>E252+(E252*$X$5)</f>
        <v>7278.3</v>
      </c>
      <c r="U252" s="79">
        <f>(R252-J252)/ABS(J252)</f>
        <v>-1</v>
      </c>
      <c r="Z252" s="78"/>
    </row>
    <row r="253" spans="1:26">
      <c r="A253" s="49">
        <f t="shared" si="25"/>
        <v>234</v>
      </c>
      <c r="B253" s="51">
        <v>251</v>
      </c>
      <c r="C253" s="48">
        <v>-17</v>
      </c>
      <c r="D253" s="15" t="s">
        <v>513</v>
      </c>
      <c r="E253" s="16">
        <v>2767</v>
      </c>
      <c r="F253" s="62">
        <f t="shared" si="26"/>
        <v>12512.827988338195</v>
      </c>
      <c r="G253" s="60">
        <v>12875.7</v>
      </c>
      <c r="H253" s="54">
        <v>2.8999999999999998E-2</v>
      </c>
      <c r="I253" s="62">
        <f t="shared" si="30"/>
        <v>1821.3740458015266</v>
      </c>
      <c r="J253" s="44">
        <v>715.8</v>
      </c>
      <c r="K253" s="57">
        <v>-0.60699999999999998</v>
      </c>
      <c r="L253" s="66">
        <f t="shared" si="24"/>
        <v>289</v>
      </c>
      <c r="M253" s="90">
        <f t="shared" si="27"/>
        <v>12159.900000000001</v>
      </c>
      <c r="N253" s="44">
        <v>64535.199999999997</v>
      </c>
      <c r="O253" s="41">
        <v>8922</v>
      </c>
      <c r="P253" s="60">
        <f>G253*(1+X257)</f>
        <v>12875.7</v>
      </c>
      <c r="Q253" s="76">
        <f t="shared" si="28"/>
        <v>251</v>
      </c>
      <c r="R253" s="60"/>
      <c r="S253" s="80" t="e">
        <f t="shared" si="29"/>
        <v>#N/A</v>
      </c>
      <c r="T253" s="77">
        <f>E253+(E253*$X$5)</f>
        <v>2490.3000000000002</v>
      </c>
      <c r="U253" s="79">
        <f>(R253-J253)/ABS(J253)</f>
        <v>-1</v>
      </c>
      <c r="Z253" s="78"/>
    </row>
    <row r="254" spans="1:26">
      <c r="A254" s="49">
        <f t="shared" si="25"/>
        <v>242</v>
      </c>
      <c r="B254" s="51">
        <v>252</v>
      </c>
      <c r="C254" s="48">
        <v>-10</v>
      </c>
      <c r="D254" s="15" t="s">
        <v>515</v>
      </c>
      <c r="E254" s="16">
        <v>69000</v>
      </c>
      <c r="F254" s="62">
        <f t="shared" si="26"/>
        <v>12403.37512054002</v>
      </c>
      <c r="G254" s="60">
        <v>12862.3</v>
      </c>
      <c r="H254" s="54">
        <v>3.7000000000000005E-2</v>
      </c>
      <c r="I254" s="62">
        <f t="shared" si="30"/>
        <v>614.93930905695618</v>
      </c>
      <c r="J254" s="44">
        <v>658.6</v>
      </c>
      <c r="K254" s="57">
        <v>7.0999999999999994E-2</v>
      </c>
      <c r="L254" s="66">
        <f t="shared" si="24"/>
        <v>297</v>
      </c>
      <c r="M254" s="90">
        <f t="shared" si="27"/>
        <v>12203.699999999999</v>
      </c>
      <c r="N254" s="44">
        <v>10311.299999999999</v>
      </c>
      <c r="O254" s="41">
        <v>34382.1</v>
      </c>
      <c r="P254" s="60">
        <f>G254*(1+X258)</f>
        <v>12862.3</v>
      </c>
      <c r="Q254" s="76">
        <f t="shared" si="28"/>
        <v>252</v>
      </c>
      <c r="R254" s="60"/>
      <c r="S254" s="80" t="e">
        <f t="shared" si="29"/>
        <v>#N/A</v>
      </c>
      <c r="T254" s="77">
        <f>E254+(E254*$X$5)</f>
        <v>62100</v>
      </c>
      <c r="U254" s="79">
        <f>(R254-J254)/ABS(J254)</f>
        <v>-1</v>
      </c>
      <c r="Z254" s="78"/>
    </row>
    <row r="255" spans="1:26">
      <c r="A255" s="49">
        <f t="shared" si="25"/>
        <v>263</v>
      </c>
      <c r="B255" s="51">
        <v>253</v>
      </c>
      <c r="C255" s="48">
        <v>10</v>
      </c>
      <c r="D255" s="15" t="s">
        <v>517</v>
      </c>
      <c r="E255" s="16">
        <v>16600</v>
      </c>
      <c r="F255" s="62">
        <f t="shared" si="26"/>
        <v>11543.575920934412</v>
      </c>
      <c r="G255" s="60">
        <v>12848</v>
      </c>
      <c r="H255" s="54">
        <v>0.113</v>
      </c>
      <c r="I255" s="62">
        <f t="shared" si="30"/>
        <v>2099.5405819295556</v>
      </c>
      <c r="J255" s="44">
        <v>2742</v>
      </c>
      <c r="K255" s="57">
        <v>0.30599999999999999</v>
      </c>
      <c r="L255" s="66">
        <f t="shared" si="24"/>
        <v>106</v>
      </c>
      <c r="M255" s="90">
        <f t="shared" si="27"/>
        <v>10106</v>
      </c>
      <c r="N255" s="44">
        <v>109553</v>
      </c>
      <c r="O255" s="41">
        <v>23215.1</v>
      </c>
      <c r="P255" s="60">
        <f>G255*(1+X259)</f>
        <v>12848</v>
      </c>
      <c r="Q255" s="76">
        <f t="shared" si="28"/>
        <v>253</v>
      </c>
      <c r="R255" s="60"/>
      <c r="S255" s="80" t="e">
        <f t="shared" si="29"/>
        <v>#N/A</v>
      </c>
      <c r="T255" s="77">
        <f>E255+(E255*$X$5)</f>
        <v>14940</v>
      </c>
      <c r="U255" s="79">
        <f>(R255-J255)/ABS(J255)</f>
        <v>-1</v>
      </c>
      <c r="Z255" s="78"/>
    </row>
    <row r="256" spans="1:26">
      <c r="A256" s="49">
        <f t="shared" si="25"/>
        <v>331</v>
      </c>
      <c r="B256" s="51">
        <v>254</v>
      </c>
      <c r="C256" s="48">
        <v>77</v>
      </c>
      <c r="D256" s="15" t="s">
        <v>519</v>
      </c>
      <c r="E256" s="16">
        <v>2500</v>
      </c>
      <c r="F256" s="62">
        <f t="shared" si="26"/>
        <v>8918.085855031668</v>
      </c>
      <c r="G256" s="60">
        <v>12672.6</v>
      </c>
      <c r="H256" s="54">
        <v>0.42100000000000004</v>
      </c>
      <c r="I256" s="62">
        <f t="shared" si="30"/>
        <v>58.733747880158283</v>
      </c>
      <c r="J256" s="44">
        <v>103.9</v>
      </c>
      <c r="K256" s="57">
        <v>0.76900000000000002</v>
      </c>
      <c r="L256" s="66">
        <f t="shared" si="24"/>
        <v>436</v>
      </c>
      <c r="M256" s="90">
        <f t="shared" si="27"/>
        <v>12568.7</v>
      </c>
      <c r="N256" s="44">
        <v>2424.3000000000002</v>
      </c>
      <c r="O256" s="41">
        <v>668.4</v>
      </c>
      <c r="P256" s="60">
        <f>G256*(1+X260)</f>
        <v>12672.6</v>
      </c>
      <c r="Q256" s="76">
        <f t="shared" si="28"/>
        <v>254</v>
      </c>
      <c r="R256" s="60"/>
      <c r="S256" s="80" t="e">
        <f t="shared" si="29"/>
        <v>#N/A</v>
      </c>
      <c r="T256" s="77">
        <f>E256+(E256*$X$5)</f>
        <v>2250</v>
      </c>
      <c r="U256" s="79">
        <f>(R256-J256)/ABS(J256)</f>
        <v>-1</v>
      </c>
      <c r="Z256" s="78"/>
    </row>
    <row r="257" spans="1:26">
      <c r="A257" s="49">
        <f t="shared" si="25"/>
        <v>244</v>
      </c>
      <c r="B257" s="51">
        <v>255</v>
      </c>
      <c r="C257" s="48">
        <v>-11</v>
      </c>
      <c r="D257" s="15" t="s">
        <v>521</v>
      </c>
      <c r="E257" s="16">
        <v>12574</v>
      </c>
      <c r="F257" s="62">
        <f t="shared" si="26"/>
        <v>12324.245374878288</v>
      </c>
      <c r="G257" s="60">
        <v>12657</v>
      </c>
      <c r="H257" s="54">
        <v>2.7000000000000003E-2</v>
      </c>
      <c r="I257" s="62">
        <f t="shared" si="30"/>
        <v>564.75300400534036</v>
      </c>
      <c r="J257" s="44">
        <v>-423</v>
      </c>
      <c r="K257" s="57">
        <v>-1.7490000000000001</v>
      </c>
      <c r="L257" s="66">
        <f t="shared" si="24"/>
        <v>483</v>
      </c>
      <c r="M257" s="90">
        <f t="shared" si="27"/>
        <v>13080</v>
      </c>
      <c r="N257" s="44">
        <v>56715</v>
      </c>
      <c r="O257" s="41">
        <v>20174.2</v>
      </c>
      <c r="P257" s="60">
        <f>G257*(1+X261)</f>
        <v>12657</v>
      </c>
      <c r="Q257" s="76">
        <f t="shared" si="28"/>
        <v>255</v>
      </c>
      <c r="R257" s="60"/>
      <c r="S257" s="80" t="e">
        <f t="shared" si="29"/>
        <v>#N/A</v>
      </c>
      <c r="T257" s="77">
        <f>E257+(E257*$X$5)</f>
        <v>11316.6</v>
      </c>
      <c r="U257" s="79">
        <f>(R257-J257)/ABS(J257)</f>
        <v>1</v>
      </c>
      <c r="Z257" s="78"/>
    </row>
    <row r="258" spans="1:26">
      <c r="A258" s="49">
        <f t="shared" si="25"/>
        <v>249</v>
      </c>
      <c r="B258" s="51">
        <v>256</v>
      </c>
      <c r="C258" s="48">
        <v>-7</v>
      </c>
      <c r="D258" s="15" t="s">
        <v>523</v>
      </c>
      <c r="E258" s="16">
        <v>2684</v>
      </c>
      <c r="F258" s="62">
        <f t="shared" si="26"/>
        <v>12179.110251450677</v>
      </c>
      <c r="G258" s="60">
        <v>12593.2</v>
      </c>
      <c r="H258" s="54">
        <v>3.4000000000000002E-2</v>
      </c>
      <c r="I258" s="62">
        <f t="shared" si="30"/>
        <v>387.77777777777783</v>
      </c>
      <c r="J258" s="44">
        <v>1151.7</v>
      </c>
      <c r="K258" s="57">
        <v>1.97</v>
      </c>
      <c r="L258" s="66">
        <f t="shared" si="24"/>
        <v>217</v>
      </c>
      <c r="M258" s="90">
        <f t="shared" si="27"/>
        <v>11441.5</v>
      </c>
      <c r="N258" s="44">
        <v>18231.7</v>
      </c>
      <c r="O258" s="41">
        <v>28746.9</v>
      </c>
      <c r="P258" s="60">
        <f>G258*(1+X262)</f>
        <v>12593.2</v>
      </c>
      <c r="Q258" s="76">
        <f t="shared" si="28"/>
        <v>256</v>
      </c>
      <c r="R258" s="60"/>
      <c r="S258" s="80" t="e">
        <f t="shared" si="29"/>
        <v>#N/A</v>
      </c>
      <c r="T258" s="77">
        <f>E258+(E258*$X$5)</f>
        <v>2415.6</v>
      </c>
      <c r="U258" s="79">
        <f>(R258-J258)/ABS(J258)</f>
        <v>-1</v>
      </c>
      <c r="Z258" s="78"/>
    </row>
    <row r="259" spans="1:26">
      <c r="A259" s="49">
        <f t="shared" si="25"/>
        <v>279</v>
      </c>
      <c r="B259" s="51">
        <v>257</v>
      </c>
      <c r="C259" s="48">
        <v>22</v>
      </c>
      <c r="D259" s="15" t="s">
        <v>525</v>
      </c>
      <c r="E259" s="16">
        <v>6800</v>
      </c>
      <c r="F259" s="62">
        <f t="shared" si="26"/>
        <v>10852.686308492202</v>
      </c>
      <c r="G259" s="60">
        <v>12524</v>
      </c>
      <c r="H259" s="54">
        <v>0.154</v>
      </c>
      <c r="I259" s="62">
        <f t="shared" si="30"/>
        <v>245.23536165327209</v>
      </c>
      <c r="J259" s="44">
        <v>213.6</v>
      </c>
      <c r="K259" s="57">
        <v>-0.129</v>
      </c>
      <c r="L259" s="66">
        <f t="shared" ref="L259:L322" si="31">RANK(J259,$J$3:$J$502,0)</f>
        <v>409</v>
      </c>
      <c r="M259" s="90">
        <f t="shared" si="27"/>
        <v>12310.4</v>
      </c>
      <c r="N259" s="44">
        <v>2360.8000000000002</v>
      </c>
      <c r="O259" s="41">
        <v>2755.6</v>
      </c>
      <c r="P259" s="60">
        <f>G259*(1+X263)</f>
        <v>12524</v>
      </c>
      <c r="Q259" s="76">
        <f t="shared" si="28"/>
        <v>257</v>
      </c>
      <c r="R259" s="60"/>
      <c r="S259" s="80" t="e">
        <f t="shared" si="29"/>
        <v>#N/A</v>
      </c>
      <c r="T259" s="77">
        <f>E259+(E259*$X$5)</f>
        <v>6120</v>
      </c>
      <c r="U259" s="79">
        <f>(R259-J259)/ABS(J259)</f>
        <v>-1</v>
      </c>
      <c r="Z259" s="78"/>
    </row>
    <row r="260" spans="1:26">
      <c r="A260" s="49">
        <f t="shared" ref="A260:A323" si="32">B260+C260</f>
        <v>248</v>
      </c>
      <c r="B260" s="51">
        <v>258</v>
      </c>
      <c r="C260" s="48">
        <v>-10</v>
      </c>
      <c r="D260" s="15" t="s">
        <v>527</v>
      </c>
      <c r="E260" s="16">
        <v>65000</v>
      </c>
      <c r="F260" s="62">
        <f t="shared" ref="F260:F323" si="33">G260/(1+H260)</f>
        <v>12214.935707220575</v>
      </c>
      <c r="G260" s="60">
        <v>12349.3</v>
      </c>
      <c r="H260" s="54">
        <v>1.1000000000000001E-2</v>
      </c>
      <c r="I260" s="62">
        <f t="shared" si="30"/>
        <v>685.32258064516122</v>
      </c>
      <c r="J260" s="44">
        <v>424.9</v>
      </c>
      <c r="K260" s="57">
        <v>-0.38</v>
      </c>
      <c r="L260" s="66">
        <f t="shared" si="31"/>
        <v>358</v>
      </c>
      <c r="M260" s="90">
        <f t="shared" ref="M260:M323" si="34">G260-J260</f>
        <v>11924.4</v>
      </c>
      <c r="N260" s="44">
        <v>7040.8</v>
      </c>
      <c r="O260" s="41">
        <v>2335.6999999999998</v>
      </c>
      <c r="P260" s="60">
        <f>G260*(1+X264)</f>
        <v>12349.3</v>
      </c>
      <c r="Q260" s="76">
        <f t="shared" ref="Q260:Q323" si="35">RANK(P260,$P$3:$P$502,0)</f>
        <v>258</v>
      </c>
      <c r="R260" s="60"/>
      <c r="S260" s="80" t="e">
        <f t="shared" ref="S260:S323" si="36">RANK(R260,$R$3:$R$502,0)</f>
        <v>#N/A</v>
      </c>
      <c r="T260" s="77">
        <f>E260+(E260*$X$5)</f>
        <v>58500</v>
      </c>
      <c r="U260" s="79">
        <f>(R260-J260)/ABS(J260)</f>
        <v>-1</v>
      </c>
      <c r="Z260" s="78"/>
    </row>
    <row r="261" spans="1:26">
      <c r="A261" s="49">
        <f t="shared" si="32"/>
        <v>255</v>
      </c>
      <c r="B261" s="51">
        <v>259</v>
      </c>
      <c r="C261" s="48">
        <v>-4</v>
      </c>
      <c r="D261" s="15" t="s">
        <v>529</v>
      </c>
      <c r="E261" s="16">
        <v>15307</v>
      </c>
      <c r="F261" s="62">
        <f t="shared" si="33"/>
        <v>12036.097560975611</v>
      </c>
      <c r="G261" s="60">
        <v>12337</v>
      </c>
      <c r="H261" s="54">
        <v>2.5000000000000001E-2</v>
      </c>
      <c r="I261" s="62">
        <f t="shared" si="30"/>
        <v>1525.3863134657836</v>
      </c>
      <c r="J261" s="44">
        <v>1382</v>
      </c>
      <c r="K261" s="57">
        <v>-9.4E-2</v>
      </c>
      <c r="L261" s="66">
        <f t="shared" si="31"/>
        <v>195</v>
      </c>
      <c r="M261" s="90">
        <f t="shared" si="34"/>
        <v>10955</v>
      </c>
      <c r="N261" s="44">
        <v>53920</v>
      </c>
      <c r="O261" s="41">
        <v>27230.6</v>
      </c>
      <c r="P261" s="60">
        <f>G261*(1+X265)</f>
        <v>12337</v>
      </c>
      <c r="Q261" s="76">
        <f t="shared" si="35"/>
        <v>259</v>
      </c>
      <c r="R261" s="60"/>
      <c r="S261" s="80" t="e">
        <f t="shared" si="36"/>
        <v>#N/A</v>
      </c>
      <c r="T261" s="77">
        <f>E261+(E261*$X$5)</f>
        <v>13776.3</v>
      </c>
      <c r="U261" s="79">
        <f>(R261-J261)/ABS(J261)</f>
        <v>-1</v>
      </c>
      <c r="Z261" s="78"/>
    </row>
    <row r="262" spans="1:26">
      <c r="A262" s="49">
        <f t="shared" si="32"/>
        <v>265</v>
      </c>
      <c r="B262" s="51">
        <v>260</v>
      </c>
      <c r="C262" s="48">
        <v>5</v>
      </c>
      <c r="D262" s="15" t="s">
        <v>531</v>
      </c>
      <c r="E262" s="16">
        <v>22475</v>
      </c>
      <c r="F262" s="62">
        <f t="shared" si="33"/>
        <v>11405.959031657356</v>
      </c>
      <c r="G262" s="60">
        <v>12250</v>
      </c>
      <c r="H262" s="54">
        <v>7.400000000000001E-2</v>
      </c>
      <c r="I262" s="62">
        <f t="shared" si="30"/>
        <v>5469.4214876033056</v>
      </c>
      <c r="J262" s="44">
        <v>3309</v>
      </c>
      <c r="K262" s="57">
        <v>-0.39500000000000002</v>
      </c>
      <c r="L262" s="66">
        <f t="shared" si="31"/>
        <v>88</v>
      </c>
      <c r="M262" s="90">
        <f t="shared" si="34"/>
        <v>8941</v>
      </c>
      <c r="N262" s="44">
        <v>36729</v>
      </c>
      <c r="O262" s="41">
        <v>60805.2</v>
      </c>
      <c r="P262" s="60">
        <f>G262*(1+X266)</f>
        <v>12250</v>
      </c>
      <c r="Q262" s="76">
        <f t="shared" si="35"/>
        <v>260</v>
      </c>
      <c r="R262" s="60"/>
      <c r="S262" s="80" t="e">
        <f t="shared" si="36"/>
        <v>#N/A</v>
      </c>
      <c r="T262" s="77">
        <f>E262+(E262*$X$5)</f>
        <v>20227.5</v>
      </c>
      <c r="U262" s="79">
        <f>(R262-J262)/ABS(J262)</f>
        <v>-1</v>
      </c>
      <c r="Z262" s="78"/>
    </row>
    <row r="263" spans="1:26">
      <c r="A263" s="49">
        <f t="shared" si="32"/>
        <v>235</v>
      </c>
      <c r="B263" s="51">
        <v>261</v>
      </c>
      <c r="C263" s="48">
        <v>-26</v>
      </c>
      <c r="D263" s="15" t="s">
        <v>533</v>
      </c>
      <c r="E263" s="16">
        <v>95000</v>
      </c>
      <c r="F263" s="62">
        <f t="shared" si="33"/>
        <v>12506.763787721124</v>
      </c>
      <c r="G263" s="60">
        <v>12019</v>
      </c>
      <c r="H263" s="54">
        <v>-3.9E-2</v>
      </c>
      <c r="I263" s="62" t="e">
        <f t="shared" si="30"/>
        <v>#VALUE!</v>
      </c>
      <c r="J263" s="44">
        <v>-255</v>
      </c>
      <c r="K263" s="57" t="s">
        <v>14</v>
      </c>
      <c r="L263" s="66">
        <f t="shared" si="31"/>
        <v>479</v>
      </c>
      <c r="M263" s="90">
        <f t="shared" si="34"/>
        <v>12274</v>
      </c>
      <c r="N263" s="44">
        <v>7721</v>
      </c>
      <c r="O263" s="41">
        <v>471.4</v>
      </c>
      <c r="P263" s="60">
        <f>G263*(1+X267)</f>
        <v>12019</v>
      </c>
      <c r="Q263" s="76">
        <f t="shared" si="35"/>
        <v>261</v>
      </c>
      <c r="R263" s="60"/>
      <c r="S263" s="80" t="e">
        <f t="shared" si="36"/>
        <v>#N/A</v>
      </c>
      <c r="T263" s="77">
        <f>E263+(E263*$X$5)</f>
        <v>85500</v>
      </c>
      <c r="U263" s="79">
        <f>(R263-J263)/ABS(J263)</f>
        <v>1</v>
      </c>
      <c r="Z263" s="78"/>
    </row>
    <row r="264" spans="1:26">
      <c r="A264" s="49">
        <f t="shared" si="32"/>
        <v>300</v>
      </c>
      <c r="B264" s="51">
        <v>262</v>
      </c>
      <c r="C264" s="48">
        <v>38</v>
      </c>
      <c r="D264" s="15" t="s">
        <v>535</v>
      </c>
      <c r="E264" s="16">
        <v>51000</v>
      </c>
      <c r="F264" s="62">
        <f t="shared" si="33"/>
        <v>9848.0099502487574</v>
      </c>
      <c r="G264" s="60">
        <v>11876.7</v>
      </c>
      <c r="H264" s="54">
        <v>0.20600000000000002</v>
      </c>
      <c r="I264" s="62">
        <f t="shared" si="30"/>
        <v>533.44444444444446</v>
      </c>
      <c r="J264" s="44">
        <v>480.1</v>
      </c>
      <c r="K264" s="57">
        <v>-0.1</v>
      </c>
      <c r="L264" s="66">
        <f t="shared" si="31"/>
        <v>339</v>
      </c>
      <c r="M264" s="90">
        <f t="shared" si="34"/>
        <v>11396.6</v>
      </c>
      <c r="N264" s="44">
        <v>11393.4</v>
      </c>
      <c r="O264" s="41">
        <v>8926.4</v>
      </c>
      <c r="P264" s="60">
        <f>G264*(1+X268)</f>
        <v>11876.7</v>
      </c>
      <c r="Q264" s="76">
        <f t="shared" si="35"/>
        <v>262</v>
      </c>
      <c r="R264" s="60"/>
      <c r="S264" s="80" t="e">
        <f t="shared" si="36"/>
        <v>#N/A</v>
      </c>
      <c r="T264" s="77">
        <f>E264+(E264*$X$5)</f>
        <v>45900</v>
      </c>
      <c r="U264" s="79">
        <f>(R264-J264)/ABS(J264)</f>
        <v>-1</v>
      </c>
      <c r="Z264" s="78"/>
    </row>
    <row r="265" spans="1:26">
      <c r="A265" s="49">
        <f t="shared" si="32"/>
        <v>219</v>
      </c>
      <c r="B265" s="51">
        <v>263</v>
      </c>
      <c r="C265" s="48">
        <v>-44</v>
      </c>
      <c r="D265" s="15" t="s">
        <v>537</v>
      </c>
      <c r="E265" s="16">
        <v>12494</v>
      </c>
      <c r="F265" s="62">
        <f t="shared" si="33"/>
        <v>13621.125143513204</v>
      </c>
      <c r="G265" s="60">
        <v>11864</v>
      </c>
      <c r="H265" s="54">
        <v>-0.129</v>
      </c>
      <c r="I265" s="62" t="e">
        <f t="shared" si="30"/>
        <v>#VALUE!</v>
      </c>
      <c r="J265" s="44">
        <v>1348</v>
      </c>
      <c r="K265" s="57" t="s">
        <v>14</v>
      </c>
      <c r="L265" s="66">
        <f t="shared" si="31"/>
        <v>196</v>
      </c>
      <c r="M265" s="90">
        <f t="shared" si="34"/>
        <v>10516</v>
      </c>
      <c r="N265" s="44">
        <v>40063</v>
      </c>
      <c r="O265" s="41">
        <v>22059.599999999999</v>
      </c>
      <c r="P265" s="60">
        <f>G265*(1+X269)</f>
        <v>11864</v>
      </c>
      <c r="Q265" s="76">
        <f t="shared" si="35"/>
        <v>263</v>
      </c>
      <c r="R265" s="60"/>
      <c r="S265" s="80" t="e">
        <f t="shared" si="36"/>
        <v>#N/A</v>
      </c>
      <c r="T265" s="77">
        <f>E265+(E265*$X$5)</f>
        <v>11244.6</v>
      </c>
      <c r="U265" s="79">
        <f>(R265-J265)/ABS(J265)</f>
        <v>-1</v>
      </c>
      <c r="Z265" s="78"/>
    </row>
    <row r="266" spans="1:26">
      <c r="A266" s="49">
        <f t="shared" si="32"/>
        <v>312</v>
      </c>
      <c r="B266" s="51">
        <v>264</v>
      </c>
      <c r="C266" s="48">
        <v>48</v>
      </c>
      <c r="D266" s="15" t="s">
        <v>539</v>
      </c>
      <c r="E266" s="16">
        <v>8200</v>
      </c>
      <c r="F266" s="62">
        <f t="shared" si="33"/>
        <v>9541.4043583535113</v>
      </c>
      <c r="G266" s="60">
        <v>11821.8</v>
      </c>
      <c r="H266" s="54">
        <v>0.23899999999999999</v>
      </c>
      <c r="I266" s="62">
        <f t="shared" si="30"/>
        <v>812.91989664082689</v>
      </c>
      <c r="J266" s="44">
        <v>1258.4000000000001</v>
      </c>
      <c r="K266" s="57">
        <v>0.54800000000000004</v>
      </c>
      <c r="L266" s="66">
        <f t="shared" si="31"/>
        <v>205</v>
      </c>
      <c r="M266" s="90">
        <f t="shared" si="34"/>
        <v>10563.4</v>
      </c>
      <c r="N266" s="44">
        <v>7703.6</v>
      </c>
      <c r="O266" s="41">
        <v>7862.8</v>
      </c>
      <c r="P266" s="60">
        <f>G266*(1+X270)</f>
        <v>11821.8</v>
      </c>
      <c r="Q266" s="76">
        <f t="shared" si="35"/>
        <v>264</v>
      </c>
      <c r="R266" s="60"/>
      <c r="S266" s="80" t="e">
        <f t="shared" si="36"/>
        <v>#N/A</v>
      </c>
      <c r="T266" s="77">
        <f>E266+(E266*$X$5)</f>
        <v>7380</v>
      </c>
      <c r="U266" s="79">
        <f>(R266-J266)/ABS(J266)</f>
        <v>-1</v>
      </c>
      <c r="Z266" s="78"/>
    </row>
    <row r="267" spans="1:26">
      <c r="A267" s="49">
        <f t="shared" si="32"/>
        <v>294</v>
      </c>
      <c r="B267" s="51">
        <v>265</v>
      </c>
      <c r="C267" s="48">
        <v>29</v>
      </c>
      <c r="D267" s="15" t="s">
        <v>541</v>
      </c>
      <c r="E267" s="16">
        <v>13643</v>
      </c>
      <c r="F267" s="62">
        <f t="shared" si="33"/>
        <v>10086.518771331059</v>
      </c>
      <c r="G267" s="60">
        <v>11821.4</v>
      </c>
      <c r="H267" s="54">
        <v>0.17199999999999999</v>
      </c>
      <c r="I267" s="62">
        <f t="shared" si="30"/>
        <v>245.11070110701104</v>
      </c>
      <c r="J267" s="44">
        <v>265.7</v>
      </c>
      <c r="K267" s="57">
        <v>8.4000000000000005E-2</v>
      </c>
      <c r="L267" s="66">
        <f t="shared" si="31"/>
        <v>397</v>
      </c>
      <c r="M267" s="90">
        <f t="shared" si="34"/>
        <v>11555.699999999999</v>
      </c>
      <c r="N267" s="44">
        <v>5384</v>
      </c>
      <c r="O267" s="41">
        <v>2147</v>
      </c>
      <c r="P267" s="60">
        <f>G267*(1+X271)</f>
        <v>11821.4</v>
      </c>
      <c r="Q267" s="76">
        <f t="shared" si="35"/>
        <v>265</v>
      </c>
      <c r="R267" s="60"/>
      <c r="S267" s="80" t="e">
        <f t="shared" si="36"/>
        <v>#N/A</v>
      </c>
      <c r="T267" s="77">
        <f>E267+(E267*$X$5)</f>
        <v>12278.7</v>
      </c>
      <c r="U267" s="79">
        <f>(R267-J267)/ABS(J267)</f>
        <v>-1</v>
      </c>
      <c r="Z267" s="78"/>
    </row>
    <row r="268" spans="1:26">
      <c r="A268" s="49">
        <f t="shared" si="32"/>
        <v>280</v>
      </c>
      <c r="B268" s="51">
        <v>266</v>
      </c>
      <c r="C268" s="48">
        <v>14</v>
      </c>
      <c r="D268" s="15" t="s">
        <v>543</v>
      </c>
      <c r="E268" s="16">
        <v>74500</v>
      </c>
      <c r="F268" s="62">
        <f t="shared" si="33"/>
        <v>10772.069597069596</v>
      </c>
      <c r="G268" s="60">
        <v>11763.1</v>
      </c>
      <c r="H268" s="54">
        <v>9.1999999999999998E-2</v>
      </c>
      <c r="I268" s="62">
        <f t="shared" si="30"/>
        <v>1961.3445378151262</v>
      </c>
      <c r="J268" s="44">
        <v>466.8</v>
      </c>
      <c r="K268" s="57">
        <v>-0.76200000000000001</v>
      </c>
      <c r="L268" s="66">
        <f t="shared" si="31"/>
        <v>348</v>
      </c>
      <c r="M268" s="90">
        <f t="shared" si="34"/>
        <v>11296.300000000001</v>
      </c>
      <c r="N268" s="44">
        <v>30210.7</v>
      </c>
      <c r="O268" s="41">
        <v>13777.3</v>
      </c>
      <c r="P268" s="60">
        <f>G268*(1+X272)</f>
        <v>11763.1</v>
      </c>
      <c r="Q268" s="76">
        <f t="shared" si="35"/>
        <v>266</v>
      </c>
      <c r="R268" s="60"/>
      <c r="S268" s="80" t="e">
        <f t="shared" si="36"/>
        <v>#N/A</v>
      </c>
      <c r="T268" s="77">
        <f>E268+(E268*$X$5)</f>
        <v>67050</v>
      </c>
      <c r="U268" s="79">
        <f>(R268-J268)/ABS(J268)</f>
        <v>-1</v>
      </c>
      <c r="Z268" s="78"/>
    </row>
    <row r="269" spans="1:26">
      <c r="A269" s="49">
        <f t="shared" si="32"/>
        <v>320</v>
      </c>
      <c r="B269" s="51">
        <v>267</v>
      </c>
      <c r="C269" s="48">
        <v>53</v>
      </c>
      <c r="D269" s="15" t="s">
        <v>545</v>
      </c>
      <c r="E269" s="16">
        <v>81000</v>
      </c>
      <c r="F269" s="62">
        <f t="shared" si="33"/>
        <v>9276.813880126183</v>
      </c>
      <c r="G269" s="60">
        <v>11763</v>
      </c>
      <c r="H269" s="54">
        <v>0.26800000000000002</v>
      </c>
      <c r="I269" s="62">
        <f t="shared" si="30"/>
        <v>206.76691729323306</v>
      </c>
      <c r="J269" s="44">
        <v>55</v>
      </c>
      <c r="K269" s="57">
        <v>-0.73399999999999999</v>
      </c>
      <c r="L269" s="66">
        <f t="shared" si="31"/>
        <v>444</v>
      </c>
      <c r="M269" s="90">
        <f t="shared" si="34"/>
        <v>11708</v>
      </c>
      <c r="N269" s="44">
        <v>13232</v>
      </c>
      <c r="O269" s="41">
        <v>1793.2</v>
      </c>
      <c r="P269" s="60">
        <f>G269*(1+X273)</f>
        <v>11763</v>
      </c>
      <c r="Q269" s="76">
        <f t="shared" si="35"/>
        <v>267</v>
      </c>
      <c r="R269" s="60"/>
      <c r="S269" s="80" t="e">
        <f t="shared" si="36"/>
        <v>#N/A</v>
      </c>
      <c r="T269" s="77">
        <f>E269+(E269*$X$5)</f>
        <v>72900</v>
      </c>
      <c r="U269" s="79">
        <f>(R269-J269)/ABS(J269)</f>
        <v>-1</v>
      </c>
      <c r="Z269" s="78"/>
    </row>
    <row r="270" spans="1:26">
      <c r="A270" s="49">
        <f t="shared" si="32"/>
        <v>306</v>
      </c>
      <c r="B270" s="51">
        <v>268</v>
      </c>
      <c r="C270" s="48">
        <v>38</v>
      </c>
      <c r="D270" s="15" t="s">
        <v>547</v>
      </c>
      <c r="E270" s="16">
        <v>13277</v>
      </c>
      <c r="F270" s="62">
        <f t="shared" si="33"/>
        <v>9714.7595356550592</v>
      </c>
      <c r="G270" s="60">
        <v>11716</v>
      </c>
      <c r="H270" s="54">
        <v>0.20600000000000002</v>
      </c>
      <c r="I270" s="62">
        <f t="shared" si="30"/>
        <v>3047.0934510669608</v>
      </c>
      <c r="J270" s="44">
        <v>4141</v>
      </c>
      <c r="K270" s="57">
        <v>0.35899999999999999</v>
      </c>
      <c r="L270" s="66">
        <f t="shared" si="31"/>
        <v>70</v>
      </c>
      <c r="M270" s="90">
        <f t="shared" si="34"/>
        <v>7575</v>
      </c>
      <c r="N270" s="44">
        <v>13292</v>
      </c>
      <c r="O270" s="41">
        <v>108813.4</v>
      </c>
      <c r="P270" s="60">
        <f>G270*(1+X274)</f>
        <v>11716</v>
      </c>
      <c r="Q270" s="76">
        <f t="shared" si="35"/>
        <v>268</v>
      </c>
      <c r="R270" s="60"/>
      <c r="S270" s="80" t="e">
        <f t="shared" si="36"/>
        <v>#N/A</v>
      </c>
      <c r="T270" s="77">
        <f>E270+(E270*$X$5)</f>
        <v>11949.3</v>
      </c>
      <c r="U270" s="79">
        <f>(R270-J270)/ABS(J270)</f>
        <v>-1</v>
      </c>
      <c r="Z270" s="78"/>
    </row>
    <row r="271" spans="1:26">
      <c r="A271" s="49">
        <f t="shared" si="32"/>
        <v>271</v>
      </c>
      <c r="B271" s="51">
        <v>269</v>
      </c>
      <c r="C271" s="48">
        <v>2</v>
      </c>
      <c r="D271" s="15" t="s">
        <v>549</v>
      </c>
      <c r="E271" s="16">
        <v>16823</v>
      </c>
      <c r="F271" s="62">
        <f t="shared" si="33"/>
        <v>11205.177372962609</v>
      </c>
      <c r="G271" s="60">
        <v>11687</v>
      </c>
      <c r="H271" s="54">
        <v>4.2999999999999997E-2</v>
      </c>
      <c r="I271" s="62">
        <f t="shared" si="30"/>
        <v>255.97852611029771</v>
      </c>
      <c r="J271" s="44">
        <v>1049</v>
      </c>
      <c r="K271" s="57">
        <v>3.0979999999999999</v>
      </c>
      <c r="L271" s="66">
        <f t="shared" si="31"/>
        <v>234</v>
      </c>
      <c r="M271" s="90">
        <f t="shared" si="34"/>
        <v>10638</v>
      </c>
      <c r="N271" s="44">
        <v>60638</v>
      </c>
      <c r="O271" s="41">
        <v>34508.6</v>
      </c>
      <c r="P271" s="60">
        <f>G271*(1+X275)</f>
        <v>11687</v>
      </c>
      <c r="Q271" s="76">
        <f t="shared" si="35"/>
        <v>269</v>
      </c>
      <c r="R271" s="60"/>
      <c r="S271" s="80" t="e">
        <f t="shared" si="36"/>
        <v>#N/A</v>
      </c>
      <c r="T271" s="77">
        <f>E271+(E271*$X$5)</f>
        <v>15140.7</v>
      </c>
      <c r="U271" s="79">
        <f>(R271-J271)/ABS(J271)</f>
        <v>-1</v>
      </c>
      <c r="Z271" s="78"/>
    </row>
    <row r="272" spans="1:26">
      <c r="A272" s="49">
        <f t="shared" si="32"/>
        <v>253</v>
      </c>
      <c r="B272" s="51">
        <v>270</v>
      </c>
      <c r="C272" s="48">
        <v>-17</v>
      </c>
      <c r="D272" s="15" t="s">
        <v>551</v>
      </c>
      <c r="E272" s="16">
        <v>12740</v>
      </c>
      <c r="F272" s="62">
        <f t="shared" si="33"/>
        <v>12072.953367875647</v>
      </c>
      <c r="G272" s="60">
        <v>11650.4</v>
      </c>
      <c r="H272" s="54">
        <v>-3.5000000000000003E-2</v>
      </c>
      <c r="I272" s="62" t="e">
        <f t="shared" si="30"/>
        <v>#VALUE!</v>
      </c>
      <c r="J272" s="44">
        <v>-70.5</v>
      </c>
      <c r="K272" s="57" t="s">
        <v>14</v>
      </c>
      <c r="L272" s="66">
        <f t="shared" si="31"/>
        <v>467</v>
      </c>
      <c r="M272" s="90">
        <f t="shared" si="34"/>
        <v>11720.9</v>
      </c>
      <c r="N272" s="44">
        <v>17016.3</v>
      </c>
      <c r="O272" s="41" t="s">
        <v>14</v>
      </c>
      <c r="P272" s="60">
        <f>G272*(1+X276)</f>
        <v>11650.4</v>
      </c>
      <c r="Q272" s="76">
        <f t="shared" si="35"/>
        <v>270</v>
      </c>
      <c r="R272" s="60"/>
      <c r="S272" s="80" t="e">
        <f t="shared" si="36"/>
        <v>#N/A</v>
      </c>
      <c r="T272" s="77">
        <f>E272+(E272*$X$5)</f>
        <v>11466</v>
      </c>
      <c r="U272" s="79">
        <f>(R272-J272)/ABS(J272)</f>
        <v>1</v>
      </c>
      <c r="Z272" s="78"/>
    </row>
    <row r="273" spans="1:26">
      <c r="A273" s="49">
        <f t="shared" si="32"/>
        <v>277</v>
      </c>
      <c r="B273" s="51">
        <v>271</v>
      </c>
      <c r="C273" s="48">
        <v>6</v>
      </c>
      <c r="D273" s="15" t="s">
        <v>553</v>
      </c>
      <c r="E273" s="16">
        <v>17500</v>
      </c>
      <c r="F273" s="62">
        <f t="shared" si="33"/>
        <v>10986.779981114259</v>
      </c>
      <c r="G273" s="60">
        <v>11635</v>
      </c>
      <c r="H273" s="54">
        <v>5.9000000000000004E-2</v>
      </c>
      <c r="I273" s="62">
        <f t="shared" si="30"/>
        <v>373.97034596375619</v>
      </c>
      <c r="J273" s="44">
        <v>454</v>
      </c>
      <c r="K273" s="57">
        <v>0.214</v>
      </c>
      <c r="L273" s="66">
        <f t="shared" si="31"/>
        <v>350</v>
      </c>
      <c r="M273" s="90">
        <f t="shared" si="34"/>
        <v>11181</v>
      </c>
      <c r="N273" s="44">
        <v>16554</v>
      </c>
      <c r="O273" s="41">
        <v>19335</v>
      </c>
      <c r="P273" s="60">
        <f>G273*(1+X277)</f>
        <v>11635</v>
      </c>
      <c r="Q273" s="76">
        <f t="shared" si="35"/>
        <v>271</v>
      </c>
      <c r="R273" s="60"/>
      <c r="S273" s="80" t="e">
        <f t="shared" si="36"/>
        <v>#N/A</v>
      </c>
      <c r="T273" s="77">
        <f>E273+(E273*$X$5)</f>
        <v>15750</v>
      </c>
      <c r="U273" s="79">
        <f>(R273-J273)/ABS(J273)</f>
        <v>-1</v>
      </c>
      <c r="Z273" s="78"/>
    </row>
    <row r="274" spans="1:26">
      <c r="A274" s="49">
        <f t="shared" si="32"/>
        <v>273</v>
      </c>
      <c r="B274" s="51">
        <v>272</v>
      </c>
      <c r="C274" s="48">
        <v>1</v>
      </c>
      <c r="D274" s="15" t="s">
        <v>555</v>
      </c>
      <c r="E274" s="16">
        <v>14570</v>
      </c>
      <c r="F274" s="62">
        <f t="shared" si="33"/>
        <v>11123.106423777564</v>
      </c>
      <c r="G274" s="60">
        <v>11601.4</v>
      </c>
      <c r="H274" s="54">
        <v>4.2999999999999997E-2</v>
      </c>
      <c r="I274" s="62">
        <f t="shared" si="30"/>
        <v>213.53179972936402</v>
      </c>
      <c r="J274" s="44">
        <v>157.80000000000001</v>
      </c>
      <c r="K274" s="57">
        <v>-0.26100000000000001</v>
      </c>
      <c r="L274" s="66">
        <f t="shared" si="31"/>
        <v>424</v>
      </c>
      <c r="M274" s="90">
        <f t="shared" si="34"/>
        <v>11443.6</v>
      </c>
      <c r="N274" s="44">
        <v>5001.1000000000004</v>
      </c>
      <c r="O274" s="41">
        <v>1186.5999999999999</v>
      </c>
      <c r="P274" s="60">
        <f>G274*(1+X278)</f>
        <v>11601.4</v>
      </c>
      <c r="Q274" s="76">
        <f t="shared" si="35"/>
        <v>272</v>
      </c>
      <c r="R274" s="60"/>
      <c r="S274" s="80" t="e">
        <f t="shared" si="36"/>
        <v>#N/A</v>
      </c>
      <c r="T274" s="77">
        <f>E274+(E274*$X$5)</f>
        <v>13113</v>
      </c>
      <c r="U274" s="79">
        <f>(R274-J274)/ABS(J274)</f>
        <v>-1</v>
      </c>
      <c r="Z274" s="78"/>
    </row>
    <row r="275" spans="1:26">
      <c r="A275" s="49">
        <f t="shared" si="32"/>
        <v>267</v>
      </c>
      <c r="B275" s="51">
        <v>273</v>
      </c>
      <c r="C275" s="48">
        <v>-6</v>
      </c>
      <c r="D275" s="15" t="s">
        <v>557</v>
      </c>
      <c r="E275" s="16">
        <v>9600</v>
      </c>
      <c r="F275" s="62">
        <f t="shared" si="33"/>
        <v>11282.587548638132</v>
      </c>
      <c r="G275" s="60">
        <v>11598.5</v>
      </c>
      <c r="H275" s="54">
        <v>2.7999999999999997E-2</v>
      </c>
      <c r="I275" s="62">
        <f t="shared" si="30"/>
        <v>995.05703422053227</v>
      </c>
      <c r="J275" s="44">
        <v>523.4</v>
      </c>
      <c r="K275" s="57">
        <v>-0.47399999999999998</v>
      </c>
      <c r="L275" s="66">
        <f t="shared" si="31"/>
        <v>333</v>
      </c>
      <c r="M275" s="90">
        <f t="shared" si="34"/>
        <v>11075.1</v>
      </c>
      <c r="N275" s="44">
        <v>61875.6</v>
      </c>
      <c r="O275" s="41">
        <v>7260.8</v>
      </c>
      <c r="P275" s="60">
        <f>G275*(1+X279)</f>
        <v>11598.5</v>
      </c>
      <c r="Q275" s="76">
        <f t="shared" si="35"/>
        <v>273</v>
      </c>
      <c r="R275" s="60"/>
      <c r="S275" s="80" t="e">
        <f t="shared" si="36"/>
        <v>#N/A</v>
      </c>
      <c r="T275" s="77">
        <f>E275+(E275*$X$5)</f>
        <v>8640</v>
      </c>
      <c r="U275" s="79">
        <f>(R275-J275)/ABS(J275)</f>
        <v>-1</v>
      </c>
      <c r="Z275" s="78"/>
    </row>
    <row r="276" spans="1:26">
      <c r="A276" s="49">
        <f t="shared" si="32"/>
        <v>266</v>
      </c>
      <c r="B276" s="51">
        <v>274</v>
      </c>
      <c r="C276" s="48">
        <v>-8</v>
      </c>
      <c r="D276" s="15" t="s">
        <v>559</v>
      </c>
      <c r="E276" s="16">
        <v>11068</v>
      </c>
      <c r="F276" s="62">
        <f t="shared" si="33"/>
        <v>11400.197628458498</v>
      </c>
      <c r="G276" s="60">
        <v>11537</v>
      </c>
      <c r="H276" s="54">
        <v>1.2E-2</v>
      </c>
      <c r="I276" s="62">
        <f t="shared" si="30"/>
        <v>1148.4517304189435</v>
      </c>
      <c r="J276" s="44">
        <v>1261</v>
      </c>
      <c r="K276" s="57">
        <v>9.8000000000000004E-2</v>
      </c>
      <c r="L276" s="66">
        <f t="shared" si="31"/>
        <v>204</v>
      </c>
      <c r="M276" s="90">
        <f t="shared" si="34"/>
        <v>10276</v>
      </c>
      <c r="N276" s="44">
        <v>45987</v>
      </c>
      <c r="O276" s="41">
        <v>28903.8</v>
      </c>
      <c r="P276" s="60">
        <f>G276*(1+X280)</f>
        <v>11537</v>
      </c>
      <c r="Q276" s="76">
        <f t="shared" si="35"/>
        <v>274</v>
      </c>
      <c r="R276" s="60"/>
      <c r="S276" s="80" t="e">
        <f t="shared" si="36"/>
        <v>#N/A</v>
      </c>
      <c r="T276" s="77">
        <f>E276+(E276*$X$5)</f>
        <v>9961.2000000000007</v>
      </c>
      <c r="U276" s="79">
        <f>(R276-J276)/ABS(J276)</f>
        <v>-1</v>
      </c>
      <c r="Z276" s="78"/>
    </row>
    <row r="277" spans="1:26">
      <c r="A277" s="49">
        <f t="shared" si="32"/>
        <v>305</v>
      </c>
      <c r="B277" s="51">
        <v>275</v>
      </c>
      <c r="C277" s="48">
        <v>30</v>
      </c>
      <c r="D277" s="15" t="s">
        <v>561</v>
      </c>
      <c r="E277" s="16">
        <v>15600</v>
      </c>
      <c r="F277" s="62">
        <f t="shared" si="33"/>
        <v>9717.3546756529067</v>
      </c>
      <c r="G277" s="60">
        <v>11534.5</v>
      </c>
      <c r="H277" s="54">
        <v>0.187</v>
      </c>
      <c r="I277" s="62">
        <f t="shared" si="30"/>
        <v>613.45595353339797</v>
      </c>
      <c r="J277" s="44">
        <v>633.70000000000005</v>
      </c>
      <c r="K277" s="57">
        <v>3.3000000000000002E-2</v>
      </c>
      <c r="L277" s="66">
        <f t="shared" si="31"/>
        <v>306</v>
      </c>
      <c r="M277" s="90">
        <f t="shared" si="34"/>
        <v>10900.8</v>
      </c>
      <c r="N277" s="44">
        <v>8044.9</v>
      </c>
      <c r="O277" s="41">
        <v>6054.5</v>
      </c>
      <c r="P277" s="60">
        <f>G277*(1+X281)</f>
        <v>11534.5</v>
      </c>
      <c r="Q277" s="76">
        <f t="shared" si="35"/>
        <v>275</v>
      </c>
      <c r="R277" s="60"/>
      <c r="S277" s="80" t="e">
        <f t="shared" si="36"/>
        <v>#N/A</v>
      </c>
      <c r="T277" s="77">
        <f>E277+(E277*$X$5)</f>
        <v>14040</v>
      </c>
      <c r="U277" s="79">
        <f>(R277-J277)/ABS(J277)</f>
        <v>-1</v>
      </c>
      <c r="Z277" s="78"/>
    </row>
    <row r="278" spans="1:26">
      <c r="A278" s="49">
        <f t="shared" si="32"/>
        <v>282</v>
      </c>
      <c r="B278" s="51">
        <v>276</v>
      </c>
      <c r="C278" s="48">
        <v>6</v>
      </c>
      <c r="D278" s="15" t="s">
        <v>563</v>
      </c>
      <c r="E278" s="16">
        <v>10000</v>
      </c>
      <c r="F278" s="62">
        <f t="shared" si="33"/>
        <v>10594.669117647058</v>
      </c>
      <c r="G278" s="60">
        <v>11527</v>
      </c>
      <c r="H278" s="54">
        <v>8.8000000000000009E-2</v>
      </c>
      <c r="I278" s="62">
        <f t="shared" si="30"/>
        <v>635.84905660377353</v>
      </c>
      <c r="J278" s="44">
        <v>337</v>
      </c>
      <c r="K278" s="57">
        <v>-0.47</v>
      </c>
      <c r="L278" s="66">
        <f t="shared" si="31"/>
        <v>376</v>
      </c>
      <c r="M278" s="90">
        <f t="shared" si="34"/>
        <v>11190</v>
      </c>
      <c r="N278" s="44">
        <v>7953</v>
      </c>
      <c r="O278" s="41">
        <v>5251.9</v>
      </c>
      <c r="P278" s="60">
        <f>G278*(1+X282)</f>
        <v>11527</v>
      </c>
      <c r="Q278" s="76">
        <f t="shared" si="35"/>
        <v>276</v>
      </c>
      <c r="R278" s="60"/>
      <c r="S278" s="80" t="e">
        <f t="shared" si="36"/>
        <v>#N/A</v>
      </c>
      <c r="T278" s="77">
        <f>E278+(E278*$X$5)</f>
        <v>9000</v>
      </c>
      <c r="U278" s="79">
        <f>(R278-J278)/ABS(J278)</f>
        <v>-1</v>
      </c>
      <c r="Z278" s="78"/>
    </row>
    <row r="279" spans="1:26">
      <c r="A279" s="49">
        <f t="shared" si="32"/>
        <v>284</v>
      </c>
      <c r="B279" s="51">
        <v>277</v>
      </c>
      <c r="C279" s="48">
        <v>7</v>
      </c>
      <c r="D279" s="15" t="s">
        <v>565</v>
      </c>
      <c r="E279" s="16">
        <v>26662</v>
      </c>
      <c r="F279" s="62">
        <f t="shared" si="33"/>
        <v>10550.644567219151</v>
      </c>
      <c r="G279" s="60">
        <v>11458</v>
      </c>
      <c r="H279" s="54">
        <v>8.5999999999999993E-2</v>
      </c>
      <c r="I279" s="62">
        <f t="shared" si="30"/>
        <v>5407.7079107505069</v>
      </c>
      <c r="J279" s="44">
        <v>2666</v>
      </c>
      <c r="K279" s="57">
        <v>-0.50700000000000001</v>
      </c>
      <c r="L279" s="66">
        <f t="shared" si="31"/>
        <v>107</v>
      </c>
      <c r="M279" s="90">
        <f t="shared" si="34"/>
        <v>8792</v>
      </c>
      <c r="N279" s="44">
        <v>36239</v>
      </c>
      <c r="O279" s="41">
        <v>49860.3</v>
      </c>
      <c r="P279" s="60">
        <f>G279*(1+X283)</f>
        <v>11458</v>
      </c>
      <c r="Q279" s="76">
        <f t="shared" si="35"/>
        <v>277</v>
      </c>
      <c r="R279" s="60"/>
      <c r="S279" s="80" t="e">
        <f t="shared" si="36"/>
        <v>#N/A</v>
      </c>
      <c r="T279" s="77">
        <f>E279+(E279*$X$5)</f>
        <v>23995.8</v>
      </c>
      <c r="U279" s="79">
        <f>(R279-J279)/ABS(J279)</f>
        <v>-1</v>
      </c>
      <c r="Z279" s="78"/>
    </row>
    <row r="280" spans="1:26">
      <c r="A280" s="49">
        <f t="shared" si="32"/>
        <v>286</v>
      </c>
      <c r="B280" s="51">
        <v>278</v>
      </c>
      <c r="C280" s="48">
        <v>8</v>
      </c>
      <c r="D280" s="15" t="s">
        <v>567</v>
      </c>
      <c r="E280" s="16">
        <v>61000</v>
      </c>
      <c r="F280" s="62">
        <f t="shared" si="33"/>
        <v>10445.52995391705</v>
      </c>
      <c r="G280" s="60">
        <v>11333.4</v>
      </c>
      <c r="H280" s="54">
        <v>8.5000000000000006E-2</v>
      </c>
      <c r="I280" s="62">
        <f t="shared" si="30"/>
        <v>1267.8622668579626</v>
      </c>
      <c r="J280" s="44">
        <v>883.7</v>
      </c>
      <c r="K280" s="57">
        <v>-0.30299999999999999</v>
      </c>
      <c r="L280" s="66">
        <f t="shared" si="31"/>
        <v>255</v>
      </c>
      <c r="M280" s="90">
        <f t="shared" si="34"/>
        <v>10449.699999999999</v>
      </c>
      <c r="N280" s="44">
        <v>16185.3</v>
      </c>
      <c r="O280" s="41">
        <v>15095.8</v>
      </c>
      <c r="P280" s="60">
        <f>G280*(1+X284)</f>
        <v>11333.4</v>
      </c>
      <c r="Q280" s="76">
        <f t="shared" si="35"/>
        <v>278</v>
      </c>
      <c r="R280" s="60"/>
      <c r="S280" s="80" t="e">
        <f t="shared" si="36"/>
        <v>#N/A</v>
      </c>
      <c r="T280" s="77">
        <f>E280+(E280*$X$5)</f>
        <v>54900</v>
      </c>
      <c r="U280" s="79">
        <f>(R280-J280)/ABS(J280)</f>
        <v>-1</v>
      </c>
      <c r="Z280" s="78"/>
    </row>
    <row r="281" spans="1:26">
      <c r="A281" s="49">
        <f t="shared" si="32"/>
        <v>293</v>
      </c>
      <c r="B281" s="51">
        <v>279</v>
      </c>
      <c r="C281" s="48">
        <v>14</v>
      </c>
      <c r="D281" s="15" t="s">
        <v>569</v>
      </c>
      <c r="E281" s="16">
        <v>51500</v>
      </c>
      <c r="F281" s="62">
        <f t="shared" si="33"/>
        <v>10116.487455197132</v>
      </c>
      <c r="G281" s="60">
        <v>11290</v>
      </c>
      <c r="H281" s="54">
        <v>0.11599999999999999</v>
      </c>
      <c r="I281" s="62" t="e">
        <f t="shared" si="30"/>
        <v>#VALUE!</v>
      </c>
      <c r="J281" s="44">
        <v>1066</v>
      </c>
      <c r="K281" s="57" t="s">
        <v>14</v>
      </c>
      <c r="L281" s="66">
        <f t="shared" si="31"/>
        <v>230</v>
      </c>
      <c r="M281" s="90">
        <f t="shared" si="34"/>
        <v>10224</v>
      </c>
      <c r="N281" s="44">
        <v>27505</v>
      </c>
      <c r="O281" s="41">
        <v>25990.7</v>
      </c>
      <c r="P281" s="60">
        <f>G281*(1+X285)</f>
        <v>11290</v>
      </c>
      <c r="Q281" s="76">
        <f t="shared" si="35"/>
        <v>279</v>
      </c>
      <c r="R281" s="60"/>
      <c r="S281" s="80" t="e">
        <f t="shared" si="36"/>
        <v>#N/A</v>
      </c>
      <c r="T281" s="77">
        <f>E281+(E281*$X$5)</f>
        <v>46350</v>
      </c>
      <c r="U281" s="79">
        <f>(R281-J281)/ABS(J281)</f>
        <v>-1</v>
      </c>
      <c r="Z281" s="78"/>
    </row>
    <row r="282" spans="1:26">
      <c r="A282" s="49">
        <f t="shared" si="32"/>
        <v>295</v>
      </c>
      <c r="B282" s="51">
        <v>280</v>
      </c>
      <c r="C282" s="48">
        <v>15</v>
      </c>
      <c r="D282" s="15" t="s">
        <v>571</v>
      </c>
      <c r="E282" s="16">
        <v>24500</v>
      </c>
      <c r="F282" s="62">
        <f t="shared" si="33"/>
        <v>10056.451612903225</v>
      </c>
      <c r="G282" s="60">
        <v>11223</v>
      </c>
      <c r="H282" s="54">
        <v>0.11599999999999999</v>
      </c>
      <c r="I282" s="62">
        <f t="shared" si="30"/>
        <v>378.02607076350091</v>
      </c>
      <c r="J282" s="44">
        <v>406</v>
      </c>
      <c r="K282" s="57">
        <v>7.3999999999999996E-2</v>
      </c>
      <c r="L282" s="66">
        <f t="shared" si="31"/>
        <v>363</v>
      </c>
      <c r="M282" s="90">
        <f t="shared" si="34"/>
        <v>10817</v>
      </c>
      <c r="N282" s="44">
        <v>18033</v>
      </c>
      <c r="O282" s="41">
        <v>17515.599999999999</v>
      </c>
      <c r="P282" s="60">
        <f>G282*(1+X286)</f>
        <v>11223</v>
      </c>
      <c r="Q282" s="76">
        <f t="shared" si="35"/>
        <v>280</v>
      </c>
      <c r="R282" s="60"/>
      <c r="S282" s="80" t="e">
        <f t="shared" si="36"/>
        <v>#N/A</v>
      </c>
      <c r="T282" s="77">
        <f>E282+(E282*$X$5)</f>
        <v>22050</v>
      </c>
      <c r="U282" s="79">
        <f>(R282-J282)/ABS(J282)</f>
        <v>-1</v>
      </c>
      <c r="Z282" s="78"/>
    </row>
    <row r="283" spans="1:26">
      <c r="A283" s="49">
        <f t="shared" si="32"/>
        <v>278</v>
      </c>
      <c r="B283" s="51">
        <v>281</v>
      </c>
      <c r="C283" s="48">
        <v>-3</v>
      </c>
      <c r="D283" s="15" t="s">
        <v>573</v>
      </c>
      <c r="E283" s="16">
        <v>72450</v>
      </c>
      <c r="F283" s="62">
        <f t="shared" si="33"/>
        <v>10883.705140640157</v>
      </c>
      <c r="G283" s="60">
        <v>11221.1</v>
      </c>
      <c r="H283" s="54">
        <v>3.1E-2</v>
      </c>
      <c r="I283" s="62">
        <f t="shared" si="30"/>
        <v>1281.1302681992336</v>
      </c>
      <c r="J283" s="44">
        <v>1337.5</v>
      </c>
      <c r="K283" s="57">
        <v>4.3999999999999997E-2</v>
      </c>
      <c r="L283" s="66">
        <f t="shared" si="31"/>
        <v>199</v>
      </c>
      <c r="M283" s="90">
        <f t="shared" si="34"/>
        <v>9883.6</v>
      </c>
      <c r="N283" s="44">
        <v>9347</v>
      </c>
      <c r="O283" s="41">
        <v>25487.9</v>
      </c>
      <c r="P283" s="60">
        <f>G283*(1+X287)</f>
        <v>11221.1</v>
      </c>
      <c r="Q283" s="76">
        <f t="shared" si="35"/>
        <v>281</v>
      </c>
      <c r="R283" s="60"/>
      <c r="S283" s="80" t="e">
        <f t="shared" si="36"/>
        <v>#N/A</v>
      </c>
      <c r="T283" s="77">
        <f>E283+(E283*$X$5)</f>
        <v>65205</v>
      </c>
      <c r="U283" s="79">
        <f>(R283-J283)/ABS(J283)</f>
        <v>-1</v>
      </c>
      <c r="Z283" s="78"/>
    </row>
    <row r="284" spans="1:26">
      <c r="A284" s="49">
        <f t="shared" si="32"/>
        <v>287</v>
      </c>
      <c r="B284" s="51">
        <v>282</v>
      </c>
      <c r="C284" s="48">
        <v>5</v>
      </c>
      <c r="D284" s="15" t="s">
        <v>575</v>
      </c>
      <c r="E284" s="16">
        <v>23850</v>
      </c>
      <c r="F284" s="62">
        <f t="shared" si="33"/>
        <v>10428.438661710037</v>
      </c>
      <c r="G284" s="60">
        <v>11221</v>
      </c>
      <c r="H284" s="54">
        <v>7.5999999999999998E-2</v>
      </c>
      <c r="I284" s="62">
        <f t="shared" si="30"/>
        <v>585.7677902621723</v>
      </c>
      <c r="J284" s="44">
        <v>782</v>
      </c>
      <c r="K284" s="57">
        <v>0.33500000000000002</v>
      </c>
      <c r="L284" s="66">
        <f t="shared" si="31"/>
        <v>274</v>
      </c>
      <c r="M284" s="90">
        <f t="shared" si="34"/>
        <v>10439</v>
      </c>
      <c r="N284" s="44">
        <v>5873</v>
      </c>
      <c r="O284" s="41">
        <v>16732.7</v>
      </c>
      <c r="P284" s="60">
        <f>G284*(1+X288)</f>
        <v>11221</v>
      </c>
      <c r="Q284" s="76">
        <f t="shared" si="35"/>
        <v>282</v>
      </c>
      <c r="R284" s="60"/>
      <c r="S284" s="80" t="e">
        <f t="shared" si="36"/>
        <v>#N/A</v>
      </c>
      <c r="T284" s="77">
        <f>E284+(E284*$X$5)</f>
        <v>21465</v>
      </c>
      <c r="U284" s="79">
        <f>(R284-J284)/ABS(J284)</f>
        <v>-1</v>
      </c>
      <c r="Z284" s="78"/>
    </row>
    <row r="285" spans="1:26">
      <c r="A285" s="49">
        <f t="shared" si="32"/>
        <v>316</v>
      </c>
      <c r="B285" s="51">
        <v>283</v>
      </c>
      <c r="C285" s="48">
        <v>33</v>
      </c>
      <c r="D285" s="15" t="s">
        <v>577</v>
      </c>
      <c r="E285" s="16">
        <v>39200</v>
      </c>
      <c r="F285" s="62">
        <f t="shared" si="33"/>
        <v>9467.2881355932204</v>
      </c>
      <c r="G285" s="60">
        <v>11171.4</v>
      </c>
      <c r="H285" s="54">
        <v>0.18</v>
      </c>
      <c r="I285" s="62">
        <f t="shared" si="30"/>
        <v>315.03759398496243</v>
      </c>
      <c r="J285" s="44">
        <v>293.3</v>
      </c>
      <c r="K285" s="57">
        <v>-6.9000000000000006E-2</v>
      </c>
      <c r="L285" s="66">
        <f t="shared" si="31"/>
        <v>390</v>
      </c>
      <c r="M285" s="90">
        <f t="shared" si="34"/>
        <v>10878.1</v>
      </c>
      <c r="N285" s="44">
        <v>7075.8</v>
      </c>
      <c r="O285" s="41">
        <v>5336.2</v>
      </c>
      <c r="P285" s="60">
        <f>G285*(1+X289)</f>
        <v>11171.4</v>
      </c>
      <c r="Q285" s="76">
        <f t="shared" si="35"/>
        <v>283</v>
      </c>
      <c r="R285" s="60"/>
      <c r="S285" s="80" t="e">
        <f t="shared" si="36"/>
        <v>#N/A</v>
      </c>
      <c r="T285" s="77">
        <f>E285+(E285*$X$5)</f>
        <v>35280</v>
      </c>
      <c r="U285" s="79">
        <f>(R285-J285)/ABS(J285)</f>
        <v>-1</v>
      </c>
      <c r="Z285" s="78"/>
    </row>
    <row r="286" spans="1:26">
      <c r="A286" s="49">
        <f t="shared" si="32"/>
        <v>338</v>
      </c>
      <c r="B286" s="51">
        <v>284</v>
      </c>
      <c r="C286" s="48">
        <v>54</v>
      </c>
      <c r="D286" s="15" t="s">
        <v>579</v>
      </c>
      <c r="E286" s="16">
        <v>33429</v>
      </c>
      <c r="F286" s="62">
        <f t="shared" si="33"/>
        <v>8698.1279251170054</v>
      </c>
      <c r="G286" s="60">
        <v>11151</v>
      </c>
      <c r="H286" s="54">
        <v>0.28199999999999997</v>
      </c>
      <c r="I286" s="62">
        <f t="shared" si="30"/>
        <v>323.03164091243559</v>
      </c>
      <c r="J286" s="44">
        <v>439</v>
      </c>
      <c r="K286" s="57">
        <v>0.35899999999999999</v>
      </c>
      <c r="L286" s="66">
        <f t="shared" si="31"/>
        <v>353</v>
      </c>
      <c r="M286" s="90">
        <f t="shared" si="34"/>
        <v>10712</v>
      </c>
      <c r="N286" s="44">
        <v>15262</v>
      </c>
      <c r="O286" s="41">
        <v>7384.9</v>
      </c>
      <c r="P286" s="60">
        <f>G286*(1+X290)</f>
        <v>11151</v>
      </c>
      <c r="Q286" s="76">
        <f t="shared" si="35"/>
        <v>284</v>
      </c>
      <c r="R286" s="60"/>
      <c r="S286" s="80" t="e">
        <f t="shared" si="36"/>
        <v>#N/A</v>
      </c>
      <c r="T286" s="77">
        <f>E286+(E286*$X$5)</f>
        <v>30086.1</v>
      </c>
      <c r="U286" s="79">
        <f>(R286-J286)/ABS(J286)</f>
        <v>-1</v>
      </c>
      <c r="Z286" s="78"/>
    </row>
    <row r="287" spans="1:26">
      <c r="A287" s="49">
        <f t="shared" si="32"/>
        <v>281</v>
      </c>
      <c r="B287" s="51">
        <v>285</v>
      </c>
      <c r="C287" s="48">
        <v>-4</v>
      </c>
      <c r="D287" s="15" t="s">
        <v>581</v>
      </c>
      <c r="E287" s="16">
        <v>44000</v>
      </c>
      <c r="F287" s="62">
        <f t="shared" si="33"/>
        <v>10753.623188405798</v>
      </c>
      <c r="G287" s="60">
        <v>11130</v>
      </c>
      <c r="H287" s="54">
        <v>3.5000000000000003E-2</v>
      </c>
      <c r="I287" s="62">
        <f t="shared" si="30"/>
        <v>180.86956521739131</v>
      </c>
      <c r="J287" s="44">
        <v>104</v>
      </c>
      <c r="K287" s="57">
        <v>-0.42499999999999999</v>
      </c>
      <c r="L287" s="66">
        <f t="shared" si="31"/>
        <v>435</v>
      </c>
      <c r="M287" s="90">
        <f t="shared" si="34"/>
        <v>11026</v>
      </c>
      <c r="N287" s="44">
        <v>6166</v>
      </c>
      <c r="O287" s="41">
        <v>1971.9</v>
      </c>
      <c r="P287" s="60">
        <f>G287*(1+X291)</f>
        <v>11130</v>
      </c>
      <c r="Q287" s="76">
        <f t="shared" si="35"/>
        <v>285</v>
      </c>
      <c r="R287" s="60"/>
      <c r="S287" s="80" t="e">
        <f t="shared" si="36"/>
        <v>#N/A</v>
      </c>
      <c r="T287" s="77">
        <f>E287+(E287*$X$5)</f>
        <v>39600</v>
      </c>
      <c r="U287" s="79">
        <f>(R287-J287)/ABS(J287)</f>
        <v>-1</v>
      </c>
      <c r="Z287" s="78"/>
    </row>
    <row r="288" spans="1:26">
      <c r="A288" s="49">
        <f t="shared" si="32"/>
        <v>283</v>
      </c>
      <c r="B288" s="51">
        <v>286</v>
      </c>
      <c r="C288" s="48">
        <v>-3</v>
      </c>
      <c r="D288" s="15" t="s">
        <v>583</v>
      </c>
      <c r="E288" s="16">
        <v>50000</v>
      </c>
      <c r="F288" s="62">
        <f t="shared" si="33"/>
        <v>10556.925996204933</v>
      </c>
      <c r="G288" s="60">
        <v>11127</v>
      </c>
      <c r="H288" s="54">
        <v>5.4000000000000006E-2</v>
      </c>
      <c r="I288" s="62">
        <f t="shared" si="30"/>
        <v>716.99779249448136</v>
      </c>
      <c r="J288" s="44">
        <v>1624</v>
      </c>
      <c r="K288" s="57">
        <v>1.2649999999999999</v>
      </c>
      <c r="L288" s="66">
        <f t="shared" si="31"/>
        <v>173</v>
      </c>
      <c r="M288" s="90">
        <f t="shared" si="34"/>
        <v>9503</v>
      </c>
      <c r="N288" s="44">
        <v>15641</v>
      </c>
      <c r="O288" s="41">
        <v>41558.9</v>
      </c>
      <c r="P288" s="60">
        <f>G288*(1+X292)</f>
        <v>11127</v>
      </c>
      <c r="Q288" s="76">
        <f t="shared" si="35"/>
        <v>286</v>
      </c>
      <c r="R288" s="60"/>
      <c r="S288" s="80" t="e">
        <f t="shared" si="36"/>
        <v>#N/A</v>
      </c>
      <c r="T288" s="77">
        <f>E288+(E288*$X$5)</f>
        <v>45000</v>
      </c>
      <c r="U288" s="79">
        <f>(R288-J288)/ABS(J288)</f>
        <v>-1</v>
      </c>
      <c r="Z288" s="78"/>
    </row>
    <row r="289" spans="1:26">
      <c r="A289" s="49">
        <f t="shared" si="32"/>
        <v>354</v>
      </c>
      <c r="B289" s="51">
        <v>287</v>
      </c>
      <c r="C289" s="48">
        <v>67</v>
      </c>
      <c r="D289" s="15" t="s">
        <v>585</v>
      </c>
      <c r="E289" s="16">
        <v>10900</v>
      </c>
      <c r="F289" s="62">
        <f t="shared" si="33"/>
        <v>8015.1953690303899</v>
      </c>
      <c r="G289" s="60">
        <v>11077</v>
      </c>
      <c r="H289" s="54">
        <v>0.38200000000000001</v>
      </c>
      <c r="I289" s="62">
        <f t="shared" si="30"/>
        <v>1698.0741797432236</v>
      </c>
      <c r="J289" s="44">
        <v>2380.6999999999998</v>
      </c>
      <c r="K289" s="57">
        <v>0.40200000000000002</v>
      </c>
      <c r="L289" s="66">
        <f t="shared" si="31"/>
        <v>125</v>
      </c>
      <c r="M289" s="90">
        <f t="shared" si="34"/>
        <v>8696.2999999999993</v>
      </c>
      <c r="N289" s="44">
        <v>12479.5</v>
      </c>
      <c r="O289" s="41">
        <v>27315.8</v>
      </c>
      <c r="P289" s="60">
        <f>G289*(1+X293)</f>
        <v>11077</v>
      </c>
      <c r="Q289" s="76">
        <f t="shared" si="35"/>
        <v>287</v>
      </c>
      <c r="R289" s="60"/>
      <c r="S289" s="80" t="e">
        <f t="shared" si="36"/>
        <v>#N/A</v>
      </c>
      <c r="T289" s="77">
        <f>E289+(E289*$X$5)</f>
        <v>9810</v>
      </c>
      <c r="U289" s="79">
        <f>(R289-J289)/ABS(J289)</f>
        <v>-1</v>
      </c>
      <c r="Z289" s="78"/>
    </row>
    <row r="290" spans="1:26">
      <c r="A290" s="49">
        <f t="shared" si="32"/>
        <v>274</v>
      </c>
      <c r="B290" s="51">
        <v>288</v>
      </c>
      <c r="C290" s="48">
        <v>-14</v>
      </c>
      <c r="D290" s="15" t="s">
        <v>587</v>
      </c>
      <c r="E290" s="16">
        <v>13688</v>
      </c>
      <c r="F290" s="62">
        <f t="shared" si="33"/>
        <v>11075.955734406438</v>
      </c>
      <c r="G290" s="60">
        <v>11009.5</v>
      </c>
      <c r="H290" s="54">
        <v>-6.0000000000000001E-3</v>
      </c>
      <c r="I290" s="62">
        <f t="shared" si="30"/>
        <v>411.59068865179432</v>
      </c>
      <c r="J290" s="44">
        <v>848.7</v>
      </c>
      <c r="K290" s="57">
        <v>1.0620000000000001</v>
      </c>
      <c r="L290" s="66">
        <f t="shared" si="31"/>
        <v>263</v>
      </c>
      <c r="M290" s="90">
        <f t="shared" si="34"/>
        <v>10160.799999999999</v>
      </c>
      <c r="N290" s="44">
        <v>48275.1</v>
      </c>
      <c r="O290" s="41">
        <v>18214.599999999999</v>
      </c>
      <c r="P290" s="60">
        <f>G290*(1+X294)</f>
        <v>11009.5</v>
      </c>
      <c r="Q290" s="76">
        <f t="shared" si="35"/>
        <v>288</v>
      </c>
      <c r="R290" s="60"/>
      <c r="S290" s="80" t="e">
        <f t="shared" si="36"/>
        <v>#N/A</v>
      </c>
      <c r="T290" s="77">
        <f>E290+(E290*$X$5)</f>
        <v>12319.2</v>
      </c>
      <c r="U290" s="79">
        <f>(R290-J290)/ABS(J290)</f>
        <v>-1</v>
      </c>
      <c r="Z290" s="78"/>
    </row>
    <row r="291" spans="1:26">
      <c r="A291" s="49">
        <f t="shared" si="32"/>
        <v>330</v>
      </c>
      <c r="B291" s="51">
        <v>289</v>
      </c>
      <c r="C291" s="48">
        <v>41</v>
      </c>
      <c r="D291" s="15" t="s">
        <v>589</v>
      </c>
      <c r="E291" s="16">
        <v>19500</v>
      </c>
      <c r="F291" s="62">
        <f t="shared" si="33"/>
        <v>8963.2952691680257</v>
      </c>
      <c r="G291" s="60">
        <v>10989</v>
      </c>
      <c r="H291" s="54">
        <v>0.22600000000000001</v>
      </c>
      <c r="I291" s="62">
        <f t="shared" si="30"/>
        <v>2353.6912751677851</v>
      </c>
      <c r="J291" s="44">
        <v>3507</v>
      </c>
      <c r="K291" s="57">
        <v>0.49</v>
      </c>
      <c r="L291" s="66">
        <f t="shared" si="31"/>
        <v>83</v>
      </c>
      <c r="M291" s="90">
        <f t="shared" si="34"/>
        <v>7482</v>
      </c>
      <c r="N291" s="44">
        <v>296482</v>
      </c>
      <c r="O291" s="41">
        <v>57051.3</v>
      </c>
      <c r="P291" s="60">
        <f>G291*(1+X295)</f>
        <v>10989</v>
      </c>
      <c r="Q291" s="76">
        <f t="shared" si="35"/>
        <v>289</v>
      </c>
      <c r="R291" s="60"/>
      <c r="S291" s="80" t="e">
        <f t="shared" si="36"/>
        <v>#N/A</v>
      </c>
      <c r="T291" s="77">
        <f>E291+(E291*$X$5)</f>
        <v>17550</v>
      </c>
      <c r="U291" s="79">
        <f>(R291-J291)/ABS(J291)</f>
        <v>-1</v>
      </c>
      <c r="Z291" s="78"/>
    </row>
    <row r="292" spans="1:26">
      <c r="A292" s="49">
        <f t="shared" si="32"/>
        <v>276</v>
      </c>
      <c r="B292" s="51">
        <v>290</v>
      </c>
      <c r="C292" s="48">
        <v>-14</v>
      </c>
      <c r="D292" s="15" t="s">
        <v>591</v>
      </c>
      <c r="E292" s="16">
        <v>31000</v>
      </c>
      <c r="F292" s="62">
        <f t="shared" si="33"/>
        <v>11006.091370558375</v>
      </c>
      <c r="G292" s="60">
        <v>10841</v>
      </c>
      <c r="H292" s="54">
        <v>-1.4999999999999999E-2</v>
      </c>
      <c r="I292" s="62">
        <f t="shared" si="30"/>
        <v>677.22371967654988</v>
      </c>
      <c r="J292" s="44">
        <v>1005</v>
      </c>
      <c r="K292" s="57">
        <v>0.48399999999999999</v>
      </c>
      <c r="L292" s="66">
        <f t="shared" si="31"/>
        <v>241</v>
      </c>
      <c r="M292" s="90">
        <f t="shared" si="34"/>
        <v>9836</v>
      </c>
      <c r="N292" s="44">
        <v>13518</v>
      </c>
      <c r="O292" s="41">
        <v>16368.2</v>
      </c>
      <c r="P292" s="60">
        <f>G292*(1+X296)</f>
        <v>10841</v>
      </c>
      <c r="Q292" s="76">
        <f t="shared" si="35"/>
        <v>290</v>
      </c>
      <c r="R292" s="60"/>
      <c r="S292" s="80" t="e">
        <f t="shared" si="36"/>
        <v>#N/A</v>
      </c>
      <c r="T292" s="77">
        <f>E292+(E292*$X$5)</f>
        <v>27900</v>
      </c>
      <c r="U292" s="79">
        <f>(R292-J292)/ABS(J292)</f>
        <v>-1</v>
      </c>
      <c r="Z292" s="78"/>
    </row>
    <row r="293" spans="1:26">
      <c r="A293" s="49">
        <f t="shared" si="32"/>
        <v>269</v>
      </c>
      <c r="B293" s="51">
        <v>291</v>
      </c>
      <c r="C293" s="48">
        <v>-22</v>
      </c>
      <c r="D293" s="15" t="s">
        <v>593</v>
      </c>
      <c r="E293" s="16">
        <v>4862</v>
      </c>
      <c r="F293" s="62">
        <f t="shared" si="33"/>
        <v>11270.354906054281</v>
      </c>
      <c r="G293" s="60">
        <v>10797</v>
      </c>
      <c r="H293" s="54">
        <v>-4.2000000000000003E-2</v>
      </c>
      <c r="I293" s="62" t="e">
        <f t="shared" ref="I293:I356" si="37">J293/(1+K293)</f>
        <v>#VALUE!</v>
      </c>
      <c r="J293" s="44">
        <v>268</v>
      </c>
      <c r="K293" s="57" t="s">
        <v>14</v>
      </c>
      <c r="L293" s="66">
        <f t="shared" si="31"/>
        <v>396</v>
      </c>
      <c r="M293" s="90">
        <f t="shared" si="34"/>
        <v>10529</v>
      </c>
      <c r="N293" s="44">
        <v>10628</v>
      </c>
      <c r="O293" s="41">
        <v>11850.9</v>
      </c>
      <c r="P293" s="60">
        <f>G293*(1+X297)</f>
        <v>10797</v>
      </c>
      <c r="Q293" s="76">
        <f t="shared" si="35"/>
        <v>291</v>
      </c>
      <c r="R293" s="60"/>
      <c r="S293" s="80" t="e">
        <f t="shared" si="36"/>
        <v>#N/A</v>
      </c>
      <c r="T293" s="77">
        <f>E293+(E293*$X$5)</f>
        <v>4375.8</v>
      </c>
      <c r="U293" s="79">
        <f>(R293-J293)/ABS(J293)</f>
        <v>-1</v>
      </c>
      <c r="Z293" s="78"/>
    </row>
    <row r="294" spans="1:26">
      <c r="A294" s="49">
        <f t="shared" si="32"/>
        <v>290</v>
      </c>
      <c r="B294" s="51">
        <v>292</v>
      </c>
      <c r="C294" s="48">
        <v>-2</v>
      </c>
      <c r="D294" s="15" t="s">
        <v>595</v>
      </c>
      <c r="E294" s="16">
        <v>16000</v>
      </c>
      <c r="F294" s="62">
        <f t="shared" si="33"/>
        <v>10333.141762452105</v>
      </c>
      <c r="G294" s="60">
        <v>10787.8</v>
      </c>
      <c r="H294" s="54">
        <v>4.4000000000000004E-2</v>
      </c>
      <c r="I294" s="62" t="e">
        <f t="shared" si="37"/>
        <v>#VALUE!</v>
      </c>
      <c r="J294" s="44">
        <v>60.2</v>
      </c>
      <c r="K294" s="57" t="s">
        <v>14</v>
      </c>
      <c r="L294" s="66">
        <f t="shared" si="31"/>
        <v>442</v>
      </c>
      <c r="M294" s="90">
        <f t="shared" si="34"/>
        <v>10727.599999999999</v>
      </c>
      <c r="N294" s="44">
        <v>8496.9</v>
      </c>
      <c r="O294" s="41">
        <v>13400.5</v>
      </c>
      <c r="P294" s="60">
        <f>G294*(1+X298)</f>
        <v>10787.8</v>
      </c>
      <c r="Q294" s="76">
        <f t="shared" si="35"/>
        <v>292</v>
      </c>
      <c r="R294" s="60"/>
      <c r="S294" s="80" t="e">
        <f t="shared" si="36"/>
        <v>#N/A</v>
      </c>
      <c r="T294" s="77">
        <f>E294+(E294*$X$5)</f>
        <v>14400</v>
      </c>
      <c r="U294" s="79">
        <f>(R294-J294)/ABS(J294)</f>
        <v>-1</v>
      </c>
      <c r="Z294" s="78"/>
    </row>
    <row r="295" spans="1:26">
      <c r="A295" s="49">
        <f t="shared" si="32"/>
        <v>268</v>
      </c>
      <c r="B295" s="51">
        <v>293</v>
      </c>
      <c r="C295" s="48">
        <v>-25</v>
      </c>
      <c r="D295" s="15" t="s">
        <v>597</v>
      </c>
      <c r="E295" s="16">
        <v>75650</v>
      </c>
      <c r="F295" s="62">
        <f t="shared" si="33"/>
        <v>11279.895287958116</v>
      </c>
      <c r="G295" s="60">
        <v>10772.3</v>
      </c>
      <c r="H295" s="54">
        <v>-4.4999999999999998E-2</v>
      </c>
      <c r="I295" s="62">
        <f t="shared" si="37"/>
        <v>752.60617760617765</v>
      </c>
      <c r="J295" s="44">
        <v>779.7</v>
      </c>
      <c r="K295" s="57">
        <v>3.5999999999999997E-2</v>
      </c>
      <c r="L295" s="66">
        <f t="shared" si="31"/>
        <v>275</v>
      </c>
      <c r="M295" s="90">
        <f t="shared" si="34"/>
        <v>9992.5999999999985</v>
      </c>
      <c r="N295" s="44">
        <v>11265.5</v>
      </c>
      <c r="O295" s="41">
        <v>12144.3</v>
      </c>
      <c r="P295" s="60">
        <f>G295*(1+X299)</f>
        <v>10772.3</v>
      </c>
      <c r="Q295" s="76">
        <f t="shared" si="35"/>
        <v>293</v>
      </c>
      <c r="R295" s="60"/>
      <c r="S295" s="80" t="e">
        <f t="shared" si="36"/>
        <v>#N/A</v>
      </c>
      <c r="T295" s="77">
        <f>E295+(E295*$X$5)</f>
        <v>68085</v>
      </c>
      <c r="U295" s="79">
        <f>(R295-J295)/ABS(J295)</f>
        <v>-1</v>
      </c>
      <c r="Z295" s="78"/>
    </row>
    <row r="296" spans="1:26">
      <c r="A296" s="49">
        <f t="shared" si="32"/>
        <v>275</v>
      </c>
      <c r="B296" s="51">
        <v>294</v>
      </c>
      <c r="C296" s="48">
        <v>-19</v>
      </c>
      <c r="D296" s="15" t="s">
        <v>599</v>
      </c>
      <c r="E296" s="16">
        <v>17750</v>
      </c>
      <c r="F296" s="62">
        <f t="shared" si="33"/>
        <v>11000.612870275792</v>
      </c>
      <c r="G296" s="60">
        <v>10769.6</v>
      </c>
      <c r="H296" s="54">
        <v>-2.1000000000000001E-2</v>
      </c>
      <c r="I296" s="62">
        <f t="shared" si="37"/>
        <v>1565.9186535764375</v>
      </c>
      <c r="J296" s="44">
        <v>1116.5</v>
      </c>
      <c r="K296" s="57">
        <v>-0.28699999999999998</v>
      </c>
      <c r="L296" s="66">
        <f t="shared" si="31"/>
        <v>220</v>
      </c>
      <c r="M296" s="90">
        <f t="shared" si="34"/>
        <v>9653.1</v>
      </c>
      <c r="N296" s="44">
        <v>30109.8</v>
      </c>
      <c r="O296" s="41">
        <v>12958</v>
      </c>
      <c r="P296" s="60">
        <f>G296*(1+X300)</f>
        <v>10769.6</v>
      </c>
      <c r="Q296" s="76">
        <f t="shared" si="35"/>
        <v>294</v>
      </c>
      <c r="R296" s="60"/>
      <c r="S296" s="80" t="e">
        <f t="shared" si="36"/>
        <v>#N/A</v>
      </c>
      <c r="T296" s="77">
        <f>E296+(E296*$X$5)</f>
        <v>15975</v>
      </c>
      <c r="U296" s="79">
        <f>(R296-J296)/ABS(J296)</f>
        <v>-1</v>
      </c>
      <c r="Z296" s="78"/>
    </row>
    <row r="297" spans="1:26">
      <c r="A297" s="49">
        <f t="shared" si="32"/>
        <v>309</v>
      </c>
      <c r="B297" s="51">
        <v>295</v>
      </c>
      <c r="C297" s="48">
        <v>14</v>
      </c>
      <c r="D297" s="15" t="s">
        <v>601</v>
      </c>
      <c r="E297" s="16">
        <v>14000</v>
      </c>
      <c r="F297" s="62">
        <f t="shared" si="33"/>
        <v>9569.0115761353518</v>
      </c>
      <c r="G297" s="60">
        <v>10746</v>
      </c>
      <c r="H297" s="54">
        <v>0.12300000000000001</v>
      </c>
      <c r="I297" s="62" t="e">
        <f t="shared" si="37"/>
        <v>#VALUE!</v>
      </c>
      <c r="J297" s="44">
        <v>2530</v>
      </c>
      <c r="K297" s="57" t="s">
        <v>14</v>
      </c>
      <c r="L297" s="66">
        <f t="shared" si="31"/>
        <v>116</v>
      </c>
      <c r="M297" s="90">
        <f t="shared" si="34"/>
        <v>8216</v>
      </c>
      <c r="N297" s="44">
        <v>22819</v>
      </c>
      <c r="O297" s="41">
        <v>33978.699999999997</v>
      </c>
      <c r="P297" s="60">
        <f>G297*(1+X301)</f>
        <v>10746</v>
      </c>
      <c r="Q297" s="76">
        <f t="shared" si="35"/>
        <v>295</v>
      </c>
      <c r="R297" s="60"/>
      <c r="S297" s="80" t="e">
        <f t="shared" si="36"/>
        <v>#N/A</v>
      </c>
      <c r="T297" s="77">
        <f>E297+(E297*$X$5)</f>
        <v>12600</v>
      </c>
      <c r="U297" s="79">
        <f>(R297-J297)/ABS(J297)</f>
        <v>-1</v>
      </c>
      <c r="Z297" s="78"/>
    </row>
    <row r="298" spans="1:26">
      <c r="A298" s="49">
        <f t="shared" si="32"/>
        <v>214</v>
      </c>
      <c r="B298" s="51">
        <v>296</v>
      </c>
      <c r="C298" s="48">
        <v>-82</v>
      </c>
      <c r="D298" s="15" t="s">
        <v>603</v>
      </c>
      <c r="E298" s="16">
        <v>9000</v>
      </c>
      <c r="F298" s="62">
        <f>G298/(1+H298)</f>
        <v>13852.903225806451</v>
      </c>
      <c r="G298" s="60">
        <v>10736</v>
      </c>
      <c r="H298" s="54">
        <v>-0.22500000000000001</v>
      </c>
      <c r="I298" s="62" t="e">
        <f t="shared" si="37"/>
        <v>#VALUE!</v>
      </c>
      <c r="J298" s="44">
        <v>1203</v>
      </c>
      <c r="K298" s="57" t="s">
        <v>14</v>
      </c>
      <c r="L298" s="66">
        <f t="shared" si="31"/>
        <v>214</v>
      </c>
      <c r="M298" s="90">
        <f t="shared" si="34"/>
        <v>9533</v>
      </c>
      <c r="N298" s="44">
        <v>32521</v>
      </c>
      <c r="O298" s="41">
        <v>11975.4</v>
      </c>
      <c r="P298" s="60">
        <f>G298*(1+X302)</f>
        <v>10736</v>
      </c>
      <c r="Q298" s="76">
        <f t="shared" si="35"/>
        <v>296</v>
      </c>
      <c r="R298" s="60"/>
      <c r="S298" s="80" t="e">
        <f t="shared" si="36"/>
        <v>#N/A</v>
      </c>
      <c r="T298" s="77">
        <f>E298+(E298*$X$5)</f>
        <v>8100</v>
      </c>
      <c r="U298" s="79">
        <f>(R298-J298)/ABS(J298)</f>
        <v>-1</v>
      </c>
      <c r="Z298" s="78"/>
    </row>
    <row r="299" spans="1:26">
      <c r="A299" s="49">
        <f t="shared" si="32"/>
        <v>213</v>
      </c>
      <c r="B299" s="51">
        <v>297</v>
      </c>
      <c r="C299" s="48">
        <v>-84</v>
      </c>
      <c r="D299" s="15" t="s">
        <v>605</v>
      </c>
      <c r="E299" s="16">
        <v>2880</v>
      </c>
      <c r="F299" s="62">
        <f t="shared" si="33"/>
        <v>13940.25974025974</v>
      </c>
      <c r="G299" s="60">
        <v>10734</v>
      </c>
      <c r="H299" s="54">
        <v>-0.23</v>
      </c>
      <c r="I299" s="62">
        <f t="shared" si="37"/>
        <v>898.0070339976553</v>
      </c>
      <c r="J299" s="44">
        <v>3064</v>
      </c>
      <c r="K299" s="57">
        <v>2.4119999999999999</v>
      </c>
      <c r="L299" s="66">
        <f t="shared" si="31"/>
        <v>95</v>
      </c>
      <c r="M299" s="90">
        <f t="shared" si="34"/>
        <v>7670</v>
      </c>
      <c r="N299" s="44">
        <v>19566</v>
      </c>
      <c r="O299" s="41">
        <v>13832.7</v>
      </c>
      <c r="P299" s="60">
        <f>G299*(1+X303)</f>
        <v>10734</v>
      </c>
      <c r="Q299" s="76">
        <f t="shared" si="35"/>
        <v>297</v>
      </c>
      <c r="R299" s="60"/>
      <c r="S299" s="80" t="e">
        <f t="shared" si="36"/>
        <v>#N/A</v>
      </c>
      <c r="T299" s="77">
        <f>E299+(E299*$X$5)</f>
        <v>2592</v>
      </c>
      <c r="U299" s="79">
        <f>(R299-J299)/ABS(J299)</f>
        <v>-1</v>
      </c>
      <c r="Z299" s="78"/>
    </row>
    <row r="300" spans="1:26">
      <c r="A300" s="49">
        <f t="shared" si="32"/>
        <v>313</v>
      </c>
      <c r="B300" s="51">
        <v>298</v>
      </c>
      <c r="C300" s="48">
        <v>15</v>
      </c>
      <c r="D300" s="15" t="s">
        <v>607</v>
      </c>
      <c r="E300" s="16">
        <v>3776</v>
      </c>
      <c r="F300" s="62">
        <f t="shared" si="33"/>
        <v>9510.2222222222226</v>
      </c>
      <c r="G300" s="60">
        <v>10699</v>
      </c>
      <c r="H300" s="54">
        <v>0.125</v>
      </c>
      <c r="I300" s="62">
        <f t="shared" si="37"/>
        <v>1364.7234678624811</v>
      </c>
      <c r="J300" s="44">
        <v>913</v>
      </c>
      <c r="K300" s="57">
        <v>-0.33100000000000002</v>
      </c>
      <c r="L300" s="66">
        <f t="shared" si="31"/>
        <v>253</v>
      </c>
      <c r="M300" s="90">
        <f t="shared" si="34"/>
        <v>9786</v>
      </c>
      <c r="N300" s="44">
        <v>157699</v>
      </c>
      <c r="O300" s="41" t="s">
        <v>14</v>
      </c>
      <c r="P300" s="60">
        <f>G300*(1+X304)</f>
        <v>10699</v>
      </c>
      <c r="Q300" s="76">
        <f t="shared" si="35"/>
        <v>298</v>
      </c>
      <c r="R300" s="60"/>
      <c r="S300" s="80" t="e">
        <f t="shared" si="36"/>
        <v>#N/A</v>
      </c>
      <c r="T300" s="77">
        <f>E300+(E300*$X$5)</f>
        <v>3398.4</v>
      </c>
      <c r="U300" s="79">
        <f>(R300-J300)/ABS(J300)</f>
        <v>-1</v>
      </c>
      <c r="Z300" s="78"/>
    </row>
    <row r="301" spans="1:26">
      <c r="A301" s="49">
        <f t="shared" si="32"/>
        <v>308</v>
      </c>
      <c r="B301" s="51">
        <v>299</v>
      </c>
      <c r="C301" s="48">
        <v>9</v>
      </c>
      <c r="D301" s="15" t="s">
        <v>609</v>
      </c>
      <c r="E301" s="16">
        <v>7977</v>
      </c>
      <c r="F301" s="62">
        <f t="shared" si="33"/>
        <v>9617.6203451407819</v>
      </c>
      <c r="G301" s="60">
        <v>10589</v>
      </c>
      <c r="H301" s="54">
        <v>0.10099999999999999</v>
      </c>
      <c r="I301" s="62">
        <f t="shared" si="37"/>
        <v>1795.1219512195125</v>
      </c>
      <c r="J301" s="44">
        <v>368</v>
      </c>
      <c r="K301" s="57">
        <v>-0.79500000000000004</v>
      </c>
      <c r="L301" s="66">
        <f t="shared" si="31"/>
        <v>370</v>
      </c>
      <c r="M301" s="90">
        <f t="shared" si="34"/>
        <v>10221</v>
      </c>
      <c r="N301" s="44">
        <v>27009</v>
      </c>
      <c r="O301" s="41">
        <v>15394.2</v>
      </c>
      <c r="P301" s="60">
        <f>G301*(1+X305)</f>
        <v>10589</v>
      </c>
      <c r="Q301" s="76">
        <f t="shared" si="35"/>
        <v>299</v>
      </c>
      <c r="R301" s="60"/>
      <c r="S301" s="80" t="e">
        <f t="shared" si="36"/>
        <v>#N/A</v>
      </c>
      <c r="T301" s="77">
        <f>E301+(E301*$X$5)</f>
        <v>7179.3</v>
      </c>
      <c r="U301" s="79">
        <f>(R301-J301)/ABS(J301)</f>
        <v>-1</v>
      </c>
      <c r="Z301" s="78"/>
    </row>
    <row r="302" spans="1:26">
      <c r="A302" s="49">
        <f t="shared" si="32"/>
        <v>409</v>
      </c>
      <c r="B302" s="51">
        <v>300</v>
      </c>
      <c r="C302" s="48">
        <v>109</v>
      </c>
      <c r="D302" s="15" t="s">
        <v>611</v>
      </c>
      <c r="E302" s="16">
        <v>9000</v>
      </c>
      <c r="F302" s="62">
        <f t="shared" si="33"/>
        <v>6874.9185667752436</v>
      </c>
      <c r="G302" s="60">
        <v>10553</v>
      </c>
      <c r="H302" s="54">
        <v>0.53500000000000003</v>
      </c>
      <c r="I302" s="62" t="e">
        <f t="shared" si="37"/>
        <v>#VALUE!</v>
      </c>
      <c r="J302" s="44">
        <v>594</v>
      </c>
      <c r="K302" s="57" t="s">
        <v>14</v>
      </c>
      <c r="L302" s="66">
        <f t="shared" si="31"/>
        <v>316</v>
      </c>
      <c r="M302" s="90">
        <f t="shared" si="34"/>
        <v>9959</v>
      </c>
      <c r="N302" s="44">
        <v>32550</v>
      </c>
      <c r="O302" s="41">
        <v>13632.8</v>
      </c>
      <c r="P302" s="60">
        <f>G302*(1+X306)</f>
        <v>10553</v>
      </c>
      <c r="Q302" s="76">
        <f t="shared" si="35"/>
        <v>300</v>
      </c>
      <c r="R302" s="60"/>
      <c r="S302" s="80" t="e">
        <f t="shared" si="36"/>
        <v>#N/A</v>
      </c>
      <c r="T302" s="77">
        <f>E302+(E302*$X$5)</f>
        <v>8100</v>
      </c>
      <c r="U302" s="79">
        <f>(R302-J302)/ABS(J302)</f>
        <v>-1</v>
      </c>
      <c r="Z302" s="78"/>
    </row>
    <row r="303" spans="1:26">
      <c r="A303" s="49">
        <f t="shared" si="32"/>
        <v>301</v>
      </c>
      <c r="B303" s="51">
        <v>301</v>
      </c>
      <c r="C303" s="48">
        <v>0</v>
      </c>
      <c r="D303" s="15" t="s">
        <v>613</v>
      </c>
      <c r="E303" s="16">
        <v>30000</v>
      </c>
      <c r="F303" s="62">
        <f t="shared" si="33"/>
        <v>9794.9767441860477</v>
      </c>
      <c r="G303" s="60">
        <v>10529.6</v>
      </c>
      <c r="H303" s="54">
        <v>7.4999999999999997E-2</v>
      </c>
      <c r="I303" s="62">
        <f t="shared" si="37"/>
        <v>439.83931947069942</v>
      </c>
      <c r="J303" s="44">
        <v>930.7</v>
      </c>
      <c r="K303" s="57">
        <v>1.1160000000000001</v>
      </c>
      <c r="L303" s="66">
        <f t="shared" si="31"/>
        <v>251</v>
      </c>
      <c r="M303" s="90">
        <f t="shared" si="34"/>
        <v>9598.9</v>
      </c>
      <c r="N303" s="44">
        <v>10095.299999999999</v>
      </c>
      <c r="O303" s="41">
        <v>7974.3</v>
      </c>
      <c r="P303" s="60">
        <f>G303*(1+X307)</f>
        <v>10529.6</v>
      </c>
      <c r="Q303" s="76">
        <f t="shared" si="35"/>
        <v>301</v>
      </c>
      <c r="R303" s="60"/>
      <c r="S303" s="80" t="e">
        <f t="shared" si="36"/>
        <v>#N/A</v>
      </c>
      <c r="T303" s="77">
        <f>E303+(E303*$X$5)</f>
        <v>27000</v>
      </c>
      <c r="U303" s="79">
        <f>(R303-J303)/ABS(J303)</f>
        <v>-1</v>
      </c>
      <c r="Z303" s="78"/>
    </row>
    <row r="304" spans="1:26">
      <c r="A304" s="49">
        <f t="shared" si="32"/>
        <v>334</v>
      </c>
      <c r="B304" s="51">
        <v>302</v>
      </c>
      <c r="C304" s="48">
        <v>32</v>
      </c>
      <c r="D304" s="15" t="s">
        <v>615</v>
      </c>
      <c r="E304" s="16">
        <v>2460</v>
      </c>
      <c r="F304" s="62">
        <f t="shared" si="33"/>
        <v>8817.493692178301</v>
      </c>
      <c r="G304" s="60">
        <v>10484</v>
      </c>
      <c r="H304" s="54">
        <v>0.18899999999999997</v>
      </c>
      <c r="I304" s="62">
        <f t="shared" si="37"/>
        <v>53.333333333333286</v>
      </c>
      <c r="J304" s="44">
        <v>1.6</v>
      </c>
      <c r="K304" s="57">
        <v>-0.97</v>
      </c>
      <c r="L304" s="66">
        <f t="shared" si="31"/>
        <v>455</v>
      </c>
      <c r="M304" s="90">
        <f t="shared" si="34"/>
        <v>10482.4</v>
      </c>
      <c r="N304" s="44">
        <v>16938.2</v>
      </c>
      <c r="O304" s="41">
        <v>9645.6</v>
      </c>
      <c r="P304" s="60">
        <f>G304*(1+X308)</f>
        <v>10484</v>
      </c>
      <c r="Q304" s="76">
        <f t="shared" si="35"/>
        <v>302</v>
      </c>
      <c r="R304" s="60"/>
      <c r="S304" s="80" t="e">
        <f t="shared" si="36"/>
        <v>#N/A</v>
      </c>
      <c r="T304" s="77">
        <f>E304+(E304*$X$5)</f>
        <v>2214</v>
      </c>
      <c r="U304" s="79">
        <f>(R304-J304)/ABS(J304)</f>
        <v>-1</v>
      </c>
      <c r="Z304" s="78"/>
    </row>
    <row r="305" spans="1:26">
      <c r="A305" s="49">
        <f t="shared" si="32"/>
        <v>299</v>
      </c>
      <c r="B305" s="51">
        <v>303</v>
      </c>
      <c r="C305" s="48">
        <v>-4</v>
      </c>
      <c r="D305" s="15" t="s">
        <v>617</v>
      </c>
      <c r="E305" s="16">
        <v>8200</v>
      </c>
      <c r="F305" s="62">
        <f t="shared" si="33"/>
        <v>9864.2789820923663</v>
      </c>
      <c r="G305" s="60">
        <v>10466</v>
      </c>
      <c r="H305" s="54">
        <v>6.0999999999999999E-2</v>
      </c>
      <c r="I305" s="62">
        <f t="shared" si="37"/>
        <v>928.67647058823536</v>
      </c>
      <c r="J305" s="44">
        <v>1263</v>
      </c>
      <c r="K305" s="57">
        <v>0.36</v>
      </c>
      <c r="L305" s="66">
        <f t="shared" si="31"/>
        <v>203</v>
      </c>
      <c r="M305" s="90">
        <f t="shared" si="34"/>
        <v>9203</v>
      </c>
      <c r="N305" s="44">
        <v>178869</v>
      </c>
      <c r="O305" s="41">
        <v>11025.3</v>
      </c>
      <c r="P305" s="60">
        <f>G305*(1+X309)</f>
        <v>10466</v>
      </c>
      <c r="Q305" s="76">
        <f t="shared" si="35"/>
        <v>303</v>
      </c>
      <c r="R305" s="60"/>
      <c r="S305" s="80" t="e">
        <f t="shared" si="36"/>
        <v>#N/A</v>
      </c>
      <c r="T305" s="77">
        <f>E305+(E305*$X$5)</f>
        <v>7380</v>
      </c>
      <c r="U305" s="79">
        <f>(R305-J305)/ABS(J305)</f>
        <v>-1</v>
      </c>
      <c r="Z305" s="78"/>
    </row>
    <row r="306" spans="1:26">
      <c r="A306" s="49">
        <f t="shared" si="32"/>
        <v>303</v>
      </c>
      <c r="B306" s="51">
        <v>304</v>
      </c>
      <c r="C306" s="48">
        <v>-1</v>
      </c>
      <c r="D306" s="15" t="s">
        <v>619</v>
      </c>
      <c r="E306" s="16">
        <v>22899</v>
      </c>
      <c r="F306" s="62">
        <f t="shared" si="33"/>
        <v>9739.495798319329</v>
      </c>
      <c r="G306" s="60">
        <v>10431</v>
      </c>
      <c r="H306" s="54">
        <v>7.0999999999999994E-2</v>
      </c>
      <c r="I306" s="62">
        <f t="shared" si="37"/>
        <v>2272.7272727272725</v>
      </c>
      <c r="J306" s="44">
        <v>2775</v>
      </c>
      <c r="K306" s="57">
        <v>0.221</v>
      </c>
      <c r="L306" s="66">
        <f t="shared" si="31"/>
        <v>105</v>
      </c>
      <c r="M306" s="90">
        <f t="shared" si="34"/>
        <v>7656</v>
      </c>
      <c r="N306" s="44">
        <v>215543</v>
      </c>
      <c r="O306" s="41">
        <v>26262.9</v>
      </c>
      <c r="P306" s="60">
        <f>G306*(1+X310)</f>
        <v>10431</v>
      </c>
      <c r="Q306" s="76">
        <f t="shared" si="35"/>
        <v>304</v>
      </c>
      <c r="R306" s="60"/>
      <c r="S306" s="80" t="e">
        <f t="shared" si="36"/>
        <v>#N/A</v>
      </c>
      <c r="T306" s="77">
        <f>E306+(E306*$X$5)</f>
        <v>20609.099999999999</v>
      </c>
      <c r="U306" s="79">
        <f>(R306-J306)/ABS(J306)</f>
        <v>-1</v>
      </c>
      <c r="Z306" s="78"/>
    </row>
    <row r="307" spans="1:26">
      <c r="A307" s="49">
        <f t="shared" si="32"/>
        <v>304</v>
      </c>
      <c r="B307" s="51">
        <v>305</v>
      </c>
      <c r="C307" s="48">
        <v>-1</v>
      </c>
      <c r="D307" s="15" t="s">
        <v>621</v>
      </c>
      <c r="E307" s="16">
        <v>58000</v>
      </c>
      <c r="F307" s="62">
        <f t="shared" si="33"/>
        <v>9739.9438727782981</v>
      </c>
      <c r="G307" s="60">
        <v>10412</v>
      </c>
      <c r="H307" s="54">
        <v>6.9000000000000006E-2</v>
      </c>
      <c r="I307" s="62">
        <f t="shared" si="37"/>
        <v>1308.0808080808083</v>
      </c>
      <c r="J307" s="44">
        <v>259</v>
      </c>
      <c r="K307" s="57">
        <v>-0.80200000000000005</v>
      </c>
      <c r="L307" s="66">
        <f t="shared" si="31"/>
        <v>400</v>
      </c>
      <c r="M307" s="90">
        <f t="shared" si="34"/>
        <v>10153</v>
      </c>
      <c r="N307" s="44">
        <v>22549</v>
      </c>
      <c r="O307" s="41">
        <v>28280.9</v>
      </c>
      <c r="P307" s="60">
        <f>G307*(1+X311)</f>
        <v>10412</v>
      </c>
      <c r="Q307" s="76">
        <f t="shared" si="35"/>
        <v>305</v>
      </c>
      <c r="R307" s="60"/>
      <c r="S307" s="80" t="e">
        <f t="shared" si="36"/>
        <v>#N/A</v>
      </c>
      <c r="T307" s="77">
        <f>E307+(E307*$X$5)</f>
        <v>52200</v>
      </c>
      <c r="U307" s="79">
        <f>(R307-J307)/ABS(J307)</f>
        <v>-1</v>
      </c>
      <c r="Z307" s="78"/>
    </row>
    <row r="308" spans="1:26">
      <c r="A308" s="49">
        <f t="shared" si="32"/>
        <v>311</v>
      </c>
      <c r="B308" s="51">
        <v>306</v>
      </c>
      <c r="C308" s="48">
        <v>5</v>
      </c>
      <c r="D308" s="15" t="s">
        <v>623</v>
      </c>
      <c r="E308" s="16">
        <v>11975</v>
      </c>
      <c r="F308" s="62">
        <f t="shared" si="33"/>
        <v>9544.0443213296403</v>
      </c>
      <c r="G308" s="60">
        <v>10336.200000000001</v>
      </c>
      <c r="H308" s="54">
        <v>8.3000000000000004E-2</v>
      </c>
      <c r="I308" s="62">
        <f t="shared" si="37"/>
        <v>155.66684238270955</v>
      </c>
      <c r="J308" s="44">
        <v>295.3</v>
      </c>
      <c r="K308" s="57">
        <v>0.89700000000000002</v>
      </c>
      <c r="L308" s="66">
        <f t="shared" si="31"/>
        <v>389</v>
      </c>
      <c r="M308" s="90">
        <f t="shared" si="34"/>
        <v>10040.900000000001</v>
      </c>
      <c r="N308" s="44">
        <v>27502.5</v>
      </c>
      <c r="O308" s="41" t="s">
        <v>14</v>
      </c>
      <c r="P308" s="60">
        <f>G308*(1+X312)</f>
        <v>10336.200000000001</v>
      </c>
      <c r="Q308" s="76">
        <f t="shared" si="35"/>
        <v>306</v>
      </c>
      <c r="R308" s="60"/>
      <c r="S308" s="80" t="e">
        <f t="shared" si="36"/>
        <v>#N/A</v>
      </c>
      <c r="T308" s="77">
        <f>E308+(E308*$X$5)</f>
        <v>10777.5</v>
      </c>
      <c r="U308" s="79">
        <f>(R308-J308)/ABS(J308)</f>
        <v>-1</v>
      </c>
      <c r="Z308" s="78"/>
    </row>
    <row r="309" spans="1:26">
      <c r="A309" s="49">
        <f t="shared" si="32"/>
        <v>384</v>
      </c>
      <c r="B309" s="51">
        <v>307</v>
      </c>
      <c r="C309" s="48">
        <v>77</v>
      </c>
      <c r="D309" s="15" t="s">
        <v>625</v>
      </c>
      <c r="E309" s="16">
        <v>3717</v>
      </c>
      <c r="F309" s="62">
        <f t="shared" si="33"/>
        <v>7348.3178239083754</v>
      </c>
      <c r="G309" s="60">
        <v>10265.6</v>
      </c>
      <c r="H309" s="54">
        <v>0.39700000000000002</v>
      </c>
      <c r="I309" s="62">
        <f t="shared" si="37"/>
        <v>288.70967741935488</v>
      </c>
      <c r="J309" s="44">
        <v>340.1</v>
      </c>
      <c r="K309" s="57">
        <v>0.17799999999999999</v>
      </c>
      <c r="L309" s="66">
        <f t="shared" si="31"/>
        <v>374</v>
      </c>
      <c r="M309" s="90">
        <f t="shared" si="34"/>
        <v>9925.5</v>
      </c>
      <c r="N309" s="44">
        <v>5760.6</v>
      </c>
      <c r="O309" s="41">
        <v>2821.7</v>
      </c>
      <c r="P309" s="60">
        <f>G309*(1+X313)</f>
        <v>10265.6</v>
      </c>
      <c r="Q309" s="76">
        <f t="shared" si="35"/>
        <v>307</v>
      </c>
      <c r="R309" s="60"/>
      <c r="S309" s="80" t="e">
        <f t="shared" si="36"/>
        <v>#N/A</v>
      </c>
      <c r="T309" s="77">
        <f>E309+(E309*$X$5)</f>
        <v>3345.3</v>
      </c>
      <c r="U309" s="79">
        <f>(R309-J309)/ABS(J309)</f>
        <v>-1</v>
      </c>
      <c r="Z309" s="78"/>
    </row>
    <row r="310" spans="1:26">
      <c r="A310" s="49">
        <f t="shared" si="32"/>
        <v>342</v>
      </c>
      <c r="B310" s="51">
        <v>308</v>
      </c>
      <c r="C310" s="48">
        <v>34</v>
      </c>
      <c r="D310" s="15" t="s">
        <v>627</v>
      </c>
      <c r="E310" s="16">
        <v>13100</v>
      </c>
      <c r="F310" s="62">
        <f t="shared" si="33"/>
        <v>8570.2341137123749</v>
      </c>
      <c r="G310" s="60">
        <v>10250</v>
      </c>
      <c r="H310" s="54">
        <v>0.19600000000000001</v>
      </c>
      <c r="I310" s="62">
        <f t="shared" si="37"/>
        <v>30.000882378893497</v>
      </c>
      <c r="J310" s="44">
        <v>340</v>
      </c>
      <c r="K310" s="57">
        <v>10.333</v>
      </c>
      <c r="L310" s="66">
        <f t="shared" si="31"/>
        <v>375</v>
      </c>
      <c r="M310" s="90">
        <f t="shared" si="34"/>
        <v>9910</v>
      </c>
      <c r="N310" s="44">
        <v>7230</v>
      </c>
      <c r="O310" s="41">
        <v>3199.8</v>
      </c>
      <c r="P310" s="60">
        <f>G310*(1+X314)</f>
        <v>10250</v>
      </c>
      <c r="Q310" s="76">
        <f t="shared" si="35"/>
        <v>308</v>
      </c>
      <c r="R310" s="60"/>
      <c r="S310" s="80" t="e">
        <f t="shared" si="36"/>
        <v>#N/A</v>
      </c>
      <c r="T310" s="77">
        <f>E310+(E310*$X$5)</f>
        <v>11790</v>
      </c>
      <c r="U310" s="79">
        <f>(R310-J310)/ABS(J310)</f>
        <v>-1</v>
      </c>
      <c r="Z310" s="78"/>
    </row>
    <row r="311" spans="1:26">
      <c r="A311" s="49">
        <f t="shared" si="32"/>
        <v>314</v>
      </c>
      <c r="B311" s="51">
        <v>309</v>
      </c>
      <c r="C311" s="48">
        <v>5</v>
      </c>
      <c r="D311" s="15" t="s">
        <v>629</v>
      </c>
      <c r="E311" s="16">
        <v>2350</v>
      </c>
      <c r="F311" s="62">
        <f t="shared" si="33"/>
        <v>9499.5357474466109</v>
      </c>
      <c r="G311" s="60">
        <v>10231</v>
      </c>
      <c r="H311" s="54">
        <v>7.6999999999999999E-2</v>
      </c>
      <c r="I311" s="62">
        <f t="shared" si="37"/>
        <v>948.91304347826087</v>
      </c>
      <c r="J311" s="44">
        <v>873</v>
      </c>
      <c r="K311" s="57">
        <v>-0.08</v>
      </c>
      <c r="L311" s="66">
        <f t="shared" si="31"/>
        <v>258</v>
      </c>
      <c r="M311" s="90">
        <f t="shared" si="34"/>
        <v>9358</v>
      </c>
      <c r="N311" s="44">
        <v>10947</v>
      </c>
      <c r="O311" s="41">
        <v>5058.3</v>
      </c>
      <c r="P311" s="60">
        <f>G311*(1+X315)</f>
        <v>10231</v>
      </c>
      <c r="Q311" s="76">
        <f t="shared" si="35"/>
        <v>309</v>
      </c>
      <c r="R311" s="60"/>
      <c r="S311" s="80" t="e">
        <f t="shared" si="36"/>
        <v>#N/A</v>
      </c>
      <c r="T311" s="77">
        <f>E311+(E311*$X$5)</f>
        <v>2115</v>
      </c>
      <c r="U311" s="79">
        <f>(R311-J311)/ABS(J311)</f>
        <v>-1</v>
      </c>
      <c r="Z311" s="78"/>
    </row>
    <row r="312" spans="1:26">
      <c r="A312" s="49">
        <f t="shared" si="32"/>
        <v>319</v>
      </c>
      <c r="B312" s="51">
        <v>310</v>
      </c>
      <c r="C312" s="48">
        <v>9</v>
      </c>
      <c r="D312" s="15" t="s">
        <v>631</v>
      </c>
      <c r="E312" s="16">
        <v>10000</v>
      </c>
      <c r="F312" s="62">
        <f t="shared" si="33"/>
        <v>9271.7135086128746</v>
      </c>
      <c r="G312" s="60">
        <v>10226.700000000001</v>
      </c>
      <c r="H312" s="54">
        <v>0.10300000000000001</v>
      </c>
      <c r="I312" s="62">
        <f t="shared" si="37"/>
        <v>130.16496465043204</v>
      </c>
      <c r="J312" s="44">
        <v>165.7</v>
      </c>
      <c r="K312" s="57">
        <v>0.27300000000000002</v>
      </c>
      <c r="L312" s="66">
        <f t="shared" si="31"/>
        <v>418</v>
      </c>
      <c r="M312" s="90">
        <f t="shared" si="34"/>
        <v>10061</v>
      </c>
      <c r="N312" s="44">
        <v>2964.5</v>
      </c>
      <c r="O312" s="41">
        <v>671.8</v>
      </c>
      <c r="P312" s="60">
        <f>G312*(1+X316)</f>
        <v>10226.700000000001</v>
      </c>
      <c r="Q312" s="76">
        <f t="shared" si="35"/>
        <v>310</v>
      </c>
      <c r="R312" s="60"/>
      <c r="S312" s="80" t="e">
        <f t="shared" si="36"/>
        <v>#N/A</v>
      </c>
      <c r="T312" s="77">
        <f>E312+(E312*$X$5)</f>
        <v>9000</v>
      </c>
      <c r="U312" s="79">
        <f>(R312-J312)/ABS(J312)</f>
        <v>-1</v>
      </c>
      <c r="Z312" s="78"/>
    </row>
    <row r="313" spans="1:26">
      <c r="A313" s="49">
        <f t="shared" si="32"/>
        <v>292</v>
      </c>
      <c r="B313" s="51">
        <v>311</v>
      </c>
      <c r="C313" s="48">
        <v>-19</v>
      </c>
      <c r="D313" s="15" t="s">
        <v>633</v>
      </c>
      <c r="E313" s="16">
        <v>32000</v>
      </c>
      <c r="F313" s="62">
        <f t="shared" si="33"/>
        <v>10173.652694610779</v>
      </c>
      <c r="G313" s="60">
        <v>10194</v>
      </c>
      <c r="H313" s="54">
        <v>2E-3</v>
      </c>
      <c r="I313" s="62">
        <f t="shared" si="37"/>
        <v>366.0995589161941</v>
      </c>
      <c r="J313" s="44">
        <v>581</v>
      </c>
      <c r="K313" s="57">
        <v>0.58699999999999997</v>
      </c>
      <c r="L313" s="66">
        <f t="shared" si="31"/>
        <v>318</v>
      </c>
      <c r="M313" s="90">
        <f t="shared" si="34"/>
        <v>9613</v>
      </c>
      <c r="N313" s="44">
        <v>8770</v>
      </c>
      <c r="O313" s="41">
        <v>9205.1</v>
      </c>
      <c r="P313" s="60">
        <f>G313*(1+X317)</f>
        <v>10194</v>
      </c>
      <c r="Q313" s="76">
        <f t="shared" si="35"/>
        <v>311</v>
      </c>
      <c r="R313" s="60"/>
      <c r="S313" s="80" t="e">
        <f t="shared" si="36"/>
        <v>#N/A</v>
      </c>
      <c r="T313" s="77">
        <f>E313+(E313*$X$5)</f>
        <v>28800</v>
      </c>
      <c r="U313" s="79">
        <f>(R313-J313)/ABS(J313)</f>
        <v>-1</v>
      </c>
      <c r="Z313" s="78"/>
    </row>
    <row r="314" spans="1:26">
      <c r="A314" s="49">
        <f t="shared" si="32"/>
        <v>341</v>
      </c>
      <c r="B314" s="51">
        <v>312</v>
      </c>
      <c r="C314" s="48">
        <v>29</v>
      </c>
      <c r="D314" s="15" t="s">
        <v>635</v>
      </c>
      <c r="E314" s="16">
        <v>5086</v>
      </c>
      <c r="F314" s="62">
        <f t="shared" si="33"/>
        <v>8576.0101010101007</v>
      </c>
      <c r="G314" s="60">
        <v>10188.299999999999</v>
      </c>
      <c r="H314" s="54">
        <v>0.188</v>
      </c>
      <c r="I314" s="62">
        <f t="shared" si="37"/>
        <v>447.26477024070022</v>
      </c>
      <c r="J314" s="44">
        <v>1022</v>
      </c>
      <c r="K314" s="57">
        <v>1.2849999999999999</v>
      </c>
      <c r="L314" s="66">
        <f t="shared" si="31"/>
        <v>239</v>
      </c>
      <c r="M314" s="90">
        <f t="shared" si="34"/>
        <v>9166.2999999999993</v>
      </c>
      <c r="N314" s="44">
        <v>10173</v>
      </c>
      <c r="O314" s="41">
        <v>7758.4</v>
      </c>
      <c r="P314" s="60">
        <f>G314*(1+X318)</f>
        <v>10188.299999999999</v>
      </c>
      <c r="Q314" s="76">
        <f t="shared" si="35"/>
        <v>312</v>
      </c>
      <c r="R314" s="60"/>
      <c r="S314" s="80" t="e">
        <f t="shared" si="36"/>
        <v>#N/A</v>
      </c>
      <c r="T314" s="77">
        <f>E314+(E314*$X$5)</f>
        <v>4577.3999999999996</v>
      </c>
      <c r="U314" s="79">
        <f>(R314-J314)/ABS(J314)</f>
        <v>-1</v>
      </c>
      <c r="Z314" s="78"/>
    </row>
    <row r="315" spans="1:26">
      <c r="A315" s="49">
        <f t="shared" si="32"/>
        <v>310</v>
      </c>
      <c r="B315" s="51">
        <v>313</v>
      </c>
      <c r="C315" s="48">
        <v>-3</v>
      </c>
      <c r="D315" s="15" t="s">
        <v>637</v>
      </c>
      <c r="E315" s="16">
        <v>14595</v>
      </c>
      <c r="F315" s="62">
        <f t="shared" si="33"/>
        <v>9549.3885230479773</v>
      </c>
      <c r="G315" s="60">
        <v>10151</v>
      </c>
      <c r="H315" s="54">
        <v>6.3E-2</v>
      </c>
      <c r="I315" s="62">
        <f t="shared" si="37"/>
        <v>1384.6153846153845</v>
      </c>
      <c r="J315" s="44">
        <v>1080</v>
      </c>
      <c r="K315" s="57">
        <v>-0.22</v>
      </c>
      <c r="L315" s="66">
        <f t="shared" si="31"/>
        <v>229</v>
      </c>
      <c r="M315" s="90">
        <f t="shared" si="34"/>
        <v>9071</v>
      </c>
      <c r="N315" s="44">
        <v>15995</v>
      </c>
      <c r="O315" s="41">
        <v>10531.1</v>
      </c>
      <c r="P315" s="60">
        <f>G315*(1+X319)</f>
        <v>10151</v>
      </c>
      <c r="Q315" s="76">
        <f t="shared" si="35"/>
        <v>313</v>
      </c>
      <c r="R315" s="60"/>
      <c r="S315" s="80" t="e">
        <f t="shared" si="36"/>
        <v>#N/A</v>
      </c>
      <c r="T315" s="77">
        <f>E315+(E315*$X$5)</f>
        <v>13135.5</v>
      </c>
      <c r="U315" s="79">
        <f>(R315-J315)/ABS(J315)</f>
        <v>-1</v>
      </c>
      <c r="Z315" s="78"/>
    </row>
    <row r="316" spans="1:26">
      <c r="A316" s="49">
        <f t="shared" si="32"/>
        <v>296</v>
      </c>
      <c r="B316" s="51">
        <v>314</v>
      </c>
      <c r="C316" s="48">
        <v>-18</v>
      </c>
      <c r="D316" s="15" t="s">
        <v>639</v>
      </c>
      <c r="E316" s="16">
        <v>36000</v>
      </c>
      <c r="F316" s="62">
        <f t="shared" si="33"/>
        <v>10040.9</v>
      </c>
      <c r="G316" s="60">
        <v>10040.9</v>
      </c>
      <c r="H316" s="54">
        <v>0</v>
      </c>
      <c r="I316" s="62">
        <f t="shared" si="37"/>
        <v>1278.5450061652284</v>
      </c>
      <c r="J316" s="44">
        <v>1036.9000000000001</v>
      </c>
      <c r="K316" s="57">
        <v>-0.189</v>
      </c>
      <c r="L316" s="66">
        <f t="shared" si="31"/>
        <v>235</v>
      </c>
      <c r="M316" s="90">
        <f t="shared" si="34"/>
        <v>9004</v>
      </c>
      <c r="N316" s="44">
        <v>21617</v>
      </c>
      <c r="O316" s="41">
        <v>25851.5</v>
      </c>
      <c r="P316" s="60">
        <f>G316*(1+X320)</f>
        <v>10040.9</v>
      </c>
      <c r="Q316" s="76">
        <f t="shared" si="35"/>
        <v>314</v>
      </c>
      <c r="R316" s="60"/>
      <c r="S316" s="80" t="e">
        <f t="shared" si="36"/>
        <v>#N/A</v>
      </c>
      <c r="T316" s="77">
        <f>E316+(E316*$X$5)</f>
        <v>32400</v>
      </c>
      <c r="U316" s="79">
        <f>(R316-J316)/ABS(J316)</f>
        <v>-1</v>
      </c>
      <c r="Z316" s="78"/>
    </row>
    <row r="317" spans="1:26">
      <c r="A317" s="49">
        <f t="shared" si="32"/>
        <v>315</v>
      </c>
      <c r="B317" s="51">
        <v>315</v>
      </c>
      <c r="C317" s="48">
        <v>0</v>
      </c>
      <c r="D317" s="15" t="s">
        <v>641</v>
      </c>
      <c r="E317" s="16">
        <v>42100</v>
      </c>
      <c r="F317" s="62">
        <f t="shared" si="33"/>
        <v>9490.1140684410639</v>
      </c>
      <c r="G317" s="60">
        <v>9983.6</v>
      </c>
      <c r="H317" s="54">
        <v>5.2000000000000005E-2</v>
      </c>
      <c r="I317" s="62">
        <f t="shared" si="37"/>
        <v>971.47688838782415</v>
      </c>
      <c r="J317" s="44">
        <v>861.7</v>
      </c>
      <c r="K317" s="57">
        <v>-0.113</v>
      </c>
      <c r="L317" s="66">
        <f t="shared" si="31"/>
        <v>260</v>
      </c>
      <c r="M317" s="90">
        <f t="shared" si="34"/>
        <v>9121.9</v>
      </c>
      <c r="N317" s="44">
        <v>13099.1</v>
      </c>
      <c r="O317" s="41">
        <v>9121.9</v>
      </c>
      <c r="P317" s="60">
        <f>G317*(1+X321)</f>
        <v>9983.6</v>
      </c>
      <c r="Q317" s="76">
        <f t="shared" si="35"/>
        <v>315</v>
      </c>
      <c r="R317" s="60"/>
      <c r="S317" s="80" t="e">
        <f t="shared" si="36"/>
        <v>#N/A</v>
      </c>
      <c r="T317" s="77">
        <f>E317+(E317*$X$5)</f>
        <v>37890</v>
      </c>
      <c r="U317" s="79">
        <f>(R317-J317)/ABS(J317)</f>
        <v>-1</v>
      </c>
      <c r="Z317" s="78"/>
    </row>
    <row r="318" spans="1:26">
      <c r="A318" s="49">
        <f t="shared" si="32"/>
        <v>298</v>
      </c>
      <c r="B318" s="51">
        <v>316</v>
      </c>
      <c r="C318" s="48">
        <v>-18</v>
      </c>
      <c r="D318" s="15" t="s">
        <v>643</v>
      </c>
      <c r="E318" s="16">
        <v>9700</v>
      </c>
      <c r="F318" s="62">
        <f t="shared" si="33"/>
        <v>9862.8344895936589</v>
      </c>
      <c r="G318" s="60">
        <v>9951.6</v>
      </c>
      <c r="H318" s="54">
        <v>9.0000000000000011E-3</v>
      </c>
      <c r="I318" s="62">
        <f t="shared" si="37"/>
        <v>93.15315315315317</v>
      </c>
      <c r="J318" s="44">
        <v>51.7</v>
      </c>
      <c r="K318" s="57">
        <v>-0.44500000000000001</v>
      </c>
      <c r="L318" s="66">
        <f t="shared" si="31"/>
        <v>445</v>
      </c>
      <c r="M318" s="90">
        <f t="shared" si="34"/>
        <v>9899.9</v>
      </c>
      <c r="N318" s="44">
        <v>3796.8</v>
      </c>
      <c r="O318" s="41">
        <v>636.70000000000005</v>
      </c>
      <c r="P318" s="60">
        <f>G318*(1+X322)</f>
        <v>9951.6</v>
      </c>
      <c r="Q318" s="76">
        <f t="shared" si="35"/>
        <v>316</v>
      </c>
      <c r="R318" s="60"/>
      <c r="S318" s="80" t="e">
        <f t="shared" si="36"/>
        <v>#N/A</v>
      </c>
      <c r="T318" s="77">
        <f>E318+(E318*$X$5)</f>
        <v>8730</v>
      </c>
      <c r="U318" s="79">
        <f>(R318-J318)/ABS(J318)</f>
        <v>-1</v>
      </c>
      <c r="Z318" s="78"/>
    </row>
    <row r="319" spans="1:26">
      <c r="A319" s="49">
        <f t="shared" si="32"/>
        <v>318</v>
      </c>
      <c r="B319" s="51">
        <v>317</v>
      </c>
      <c r="C319" s="48">
        <v>1</v>
      </c>
      <c r="D319" s="15" t="s">
        <v>645</v>
      </c>
      <c r="E319" s="16">
        <v>17900</v>
      </c>
      <c r="F319" s="62">
        <f t="shared" si="33"/>
        <v>9316.950757575758</v>
      </c>
      <c r="G319" s="60">
        <v>9838.7000000000007</v>
      </c>
      <c r="H319" s="54">
        <v>5.5999999999999994E-2</v>
      </c>
      <c r="I319" s="62">
        <f t="shared" si="37"/>
        <v>72.796934865900383</v>
      </c>
      <c r="J319" s="44">
        <v>-437</v>
      </c>
      <c r="K319" s="57">
        <v>-7.0030000000000001</v>
      </c>
      <c r="L319" s="66">
        <f t="shared" si="31"/>
        <v>484</v>
      </c>
      <c r="M319" s="90">
        <f t="shared" si="34"/>
        <v>10275.700000000001</v>
      </c>
      <c r="N319" s="44">
        <v>3773.8</v>
      </c>
      <c r="O319" s="41">
        <v>258.39999999999998</v>
      </c>
      <c r="P319" s="60">
        <f>G319*(1+X323)</f>
        <v>9838.7000000000007</v>
      </c>
      <c r="Q319" s="76">
        <f t="shared" si="35"/>
        <v>317</v>
      </c>
      <c r="R319" s="60"/>
      <c r="S319" s="80" t="e">
        <f t="shared" si="36"/>
        <v>#N/A</v>
      </c>
      <c r="T319" s="77">
        <f>E319+(E319*$X$5)</f>
        <v>16110</v>
      </c>
      <c r="U319" s="79">
        <f>(R319-J319)/ABS(J319)</f>
        <v>1</v>
      </c>
      <c r="Z319" s="78"/>
    </row>
    <row r="320" spans="1:26">
      <c r="A320" s="49">
        <f t="shared" si="32"/>
        <v>291</v>
      </c>
      <c r="B320" s="51">
        <v>318</v>
      </c>
      <c r="C320" s="48">
        <v>-27</v>
      </c>
      <c r="D320" s="15" t="s">
        <v>647</v>
      </c>
      <c r="E320" s="16">
        <v>32400</v>
      </c>
      <c r="F320" s="62">
        <f t="shared" si="33"/>
        <v>10260.960334029229</v>
      </c>
      <c r="G320" s="60">
        <v>9830</v>
      </c>
      <c r="H320" s="54">
        <v>-4.2000000000000003E-2</v>
      </c>
      <c r="I320" s="62">
        <f t="shared" si="37"/>
        <v>195.02971366828743</v>
      </c>
      <c r="J320" s="44">
        <v>361</v>
      </c>
      <c r="K320" s="57">
        <v>0.85099999999999998</v>
      </c>
      <c r="L320" s="66">
        <f t="shared" si="31"/>
        <v>371</v>
      </c>
      <c r="M320" s="90">
        <f t="shared" si="34"/>
        <v>9469</v>
      </c>
      <c r="N320" s="44">
        <v>14874</v>
      </c>
      <c r="O320" s="41">
        <v>7307.6</v>
      </c>
      <c r="P320" s="60">
        <f>G320*(1+X324)</f>
        <v>9830</v>
      </c>
      <c r="Q320" s="76">
        <f t="shared" si="35"/>
        <v>318</v>
      </c>
      <c r="R320" s="60"/>
      <c r="S320" s="80" t="e">
        <f t="shared" si="36"/>
        <v>#N/A</v>
      </c>
      <c r="T320" s="77">
        <f>E320+(E320*$X$5)</f>
        <v>29160</v>
      </c>
      <c r="U320" s="79">
        <f>(R320-J320)/ABS(J320)</f>
        <v>-1</v>
      </c>
      <c r="Z320" s="78"/>
    </row>
    <row r="321" spans="1:26">
      <c r="A321" s="49">
        <f t="shared" si="32"/>
        <v>328</v>
      </c>
      <c r="B321" s="51">
        <v>319</v>
      </c>
      <c r="C321" s="48">
        <v>9</v>
      </c>
      <c r="D321" s="15" t="s">
        <v>649</v>
      </c>
      <c r="E321" s="16">
        <v>32000</v>
      </c>
      <c r="F321" s="62">
        <f t="shared" si="33"/>
        <v>9045.1197053406995</v>
      </c>
      <c r="G321" s="60">
        <v>9823</v>
      </c>
      <c r="H321" s="54">
        <v>8.5999999999999993E-2</v>
      </c>
      <c r="I321" s="62">
        <f t="shared" si="37"/>
        <v>104.00199165992407</v>
      </c>
      <c r="J321" s="44">
        <v>1671</v>
      </c>
      <c r="K321" s="57">
        <v>15.067</v>
      </c>
      <c r="L321" s="66">
        <f t="shared" si="31"/>
        <v>168</v>
      </c>
      <c r="M321" s="90">
        <f t="shared" si="34"/>
        <v>8152</v>
      </c>
      <c r="N321" s="44">
        <v>20999</v>
      </c>
      <c r="O321" s="41">
        <v>53367.4</v>
      </c>
      <c r="P321" s="60">
        <f>G321*(1+X325)</f>
        <v>9823</v>
      </c>
      <c r="Q321" s="76">
        <f t="shared" si="35"/>
        <v>319</v>
      </c>
      <c r="R321" s="60"/>
      <c r="S321" s="80" t="e">
        <f t="shared" si="36"/>
        <v>#N/A</v>
      </c>
      <c r="T321" s="77">
        <f>E321+(E321*$X$5)</f>
        <v>28800</v>
      </c>
      <c r="U321" s="79">
        <f>(R321-J321)/ABS(J321)</f>
        <v>-1</v>
      </c>
      <c r="Z321" s="78"/>
    </row>
    <row r="322" spans="1:26">
      <c r="A322" s="49">
        <f t="shared" si="32"/>
        <v>344</v>
      </c>
      <c r="B322" s="51">
        <v>320</v>
      </c>
      <c r="C322" s="48">
        <v>24</v>
      </c>
      <c r="D322" s="15" t="s">
        <v>651</v>
      </c>
      <c r="E322" s="16">
        <v>2650</v>
      </c>
      <c r="F322" s="62">
        <f t="shared" si="33"/>
        <v>8459.9483204134358</v>
      </c>
      <c r="G322" s="60">
        <v>9822</v>
      </c>
      <c r="H322" s="54">
        <v>0.161</v>
      </c>
      <c r="I322" s="62">
        <f t="shared" si="37"/>
        <v>229.05457340507303</v>
      </c>
      <c r="J322" s="44">
        <v>298</v>
      </c>
      <c r="K322" s="57">
        <v>0.30099999999999999</v>
      </c>
      <c r="L322" s="66">
        <f t="shared" si="31"/>
        <v>388</v>
      </c>
      <c r="M322" s="90">
        <f t="shared" si="34"/>
        <v>9524</v>
      </c>
      <c r="N322" s="44">
        <v>14266</v>
      </c>
      <c r="O322" s="41">
        <v>4736.6000000000004</v>
      </c>
      <c r="P322" s="60">
        <f>G322*(1+X326)</f>
        <v>9822</v>
      </c>
      <c r="Q322" s="76">
        <f t="shared" si="35"/>
        <v>320</v>
      </c>
      <c r="R322" s="60"/>
      <c r="S322" s="80" t="e">
        <f t="shared" si="36"/>
        <v>#N/A</v>
      </c>
      <c r="T322" s="77">
        <f>E322+(E322*$X$5)</f>
        <v>2385</v>
      </c>
      <c r="U322" s="79">
        <f>(R322-J322)/ABS(J322)</f>
        <v>-1</v>
      </c>
      <c r="Z322" s="78"/>
    </row>
    <row r="323" spans="1:26">
      <c r="A323" s="49">
        <f t="shared" si="32"/>
        <v>289</v>
      </c>
      <c r="B323" s="51">
        <v>321</v>
      </c>
      <c r="C323" s="48">
        <v>-32</v>
      </c>
      <c r="D323" s="15" t="s">
        <v>653</v>
      </c>
      <c r="E323" s="16">
        <v>62091</v>
      </c>
      <c r="F323" s="62">
        <f t="shared" si="33"/>
        <v>10382.521186440679</v>
      </c>
      <c r="G323" s="60">
        <v>9801.1</v>
      </c>
      <c r="H323" s="54">
        <v>-5.5999999999999994E-2</v>
      </c>
      <c r="I323" s="62">
        <f t="shared" si="37"/>
        <v>426.90582959641262</v>
      </c>
      <c r="J323" s="44">
        <v>190.4</v>
      </c>
      <c r="K323" s="57">
        <v>-0.55400000000000005</v>
      </c>
      <c r="L323" s="66">
        <f t="shared" ref="L323:L386" si="38">RANK(J323,$J$3:$J$502,0)</f>
        <v>412</v>
      </c>
      <c r="M323" s="90">
        <f t="shared" si="34"/>
        <v>9610.7000000000007</v>
      </c>
      <c r="N323" s="44">
        <v>6721.6</v>
      </c>
      <c r="O323" s="41">
        <v>6413.4</v>
      </c>
      <c r="P323" s="60">
        <f>G323*(1+X327)</f>
        <v>9801.1</v>
      </c>
      <c r="Q323" s="76">
        <f t="shared" si="35"/>
        <v>321</v>
      </c>
      <c r="R323" s="60"/>
      <c r="S323" s="80" t="e">
        <f t="shared" si="36"/>
        <v>#N/A</v>
      </c>
      <c r="T323" s="77">
        <f>E323+(E323*$X$5)</f>
        <v>55881.9</v>
      </c>
      <c r="U323" s="79">
        <f>(R323-J323)/ABS(J323)</f>
        <v>-1</v>
      </c>
      <c r="Z323" s="78"/>
    </row>
    <row r="324" spans="1:26">
      <c r="A324" s="49">
        <f t="shared" ref="A324:A387" si="39">B324+C324</f>
        <v>359</v>
      </c>
      <c r="B324" s="51">
        <v>322</v>
      </c>
      <c r="C324" s="48">
        <v>37</v>
      </c>
      <c r="D324" s="15" t="s">
        <v>655</v>
      </c>
      <c r="E324" s="16">
        <v>54000</v>
      </c>
      <c r="F324" s="62">
        <f t="shared" ref="F324:F387" si="40">G324/(1+H324)</f>
        <v>7885.0649350649346</v>
      </c>
      <c r="G324" s="60">
        <v>9714.4</v>
      </c>
      <c r="H324" s="54">
        <v>0.23199999999999998</v>
      </c>
      <c r="I324" s="62">
        <f t="shared" si="37"/>
        <v>578.95229186155291</v>
      </c>
      <c r="J324" s="44">
        <v>618.9</v>
      </c>
      <c r="K324" s="57">
        <v>6.9000000000000006E-2</v>
      </c>
      <c r="L324" s="66">
        <f t="shared" si="38"/>
        <v>310</v>
      </c>
      <c r="M324" s="90">
        <f t="shared" ref="M324:M387" si="41">G324-J324</f>
        <v>9095.5</v>
      </c>
      <c r="N324" s="44">
        <v>15620.3</v>
      </c>
      <c r="O324" s="41">
        <v>8087</v>
      </c>
      <c r="P324" s="60">
        <f>G324*(1+X328)</f>
        <v>9714.4</v>
      </c>
      <c r="Q324" s="76">
        <f t="shared" ref="Q324:Q387" si="42">RANK(P324,$P$3:$P$502,0)</f>
        <v>322</v>
      </c>
      <c r="R324" s="60"/>
      <c r="S324" s="80" t="e">
        <f t="shared" ref="S324:S387" si="43">RANK(R324,$R$3:$R$502,0)</f>
        <v>#N/A</v>
      </c>
      <c r="T324" s="77">
        <f>E324+(E324*$X$5)</f>
        <v>48600</v>
      </c>
      <c r="U324" s="79">
        <f>(R324-J324)/ABS(J324)</f>
        <v>-1</v>
      </c>
      <c r="Z324" s="78"/>
    </row>
    <row r="325" spans="1:26">
      <c r="A325" s="49">
        <f t="shared" si="39"/>
        <v>327</v>
      </c>
      <c r="B325" s="51">
        <v>323</v>
      </c>
      <c r="C325" s="48">
        <v>4</v>
      </c>
      <c r="D325" s="15" t="s">
        <v>657</v>
      </c>
      <c r="E325" s="16">
        <v>13145</v>
      </c>
      <c r="F325" s="62">
        <f t="shared" si="40"/>
        <v>9087.1602624179941</v>
      </c>
      <c r="G325" s="60">
        <v>9696</v>
      </c>
      <c r="H325" s="54">
        <v>6.7000000000000004E-2</v>
      </c>
      <c r="I325" s="62">
        <f t="shared" si="37"/>
        <v>1573.3041575492341</v>
      </c>
      <c r="J325" s="44">
        <v>1438</v>
      </c>
      <c r="K325" s="57">
        <v>-8.5999999999999993E-2</v>
      </c>
      <c r="L325" s="66">
        <f t="shared" si="38"/>
        <v>189</v>
      </c>
      <c r="M325" s="90">
        <f t="shared" si="41"/>
        <v>8258</v>
      </c>
      <c r="N325" s="44">
        <v>45326</v>
      </c>
      <c r="O325" s="41">
        <v>30002</v>
      </c>
      <c r="P325" s="60">
        <f>G325*(1+X329)</f>
        <v>9696</v>
      </c>
      <c r="Q325" s="76">
        <f t="shared" si="42"/>
        <v>323</v>
      </c>
      <c r="R325" s="60"/>
      <c r="S325" s="80" t="e">
        <f t="shared" si="43"/>
        <v>#N/A</v>
      </c>
      <c r="T325" s="77">
        <f>E325+(E325*$X$5)</f>
        <v>11830.5</v>
      </c>
      <c r="U325" s="79">
        <f>(R325-J325)/ABS(J325)</f>
        <v>-1</v>
      </c>
      <c r="Z325" s="78"/>
    </row>
    <row r="326" spans="1:26">
      <c r="A326" s="49">
        <f t="shared" si="39"/>
        <v>332</v>
      </c>
      <c r="B326" s="51">
        <v>324</v>
      </c>
      <c r="C326" s="48">
        <v>8</v>
      </c>
      <c r="D326" s="15" t="s">
        <v>659</v>
      </c>
      <c r="E326" s="16">
        <v>29350</v>
      </c>
      <c r="F326" s="62">
        <f t="shared" si="40"/>
        <v>8916.7128347183752</v>
      </c>
      <c r="G326" s="60">
        <v>9656.7999999999993</v>
      </c>
      <c r="H326" s="54">
        <v>8.3000000000000004E-2</v>
      </c>
      <c r="I326" s="62">
        <f t="shared" si="37"/>
        <v>537.75216138328528</v>
      </c>
      <c r="J326" s="44">
        <v>746.4</v>
      </c>
      <c r="K326" s="57">
        <v>0.38800000000000001</v>
      </c>
      <c r="L326" s="66">
        <f t="shared" si="38"/>
        <v>282</v>
      </c>
      <c r="M326" s="90">
        <f t="shared" si="41"/>
        <v>8910.4</v>
      </c>
      <c r="N326" s="44">
        <v>11863.7</v>
      </c>
      <c r="O326" s="41">
        <v>9164.1</v>
      </c>
      <c r="P326" s="60">
        <f>G326*(1+X330)</f>
        <v>9656.7999999999993</v>
      </c>
      <c r="Q326" s="76">
        <f t="shared" si="42"/>
        <v>324</v>
      </c>
      <c r="R326" s="60"/>
      <c r="S326" s="80" t="e">
        <f t="shared" si="43"/>
        <v>#N/A</v>
      </c>
      <c r="T326" s="77">
        <f>E326+(E326*$X$5)</f>
        <v>26415</v>
      </c>
      <c r="U326" s="79">
        <f>(R326-J326)/ABS(J326)</f>
        <v>-1</v>
      </c>
      <c r="Z326" s="78"/>
    </row>
    <row r="327" spans="1:26">
      <c r="A327" s="49">
        <f t="shared" si="39"/>
        <v>382</v>
      </c>
      <c r="B327" s="51">
        <v>325</v>
      </c>
      <c r="C327" s="48">
        <v>57</v>
      </c>
      <c r="D327" s="15" t="s">
        <v>661</v>
      </c>
      <c r="E327" s="16">
        <v>13600</v>
      </c>
      <c r="F327" s="62">
        <f t="shared" si="40"/>
        <v>7409.0417310664598</v>
      </c>
      <c r="G327" s="60">
        <v>9587.2999999999993</v>
      </c>
      <c r="H327" s="54">
        <v>0.29399999999999998</v>
      </c>
      <c r="I327" s="62" t="e">
        <f t="shared" si="37"/>
        <v>#VALUE!</v>
      </c>
      <c r="J327" s="44">
        <v>470</v>
      </c>
      <c r="K327" s="57" t="s">
        <v>14</v>
      </c>
      <c r="L327" s="66">
        <f t="shared" si="38"/>
        <v>344</v>
      </c>
      <c r="M327" s="90">
        <f t="shared" si="41"/>
        <v>9117.2999999999993</v>
      </c>
      <c r="N327" s="44">
        <v>20119.2</v>
      </c>
      <c r="O327" s="41">
        <v>10527.2</v>
      </c>
      <c r="P327" s="60">
        <f>G327*(1+X331)</f>
        <v>9587.2999999999993</v>
      </c>
      <c r="Q327" s="76">
        <f t="shared" si="42"/>
        <v>325</v>
      </c>
      <c r="R327" s="60"/>
      <c r="S327" s="80" t="e">
        <f t="shared" si="43"/>
        <v>#N/A</v>
      </c>
      <c r="T327" s="77">
        <f>E327+(E327*$X$5)</f>
        <v>12240</v>
      </c>
      <c r="U327" s="79">
        <f>(R327-J327)/ABS(J327)</f>
        <v>-1</v>
      </c>
      <c r="Z327" s="78"/>
    </row>
    <row r="328" spans="1:26">
      <c r="A328" s="49">
        <f t="shared" si="39"/>
        <v>317</v>
      </c>
      <c r="B328" s="51">
        <v>326</v>
      </c>
      <c r="C328" s="48">
        <v>-9</v>
      </c>
      <c r="D328" s="15" t="s">
        <v>663</v>
      </c>
      <c r="E328" s="16">
        <v>55500</v>
      </c>
      <c r="F328" s="62">
        <f t="shared" si="40"/>
        <v>9374.3639921722115</v>
      </c>
      <c r="G328" s="60">
        <v>9580.6</v>
      </c>
      <c r="H328" s="54">
        <v>2.2000000000000002E-2</v>
      </c>
      <c r="I328" s="62">
        <f t="shared" si="37"/>
        <v>475.64534231200901</v>
      </c>
      <c r="J328" s="44">
        <v>423.8</v>
      </c>
      <c r="K328" s="57">
        <v>-0.109</v>
      </c>
      <c r="L328" s="66">
        <f t="shared" si="38"/>
        <v>359</v>
      </c>
      <c r="M328" s="90">
        <f t="shared" si="41"/>
        <v>9156.8000000000011</v>
      </c>
      <c r="N328" s="44">
        <v>9040.6</v>
      </c>
      <c r="O328" s="41">
        <v>12221.9</v>
      </c>
      <c r="P328" s="60">
        <f>G328*(1+X332)</f>
        <v>9580.6</v>
      </c>
      <c r="Q328" s="76">
        <f t="shared" si="42"/>
        <v>326</v>
      </c>
      <c r="R328" s="60"/>
      <c r="S328" s="80" t="e">
        <f t="shared" si="43"/>
        <v>#N/A</v>
      </c>
      <c r="T328" s="77">
        <f>E328+(E328*$X$5)</f>
        <v>49950</v>
      </c>
      <c r="U328" s="79">
        <f>(R328-J328)/ABS(J328)</f>
        <v>-1</v>
      </c>
      <c r="Z328" s="78"/>
    </row>
    <row r="329" spans="1:26">
      <c r="A329" s="49">
        <f t="shared" si="39"/>
        <v>327</v>
      </c>
      <c r="B329" s="51">
        <v>327</v>
      </c>
      <c r="C329" s="48">
        <v>0</v>
      </c>
      <c r="D329" s="15" t="s">
        <v>665</v>
      </c>
      <c r="E329" s="16">
        <v>11993</v>
      </c>
      <c r="F329" s="62">
        <f t="shared" si="40"/>
        <v>9324.171539961013</v>
      </c>
      <c r="G329" s="60">
        <v>9566.6</v>
      </c>
      <c r="H329" s="54">
        <v>2.6000000000000002E-2</v>
      </c>
      <c r="I329" s="62">
        <f t="shared" si="37"/>
        <v>1566.6666666666654</v>
      </c>
      <c r="J329" s="44">
        <v>18.8</v>
      </c>
      <c r="K329" s="57">
        <v>-0.98799999999999999</v>
      </c>
      <c r="L329" s="66">
        <f t="shared" si="38"/>
        <v>453</v>
      </c>
      <c r="M329" s="90">
        <f t="shared" si="41"/>
        <v>9547.8000000000011</v>
      </c>
      <c r="N329" s="44">
        <v>33613.800000000003</v>
      </c>
      <c r="O329" s="41">
        <v>14708</v>
      </c>
      <c r="P329" s="60">
        <f>G329*(1+X333)</f>
        <v>9566.6</v>
      </c>
      <c r="Q329" s="76">
        <f t="shared" si="42"/>
        <v>327</v>
      </c>
      <c r="R329" s="60"/>
      <c r="S329" s="80" t="e">
        <f t="shared" si="43"/>
        <v>#N/A</v>
      </c>
      <c r="T329" s="77">
        <f>E329+(E329*$X$5)</f>
        <v>10793.7</v>
      </c>
      <c r="U329" s="79">
        <f>(R329-J329)/ABS(J329)</f>
        <v>-1</v>
      </c>
      <c r="Z329" s="78"/>
    </row>
    <row r="330" spans="1:26">
      <c r="A330" s="49">
        <f t="shared" si="39"/>
        <v>323</v>
      </c>
      <c r="B330" s="51">
        <v>328</v>
      </c>
      <c r="C330" s="48">
        <v>-5</v>
      </c>
      <c r="D330" s="15" t="s">
        <v>667</v>
      </c>
      <c r="E330" s="16">
        <v>20100</v>
      </c>
      <c r="F330" s="62">
        <f t="shared" si="40"/>
        <v>9169.7406340057642</v>
      </c>
      <c r="G330" s="60">
        <v>9545.7000000000007</v>
      </c>
      <c r="H330" s="54">
        <v>4.0999999999999995E-2</v>
      </c>
      <c r="I330" s="62">
        <f t="shared" si="37"/>
        <v>846.94560669456064</v>
      </c>
      <c r="J330" s="44">
        <v>1012.1</v>
      </c>
      <c r="K330" s="57">
        <v>0.19500000000000001</v>
      </c>
      <c r="L330" s="66">
        <f t="shared" si="38"/>
        <v>240</v>
      </c>
      <c r="M330" s="90">
        <f t="shared" si="41"/>
        <v>8533.6</v>
      </c>
      <c r="N330" s="44">
        <v>8142.3</v>
      </c>
      <c r="O330" s="41">
        <v>23976.799999999999</v>
      </c>
      <c r="P330" s="60">
        <f>G330*(1+X334)</f>
        <v>9545.7000000000007</v>
      </c>
      <c r="Q330" s="76">
        <f t="shared" si="42"/>
        <v>328</v>
      </c>
      <c r="R330" s="60"/>
      <c r="S330" s="80" t="e">
        <f t="shared" si="43"/>
        <v>#N/A</v>
      </c>
      <c r="T330" s="77">
        <f>E330+(E330*$X$5)</f>
        <v>18090</v>
      </c>
      <c r="U330" s="79">
        <f>(R330-J330)/ABS(J330)</f>
        <v>-1</v>
      </c>
      <c r="Z330" s="78"/>
    </row>
    <row r="331" spans="1:26">
      <c r="A331" s="49">
        <f t="shared" si="39"/>
        <v>329</v>
      </c>
      <c r="B331" s="51">
        <v>329</v>
      </c>
      <c r="C331" s="48">
        <v>0</v>
      </c>
      <c r="D331" s="15" t="s">
        <v>669</v>
      </c>
      <c r="E331" s="16">
        <v>64325</v>
      </c>
      <c r="F331" s="62">
        <f t="shared" si="40"/>
        <v>8979.6610169491523</v>
      </c>
      <c r="G331" s="60">
        <v>9536.4</v>
      </c>
      <c r="H331" s="54">
        <v>6.2E-2</v>
      </c>
      <c r="I331" s="62">
        <f t="shared" si="37"/>
        <v>1133.9897260273974</v>
      </c>
      <c r="J331" s="44">
        <v>1324.5</v>
      </c>
      <c r="K331" s="57">
        <v>0.16800000000000001</v>
      </c>
      <c r="L331" s="66">
        <f t="shared" si="38"/>
        <v>202</v>
      </c>
      <c r="M331" s="90">
        <f t="shared" si="41"/>
        <v>8211.9</v>
      </c>
      <c r="N331" s="44">
        <v>7980.8</v>
      </c>
      <c r="O331" s="41">
        <v>30438.400000000001</v>
      </c>
      <c r="P331" s="60">
        <f>G331*(1+X335)</f>
        <v>9536.4</v>
      </c>
      <c r="Q331" s="76">
        <f t="shared" si="42"/>
        <v>329</v>
      </c>
      <c r="R331" s="60"/>
      <c r="S331" s="80" t="e">
        <f t="shared" si="43"/>
        <v>#N/A</v>
      </c>
      <c r="T331" s="77">
        <f>E331+(E331*$X$5)</f>
        <v>57892.5</v>
      </c>
      <c r="U331" s="79">
        <f>(R331-J331)/ABS(J331)</f>
        <v>-1</v>
      </c>
      <c r="Z331" s="78"/>
    </row>
    <row r="332" spans="1:26">
      <c r="A332" s="49">
        <f t="shared" si="39"/>
        <v>336</v>
      </c>
      <c r="B332" s="51">
        <v>330</v>
      </c>
      <c r="C332" s="48">
        <v>6</v>
      </c>
      <c r="D332" s="15" t="s">
        <v>671</v>
      </c>
      <c r="E332" s="16">
        <v>2282</v>
      </c>
      <c r="F332" s="62">
        <f t="shared" si="40"/>
        <v>8750.6899724011037</v>
      </c>
      <c r="G332" s="60">
        <v>9512</v>
      </c>
      <c r="H332" s="54">
        <v>8.6999999999999994E-2</v>
      </c>
      <c r="I332" s="62" t="e">
        <f t="shared" si="37"/>
        <v>#VALUE!</v>
      </c>
      <c r="J332" s="44">
        <v>10</v>
      </c>
      <c r="K332" s="57" t="s">
        <v>14</v>
      </c>
      <c r="L332" s="66">
        <f t="shared" si="38"/>
        <v>454</v>
      </c>
      <c r="M332" s="90">
        <f t="shared" si="41"/>
        <v>9502</v>
      </c>
      <c r="N332" s="44">
        <v>16062</v>
      </c>
      <c r="O332" s="41" t="s">
        <v>14</v>
      </c>
      <c r="P332" s="60">
        <f>G332*(1+X336)</f>
        <v>9512</v>
      </c>
      <c r="Q332" s="76">
        <f t="shared" si="42"/>
        <v>330</v>
      </c>
      <c r="R332" s="60"/>
      <c r="S332" s="80" t="e">
        <f t="shared" si="43"/>
        <v>#N/A</v>
      </c>
      <c r="T332" s="77">
        <f>E332+(E332*$X$5)</f>
        <v>2053.8000000000002</v>
      </c>
      <c r="U332" s="79">
        <f>(R332-J332)/ABS(J332)</f>
        <v>-1</v>
      </c>
      <c r="Z332" s="78"/>
    </row>
    <row r="333" spans="1:26">
      <c r="A333" s="49">
        <f t="shared" si="39"/>
        <v>335</v>
      </c>
      <c r="B333" s="51">
        <v>331</v>
      </c>
      <c r="C333" s="48">
        <v>4</v>
      </c>
      <c r="D333" s="15" t="s">
        <v>673</v>
      </c>
      <c r="E333" s="16">
        <v>38000</v>
      </c>
      <c r="F333" s="62">
        <f t="shared" si="40"/>
        <v>8800</v>
      </c>
      <c r="G333" s="60">
        <v>9504</v>
      </c>
      <c r="H333" s="54">
        <v>0.08</v>
      </c>
      <c r="I333" s="62">
        <f t="shared" si="37"/>
        <v>327.03488372093028</v>
      </c>
      <c r="J333" s="44">
        <v>-225</v>
      </c>
      <c r="K333" s="57">
        <v>-1.6879999999999999</v>
      </c>
      <c r="L333" s="66">
        <f t="shared" si="38"/>
        <v>478</v>
      </c>
      <c r="M333" s="90">
        <f t="shared" si="41"/>
        <v>9729</v>
      </c>
      <c r="N333" s="44">
        <v>21382</v>
      </c>
      <c r="O333" s="41">
        <v>1457.8</v>
      </c>
      <c r="P333" s="60">
        <f>G333*(1+X337)</f>
        <v>9504</v>
      </c>
      <c r="Q333" s="76">
        <f t="shared" si="42"/>
        <v>331</v>
      </c>
      <c r="R333" s="60"/>
      <c r="S333" s="80" t="e">
        <f t="shared" si="43"/>
        <v>#N/A</v>
      </c>
      <c r="T333" s="77">
        <f>E333+(E333*$X$5)</f>
        <v>34200</v>
      </c>
      <c r="U333" s="79">
        <f>(R333-J333)/ABS(J333)</f>
        <v>1</v>
      </c>
      <c r="Z333" s="78"/>
    </row>
    <row r="334" spans="1:26">
      <c r="A334" s="49">
        <f t="shared" si="39"/>
        <v>254</v>
      </c>
      <c r="B334" s="51">
        <v>332</v>
      </c>
      <c r="C334" s="48">
        <v>-78</v>
      </c>
      <c r="D334" s="15" t="s">
        <v>675</v>
      </c>
      <c r="E334" s="16">
        <v>19000</v>
      </c>
      <c r="F334" s="62">
        <f t="shared" si="40"/>
        <v>12053.299492385786</v>
      </c>
      <c r="G334" s="60">
        <v>9498</v>
      </c>
      <c r="H334" s="54">
        <v>-0.21199999999999999</v>
      </c>
      <c r="I334" s="62">
        <f t="shared" si="37"/>
        <v>1465.0145772594753</v>
      </c>
      <c r="J334" s="44">
        <v>1005</v>
      </c>
      <c r="K334" s="57">
        <v>-0.314</v>
      </c>
      <c r="L334" s="66">
        <f t="shared" si="38"/>
        <v>241</v>
      </c>
      <c r="M334" s="90">
        <f t="shared" si="41"/>
        <v>8493</v>
      </c>
      <c r="N334" s="44">
        <v>38327</v>
      </c>
      <c r="O334" s="41">
        <v>24767.200000000001</v>
      </c>
      <c r="P334" s="60">
        <f>G334*(1+X338)</f>
        <v>9498</v>
      </c>
      <c r="Q334" s="76">
        <f t="shared" si="42"/>
        <v>332</v>
      </c>
      <c r="R334" s="60"/>
      <c r="S334" s="80" t="e">
        <f t="shared" si="43"/>
        <v>#N/A</v>
      </c>
      <c r="T334" s="77">
        <f>E334+(E334*$X$5)</f>
        <v>17100</v>
      </c>
      <c r="U334" s="79">
        <f>(R334-J334)/ABS(J334)</f>
        <v>-1</v>
      </c>
      <c r="Z334" s="78"/>
    </row>
    <row r="335" spans="1:26">
      <c r="A335" s="49">
        <f t="shared" si="39"/>
        <v>497</v>
      </c>
      <c r="B335" s="51">
        <v>333</v>
      </c>
      <c r="C335" s="48">
        <v>164</v>
      </c>
      <c r="D335" s="15" t="s">
        <v>677</v>
      </c>
      <c r="E335" s="16">
        <v>3177</v>
      </c>
      <c r="F335" s="62">
        <f t="shared" si="40"/>
        <v>5454.8088064889916</v>
      </c>
      <c r="G335" s="60">
        <v>9415</v>
      </c>
      <c r="H335" s="54">
        <v>0.72599999999999998</v>
      </c>
      <c r="I335" s="62">
        <f t="shared" si="37"/>
        <v>833.04940374787054</v>
      </c>
      <c r="J335" s="44">
        <v>978</v>
      </c>
      <c r="K335" s="57">
        <v>0.17399999999999999</v>
      </c>
      <c r="L335" s="66">
        <f t="shared" si="38"/>
        <v>247</v>
      </c>
      <c r="M335" s="90">
        <f t="shared" si="41"/>
        <v>8437</v>
      </c>
      <c r="N335" s="44">
        <v>17903</v>
      </c>
      <c r="O335" s="41">
        <v>25639.3</v>
      </c>
      <c r="P335" s="60">
        <f>G335*(1+X339)</f>
        <v>9415</v>
      </c>
      <c r="Q335" s="76">
        <f t="shared" si="42"/>
        <v>333</v>
      </c>
      <c r="R335" s="60"/>
      <c r="S335" s="80" t="e">
        <f t="shared" si="43"/>
        <v>#N/A</v>
      </c>
      <c r="T335" s="77">
        <f>E335+(E335*$X$5)</f>
        <v>2859.3</v>
      </c>
      <c r="U335" s="79">
        <f>(R335-J335)/ABS(J335)</f>
        <v>-1</v>
      </c>
      <c r="Z335" s="78"/>
    </row>
    <row r="336" spans="1:26">
      <c r="A336" s="49">
        <f t="shared" si="39"/>
        <v>371</v>
      </c>
      <c r="B336" s="51">
        <v>334</v>
      </c>
      <c r="C336" s="48">
        <v>37</v>
      </c>
      <c r="D336" s="15" t="s">
        <v>679</v>
      </c>
      <c r="E336" s="16">
        <v>20000</v>
      </c>
      <c r="F336" s="62">
        <f t="shared" si="40"/>
        <v>7653.0944625407164</v>
      </c>
      <c r="G336" s="60">
        <v>9398</v>
      </c>
      <c r="H336" s="54">
        <v>0.22800000000000001</v>
      </c>
      <c r="I336" s="62" t="e">
        <f t="shared" si="37"/>
        <v>#VALUE!</v>
      </c>
      <c r="J336" s="44">
        <v>-168.8</v>
      </c>
      <c r="K336" s="57" t="s">
        <v>14</v>
      </c>
      <c r="L336" s="66">
        <f t="shared" si="38"/>
        <v>475</v>
      </c>
      <c r="M336" s="90">
        <f t="shared" si="41"/>
        <v>9566.7999999999993</v>
      </c>
      <c r="N336" s="44">
        <v>22630.2</v>
      </c>
      <c r="O336" s="41">
        <v>8639.5</v>
      </c>
      <c r="P336" s="60">
        <f>G336*(1+X340)</f>
        <v>9398</v>
      </c>
      <c r="Q336" s="76">
        <f t="shared" si="42"/>
        <v>334</v>
      </c>
      <c r="R336" s="60"/>
      <c r="S336" s="80" t="e">
        <f t="shared" si="43"/>
        <v>#N/A</v>
      </c>
      <c r="T336" s="77">
        <f>E336+(E336*$X$5)</f>
        <v>18000</v>
      </c>
      <c r="U336" s="79">
        <f>(R336-J336)/ABS(J336)</f>
        <v>1</v>
      </c>
      <c r="Z336" s="78"/>
    </row>
    <row r="337" spans="1:26">
      <c r="A337" s="49">
        <f t="shared" si="39"/>
        <v>347</v>
      </c>
      <c r="B337" s="51">
        <v>335</v>
      </c>
      <c r="C337" s="48">
        <v>12</v>
      </c>
      <c r="D337" s="15" t="s">
        <v>681</v>
      </c>
      <c r="E337" s="16">
        <v>21200</v>
      </c>
      <c r="F337" s="62">
        <f t="shared" si="40"/>
        <v>8305.5062166962707</v>
      </c>
      <c r="G337" s="60">
        <v>9352</v>
      </c>
      <c r="H337" s="54">
        <v>0.126</v>
      </c>
      <c r="I337" s="62">
        <f t="shared" si="37"/>
        <v>186.35770234986944</v>
      </c>
      <c r="J337" s="44">
        <v>285.5</v>
      </c>
      <c r="K337" s="57">
        <v>0.53200000000000003</v>
      </c>
      <c r="L337" s="66">
        <f t="shared" si="38"/>
        <v>391</v>
      </c>
      <c r="M337" s="90">
        <f t="shared" si="41"/>
        <v>9066.5</v>
      </c>
      <c r="N337" s="44">
        <v>7626.4</v>
      </c>
      <c r="O337" s="41">
        <v>5335.4</v>
      </c>
      <c r="P337" s="60">
        <f>G337*(1+X341)</f>
        <v>9352</v>
      </c>
      <c r="Q337" s="76">
        <f t="shared" si="42"/>
        <v>335</v>
      </c>
      <c r="R337" s="60"/>
      <c r="S337" s="80" t="e">
        <f t="shared" si="43"/>
        <v>#N/A</v>
      </c>
      <c r="T337" s="77">
        <f>E337+(E337*$X$5)</f>
        <v>19080</v>
      </c>
      <c r="U337" s="79">
        <f>(R337-J337)/ABS(J337)</f>
        <v>-1</v>
      </c>
      <c r="Z337" s="78"/>
    </row>
    <row r="338" spans="1:26">
      <c r="A338" s="49">
        <f t="shared" si="39"/>
        <v>337</v>
      </c>
      <c r="B338" s="51">
        <v>336</v>
      </c>
      <c r="C338" s="48">
        <v>1</v>
      </c>
      <c r="D338" s="15" t="s">
        <v>683</v>
      </c>
      <c r="E338" s="16">
        <v>6314</v>
      </c>
      <c r="F338" s="62">
        <f t="shared" si="40"/>
        <v>8735.7009345794395</v>
      </c>
      <c r="G338" s="60">
        <v>9347.2000000000007</v>
      </c>
      <c r="H338" s="54">
        <v>7.0000000000000007E-2</v>
      </c>
      <c r="I338" s="62">
        <f t="shared" si="37"/>
        <v>863.8629283489098</v>
      </c>
      <c r="J338" s="44">
        <v>277.3</v>
      </c>
      <c r="K338" s="57">
        <v>-0.67900000000000005</v>
      </c>
      <c r="L338" s="66">
        <f t="shared" si="38"/>
        <v>394</v>
      </c>
      <c r="M338" s="90">
        <f t="shared" si="41"/>
        <v>9069.9000000000015</v>
      </c>
      <c r="N338" s="44">
        <v>43913.4</v>
      </c>
      <c r="O338" s="41" t="s">
        <v>14</v>
      </c>
      <c r="P338" s="60">
        <f>G338*(1+X342)</f>
        <v>9347.2000000000007</v>
      </c>
      <c r="Q338" s="76">
        <f t="shared" si="42"/>
        <v>336</v>
      </c>
      <c r="R338" s="60"/>
      <c r="S338" s="80" t="e">
        <f t="shared" si="43"/>
        <v>#N/A</v>
      </c>
      <c r="T338" s="77">
        <f>E338+(E338*$X$5)</f>
        <v>5682.6</v>
      </c>
      <c r="U338" s="79">
        <f>(R338-J338)/ABS(J338)</f>
        <v>-1</v>
      </c>
      <c r="Z338" s="78"/>
    </row>
    <row r="339" spans="1:26">
      <c r="A339" s="49">
        <f t="shared" si="39"/>
        <v>499</v>
      </c>
      <c r="B339" s="51">
        <v>337</v>
      </c>
      <c r="C339" s="48">
        <v>162</v>
      </c>
      <c r="D339" s="15" t="s">
        <v>685</v>
      </c>
      <c r="E339" s="16">
        <v>5275</v>
      </c>
      <c r="F339" s="62">
        <f t="shared" si="40"/>
        <v>5429.9287410926363</v>
      </c>
      <c r="G339" s="60">
        <v>9144</v>
      </c>
      <c r="H339" s="54">
        <v>0.68400000000000005</v>
      </c>
      <c r="I339" s="62" t="e">
        <f t="shared" si="37"/>
        <v>#VALUE!</v>
      </c>
      <c r="J339" s="44">
        <v>-54</v>
      </c>
      <c r="K339" s="57" t="s">
        <v>14</v>
      </c>
      <c r="L339" s="66">
        <f t="shared" si="38"/>
        <v>464</v>
      </c>
      <c r="M339" s="90">
        <f t="shared" si="41"/>
        <v>9198</v>
      </c>
      <c r="N339" s="44">
        <v>26024</v>
      </c>
      <c r="O339" s="41">
        <v>12647.8</v>
      </c>
      <c r="P339" s="60">
        <f>G339*(1+X343)</f>
        <v>9144</v>
      </c>
      <c r="Q339" s="76">
        <f t="shared" si="42"/>
        <v>337</v>
      </c>
      <c r="R339" s="60"/>
      <c r="S339" s="80" t="e">
        <f t="shared" si="43"/>
        <v>#N/A</v>
      </c>
      <c r="T339" s="77">
        <f>E339+(E339*$X$5)</f>
        <v>4747.5</v>
      </c>
      <c r="U339" s="79">
        <f>(R339-J339)/ABS(J339)</f>
        <v>1</v>
      </c>
      <c r="Z339" s="78"/>
    </row>
    <row r="340" spans="1:26">
      <c r="A340" s="49">
        <f t="shared" si="39"/>
        <v>333</v>
      </c>
      <c r="B340" s="51">
        <v>338</v>
      </c>
      <c r="C340" s="48">
        <v>-5</v>
      </c>
      <c r="D340" s="15" t="s">
        <v>687</v>
      </c>
      <c r="E340" s="16">
        <v>25600</v>
      </c>
      <c r="F340" s="62">
        <f t="shared" si="40"/>
        <v>8849.6605237633376</v>
      </c>
      <c r="G340" s="60">
        <v>9124</v>
      </c>
      <c r="H340" s="54">
        <v>3.1E-2</v>
      </c>
      <c r="I340" s="62">
        <f t="shared" si="37"/>
        <v>361.05032822757113</v>
      </c>
      <c r="J340" s="44">
        <v>165</v>
      </c>
      <c r="K340" s="57">
        <v>-0.54300000000000004</v>
      </c>
      <c r="L340" s="66">
        <f t="shared" si="38"/>
        <v>419</v>
      </c>
      <c r="M340" s="90">
        <f t="shared" si="41"/>
        <v>8959</v>
      </c>
      <c r="N340" s="44">
        <v>19149</v>
      </c>
      <c r="O340" s="41">
        <v>2646.2</v>
      </c>
      <c r="P340" s="60">
        <f>G340*(1+X344)</f>
        <v>9124</v>
      </c>
      <c r="Q340" s="76">
        <f t="shared" si="42"/>
        <v>338</v>
      </c>
      <c r="R340" s="60"/>
      <c r="S340" s="80" t="e">
        <f t="shared" si="43"/>
        <v>#N/A</v>
      </c>
      <c r="T340" s="77">
        <f>E340+(E340*$X$5)</f>
        <v>23040</v>
      </c>
      <c r="U340" s="79">
        <f>(R340-J340)/ABS(J340)</f>
        <v>-1</v>
      </c>
      <c r="Z340" s="78"/>
    </row>
    <row r="341" spans="1:26">
      <c r="A341" s="49">
        <f t="shared" si="39"/>
        <v>389</v>
      </c>
      <c r="B341" s="51">
        <v>339</v>
      </c>
      <c r="C341" s="48">
        <v>50</v>
      </c>
      <c r="D341" s="15" t="s">
        <v>689</v>
      </c>
      <c r="E341" s="16">
        <v>21357</v>
      </c>
      <c r="F341" s="62">
        <f t="shared" si="40"/>
        <v>7299.9191592562647</v>
      </c>
      <c r="G341" s="60">
        <v>9030</v>
      </c>
      <c r="H341" s="54">
        <v>0.23699999999999999</v>
      </c>
      <c r="I341" s="62">
        <f t="shared" si="37"/>
        <v>1694.4408109875737</v>
      </c>
      <c r="J341" s="44">
        <v>2590.8000000000002</v>
      </c>
      <c r="K341" s="57">
        <v>0.52900000000000003</v>
      </c>
      <c r="L341" s="66">
        <f t="shared" si="38"/>
        <v>114</v>
      </c>
      <c r="M341" s="90">
        <f t="shared" si="41"/>
        <v>6439.2</v>
      </c>
      <c r="N341" s="44">
        <v>18768.7</v>
      </c>
      <c r="O341" s="41">
        <v>130034</v>
      </c>
      <c r="P341" s="60">
        <f>G341*(1+X345)</f>
        <v>9030</v>
      </c>
      <c r="Q341" s="76">
        <f t="shared" si="42"/>
        <v>339</v>
      </c>
      <c r="R341" s="60"/>
      <c r="S341" s="80" t="e">
        <f t="shared" si="43"/>
        <v>#N/A</v>
      </c>
      <c r="T341" s="77">
        <f>E341+(E341*$X$5)</f>
        <v>19221.3</v>
      </c>
      <c r="U341" s="79">
        <f>(R341-J341)/ABS(J341)</f>
        <v>-1</v>
      </c>
      <c r="Z341" s="78"/>
    </row>
    <row r="342" spans="1:26">
      <c r="A342" s="49">
        <f t="shared" si="39"/>
        <v>339</v>
      </c>
      <c r="B342" s="51">
        <v>340</v>
      </c>
      <c r="C342" s="48">
        <v>-1</v>
      </c>
      <c r="D342" s="15" t="s">
        <v>691</v>
      </c>
      <c r="E342" s="16">
        <v>20000</v>
      </c>
      <c r="F342" s="62">
        <f t="shared" si="40"/>
        <v>8677.8846153846152</v>
      </c>
      <c r="G342" s="60">
        <v>9025</v>
      </c>
      <c r="H342" s="54">
        <v>0.04</v>
      </c>
      <c r="I342" s="62">
        <f t="shared" si="37"/>
        <v>371.13402061855669</v>
      </c>
      <c r="J342" s="44">
        <v>468</v>
      </c>
      <c r="K342" s="57">
        <v>0.26100000000000001</v>
      </c>
      <c r="L342" s="66">
        <f t="shared" si="38"/>
        <v>345</v>
      </c>
      <c r="M342" s="90">
        <f t="shared" si="41"/>
        <v>8557</v>
      </c>
      <c r="N342" s="44">
        <v>4760</v>
      </c>
      <c r="O342" s="41" t="s">
        <v>14</v>
      </c>
      <c r="P342" s="60">
        <f>G342*(1+X346)</f>
        <v>9025</v>
      </c>
      <c r="Q342" s="76">
        <f t="shared" si="42"/>
        <v>340</v>
      </c>
      <c r="R342" s="60"/>
      <c r="S342" s="80" t="e">
        <f t="shared" si="43"/>
        <v>#N/A</v>
      </c>
      <c r="T342" s="77">
        <f>E342+(E342*$X$5)</f>
        <v>18000</v>
      </c>
      <c r="U342" s="79">
        <f>(R342-J342)/ABS(J342)</f>
        <v>-1</v>
      </c>
      <c r="Z342" s="78"/>
    </row>
    <row r="343" spans="1:26">
      <c r="A343" s="49">
        <f t="shared" si="39"/>
        <v>350</v>
      </c>
      <c r="B343" s="51">
        <v>341</v>
      </c>
      <c r="C343" s="48">
        <v>9</v>
      </c>
      <c r="D343" s="15" t="s">
        <v>693</v>
      </c>
      <c r="E343" s="16">
        <v>28000</v>
      </c>
      <c r="F343" s="62">
        <f t="shared" si="40"/>
        <v>8137.0604147880977</v>
      </c>
      <c r="G343" s="60">
        <v>9024</v>
      </c>
      <c r="H343" s="54">
        <v>0.109</v>
      </c>
      <c r="I343" s="62" t="e">
        <f t="shared" si="37"/>
        <v>#VALUE!</v>
      </c>
      <c r="J343" s="44">
        <v>-1514</v>
      </c>
      <c r="K343" s="57" t="s">
        <v>14</v>
      </c>
      <c r="L343" s="66">
        <f t="shared" si="38"/>
        <v>492</v>
      </c>
      <c r="M343" s="90">
        <f t="shared" si="41"/>
        <v>10538</v>
      </c>
      <c r="N343" s="44">
        <v>16346</v>
      </c>
      <c r="O343" s="41">
        <v>7286.8</v>
      </c>
      <c r="P343" s="60">
        <f>G343*(1+X347)</f>
        <v>9024</v>
      </c>
      <c r="Q343" s="76">
        <f t="shared" si="42"/>
        <v>341</v>
      </c>
      <c r="R343" s="60"/>
      <c r="S343" s="80" t="e">
        <f t="shared" si="43"/>
        <v>#N/A</v>
      </c>
      <c r="T343" s="77">
        <f>E343+(E343*$X$5)</f>
        <v>25200</v>
      </c>
      <c r="U343" s="79">
        <f>(R343-J343)/ABS(J343)</f>
        <v>1</v>
      </c>
      <c r="Z343" s="78"/>
    </row>
    <row r="344" spans="1:26" ht="15">
      <c r="A344" s="49">
        <f t="shared" si="39"/>
        <v>342</v>
      </c>
      <c r="B344" s="51">
        <v>342</v>
      </c>
      <c r="C344" s="48">
        <v>0</v>
      </c>
      <c r="D344" s="15" t="s">
        <v>695</v>
      </c>
      <c r="E344" s="16">
        <v>1260</v>
      </c>
      <c r="F344" s="63">
        <v>6842</v>
      </c>
      <c r="G344" s="60">
        <v>8965</v>
      </c>
      <c r="H344" s="59">
        <f>(G344-F344)/F344</f>
        <v>0.31028938906752412</v>
      </c>
      <c r="I344" s="62" t="e">
        <f t="shared" si="37"/>
        <v>#VALUE!</v>
      </c>
      <c r="J344" s="44">
        <v>865</v>
      </c>
      <c r="K344" s="57" t="s">
        <v>14</v>
      </c>
      <c r="L344" s="66">
        <f t="shared" si="38"/>
        <v>259</v>
      </c>
      <c r="M344" s="90">
        <f t="shared" si="41"/>
        <v>8100</v>
      </c>
      <c r="N344" s="44">
        <v>206294</v>
      </c>
      <c r="O344" s="41">
        <v>4230.2</v>
      </c>
      <c r="P344" s="60">
        <f>G344*(1+X348)</f>
        <v>8965</v>
      </c>
      <c r="Q344" s="76">
        <f t="shared" si="42"/>
        <v>342</v>
      </c>
      <c r="R344" s="60"/>
      <c r="S344" s="80" t="e">
        <f t="shared" si="43"/>
        <v>#N/A</v>
      </c>
      <c r="T344" s="77">
        <f>E344+(E344*$X$5)</f>
        <v>1134</v>
      </c>
      <c r="U344" s="79">
        <f>(R344-J344)/ABS(J344)</f>
        <v>-1</v>
      </c>
      <c r="Z344" s="78"/>
    </row>
    <row r="345" spans="1:26">
      <c r="A345" s="49">
        <f t="shared" si="39"/>
        <v>307</v>
      </c>
      <c r="B345" s="51">
        <v>343</v>
      </c>
      <c r="C345" s="48">
        <v>-36</v>
      </c>
      <c r="D345" s="15" t="s">
        <v>697</v>
      </c>
      <c r="E345" s="16">
        <v>6000</v>
      </c>
      <c r="F345" s="62">
        <f t="shared" si="40"/>
        <v>9658.3783783783783</v>
      </c>
      <c r="G345" s="60">
        <v>8934</v>
      </c>
      <c r="H345" s="54">
        <v>-7.4999999999999997E-2</v>
      </c>
      <c r="I345" s="62" t="e">
        <f t="shared" si="37"/>
        <v>#VALUE!</v>
      </c>
      <c r="J345" s="44">
        <v>875</v>
      </c>
      <c r="K345" s="57" t="s">
        <v>14</v>
      </c>
      <c r="L345" s="66">
        <f t="shared" si="38"/>
        <v>257</v>
      </c>
      <c r="M345" s="90">
        <f t="shared" si="41"/>
        <v>8059</v>
      </c>
      <c r="N345" s="44">
        <v>154682</v>
      </c>
      <c r="O345" s="41">
        <v>7291</v>
      </c>
      <c r="P345" s="60">
        <f>G345*(1+X349)</f>
        <v>8934</v>
      </c>
      <c r="Q345" s="76">
        <f t="shared" si="42"/>
        <v>343</v>
      </c>
      <c r="R345" s="60"/>
      <c r="S345" s="80" t="e">
        <f t="shared" si="43"/>
        <v>#N/A</v>
      </c>
      <c r="T345" s="77">
        <f>E345+(E345*$X$5)</f>
        <v>5400</v>
      </c>
      <c r="U345" s="79">
        <f>(R345-J345)/ABS(J345)</f>
        <v>-1</v>
      </c>
      <c r="Z345" s="78"/>
    </row>
    <row r="346" spans="1:26">
      <c r="A346" s="49">
        <f t="shared" si="39"/>
        <v>345</v>
      </c>
      <c r="B346" s="51">
        <v>344</v>
      </c>
      <c r="C346" s="48">
        <v>1</v>
      </c>
      <c r="D346" s="15" t="s">
        <v>699</v>
      </c>
      <c r="E346" s="16">
        <v>16150</v>
      </c>
      <c r="F346" s="62">
        <f t="shared" si="40"/>
        <v>8440.6427221172034</v>
      </c>
      <c r="G346" s="60">
        <v>8930.2000000000007</v>
      </c>
      <c r="H346" s="54">
        <v>5.7999999999999996E-2</v>
      </c>
      <c r="I346" s="62">
        <f t="shared" si="37"/>
        <v>3001.6032064128258</v>
      </c>
      <c r="J346" s="44">
        <v>1497.8</v>
      </c>
      <c r="K346" s="57">
        <v>-0.501</v>
      </c>
      <c r="L346" s="66">
        <f t="shared" si="38"/>
        <v>185</v>
      </c>
      <c r="M346" s="90">
        <f t="shared" si="41"/>
        <v>7432.4000000000005</v>
      </c>
      <c r="N346" s="44">
        <v>19178.3</v>
      </c>
      <c r="O346" s="41">
        <v>41940.800000000003</v>
      </c>
      <c r="P346" s="60">
        <f>G346*(1+X350)</f>
        <v>8930.2000000000007</v>
      </c>
      <c r="Q346" s="76">
        <f t="shared" si="42"/>
        <v>344</v>
      </c>
      <c r="R346" s="60"/>
      <c r="S346" s="80" t="e">
        <f t="shared" si="43"/>
        <v>#N/A</v>
      </c>
      <c r="T346" s="77">
        <f>E346+(E346*$X$5)</f>
        <v>14535</v>
      </c>
      <c r="U346" s="79">
        <f>(R346-J346)/ABS(J346)</f>
        <v>-1</v>
      </c>
      <c r="Z346" s="78"/>
    </row>
    <row r="347" spans="1:26">
      <c r="A347" s="49">
        <f t="shared" si="39"/>
        <v>324</v>
      </c>
      <c r="B347" s="51">
        <v>345</v>
      </c>
      <c r="C347" s="48">
        <v>-21</v>
      </c>
      <c r="D347" s="15" t="s">
        <v>701</v>
      </c>
      <c r="E347" s="16">
        <v>169000</v>
      </c>
      <c r="F347" s="62">
        <f t="shared" si="40"/>
        <v>9143.7371663244357</v>
      </c>
      <c r="G347" s="60">
        <v>8906</v>
      </c>
      <c r="H347" s="54">
        <v>-2.6000000000000002E-2</v>
      </c>
      <c r="I347" s="62">
        <f t="shared" si="37"/>
        <v>1258.6490939044481</v>
      </c>
      <c r="J347" s="44">
        <v>764</v>
      </c>
      <c r="K347" s="57">
        <v>-0.39300000000000002</v>
      </c>
      <c r="L347" s="66">
        <f t="shared" si="38"/>
        <v>278</v>
      </c>
      <c r="M347" s="90">
        <f t="shared" si="41"/>
        <v>8142</v>
      </c>
      <c r="N347" s="44">
        <v>13995</v>
      </c>
      <c r="O347" s="41">
        <v>24292.799999999999</v>
      </c>
      <c r="P347" s="60">
        <f>G347*(1+X351)</f>
        <v>8906</v>
      </c>
      <c r="Q347" s="76">
        <f t="shared" si="42"/>
        <v>345</v>
      </c>
      <c r="R347" s="60"/>
      <c r="S347" s="80" t="e">
        <f t="shared" si="43"/>
        <v>#N/A</v>
      </c>
      <c r="T347" s="77">
        <f>E347+(E347*$X$5)</f>
        <v>152100</v>
      </c>
      <c r="U347" s="79">
        <f>(R347-J347)/ABS(J347)</f>
        <v>-1</v>
      </c>
      <c r="Z347" s="78"/>
    </row>
    <row r="348" spans="1:26">
      <c r="A348" s="49">
        <f t="shared" si="39"/>
        <v>322</v>
      </c>
      <c r="B348" s="51">
        <v>346</v>
      </c>
      <c r="C348" s="48">
        <v>-24</v>
      </c>
      <c r="D348" s="15" t="s">
        <v>703</v>
      </c>
      <c r="E348" s="16">
        <v>33000</v>
      </c>
      <c r="F348" s="62">
        <f t="shared" si="40"/>
        <v>9229.0928050052153</v>
      </c>
      <c r="G348" s="60">
        <v>8850.7000000000007</v>
      </c>
      <c r="H348" s="54">
        <v>-4.0999999999999995E-2</v>
      </c>
      <c r="I348" s="62">
        <f t="shared" si="37"/>
        <v>34.699664862077853</v>
      </c>
      <c r="J348" s="44">
        <v>-673</v>
      </c>
      <c r="K348" s="57">
        <v>-20.395</v>
      </c>
      <c r="L348" s="66">
        <f t="shared" si="38"/>
        <v>488</v>
      </c>
      <c r="M348" s="90">
        <f t="shared" si="41"/>
        <v>9523.7000000000007</v>
      </c>
      <c r="N348" s="44">
        <v>4044.3</v>
      </c>
      <c r="O348" s="41">
        <v>1036</v>
      </c>
      <c r="P348" s="60">
        <f>G348*(1+X352)</f>
        <v>8850.7000000000007</v>
      </c>
      <c r="Q348" s="76">
        <f t="shared" si="42"/>
        <v>346</v>
      </c>
      <c r="R348" s="60"/>
      <c r="S348" s="80" t="e">
        <f t="shared" si="43"/>
        <v>#N/A</v>
      </c>
      <c r="T348" s="77">
        <f>E348+(E348*$X$5)</f>
        <v>29700</v>
      </c>
      <c r="U348" s="79">
        <f>(R348-J348)/ABS(J348)</f>
        <v>1</v>
      </c>
      <c r="Z348" s="78"/>
    </row>
    <row r="349" spans="1:26">
      <c r="A349" s="49">
        <f t="shared" si="39"/>
        <v>346</v>
      </c>
      <c r="B349" s="51">
        <v>347</v>
      </c>
      <c r="C349" s="48">
        <v>-1</v>
      </c>
      <c r="D349" s="15" t="s">
        <v>705</v>
      </c>
      <c r="E349" s="16">
        <v>8700</v>
      </c>
      <c r="F349" s="62">
        <f t="shared" si="40"/>
        <v>8361.7307692307695</v>
      </c>
      <c r="G349" s="60">
        <v>8696.2000000000007</v>
      </c>
      <c r="H349" s="54">
        <v>0.04</v>
      </c>
      <c r="I349" s="62" t="e">
        <f t="shared" si="37"/>
        <v>#VALUE!</v>
      </c>
      <c r="J349" s="44">
        <v>-15.7</v>
      </c>
      <c r="K349" s="57" t="s">
        <v>14</v>
      </c>
      <c r="L349" s="66">
        <f t="shared" si="38"/>
        <v>460</v>
      </c>
      <c r="M349" s="90">
        <f t="shared" si="41"/>
        <v>8711.9000000000015</v>
      </c>
      <c r="N349" s="44">
        <v>2529.6999999999998</v>
      </c>
      <c r="O349" s="41">
        <v>418.5</v>
      </c>
      <c r="P349" s="60">
        <f>G349*(1+X353)</f>
        <v>8696.2000000000007</v>
      </c>
      <c r="Q349" s="76">
        <f t="shared" si="42"/>
        <v>347</v>
      </c>
      <c r="R349" s="60"/>
      <c r="S349" s="80" t="e">
        <f t="shared" si="43"/>
        <v>#N/A</v>
      </c>
      <c r="T349" s="77">
        <f>E349+(E349*$X$5)</f>
        <v>7830</v>
      </c>
      <c r="U349" s="79">
        <f>(R349-J349)/ABS(J349)</f>
        <v>1</v>
      </c>
      <c r="Z349" s="78"/>
    </row>
    <row r="350" spans="1:26">
      <c r="A350" s="49">
        <f t="shared" si="39"/>
        <v>353</v>
      </c>
      <c r="B350" s="51">
        <v>348</v>
      </c>
      <c r="C350" s="48">
        <v>5</v>
      </c>
      <c r="D350" s="15" t="s">
        <v>707</v>
      </c>
      <c r="E350" s="16">
        <v>5322</v>
      </c>
      <c r="F350" s="62">
        <f t="shared" si="40"/>
        <v>8027.7264325323467</v>
      </c>
      <c r="G350" s="60">
        <v>8686</v>
      </c>
      <c r="H350" s="54">
        <v>8.199999999999999E-2</v>
      </c>
      <c r="I350" s="62">
        <f t="shared" si="37"/>
        <v>2183.0985915492975</v>
      </c>
      <c r="J350" s="44">
        <v>-155</v>
      </c>
      <c r="K350" s="57">
        <v>-1.071</v>
      </c>
      <c r="L350" s="66">
        <f t="shared" si="38"/>
        <v>473</v>
      </c>
      <c r="M350" s="90">
        <f t="shared" si="41"/>
        <v>8841</v>
      </c>
      <c r="N350" s="44">
        <v>45302</v>
      </c>
      <c r="O350" s="41">
        <v>34801.1</v>
      </c>
      <c r="P350" s="60">
        <f>G350*(1+X354)</f>
        <v>8686</v>
      </c>
      <c r="Q350" s="76">
        <f t="shared" si="42"/>
        <v>348</v>
      </c>
      <c r="R350" s="60"/>
      <c r="S350" s="80" t="e">
        <f t="shared" si="43"/>
        <v>#N/A</v>
      </c>
      <c r="T350" s="77">
        <f>E350+(E350*$X$5)</f>
        <v>4789.8</v>
      </c>
      <c r="U350" s="79">
        <f>(R350-J350)/ABS(J350)</f>
        <v>1</v>
      </c>
      <c r="Z350" s="78"/>
    </row>
    <row r="351" spans="1:26">
      <c r="A351" s="49">
        <f t="shared" si="39"/>
        <v>358</v>
      </c>
      <c r="B351" s="51">
        <v>349</v>
      </c>
      <c r="C351" s="48">
        <v>9</v>
      </c>
      <c r="D351" s="15" t="s">
        <v>709</v>
      </c>
      <c r="E351" s="16">
        <v>23000</v>
      </c>
      <c r="F351" s="62">
        <f t="shared" si="40"/>
        <v>7888.2833787465943</v>
      </c>
      <c r="G351" s="60">
        <v>8685</v>
      </c>
      <c r="H351" s="54">
        <v>0.10099999999999999</v>
      </c>
      <c r="I351" s="62">
        <f t="shared" si="37"/>
        <v>887.75510204081615</v>
      </c>
      <c r="J351" s="44">
        <v>261</v>
      </c>
      <c r="K351" s="57">
        <v>-0.70599999999999996</v>
      </c>
      <c r="L351" s="66">
        <f t="shared" si="38"/>
        <v>398</v>
      </c>
      <c r="M351" s="90">
        <f t="shared" si="41"/>
        <v>8424</v>
      </c>
      <c r="N351" s="44">
        <v>14529</v>
      </c>
      <c r="O351" s="41">
        <v>11481.6</v>
      </c>
      <c r="P351" s="60">
        <f>G351*(1+X355)</f>
        <v>8685</v>
      </c>
      <c r="Q351" s="76">
        <f t="shared" si="42"/>
        <v>349</v>
      </c>
      <c r="R351" s="60"/>
      <c r="S351" s="80" t="e">
        <f t="shared" si="43"/>
        <v>#N/A</v>
      </c>
      <c r="T351" s="77">
        <f>E351+(E351*$X$5)</f>
        <v>20700</v>
      </c>
      <c r="U351" s="79">
        <f>(R351-J351)/ABS(J351)</f>
        <v>-1</v>
      </c>
      <c r="Z351" s="78"/>
    </row>
    <row r="352" spans="1:26">
      <c r="A352" s="49">
        <f t="shared" si="39"/>
        <v>415</v>
      </c>
      <c r="B352" s="51">
        <v>350</v>
      </c>
      <c r="C352" s="48">
        <v>65</v>
      </c>
      <c r="D352" s="15" t="s">
        <v>711</v>
      </c>
      <c r="E352" s="16">
        <v>31200</v>
      </c>
      <c r="F352" s="62">
        <f t="shared" si="40"/>
        <v>6822.8346456692916</v>
      </c>
      <c r="G352" s="60">
        <v>8665</v>
      </c>
      <c r="H352" s="54">
        <v>0.27</v>
      </c>
      <c r="I352" s="62">
        <f t="shared" si="37"/>
        <v>704.91803278688531</v>
      </c>
      <c r="J352" s="44">
        <v>1032</v>
      </c>
      <c r="K352" s="57">
        <v>0.46400000000000002</v>
      </c>
      <c r="L352" s="66">
        <f t="shared" si="38"/>
        <v>237</v>
      </c>
      <c r="M352" s="90">
        <f t="shared" si="41"/>
        <v>7633</v>
      </c>
      <c r="N352" s="44">
        <v>19026</v>
      </c>
      <c r="O352" s="41" t="s">
        <v>14</v>
      </c>
      <c r="P352" s="60">
        <f>G352*(1+X356)</f>
        <v>8665</v>
      </c>
      <c r="Q352" s="76">
        <f t="shared" si="42"/>
        <v>350</v>
      </c>
      <c r="R352" s="60"/>
      <c r="S352" s="80" t="e">
        <f t="shared" si="43"/>
        <v>#N/A</v>
      </c>
      <c r="T352" s="77">
        <f>E352+(E352*$X$5)</f>
        <v>28080</v>
      </c>
      <c r="U352" s="79">
        <f>(R352-J352)/ABS(J352)</f>
        <v>-1</v>
      </c>
      <c r="Z352" s="78"/>
    </row>
    <row r="353" spans="1:26">
      <c r="A353" s="49">
        <f t="shared" si="39"/>
        <v>343</v>
      </c>
      <c r="B353" s="51">
        <v>351</v>
      </c>
      <c r="C353" s="48">
        <v>-8</v>
      </c>
      <c r="D353" s="15" t="s">
        <v>713</v>
      </c>
      <c r="E353" s="16">
        <v>3708</v>
      </c>
      <c r="F353" s="62">
        <f t="shared" si="40"/>
        <v>8524.3830207305055</v>
      </c>
      <c r="G353" s="60">
        <v>8635.2000000000007</v>
      </c>
      <c r="H353" s="54">
        <v>1.3000000000000001E-2</v>
      </c>
      <c r="I353" s="62">
        <f t="shared" si="37"/>
        <v>558.32579185520365</v>
      </c>
      <c r="J353" s="44">
        <v>1233.9000000000001</v>
      </c>
      <c r="K353" s="57">
        <v>1.21</v>
      </c>
      <c r="L353" s="66">
        <f t="shared" si="38"/>
        <v>207</v>
      </c>
      <c r="M353" s="90">
        <f t="shared" si="41"/>
        <v>7401.3000000000011</v>
      </c>
      <c r="N353" s="44">
        <v>94482.9</v>
      </c>
      <c r="O353" s="41" t="s">
        <v>14</v>
      </c>
      <c r="P353" s="60">
        <f>G353*(1+X357)</f>
        <v>8635.2000000000007</v>
      </c>
      <c r="Q353" s="76">
        <f t="shared" si="42"/>
        <v>351</v>
      </c>
      <c r="R353" s="60"/>
      <c r="S353" s="80" t="e">
        <f t="shared" si="43"/>
        <v>#N/A</v>
      </c>
      <c r="T353" s="77">
        <f>E353+(E353*$X$5)</f>
        <v>3337.2</v>
      </c>
      <c r="U353" s="79">
        <f>(R353-J353)/ABS(J353)</f>
        <v>-1</v>
      </c>
      <c r="Z353" s="78"/>
    </row>
    <row r="354" spans="1:26">
      <c r="A354" s="49">
        <f t="shared" si="39"/>
        <v>352</v>
      </c>
      <c r="B354" s="51">
        <v>352</v>
      </c>
      <c r="C354" s="48">
        <v>0</v>
      </c>
      <c r="D354" s="15" t="s">
        <v>715</v>
      </c>
      <c r="E354" s="16">
        <v>8870</v>
      </c>
      <c r="F354" s="62">
        <f t="shared" si="40"/>
        <v>8040.0372439478579</v>
      </c>
      <c r="G354" s="60">
        <v>8635</v>
      </c>
      <c r="H354" s="54">
        <v>7.400000000000001E-2</v>
      </c>
      <c r="I354" s="62">
        <f t="shared" si="37"/>
        <v>1303.6649214659685</v>
      </c>
      <c r="J354" s="44">
        <v>996</v>
      </c>
      <c r="K354" s="57">
        <v>-0.23599999999999999</v>
      </c>
      <c r="L354" s="66">
        <f t="shared" si="38"/>
        <v>244</v>
      </c>
      <c r="M354" s="90">
        <f t="shared" si="41"/>
        <v>7639</v>
      </c>
      <c r="N354" s="44">
        <v>11602</v>
      </c>
      <c r="O354" s="41">
        <v>8718.2999999999993</v>
      </c>
      <c r="P354" s="60">
        <f>G354*(1+X358)</f>
        <v>8635</v>
      </c>
      <c r="Q354" s="76">
        <f t="shared" si="42"/>
        <v>352</v>
      </c>
      <c r="R354" s="60"/>
      <c r="S354" s="80" t="e">
        <f t="shared" si="43"/>
        <v>#N/A</v>
      </c>
      <c r="T354" s="77">
        <f>E354+(E354*$X$5)</f>
        <v>7983</v>
      </c>
      <c r="U354" s="79">
        <f>(R354-J354)/ABS(J354)</f>
        <v>-1</v>
      </c>
      <c r="Z354" s="78"/>
    </row>
    <row r="355" spans="1:26">
      <c r="A355" s="49">
        <f t="shared" si="39"/>
        <v>349</v>
      </c>
      <c r="B355" s="51">
        <v>353</v>
      </c>
      <c r="C355" s="48">
        <v>-4</v>
      </c>
      <c r="D355" s="15" t="s">
        <v>717</v>
      </c>
      <c r="E355" s="16">
        <v>8500</v>
      </c>
      <c r="F355" s="62">
        <f t="shared" si="40"/>
        <v>8252.8680688336517</v>
      </c>
      <c r="G355" s="60">
        <v>8632.5</v>
      </c>
      <c r="H355" s="54">
        <v>4.5999999999999999E-2</v>
      </c>
      <c r="I355" s="62">
        <f t="shared" si="37"/>
        <v>119.8191933240612</v>
      </c>
      <c r="J355" s="44">
        <v>172.3</v>
      </c>
      <c r="K355" s="57">
        <v>0.438</v>
      </c>
      <c r="L355" s="66">
        <f t="shared" si="38"/>
        <v>415</v>
      </c>
      <c r="M355" s="90">
        <f t="shared" si="41"/>
        <v>8460.2000000000007</v>
      </c>
      <c r="N355" s="44">
        <v>5272.4</v>
      </c>
      <c r="O355" s="41">
        <v>3760.5</v>
      </c>
      <c r="P355" s="60">
        <f>G355*(1+X359)</f>
        <v>8632.5</v>
      </c>
      <c r="Q355" s="76">
        <f t="shared" si="42"/>
        <v>353</v>
      </c>
      <c r="R355" s="60"/>
      <c r="S355" s="80" t="e">
        <f t="shared" si="43"/>
        <v>#N/A</v>
      </c>
      <c r="T355" s="77">
        <f>E355+(E355*$X$5)</f>
        <v>7650</v>
      </c>
      <c r="U355" s="79">
        <f>(R355-J355)/ABS(J355)</f>
        <v>-1</v>
      </c>
      <c r="Z355" s="78"/>
    </row>
    <row r="356" spans="1:26">
      <c r="A356" s="49">
        <f t="shared" si="39"/>
        <v>395</v>
      </c>
      <c r="B356" s="51">
        <v>354</v>
      </c>
      <c r="C356" s="48">
        <v>41</v>
      </c>
      <c r="D356" s="15" t="s">
        <v>719</v>
      </c>
      <c r="E356" s="16">
        <v>27621</v>
      </c>
      <c r="F356" s="62">
        <f t="shared" si="40"/>
        <v>7191.0684474123536</v>
      </c>
      <c r="G356" s="60">
        <v>8614.9</v>
      </c>
      <c r="H356" s="54">
        <v>0.19800000000000001</v>
      </c>
      <c r="I356" s="62">
        <f t="shared" si="37"/>
        <v>686.67601683029454</v>
      </c>
      <c r="J356" s="44">
        <v>489.6</v>
      </c>
      <c r="K356" s="57">
        <v>-0.28699999999999998</v>
      </c>
      <c r="L356" s="66">
        <f t="shared" si="38"/>
        <v>337</v>
      </c>
      <c r="M356" s="90">
        <f t="shared" si="41"/>
        <v>8125.2999999999993</v>
      </c>
      <c r="N356" s="44">
        <v>5091.6000000000004</v>
      </c>
      <c r="O356" s="41">
        <v>11014.2</v>
      </c>
      <c r="P356" s="60">
        <f>G356*(1+X360)</f>
        <v>8614.9</v>
      </c>
      <c r="Q356" s="76">
        <f t="shared" si="42"/>
        <v>354</v>
      </c>
      <c r="R356" s="60"/>
      <c r="S356" s="80" t="e">
        <f t="shared" si="43"/>
        <v>#N/A</v>
      </c>
      <c r="T356" s="77">
        <f>E356+(E356*$X$5)</f>
        <v>24858.9</v>
      </c>
      <c r="U356" s="79">
        <f>(R356-J356)/ABS(J356)</f>
        <v>-1</v>
      </c>
      <c r="Z356" s="78"/>
    </row>
    <row r="357" spans="1:26">
      <c r="A357" s="49">
        <f t="shared" si="39"/>
        <v>325</v>
      </c>
      <c r="B357" s="51">
        <v>355</v>
      </c>
      <c r="C357" s="48">
        <v>-30</v>
      </c>
      <c r="D357" s="15" t="s">
        <v>721</v>
      </c>
      <c r="E357" s="16">
        <v>21173</v>
      </c>
      <c r="F357" s="62">
        <f t="shared" si="40"/>
        <v>9131.4952279957579</v>
      </c>
      <c r="G357" s="60">
        <v>8611</v>
      </c>
      <c r="H357" s="54">
        <v>-5.7000000000000002E-2</v>
      </c>
      <c r="I357" s="62" t="e">
        <f t="shared" ref="I357:I420" si="44">J357/(1+K357)</f>
        <v>#VALUE!</v>
      </c>
      <c r="J357" s="44">
        <v>-643</v>
      </c>
      <c r="K357" s="57" t="s">
        <v>14</v>
      </c>
      <c r="L357" s="66">
        <f t="shared" si="38"/>
        <v>487</v>
      </c>
      <c r="M357" s="90">
        <f t="shared" si="41"/>
        <v>9254</v>
      </c>
      <c r="N357" s="44">
        <v>23659</v>
      </c>
      <c r="O357" s="41">
        <v>209.6</v>
      </c>
      <c r="P357" s="60">
        <f>G357*(1+X361)</f>
        <v>8611</v>
      </c>
      <c r="Q357" s="76">
        <f t="shared" si="42"/>
        <v>355</v>
      </c>
      <c r="R357" s="60"/>
      <c r="S357" s="80" t="e">
        <f t="shared" si="43"/>
        <v>#N/A</v>
      </c>
      <c r="T357" s="77">
        <f>E357+(E357*$X$5)</f>
        <v>19055.7</v>
      </c>
      <c r="U357" s="79">
        <f>(R357-J357)/ABS(J357)</f>
        <v>1</v>
      </c>
      <c r="Z357" s="78"/>
    </row>
    <row r="358" spans="1:26">
      <c r="A358" s="49">
        <f t="shared" si="39"/>
        <v>376</v>
      </c>
      <c r="B358" s="51">
        <v>356</v>
      </c>
      <c r="C358" s="48">
        <v>20</v>
      </c>
      <c r="D358" s="15" t="s">
        <v>723</v>
      </c>
      <c r="E358" s="16">
        <v>47000</v>
      </c>
      <c r="F358" s="62">
        <f t="shared" si="40"/>
        <v>7598.5853227232537</v>
      </c>
      <c r="G358" s="60">
        <v>8594</v>
      </c>
      <c r="H358" s="54">
        <v>0.13100000000000001</v>
      </c>
      <c r="I358" s="62">
        <f t="shared" si="44"/>
        <v>872.24669603524228</v>
      </c>
      <c r="J358" s="44">
        <v>990</v>
      </c>
      <c r="K358" s="57">
        <v>0.13500000000000001</v>
      </c>
      <c r="L358" s="66">
        <f t="shared" si="38"/>
        <v>246</v>
      </c>
      <c r="M358" s="90">
        <f t="shared" si="41"/>
        <v>7604</v>
      </c>
      <c r="N358" s="44">
        <v>15815</v>
      </c>
      <c r="O358" s="41" t="s">
        <v>14</v>
      </c>
      <c r="P358" s="60">
        <f>G358*(1+X362)</f>
        <v>8594</v>
      </c>
      <c r="Q358" s="76">
        <f t="shared" si="42"/>
        <v>356</v>
      </c>
      <c r="R358" s="60"/>
      <c r="S358" s="80" t="e">
        <f t="shared" si="43"/>
        <v>#N/A</v>
      </c>
      <c r="T358" s="77">
        <f>E358+(E358*$X$5)</f>
        <v>42300</v>
      </c>
      <c r="U358" s="79">
        <f>(R358-J358)/ABS(J358)</f>
        <v>-1</v>
      </c>
      <c r="Z358" s="78"/>
    </row>
    <row r="359" spans="1:26">
      <c r="A359" s="49">
        <f t="shared" si="39"/>
        <v>388</v>
      </c>
      <c r="B359" s="51">
        <v>357</v>
      </c>
      <c r="C359" s="48">
        <v>31</v>
      </c>
      <c r="D359" s="15" t="s">
        <v>725</v>
      </c>
      <c r="E359" s="16">
        <v>34642</v>
      </c>
      <c r="F359" s="62">
        <f t="shared" si="40"/>
        <v>7305.9636992221258</v>
      </c>
      <c r="G359" s="60">
        <v>8453</v>
      </c>
      <c r="H359" s="54">
        <v>0.157</v>
      </c>
      <c r="I359" s="62" t="e">
        <f t="shared" si="44"/>
        <v>#VALUE!</v>
      </c>
      <c r="J359" s="44">
        <v>-31</v>
      </c>
      <c r="K359" s="57" t="s">
        <v>14</v>
      </c>
      <c r="L359" s="66">
        <f t="shared" si="38"/>
        <v>462</v>
      </c>
      <c r="M359" s="90">
        <f t="shared" si="41"/>
        <v>8484</v>
      </c>
      <c r="N359" s="44">
        <v>19796</v>
      </c>
      <c r="O359" s="41">
        <v>10214.700000000001</v>
      </c>
      <c r="P359" s="60">
        <f>G359*(1+X363)</f>
        <v>8453</v>
      </c>
      <c r="Q359" s="76">
        <f t="shared" si="42"/>
        <v>357</v>
      </c>
      <c r="R359" s="60"/>
      <c r="S359" s="80" t="e">
        <f t="shared" si="43"/>
        <v>#N/A</v>
      </c>
      <c r="T359" s="77">
        <f>E359+(E359*$X$5)</f>
        <v>31177.8</v>
      </c>
      <c r="U359" s="79">
        <f>(R359-J359)/ABS(J359)</f>
        <v>1</v>
      </c>
      <c r="Z359" s="78"/>
    </row>
    <row r="360" spans="1:26">
      <c r="A360" s="49">
        <f t="shared" si="39"/>
        <v>364</v>
      </c>
      <c r="B360" s="51">
        <v>358</v>
      </c>
      <c r="C360" s="48">
        <v>6</v>
      </c>
      <c r="D360" s="15" t="s">
        <v>727</v>
      </c>
      <c r="E360" s="16">
        <v>7998</v>
      </c>
      <c r="F360" s="62">
        <f t="shared" si="40"/>
        <v>7750.6422018348621</v>
      </c>
      <c r="G360" s="60">
        <v>8448.2000000000007</v>
      </c>
      <c r="H360" s="54">
        <v>0.09</v>
      </c>
      <c r="I360" s="62">
        <f t="shared" si="44"/>
        <v>987.57170172084125</v>
      </c>
      <c r="J360" s="44">
        <v>1033</v>
      </c>
      <c r="K360" s="57">
        <v>4.5999999999999999E-2</v>
      </c>
      <c r="L360" s="66">
        <f t="shared" si="38"/>
        <v>236</v>
      </c>
      <c r="M360" s="90">
        <f t="shared" si="41"/>
        <v>7415.2000000000007</v>
      </c>
      <c r="N360" s="44">
        <v>38241.300000000003</v>
      </c>
      <c r="O360" s="41">
        <v>22512.6</v>
      </c>
      <c r="P360" s="60">
        <f>G360*(1+X364)</f>
        <v>8448.2000000000007</v>
      </c>
      <c r="Q360" s="76">
        <f t="shared" si="42"/>
        <v>358</v>
      </c>
      <c r="R360" s="60"/>
      <c r="S360" s="80" t="e">
        <f t="shared" si="43"/>
        <v>#N/A</v>
      </c>
      <c r="T360" s="77">
        <f>E360+(E360*$X$5)</f>
        <v>7198.2</v>
      </c>
      <c r="U360" s="79">
        <f>(R360-J360)/ABS(J360)</f>
        <v>-1</v>
      </c>
      <c r="Z360" s="78"/>
    </row>
    <row r="361" spans="1:26">
      <c r="A361" s="49">
        <f t="shared" si="39"/>
        <v>340</v>
      </c>
      <c r="B361" s="51">
        <v>359</v>
      </c>
      <c r="C361" s="48">
        <v>-19</v>
      </c>
      <c r="D361" s="15" t="s">
        <v>729</v>
      </c>
      <c r="E361" s="16">
        <v>27950</v>
      </c>
      <c r="F361" s="62">
        <f t="shared" si="40"/>
        <v>8591.2423625254596</v>
      </c>
      <c r="G361" s="60">
        <v>8436.6</v>
      </c>
      <c r="H361" s="54">
        <v>-1.8000000000000002E-2</v>
      </c>
      <c r="I361" s="62">
        <f t="shared" si="44"/>
        <v>323.45803842264911</v>
      </c>
      <c r="J361" s="44">
        <v>319.89999999999998</v>
      </c>
      <c r="K361" s="57">
        <v>-1.0999999999999999E-2</v>
      </c>
      <c r="L361" s="66">
        <f t="shared" si="38"/>
        <v>382</v>
      </c>
      <c r="M361" s="90">
        <f t="shared" si="41"/>
        <v>8116.7000000000007</v>
      </c>
      <c r="N361" s="44">
        <v>4187.1000000000004</v>
      </c>
      <c r="O361" s="41">
        <v>3544.9</v>
      </c>
      <c r="P361" s="60">
        <f>G361*(1+X365)</f>
        <v>8436.6</v>
      </c>
      <c r="Q361" s="76">
        <f t="shared" si="42"/>
        <v>359</v>
      </c>
      <c r="R361" s="60"/>
      <c r="S361" s="80" t="e">
        <f t="shared" si="43"/>
        <v>#N/A</v>
      </c>
      <c r="T361" s="77">
        <f>E361+(E361*$X$5)</f>
        <v>25155</v>
      </c>
      <c r="U361" s="79">
        <f>(R361-J361)/ABS(J361)</f>
        <v>-1</v>
      </c>
      <c r="Z361" s="78"/>
    </row>
    <row r="362" spans="1:26">
      <c r="A362" s="49">
        <f t="shared" si="39"/>
        <v>348</v>
      </c>
      <c r="B362" s="51">
        <v>360</v>
      </c>
      <c r="C362" s="48">
        <v>-12</v>
      </c>
      <c r="D362" s="15" t="s">
        <v>731</v>
      </c>
      <c r="E362" s="16">
        <v>3500</v>
      </c>
      <c r="F362" s="62">
        <f t="shared" si="40"/>
        <v>8297.2440944881891</v>
      </c>
      <c r="G362" s="60">
        <v>8430</v>
      </c>
      <c r="H362" s="54">
        <v>1.6E-2</v>
      </c>
      <c r="I362" s="62">
        <f t="shared" si="44"/>
        <v>815.06849315068484</v>
      </c>
      <c r="J362" s="44">
        <v>119</v>
      </c>
      <c r="K362" s="57">
        <v>-0.85399999999999998</v>
      </c>
      <c r="L362" s="66">
        <f t="shared" si="38"/>
        <v>432</v>
      </c>
      <c r="M362" s="90">
        <f t="shared" si="41"/>
        <v>8311</v>
      </c>
      <c r="N362" s="44">
        <v>100923</v>
      </c>
      <c r="O362" s="41">
        <v>1918.5</v>
      </c>
      <c r="P362" s="60">
        <f>G362*(1+X366)</f>
        <v>8430</v>
      </c>
      <c r="Q362" s="76">
        <f t="shared" si="42"/>
        <v>360</v>
      </c>
      <c r="R362" s="60"/>
      <c r="S362" s="80" t="e">
        <f t="shared" si="43"/>
        <v>#N/A</v>
      </c>
      <c r="T362" s="77">
        <f>E362+(E362*$X$5)</f>
        <v>3150</v>
      </c>
      <c r="U362" s="79">
        <f>(R362-J362)/ABS(J362)</f>
        <v>-1</v>
      </c>
      <c r="Z362" s="78"/>
    </row>
    <row r="363" spans="1:26">
      <c r="A363" s="49">
        <f t="shared" si="39"/>
        <v>326</v>
      </c>
      <c r="B363" s="51">
        <v>361</v>
      </c>
      <c r="C363" s="48">
        <v>-35</v>
      </c>
      <c r="D363" s="15" t="s">
        <v>733</v>
      </c>
      <c r="E363" s="16">
        <v>47000</v>
      </c>
      <c r="F363" s="62">
        <f t="shared" si="40"/>
        <v>9125.6771397616467</v>
      </c>
      <c r="G363" s="60">
        <v>8423</v>
      </c>
      <c r="H363" s="54">
        <v>-7.6999999999999999E-2</v>
      </c>
      <c r="I363" s="62">
        <f t="shared" si="44"/>
        <v>1319.8127925117005</v>
      </c>
      <c r="J363" s="44">
        <v>846</v>
      </c>
      <c r="K363" s="57">
        <v>-0.35899999999999999</v>
      </c>
      <c r="L363" s="66">
        <f t="shared" si="38"/>
        <v>264</v>
      </c>
      <c r="M363" s="90">
        <f t="shared" si="41"/>
        <v>7577</v>
      </c>
      <c r="N363" s="44">
        <v>23770</v>
      </c>
      <c r="O363" s="41">
        <v>36546.5</v>
      </c>
      <c r="P363" s="60">
        <f>G363*(1+X367)</f>
        <v>8423</v>
      </c>
      <c r="Q363" s="76">
        <f t="shared" si="42"/>
        <v>361</v>
      </c>
      <c r="R363" s="60"/>
      <c r="S363" s="80" t="e">
        <f t="shared" si="43"/>
        <v>#N/A</v>
      </c>
      <c r="T363" s="77">
        <f>E363+(E363*$X$5)</f>
        <v>42300</v>
      </c>
      <c r="U363" s="79">
        <f>(R363-J363)/ABS(J363)</f>
        <v>-1</v>
      </c>
      <c r="Z363" s="78"/>
    </row>
    <row r="364" spans="1:26">
      <c r="A364" s="49">
        <f t="shared" si="39"/>
        <v>397</v>
      </c>
      <c r="B364" s="51">
        <v>362</v>
      </c>
      <c r="C364" s="48">
        <v>35</v>
      </c>
      <c r="D364" s="15" t="s">
        <v>735</v>
      </c>
      <c r="E364" s="16">
        <v>450000</v>
      </c>
      <c r="F364" s="62">
        <f t="shared" si="40"/>
        <v>7143.463497453311</v>
      </c>
      <c r="G364" s="60">
        <v>8415</v>
      </c>
      <c r="H364" s="54">
        <v>0.17800000000000002</v>
      </c>
      <c r="I364" s="62">
        <f t="shared" si="44"/>
        <v>402.95959021058621</v>
      </c>
      <c r="J364" s="44">
        <v>708</v>
      </c>
      <c r="K364" s="57">
        <v>0.75700000000000001</v>
      </c>
      <c r="L364" s="66">
        <f t="shared" si="38"/>
        <v>290</v>
      </c>
      <c r="M364" s="90">
        <f t="shared" si="41"/>
        <v>7707</v>
      </c>
      <c r="N364" s="44">
        <v>4610</v>
      </c>
      <c r="O364" s="41">
        <v>17019.2</v>
      </c>
      <c r="P364" s="60">
        <f>G364*(1+X368)</f>
        <v>8415</v>
      </c>
      <c r="Q364" s="76">
        <f t="shared" si="42"/>
        <v>362</v>
      </c>
      <c r="R364" s="60"/>
      <c r="S364" s="80" t="e">
        <f t="shared" si="43"/>
        <v>#N/A</v>
      </c>
      <c r="T364" s="77">
        <f>E364+(E364*$X$5)</f>
        <v>405000</v>
      </c>
      <c r="U364" s="79">
        <f>(R364-J364)/ABS(J364)</f>
        <v>-1</v>
      </c>
      <c r="Z364" s="78"/>
    </row>
    <row r="365" spans="1:26">
      <c r="A365" s="49">
        <f t="shared" si="39"/>
        <v>387</v>
      </c>
      <c r="B365" s="51">
        <v>363</v>
      </c>
      <c r="C365" s="48">
        <v>24</v>
      </c>
      <c r="D365" s="15" t="s">
        <v>737</v>
      </c>
      <c r="E365" s="16">
        <v>39600</v>
      </c>
      <c r="F365" s="62">
        <f t="shared" si="40"/>
        <v>7331.4734088927644</v>
      </c>
      <c r="G365" s="60">
        <v>8409.2000000000007</v>
      </c>
      <c r="H365" s="54">
        <v>0.14699999999999999</v>
      </c>
      <c r="I365" s="62">
        <f t="shared" si="44"/>
        <v>789.88439306358396</v>
      </c>
      <c r="J365" s="44">
        <v>273.3</v>
      </c>
      <c r="K365" s="57">
        <v>-0.65400000000000003</v>
      </c>
      <c r="L365" s="66">
        <f t="shared" si="38"/>
        <v>395</v>
      </c>
      <c r="M365" s="90">
        <f t="shared" si="41"/>
        <v>8135.9000000000005</v>
      </c>
      <c r="N365" s="44">
        <v>13051.1</v>
      </c>
      <c r="O365" s="41">
        <v>3302.5</v>
      </c>
      <c r="P365" s="60">
        <f>G365*(1+X369)</f>
        <v>8409.2000000000007</v>
      </c>
      <c r="Q365" s="76">
        <f t="shared" si="42"/>
        <v>363</v>
      </c>
      <c r="R365" s="60"/>
      <c r="S365" s="80" t="e">
        <f t="shared" si="43"/>
        <v>#N/A</v>
      </c>
      <c r="T365" s="77">
        <f>E365+(E365*$X$5)</f>
        <v>35640</v>
      </c>
      <c r="U365" s="79">
        <f>(R365-J365)/ABS(J365)</f>
        <v>-1</v>
      </c>
      <c r="Z365" s="78"/>
    </row>
    <row r="366" spans="1:26">
      <c r="A366" s="49">
        <f t="shared" si="39"/>
        <v>357</v>
      </c>
      <c r="B366" s="51">
        <v>364</v>
      </c>
      <c r="C366" s="48">
        <v>-7</v>
      </c>
      <c r="D366" s="15" t="s">
        <v>739</v>
      </c>
      <c r="E366" s="16">
        <v>9300</v>
      </c>
      <c r="F366" s="62">
        <f t="shared" si="40"/>
        <v>7924.7169811320755</v>
      </c>
      <c r="G366" s="60">
        <v>8400.2000000000007</v>
      </c>
      <c r="H366" s="54">
        <v>0.06</v>
      </c>
      <c r="I366" s="62">
        <f t="shared" si="44"/>
        <v>108.9958158995816</v>
      </c>
      <c r="J366" s="44">
        <v>156.30000000000001</v>
      </c>
      <c r="K366" s="57">
        <v>0.434</v>
      </c>
      <c r="L366" s="66">
        <f t="shared" si="38"/>
        <v>425</v>
      </c>
      <c r="M366" s="90">
        <f t="shared" si="41"/>
        <v>8243.9000000000015</v>
      </c>
      <c r="N366" s="44">
        <v>4653.1000000000004</v>
      </c>
      <c r="O366" s="41">
        <v>1878.7</v>
      </c>
      <c r="P366" s="60">
        <f>G366*(1+X370)</f>
        <v>8400.2000000000007</v>
      </c>
      <c r="Q366" s="76">
        <f t="shared" si="42"/>
        <v>364</v>
      </c>
      <c r="R366" s="60"/>
      <c r="S366" s="80" t="e">
        <f t="shared" si="43"/>
        <v>#N/A</v>
      </c>
      <c r="T366" s="77">
        <f>E366+(E366*$X$5)</f>
        <v>8370</v>
      </c>
      <c r="U366" s="79">
        <f>(R366-J366)/ABS(J366)</f>
        <v>-1</v>
      </c>
      <c r="Z366" s="78"/>
    </row>
    <row r="367" spans="1:26">
      <c r="A367" s="49">
        <f t="shared" si="39"/>
        <v>365</v>
      </c>
      <c r="B367" s="51">
        <v>365</v>
      </c>
      <c r="C367" s="48">
        <v>0</v>
      </c>
      <c r="D367" s="15" t="s">
        <v>741</v>
      </c>
      <c r="E367" s="16">
        <v>66000</v>
      </c>
      <c r="F367" s="62">
        <f t="shared" si="40"/>
        <v>4853.0942741469053</v>
      </c>
      <c r="G367" s="60">
        <v>8391</v>
      </c>
      <c r="H367" s="54">
        <v>0.72900000000000009</v>
      </c>
      <c r="I367" s="62" t="e">
        <f t="shared" si="44"/>
        <v>#VALUE!</v>
      </c>
      <c r="J367" s="44">
        <v>303</v>
      </c>
      <c r="K367" s="57" t="s">
        <v>14</v>
      </c>
      <c r="L367" s="66">
        <f t="shared" si="38"/>
        <v>386</v>
      </c>
      <c r="M367" s="90">
        <f t="shared" si="41"/>
        <v>8088</v>
      </c>
      <c r="N367" s="44">
        <v>25775</v>
      </c>
      <c r="O367" s="41">
        <v>5823.5</v>
      </c>
      <c r="P367" s="60">
        <f>G367*(1+X371)</f>
        <v>8391</v>
      </c>
      <c r="Q367" s="76">
        <f t="shared" si="42"/>
        <v>365</v>
      </c>
      <c r="R367" s="60"/>
      <c r="S367" s="80" t="e">
        <f t="shared" si="43"/>
        <v>#N/A</v>
      </c>
      <c r="T367" s="77">
        <f>E367+(E367*$X$5)</f>
        <v>59400</v>
      </c>
      <c r="U367" s="79">
        <f>(R367-J367)/ABS(J367)</f>
        <v>-1</v>
      </c>
      <c r="Z367" s="78"/>
    </row>
    <row r="368" spans="1:26">
      <c r="A368" s="49">
        <f t="shared" si="39"/>
        <v>373</v>
      </c>
      <c r="B368" s="51">
        <v>366</v>
      </c>
      <c r="C368" s="48">
        <v>7</v>
      </c>
      <c r="D368" s="15" t="s">
        <v>743</v>
      </c>
      <c r="E368" s="16">
        <v>26000</v>
      </c>
      <c r="F368" s="62">
        <f t="shared" si="40"/>
        <v>7640.7678244972576</v>
      </c>
      <c r="G368" s="60">
        <v>8359</v>
      </c>
      <c r="H368" s="54">
        <v>9.4E-2</v>
      </c>
      <c r="I368" s="62">
        <f t="shared" si="44"/>
        <v>533.04284676833697</v>
      </c>
      <c r="J368" s="44">
        <v>734</v>
      </c>
      <c r="K368" s="57">
        <v>0.377</v>
      </c>
      <c r="L368" s="66">
        <f t="shared" si="38"/>
        <v>285</v>
      </c>
      <c r="M368" s="90">
        <f t="shared" si="41"/>
        <v>7625</v>
      </c>
      <c r="N368" s="44">
        <v>5393</v>
      </c>
      <c r="O368" s="41">
        <v>11568.7</v>
      </c>
      <c r="P368" s="60">
        <f>G368*(1+X372)</f>
        <v>8359</v>
      </c>
      <c r="Q368" s="76">
        <f t="shared" si="42"/>
        <v>366</v>
      </c>
      <c r="R368" s="60"/>
      <c r="S368" s="80" t="e">
        <f t="shared" si="43"/>
        <v>#N/A</v>
      </c>
      <c r="T368" s="77">
        <f>E368+(E368*$X$5)</f>
        <v>23400</v>
      </c>
      <c r="U368" s="79">
        <f>(R368-J368)/ABS(J368)</f>
        <v>-1</v>
      </c>
      <c r="Z368" s="78"/>
    </row>
    <row r="369" spans="1:26">
      <c r="A369" s="49">
        <f t="shared" si="39"/>
        <v>392</v>
      </c>
      <c r="B369" s="51">
        <v>367</v>
      </c>
      <c r="C369" s="48">
        <v>25</v>
      </c>
      <c r="D369" s="15" t="s">
        <v>745</v>
      </c>
      <c r="E369" s="16">
        <v>17500</v>
      </c>
      <c r="F369" s="62">
        <f t="shared" si="40"/>
        <v>7248.8250652741508</v>
      </c>
      <c r="G369" s="60">
        <v>8328.9</v>
      </c>
      <c r="H369" s="54">
        <v>0.14899999999999999</v>
      </c>
      <c r="I369" s="62">
        <f t="shared" si="44"/>
        <v>374.41253263707569</v>
      </c>
      <c r="J369" s="44">
        <v>430.2</v>
      </c>
      <c r="K369" s="57">
        <v>0.14899999999999999</v>
      </c>
      <c r="L369" s="66">
        <f t="shared" si="38"/>
        <v>356</v>
      </c>
      <c r="M369" s="90">
        <f t="shared" si="41"/>
        <v>7898.7</v>
      </c>
      <c r="N369" s="44">
        <v>2778.7</v>
      </c>
      <c r="O369" s="41">
        <v>3434.3</v>
      </c>
      <c r="P369" s="60">
        <f>G369*(1+X373)</f>
        <v>8328.9</v>
      </c>
      <c r="Q369" s="76">
        <f t="shared" si="42"/>
        <v>367</v>
      </c>
      <c r="R369" s="60"/>
      <c r="S369" s="80" t="e">
        <f t="shared" si="43"/>
        <v>#N/A</v>
      </c>
      <c r="T369" s="77">
        <f>E369+(E369*$X$5)</f>
        <v>15750</v>
      </c>
      <c r="U369" s="79">
        <f>(R369-J369)/ABS(J369)</f>
        <v>-1</v>
      </c>
      <c r="Z369" s="78"/>
    </row>
    <row r="370" spans="1:26">
      <c r="A370" s="49">
        <f t="shared" si="39"/>
        <v>355</v>
      </c>
      <c r="B370" s="51">
        <v>368</v>
      </c>
      <c r="C370" s="48">
        <v>-13</v>
      </c>
      <c r="D370" s="15" t="s">
        <v>747</v>
      </c>
      <c r="E370" s="16">
        <v>23376</v>
      </c>
      <c r="F370" s="62">
        <f t="shared" si="40"/>
        <v>7930.9021113243762</v>
      </c>
      <c r="G370" s="60">
        <v>8264</v>
      </c>
      <c r="H370" s="54">
        <v>4.2000000000000003E-2</v>
      </c>
      <c r="I370" s="62">
        <f t="shared" si="44"/>
        <v>1033.0969267139478</v>
      </c>
      <c r="J370" s="44">
        <v>437</v>
      </c>
      <c r="K370" s="57">
        <v>-0.57699999999999996</v>
      </c>
      <c r="L370" s="66">
        <f t="shared" si="38"/>
        <v>354</v>
      </c>
      <c r="M370" s="90">
        <f t="shared" si="41"/>
        <v>7827</v>
      </c>
      <c r="N370" s="44">
        <v>10912</v>
      </c>
      <c r="O370" s="41">
        <v>6937.1</v>
      </c>
      <c r="P370" s="60">
        <f>G370*(1+X374)</f>
        <v>8264</v>
      </c>
      <c r="Q370" s="76">
        <f t="shared" si="42"/>
        <v>368</v>
      </c>
      <c r="R370" s="60"/>
      <c r="S370" s="80" t="e">
        <f t="shared" si="43"/>
        <v>#N/A</v>
      </c>
      <c r="T370" s="77">
        <f>E370+(E370*$X$5)</f>
        <v>21038.400000000001</v>
      </c>
      <c r="U370" s="79">
        <f>(R370-J370)/ABS(J370)</f>
        <v>-1</v>
      </c>
      <c r="Z370" s="78"/>
    </row>
    <row r="371" spans="1:26">
      <c r="A371" s="49">
        <f t="shared" si="39"/>
        <v>403</v>
      </c>
      <c r="B371" s="51">
        <v>369</v>
      </c>
      <c r="C371" s="48">
        <v>34</v>
      </c>
      <c r="D371" s="15" t="s">
        <v>749</v>
      </c>
      <c r="E371" s="16">
        <v>73600</v>
      </c>
      <c r="F371" s="62">
        <f t="shared" si="40"/>
        <v>7010.2564102564111</v>
      </c>
      <c r="G371" s="60">
        <v>8202</v>
      </c>
      <c r="H371" s="54">
        <v>0.17</v>
      </c>
      <c r="I371" s="62">
        <f t="shared" si="44"/>
        <v>650.6479481641469</v>
      </c>
      <c r="J371" s="44">
        <v>1205</v>
      </c>
      <c r="K371" s="57">
        <v>0.85199999999999998</v>
      </c>
      <c r="L371" s="66">
        <f t="shared" si="38"/>
        <v>213</v>
      </c>
      <c r="M371" s="90">
        <f t="shared" si="41"/>
        <v>6997</v>
      </c>
      <c r="N371" s="44">
        <v>10044.9</v>
      </c>
      <c r="O371" s="41">
        <v>28151.4</v>
      </c>
      <c r="P371" s="60">
        <f>G371*(1+X375)</f>
        <v>8202</v>
      </c>
      <c r="Q371" s="76">
        <f t="shared" si="42"/>
        <v>369</v>
      </c>
      <c r="R371" s="60"/>
      <c r="S371" s="80" t="e">
        <f t="shared" si="43"/>
        <v>#N/A</v>
      </c>
      <c r="T371" s="77">
        <f>E371+(E371*$X$5)</f>
        <v>66240</v>
      </c>
      <c r="U371" s="79">
        <f>(R371-J371)/ABS(J371)</f>
        <v>-1</v>
      </c>
      <c r="Z371" s="78"/>
    </row>
    <row r="372" spans="1:26">
      <c r="A372" s="49">
        <f t="shared" si="39"/>
        <v>370</v>
      </c>
      <c r="B372" s="51">
        <v>370</v>
      </c>
      <c r="C372" s="48">
        <v>0</v>
      </c>
      <c r="D372" s="15" t="s">
        <v>751</v>
      </c>
      <c r="E372" s="16">
        <v>9100</v>
      </c>
      <c r="F372" s="62">
        <f t="shared" si="40"/>
        <v>7677.5586854460098</v>
      </c>
      <c r="G372" s="60">
        <v>8176.6</v>
      </c>
      <c r="H372" s="54">
        <v>6.5000000000000002E-2</v>
      </c>
      <c r="I372" s="62">
        <f t="shared" si="44"/>
        <v>163.40762041696621</v>
      </c>
      <c r="J372" s="44">
        <v>227.3</v>
      </c>
      <c r="K372" s="57">
        <v>0.39100000000000001</v>
      </c>
      <c r="L372" s="66">
        <f t="shared" si="38"/>
        <v>405</v>
      </c>
      <c r="M372" s="90">
        <f t="shared" si="41"/>
        <v>7949.3</v>
      </c>
      <c r="N372" s="44">
        <v>4605</v>
      </c>
      <c r="O372" s="41">
        <v>2395.8000000000002</v>
      </c>
      <c r="P372" s="60">
        <f>G372*(1+X376)</f>
        <v>8176.6</v>
      </c>
      <c r="Q372" s="76">
        <f t="shared" si="42"/>
        <v>370</v>
      </c>
      <c r="R372" s="60"/>
      <c r="S372" s="80" t="e">
        <f t="shared" si="43"/>
        <v>#N/A</v>
      </c>
      <c r="T372" s="77">
        <f>E372+(E372*$X$5)</f>
        <v>8190</v>
      </c>
      <c r="U372" s="79">
        <f>(R372-J372)/ABS(J372)</f>
        <v>-1</v>
      </c>
      <c r="Z372" s="78"/>
    </row>
    <row r="373" spans="1:26">
      <c r="A373" s="49">
        <f t="shared" si="39"/>
        <v>381</v>
      </c>
      <c r="B373" s="51">
        <v>371</v>
      </c>
      <c r="C373" s="48">
        <v>10</v>
      </c>
      <c r="D373" s="15" t="s">
        <v>753</v>
      </c>
      <c r="E373" s="16">
        <v>40000</v>
      </c>
      <c r="F373" s="62">
        <f t="shared" si="40"/>
        <v>7439.490445859873</v>
      </c>
      <c r="G373" s="60">
        <v>8176</v>
      </c>
      <c r="H373" s="54">
        <v>9.9000000000000005E-2</v>
      </c>
      <c r="I373" s="62">
        <f t="shared" si="44"/>
        <v>479.08309455587391</v>
      </c>
      <c r="J373" s="44">
        <v>836</v>
      </c>
      <c r="K373" s="57">
        <v>0.745</v>
      </c>
      <c r="L373" s="66">
        <f t="shared" si="38"/>
        <v>266</v>
      </c>
      <c r="M373" s="90">
        <f t="shared" si="41"/>
        <v>7340</v>
      </c>
      <c r="N373" s="44">
        <v>6383</v>
      </c>
      <c r="O373" s="41">
        <v>8631.2999999999993</v>
      </c>
      <c r="P373" s="60">
        <f>G373*(1+X377)</f>
        <v>8176</v>
      </c>
      <c r="Q373" s="76">
        <f t="shared" si="42"/>
        <v>371</v>
      </c>
      <c r="R373" s="60"/>
      <c r="S373" s="80" t="e">
        <f t="shared" si="43"/>
        <v>#N/A</v>
      </c>
      <c r="T373" s="77">
        <f>E373+(E373*$X$5)</f>
        <v>36000</v>
      </c>
      <c r="U373" s="79">
        <f>(R373-J373)/ABS(J373)</f>
        <v>-1</v>
      </c>
      <c r="Z373" s="78"/>
    </row>
    <row r="374" spans="1:26">
      <c r="A374" s="49">
        <f t="shared" si="39"/>
        <v>241</v>
      </c>
      <c r="B374" s="51">
        <v>372</v>
      </c>
      <c r="C374" s="48">
        <v>-131</v>
      </c>
      <c r="D374" s="15" t="s">
        <v>755</v>
      </c>
      <c r="E374" s="16">
        <v>4700</v>
      </c>
      <c r="F374" s="62">
        <f t="shared" si="40"/>
        <v>12407.610350076104</v>
      </c>
      <c r="G374" s="60">
        <v>8151.8</v>
      </c>
      <c r="H374" s="54">
        <v>-0.34299999999999997</v>
      </c>
      <c r="I374" s="62">
        <f t="shared" si="44"/>
        <v>171.73440374644588</v>
      </c>
      <c r="J374" s="44">
        <v>1026.8</v>
      </c>
      <c r="K374" s="57">
        <v>4.9790000000000001</v>
      </c>
      <c r="L374" s="66">
        <f t="shared" si="38"/>
        <v>238</v>
      </c>
      <c r="M374" s="90">
        <f t="shared" si="41"/>
        <v>7125</v>
      </c>
      <c r="N374" s="44">
        <v>47131.1</v>
      </c>
      <c r="O374" s="41">
        <v>5686.9</v>
      </c>
      <c r="P374" s="60">
        <f>G374*(1+X378)</f>
        <v>8151.8</v>
      </c>
      <c r="Q374" s="76">
        <f t="shared" si="42"/>
        <v>372</v>
      </c>
      <c r="R374" s="60"/>
      <c r="S374" s="80" t="e">
        <f t="shared" si="43"/>
        <v>#N/A</v>
      </c>
      <c r="T374" s="77">
        <f>E374+(E374*$X$5)</f>
        <v>4230</v>
      </c>
      <c r="U374" s="79">
        <f>(R374-J374)/ABS(J374)</f>
        <v>-1</v>
      </c>
      <c r="Z374" s="78"/>
    </row>
    <row r="375" spans="1:26">
      <c r="A375" s="49">
        <f t="shared" si="39"/>
        <v>393</v>
      </c>
      <c r="B375" s="51">
        <v>373</v>
      </c>
      <c r="C375" s="48">
        <v>20</v>
      </c>
      <c r="D375" s="15" t="s">
        <v>757</v>
      </c>
      <c r="E375" s="16">
        <v>30900</v>
      </c>
      <c r="F375" s="62">
        <f t="shared" si="40"/>
        <v>7206.1946902654872</v>
      </c>
      <c r="G375" s="60">
        <v>8143</v>
      </c>
      <c r="H375" s="54">
        <v>0.13</v>
      </c>
      <c r="I375" s="62">
        <f t="shared" si="44"/>
        <v>110.99558097218612</v>
      </c>
      <c r="J375" s="44">
        <v>427</v>
      </c>
      <c r="K375" s="57">
        <v>2.847</v>
      </c>
      <c r="L375" s="66">
        <f t="shared" si="38"/>
        <v>357</v>
      </c>
      <c r="M375" s="90">
        <f t="shared" si="41"/>
        <v>7716</v>
      </c>
      <c r="N375" s="44">
        <v>5918</v>
      </c>
      <c r="O375" s="41">
        <v>2545</v>
      </c>
      <c r="P375" s="60">
        <f>G375*(1+X379)</f>
        <v>8143</v>
      </c>
      <c r="Q375" s="76">
        <f t="shared" si="42"/>
        <v>373</v>
      </c>
      <c r="R375" s="60"/>
      <c r="S375" s="80" t="e">
        <f t="shared" si="43"/>
        <v>#N/A</v>
      </c>
      <c r="T375" s="77">
        <f>E375+(E375*$X$5)</f>
        <v>27810</v>
      </c>
      <c r="U375" s="79">
        <f>(R375-J375)/ABS(J375)</f>
        <v>-1</v>
      </c>
      <c r="Z375" s="78"/>
    </row>
    <row r="376" spans="1:26">
      <c r="A376" s="49">
        <f t="shared" si="39"/>
        <v>408</v>
      </c>
      <c r="B376" s="51">
        <v>374</v>
      </c>
      <c r="C376" s="48">
        <v>34</v>
      </c>
      <c r="D376" s="15" t="s">
        <v>759</v>
      </c>
      <c r="E376" s="16">
        <v>17400</v>
      </c>
      <c r="F376" s="62">
        <f t="shared" si="40"/>
        <v>6920.408163265306</v>
      </c>
      <c r="G376" s="60">
        <v>8138.4</v>
      </c>
      <c r="H376" s="54">
        <v>0.17600000000000002</v>
      </c>
      <c r="I376" s="62">
        <f t="shared" si="44"/>
        <v>489.46951702296127</v>
      </c>
      <c r="J376" s="44">
        <v>618.20000000000005</v>
      </c>
      <c r="K376" s="57">
        <v>0.26300000000000001</v>
      </c>
      <c r="L376" s="66">
        <f t="shared" si="38"/>
        <v>311</v>
      </c>
      <c r="M376" s="90">
        <f t="shared" si="41"/>
        <v>7520.2</v>
      </c>
      <c r="N376" s="44">
        <v>3314.6</v>
      </c>
      <c r="O376" s="41">
        <v>13043.9</v>
      </c>
      <c r="P376" s="60">
        <f>G376*(1+X380)</f>
        <v>8138.4</v>
      </c>
      <c r="Q376" s="76">
        <f t="shared" si="42"/>
        <v>374</v>
      </c>
      <c r="R376" s="60"/>
      <c r="S376" s="80" t="e">
        <f t="shared" si="43"/>
        <v>#N/A</v>
      </c>
      <c r="T376" s="77">
        <f>E376+(E376*$X$5)</f>
        <v>15660</v>
      </c>
      <c r="U376" s="79">
        <f>(R376-J376)/ABS(J376)</f>
        <v>-1</v>
      </c>
      <c r="Z376" s="78"/>
    </row>
    <row r="377" spans="1:26">
      <c r="A377" s="49">
        <f t="shared" si="39"/>
        <v>368</v>
      </c>
      <c r="B377" s="51">
        <v>375</v>
      </c>
      <c r="C377" s="48">
        <v>-7</v>
      </c>
      <c r="D377" s="15" t="s">
        <v>761</v>
      </c>
      <c r="E377" s="16">
        <v>33000</v>
      </c>
      <c r="F377" s="62">
        <f t="shared" si="40"/>
        <v>7684.8771266540643</v>
      </c>
      <c r="G377" s="60">
        <v>8130.6</v>
      </c>
      <c r="H377" s="54">
        <v>5.7999999999999996E-2</v>
      </c>
      <c r="I377" s="62">
        <f t="shared" si="44"/>
        <v>227.16346153846155</v>
      </c>
      <c r="J377" s="44">
        <v>283.5</v>
      </c>
      <c r="K377" s="57">
        <v>0.248</v>
      </c>
      <c r="L377" s="66">
        <f t="shared" si="38"/>
        <v>392</v>
      </c>
      <c r="M377" s="90">
        <f t="shared" si="41"/>
        <v>7847.1</v>
      </c>
      <c r="N377" s="44">
        <v>4088.8</v>
      </c>
      <c r="O377" s="41">
        <v>4092.3</v>
      </c>
      <c r="P377" s="60">
        <f>G377*(1+X381)</f>
        <v>8130.6</v>
      </c>
      <c r="Q377" s="76">
        <f t="shared" si="42"/>
        <v>375</v>
      </c>
      <c r="R377" s="60"/>
      <c r="S377" s="80" t="e">
        <f t="shared" si="43"/>
        <v>#N/A</v>
      </c>
      <c r="T377" s="77">
        <f>E377+(E377*$X$5)</f>
        <v>29700</v>
      </c>
      <c r="U377" s="79">
        <f>(R377-J377)/ABS(J377)</f>
        <v>-1</v>
      </c>
      <c r="Z377" s="78"/>
    </row>
    <row r="378" spans="1:26">
      <c r="A378" s="49">
        <f t="shared" si="39"/>
        <v>396</v>
      </c>
      <c r="B378" s="51">
        <v>376</v>
      </c>
      <c r="C378" s="48">
        <v>20</v>
      </c>
      <c r="D378" s="15" t="s">
        <v>763</v>
      </c>
      <c r="E378" s="16">
        <v>180656</v>
      </c>
      <c r="F378" s="62">
        <f t="shared" si="40"/>
        <v>7169.5652173913049</v>
      </c>
      <c r="G378" s="60">
        <v>8080.1</v>
      </c>
      <c r="H378" s="54">
        <v>0.127</v>
      </c>
      <c r="I378" s="62">
        <f t="shared" si="44"/>
        <v>479.09967845659162</v>
      </c>
      <c r="J378" s="44">
        <v>596</v>
      </c>
      <c r="K378" s="57">
        <v>0.24399999999999999</v>
      </c>
      <c r="L378" s="66">
        <f t="shared" si="38"/>
        <v>315</v>
      </c>
      <c r="M378" s="90">
        <f t="shared" si="41"/>
        <v>7484.1</v>
      </c>
      <c r="N378" s="44">
        <v>5469.6</v>
      </c>
      <c r="O378" s="41">
        <v>15002.6</v>
      </c>
      <c r="P378" s="60">
        <f>G378*(1+X382)</f>
        <v>8080.1</v>
      </c>
      <c r="Q378" s="76">
        <f t="shared" si="42"/>
        <v>376</v>
      </c>
      <c r="R378" s="60"/>
      <c r="S378" s="80" t="e">
        <f t="shared" si="43"/>
        <v>#N/A</v>
      </c>
      <c r="T378" s="77">
        <f>E378+(E378*$X$5)</f>
        <v>162590.39999999999</v>
      </c>
      <c r="U378" s="79">
        <f>(R378-J378)/ABS(J378)</f>
        <v>-1</v>
      </c>
      <c r="Z378" s="78"/>
    </row>
    <row r="379" spans="1:26">
      <c r="A379" s="49">
        <f t="shared" si="39"/>
        <v>351</v>
      </c>
      <c r="B379" s="51">
        <v>377</v>
      </c>
      <c r="C379" s="48">
        <v>-26</v>
      </c>
      <c r="D379" s="15" t="s">
        <v>765</v>
      </c>
      <c r="E379" s="16">
        <v>11400</v>
      </c>
      <c r="F379" s="62">
        <f t="shared" si="40"/>
        <v>8129.6370967741941</v>
      </c>
      <c r="G379" s="60">
        <v>8064.6</v>
      </c>
      <c r="H379" s="54">
        <v>-8.0000000000000002E-3</v>
      </c>
      <c r="I379" s="62" t="e">
        <f t="shared" si="44"/>
        <v>#VALUE!</v>
      </c>
      <c r="J379" s="44">
        <v>33.6</v>
      </c>
      <c r="K379" s="57" t="s">
        <v>14</v>
      </c>
      <c r="L379" s="66">
        <f t="shared" si="38"/>
        <v>451</v>
      </c>
      <c r="M379" s="90">
        <f t="shared" si="41"/>
        <v>8031</v>
      </c>
      <c r="N379" s="44">
        <v>1971.9</v>
      </c>
      <c r="O379" s="41">
        <v>570.6</v>
      </c>
      <c r="P379" s="60">
        <f>G379*(1+X383)</f>
        <v>8064.6</v>
      </c>
      <c r="Q379" s="76">
        <f t="shared" si="42"/>
        <v>377</v>
      </c>
      <c r="R379" s="60"/>
      <c r="S379" s="80" t="e">
        <f t="shared" si="43"/>
        <v>#N/A</v>
      </c>
      <c r="T379" s="77">
        <f>E379+(E379*$X$5)</f>
        <v>10260</v>
      </c>
      <c r="U379" s="79">
        <f>(R379-J379)/ABS(J379)</f>
        <v>-1</v>
      </c>
      <c r="Z379" s="78"/>
    </row>
    <row r="380" spans="1:26">
      <c r="A380" s="49">
        <f t="shared" si="39"/>
        <v>440</v>
      </c>
      <c r="B380" s="51">
        <v>378</v>
      </c>
      <c r="C380" s="48">
        <v>62</v>
      </c>
      <c r="D380" s="15" t="s">
        <v>767</v>
      </c>
      <c r="E380" s="16">
        <v>14250</v>
      </c>
      <c r="F380" s="62">
        <f t="shared" si="40"/>
        <v>6415.2866242038217</v>
      </c>
      <c r="G380" s="60">
        <v>8057.6</v>
      </c>
      <c r="H380" s="54">
        <v>0.25600000000000001</v>
      </c>
      <c r="I380" s="62">
        <f t="shared" si="44"/>
        <v>519.66873706004139</v>
      </c>
      <c r="J380" s="44">
        <v>251</v>
      </c>
      <c r="K380" s="57">
        <v>-0.51700000000000002</v>
      </c>
      <c r="L380" s="66">
        <f t="shared" si="38"/>
        <v>404</v>
      </c>
      <c r="M380" s="90">
        <f t="shared" si="41"/>
        <v>7806.6</v>
      </c>
      <c r="N380" s="44">
        <v>41089.300000000003</v>
      </c>
      <c r="O380" s="41">
        <v>5854.3</v>
      </c>
      <c r="P380" s="60">
        <f>G380*(1+X384)</f>
        <v>8057.6</v>
      </c>
      <c r="Q380" s="76">
        <f t="shared" si="42"/>
        <v>378</v>
      </c>
      <c r="R380" s="60"/>
      <c r="S380" s="80" t="e">
        <f t="shared" si="43"/>
        <v>#N/A</v>
      </c>
      <c r="T380" s="77">
        <f>E380+(E380*$X$5)</f>
        <v>12825</v>
      </c>
      <c r="U380" s="79">
        <f>(R380-J380)/ABS(J380)</f>
        <v>-1</v>
      </c>
      <c r="Z380" s="78"/>
    </row>
    <row r="381" spans="1:26">
      <c r="A381" s="49">
        <f t="shared" si="39"/>
        <v>424</v>
      </c>
      <c r="B381" s="51">
        <v>379</v>
      </c>
      <c r="C381" s="48">
        <v>45</v>
      </c>
      <c r="D381" s="15" t="s">
        <v>769</v>
      </c>
      <c r="E381" s="16">
        <v>18500</v>
      </c>
      <c r="F381" s="62">
        <f t="shared" si="40"/>
        <v>6639.4389438943899</v>
      </c>
      <c r="G381" s="60">
        <v>8047</v>
      </c>
      <c r="H381" s="54">
        <v>0.21199999999999999</v>
      </c>
      <c r="I381" s="62">
        <f t="shared" si="44"/>
        <v>1346.4373464373464</v>
      </c>
      <c r="J381" s="44">
        <v>1096</v>
      </c>
      <c r="K381" s="57">
        <v>-0.186</v>
      </c>
      <c r="L381" s="66">
        <f t="shared" si="38"/>
        <v>227</v>
      </c>
      <c r="M381" s="90">
        <f t="shared" si="41"/>
        <v>6951</v>
      </c>
      <c r="N381" s="44">
        <v>18133</v>
      </c>
      <c r="O381" s="41">
        <v>9002.2000000000007</v>
      </c>
      <c r="P381" s="60">
        <f>G381*(1+X385)</f>
        <v>8047</v>
      </c>
      <c r="Q381" s="76">
        <f t="shared" si="42"/>
        <v>379</v>
      </c>
      <c r="R381" s="60"/>
      <c r="S381" s="80" t="e">
        <f t="shared" si="43"/>
        <v>#N/A</v>
      </c>
      <c r="T381" s="77">
        <f>E381+(E381*$X$5)</f>
        <v>16650</v>
      </c>
      <c r="U381" s="79">
        <f>(R381-J381)/ABS(J381)</f>
        <v>-1</v>
      </c>
      <c r="Z381" s="78"/>
    </row>
    <row r="382" spans="1:26">
      <c r="A382" s="49">
        <f t="shared" si="39"/>
        <v>377</v>
      </c>
      <c r="B382" s="51">
        <v>380</v>
      </c>
      <c r="C382" s="48">
        <v>-3</v>
      </c>
      <c r="D382" s="15" t="s">
        <v>771</v>
      </c>
      <c r="E382" s="16">
        <v>4641</v>
      </c>
      <c r="F382" s="62">
        <f t="shared" si="40"/>
        <v>7592.0679886685557</v>
      </c>
      <c r="G382" s="60">
        <v>8040</v>
      </c>
      <c r="H382" s="54">
        <v>5.9000000000000004E-2</v>
      </c>
      <c r="I382" s="62">
        <f t="shared" si="44"/>
        <v>1354.5918367346937</v>
      </c>
      <c r="J382" s="44">
        <v>531</v>
      </c>
      <c r="K382" s="57">
        <v>-0.60799999999999998</v>
      </c>
      <c r="L382" s="66">
        <f t="shared" si="38"/>
        <v>331</v>
      </c>
      <c r="M382" s="90">
        <f t="shared" si="41"/>
        <v>7509</v>
      </c>
      <c r="N382" s="44">
        <v>40828</v>
      </c>
      <c r="O382" s="41">
        <v>12349.5</v>
      </c>
      <c r="P382" s="60">
        <f>G382*(1+X386)</f>
        <v>8040</v>
      </c>
      <c r="Q382" s="76">
        <f t="shared" si="42"/>
        <v>380</v>
      </c>
      <c r="R382" s="60"/>
      <c r="S382" s="80" t="e">
        <f t="shared" si="43"/>
        <v>#N/A</v>
      </c>
      <c r="T382" s="77">
        <f>E382+(E382*$X$5)</f>
        <v>4176.8999999999996</v>
      </c>
      <c r="U382" s="79">
        <f>(R382-J382)/ABS(J382)</f>
        <v>-1</v>
      </c>
      <c r="Z382" s="78"/>
    </row>
    <row r="383" spans="1:26">
      <c r="A383" s="49">
        <f t="shared" si="39"/>
        <v>378</v>
      </c>
      <c r="B383" s="51">
        <v>381</v>
      </c>
      <c r="C383" s="48">
        <v>-3</v>
      </c>
      <c r="D383" s="15" t="s">
        <v>773</v>
      </c>
      <c r="E383" s="16">
        <v>5547</v>
      </c>
      <c r="F383" s="62">
        <f t="shared" si="40"/>
        <v>7533.4896810506561</v>
      </c>
      <c r="G383" s="60">
        <v>8030.7</v>
      </c>
      <c r="H383" s="54">
        <v>6.6000000000000003E-2</v>
      </c>
      <c r="I383" s="62">
        <f t="shared" si="44"/>
        <v>857.87499999999989</v>
      </c>
      <c r="J383" s="44">
        <v>686.3</v>
      </c>
      <c r="K383" s="57">
        <v>-0.2</v>
      </c>
      <c r="L383" s="66">
        <f t="shared" si="38"/>
        <v>293</v>
      </c>
      <c r="M383" s="90">
        <f t="shared" si="41"/>
        <v>7344.4</v>
      </c>
      <c r="N383" s="44">
        <v>21178.2</v>
      </c>
      <c r="O383" s="41" t="s">
        <v>14</v>
      </c>
      <c r="P383" s="60">
        <f>G383*(1+X387)</f>
        <v>8030.7</v>
      </c>
      <c r="Q383" s="76">
        <f t="shared" si="42"/>
        <v>381</v>
      </c>
      <c r="R383" s="60"/>
      <c r="S383" s="80" t="e">
        <f t="shared" si="43"/>
        <v>#N/A</v>
      </c>
      <c r="T383" s="77">
        <f>E383+(E383*$X$5)</f>
        <v>4992.3</v>
      </c>
      <c r="U383" s="79">
        <f>(R383-J383)/ABS(J383)</f>
        <v>-1</v>
      </c>
      <c r="Z383" s="78"/>
    </row>
    <row r="384" spans="1:26">
      <c r="A384" s="49">
        <f t="shared" si="39"/>
        <v>375</v>
      </c>
      <c r="B384" s="51">
        <v>382</v>
      </c>
      <c r="C384" s="48">
        <v>-7</v>
      </c>
      <c r="D384" s="15" t="s">
        <v>775</v>
      </c>
      <c r="E384" s="16">
        <v>5517</v>
      </c>
      <c r="F384" s="62">
        <f t="shared" si="40"/>
        <v>7603.8973384030414</v>
      </c>
      <c r="G384" s="60">
        <v>7999.3</v>
      </c>
      <c r="H384" s="54">
        <v>5.2000000000000005E-2</v>
      </c>
      <c r="I384" s="62">
        <f t="shared" si="44"/>
        <v>645.97602739726028</v>
      </c>
      <c r="J384" s="44">
        <v>754.5</v>
      </c>
      <c r="K384" s="57">
        <v>0.16800000000000001</v>
      </c>
      <c r="L384" s="66">
        <f t="shared" si="38"/>
        <v>279</v>
      </c>
      <c r="M384" s="90">
        <f t="shared" si="41"/>
        <v>7244.8</v>
      </c>
      <c r="N384" s="44">
        <v>24476.400000000001</v>
      </c>
      <c r="O384" s="41" t="s">
        <v>14</v>
      </c>
      <c r="P384" s="60">
        <f>G384*(1+X388)</f>
        <v>7999.3</v>
      </c>
      <c r="Q384" s="76">
        <f t="shared" si="42"/>
        <v>382</v>
      </c>
      <c r="R384" s="60"/>
      <c r="S384" s="80" t="e">
        <f t="shared" si="43"/>
        <v>#N/A</v>
      </c>
      <c r="T384" s="77">
        <f>E384+(E384*$X$5)</f>
        <v>4965.3</v>
      </c>
      <c r="U384" s="79">
        <f>(R384-J384)/ABS(J384)</f>
        <v>-1</v>
      </c>
      <c r="Z384" s="78"/>
    </row>
    <row r="385" spans="1:26">
      <c r="A385" s="49">
        <f t="shared" si="39"/>
        <v>489</v>
      </c>
      <c r="B385" s="51">
        <v>383</v>
      </c>
      <c r="C385" s="48">
        <v>106</v>
      </c>
      <c r="D385" s="15" t="s">
        <v>777</v>
      </c>
      <c r="E385" s="16">
        <v>1372</v>
      </c>
      <c r="F385" s="62">
        <f t="shared" si="40"/>
        <v>5600.981767180926</v>
      </c>
      <c r="G385" s="60">
        <v>7987</v>
      </c>
      <c r="H385" s="54">
        <v>0.42599999999999999</v>
      </c>
      <c r="I385" s="62" t="e">
        <f t="shared" si="44"/>
        <v>#VALUE!</v>
      </c>
      <c r="J385" s="44">
        <v>471</v>
      </c>
      <c r="K385" s="57" t="s">
        <v>14</v>
      </c>
      <c r="L385" s="66">
        <f t="shared" si="38"/>
        <v>342</v>
      </c>
      <c r="M385" s="90">
        <f t="shared" si="41"/>
        <v>7516</v>
      </c>
      <c r="N385" s="44">
        <v>31987</v>
      </c>
      <c r="O385" s="41">
        <v>17596.900000000001</v>
      </c>
      <c r="P385" s="60">
        <f>G385*(1+X389)</f>
        <v>7987</v>
      </c>
      <c r="Q385" s="76">
        <f t="shared" si="42"/>
        <v>383</v>
      </c>
      <c r="R385" s="60"/>
      <c r="S385" s="80" t="e">
        <f t="shared" si="43"/>
        <v>#N/A</v>
      </c>
      <c r="T385" s="77">
        <f>E385+(E385*$X$5)</f>
        <v>1234.8</v>
      </c>
      <c r="U385" s="79">
        <f>(R385-J385)/ABS(J385)</f>
        <v>-1</v>
      </c>
      <c r="Z385" s="78"/>
    </row>
    <row r="386" spans="1:26">
      <c r="A386" s="49">
        <f t="shared" si="39"/>
        <v>366</v>
      </c>
      <c r="B386" s="51">
        <v>384</v>
      </c>
      <c r="C386" s="48">
        <v>-18</v>
      </c>
      <c r="D386" s="15" t="s">
        <v>779</v>
      </c>
      <c r="E386" s="16">
        <v>17437</v>
      </c>
      <c r="F386" s="62">
        <f t="shared" si="40"/>
        <v>7710.8317214700191</v>
      </c>
      <c r="G386" s="60">
        <v>7973</v>
      </c>
      <c r="H386" s="54">
        <v>3.4000000000000002E-2</v>
      </c>
      <c r="I386" s="62">
        <f t="shared" si="44"/>
        <v>2193</v>
      </c>
      <c r="J386" s="44">
        <v>2193</v>
      </c>
      <c r="K386" s="57">
        <v>0</v>
      </c>
      <c r="L386" s="66">
        <f t="shared" si="38"/>
        <v>136</v>
      </c>
      <c r="M386" s="90">
        <f t="shared" si="41"/>
        <v>5780</v>
      </c>
      <c r="N386" s="44">
        <v>146069</v>
      </c>
      <c r="O386" s="41">
        <v>19447.400000000001</v>
      </c>
      <c r="P386" s="60">
        <f>G386*(1+X390)</f>
        <v>7973</v>
      </c>
      <c r="Q386" s="76">
        <f t="shared" si="42"/>
        <v>384</v>
      </c>
      <c r="R386" s="60"/>
      <c r="S386" s="80" t="e">
        <f t="shared" si="43"/>
        <v>#N/A</v>
      </c>
      <c r="T386" s="77">
        <f>E386+(E386*$X$5)</f>
        <v>15693.3</v>
      </c>
      <c r="U386" s="79">
        <f>(R386-J386)/ABS(J386)</f>
        <v>-1</v>
      </c>
      <c r="Z386" s="78"/>
    </row>
    <row r="387" spans="1:26">
      <c r="A387" s="49">
        <f t="shared" si="39"/>
        <v>363</v>
      </c>
      <c r="B387" s="51">
        <v>385</v>
      </c>
      <c r="C387" s="48">
        <v>-22</v>
      </c>
      <c r="D387" s="15" t="s">
        <v>781</v>
      </c>
      <c r="E387" s="16">
        <v>32401</v>
      </c>
      <c r="F387" s="62">
        <f t="shared" si="40"/>
        <v>7783.333333333333</v>
      </c>
      <c r="G387" s="60">
        <v>7939</v>
      </c>
      <c r="H387" s="54">
        <v>0.02</v>
      </c>
      <c r="I387" s="62">
        <f t="shared" si="44"/>
        <v>283.98950131233596</v>
      </c>
      <c r="J387" s="44">
        <v>541</v>
      </c>
      <c r="K387" s="57">
        <v>0.90500000000000003</v>
      </c>
      <c r="L387" s="66">
        <f t="shared" ref="L387:L450" si="45">RANK(J387,$J$3:$J$502,0)</f>
        <v>326</v>
      </c>
      <c r="M387" s="90">
        <f t="shared" si="41"/>
        <v>7398</v>
      </c>
      <c r="N387" s="44">
        <v>3820</v>
      </c>
      <c r="O387" s="41">
        <v>6841.1</v>
      </c>
      <c r="P387" s="60">
        <f>G387*(1+X391)</f>
        <v>7939</v>
      </c>
      <c r="Q387" s="76">
        <f t="shared" si="42"/>
        <v>385</v>
      </c>
      <c r="R387" s="60"/>
      <c r="S387" s="80" t="e">
        <f t="shared" si="43"/>
        <v>#N/A</v>
      </c>
      <c r="T387" s="77">
        <f>E387+(E387*$X$5)</f>
        <v>29160.9</v>
      </c>
      <c r="U387" s="79">
        <f>(R387-J387)/ABS(J387)</f>
        <v>-1</v>
      </c>
      <c r="Z387" s="78"/>
    </row>
    <row r="388" spans="1:26">
      <c r="A388" s="49">
        <f t="shared" ref="A388:A451" si="46">B388+C388</f>
        <v>321</v>
      </c>
      <c r="B388" s="51">
        <v>386</v>
      </c>
      <c r="C388" s="48">
        <v>-65</v>
      </c>
      <c r="D388" s="15" t="s">
        <v>783</v>
      </c>
      <c r="E388" s="16">
        <v>12400</v>
      </c>
      <c r="F388" s="62">
        <f t="shared" ref="F388:F451" si="47">G388/(1+H388)</f>
        <v>9230.5813953488378</v>
      </c>
      <c r="G388" s="60">
        <v>7938.3</v>
      </c>
      <c r="H388" s="54">
        <v>-0.14000000000000001</v>
      </c>
      <c r="I388" s="62">
        <f t="shared" si="44"/>
        <v>639.05138339920939</v>
      </c>
      <c r="J388" s="44">
        <v>808.4</v>
      </c>
      <c r="K388" s="57">
        <v>0.26500000000000001</v>
      </c>
      <c r="L388" s="66">
        <f t="shared" si="45"/>
        <v>270</v>
      </c>
      <c r="M388" s="90">
        <f t="shared" ref="M388:M451" si="48">G388-J388</f>
        <v>7129.9000000000005</v>
      </c>
      <c r="N388" s="44">
        <v>10389.5</v>
      </c>
      <c r="O388" s="41">
        <v>13471.7</v>
      </c>
      <c r="P388" s="60">
        <f>G388*(1+X392)</f>
        <v>7938.3</v>
      </c>
      <c r="Q388" s="76">
        <f t="shared" ref="Q388:Q451" si="49">RANK(P388,$P$3:$P$502,0)</f>
        <v>386</v>
      </c>
      <c r="R388" s="60"/>
      <c r="S388" s="80" t="e">
        <f t="shared" ref="S388:S451" si="50">RANK(R388,$R$3:$R$502,0)</f>
        <v>#N/A</v>
      </c>
      <c r="T388" s="77">
        <f>E388+(E388*$X$5)</f>
        <v>11160</v>
      </c>
      <c r="U388" s="79">
        <f>(R388-J388)/ABS(J388)</f>
        <v>-1</v>
      </c>
      <c r="Z388" s="78"/>
    </row>
    <row r="389" spans="1:26">
      <c r="A389" s="49">
        <f t="shared" si="46"/>
        <v>361</v>
      </c>
      <c r="B389" s="51">
        <v>387</v>
      </c>
      <c r="C389" s="48">
        <v>-26</v>
      </c>
      <c r="D389" s="15" t="s">
        <v>785</v>
      </c>
      <c r="E389" s="16">
        <v>19800</v>
      </c>
      <c r="F389" s="62">
        <f t="shared" si="47"/>
        <v>7823.372781065088</v>
      </c>
      <c r="G389" s="60">
        <v>7932.9</v>
      </c>
      <c r="H389" s="54">
        <v>1.3999999999999999E-2</v>
      </c>
      <c r="I389" s="62">
        <f t="shared" si="44"/>
        <v>1814.3540669856452</v>
      </c>
      <c r="J389" s="44">
        <v>-379.2</v>
      </c>
      <c r="K389" s="57">
        <v>-1.2090000000000001</v>
      </c>
      <c r="L389" s="66">
        <f t="shared" si="45"/>
        <v>482</v>
      </c>
      <c r="M389" s="90">
        <f t="shared" si="48"/>
        <v>8312.1</v>
      </c>
      <c r="N389" s="44">
        <v>24126.799999999999</v>
      </c>
      <c r="O389" s="41">
        <v>26124.799999999999</v>
      </c>
      <c r="P389" s="60">
        <f>G389*(1+X393)</f>
        <v>7932.9</v>
      </c>
      <c r="Q389" s="76">
        <f t="shared" si="49"/>
        <v>387</v>
      </c>
      <c r="R389" s="60"/>
      <c r="S389" s="80" t="e">
        <f t="shared" si="50"/>
        <v>#N/A</v>
      </c>
      <c r="T389" s="77">
        <f>E389+(E389*$X$5)</f>
        <v>17820</v>
      </c>
      <c r="U389" s="79">
        <f>(R389-J389)/ABS(J389)</f>
        <v>1</v>
      </c>
      <c r="Z389" s="78"/>
    </row>
    <row r="390" spans="1:26">
      <c r="A390" s="49">
        <f t="shared" si="46"/>
        <v>391</v>
      </c>
      <c r="B390" s="51">
        <v>388</v>
      </c>
      <c r="C390" s="48">
        <v>3</v>
      </c>
      <c r="D390" s="15" t="s">
        <v>787</v>
      </c>
      <c r="E390" s="16">
        <v>22000</v>
      </c>
      <c r="F390" s="62">
        <f t="shared" si="47"/>
        <v>7257.798165137614</v>
      </c>
      <c r="G390" s="60">
        <v>7911</v>
      </c>
      <c r="H390" s="54">
        <v>0.09</v>
      </c>
      <c r="I390" s="62">
        <f t="shared" si="44"/>
        <v>422.53968253968253</v>
      </c>
      <c r="J390" s="44">
        <v>532.4</v>
      </c>
      <c r="K390" s="57">
        <v>0.26</v>
      </c>
      <c r="L390" s="66">
        <f t="shared" si="45"/>
        <v>329</v>
      </c>
      <c r="M390" s="90">
        <f t="shared" si="48"/>
        <v>7378.6</v>
      </c>
      <c r="N390" s="44">
        <v>3085.3</v>
      </c>
      <c r="O390" s="41">
        <v>11839.7</v>
      </c>
      <c r="P390" s="60">
        <f>G390*(1+X394)</f>
        <v>7911</v>
      </c>
      <c r="Q390" s="76">
        <f t="shared" si="49"/>
        <v>388</v>
      </c>
      <c r="R390" s="60"/>
      <c r="S390" s="80" t="e">
        <f t="shared" si="50"/>
        <v>#N/A</v>
      </c>
      <c r="T390" s="77">
        <f>E390+(E390*$X$5)</f>
        <v>19800</v>
      </c>
      <c r="U390" s="79">
        <f>(R390-J390)/ABS(J390)</f>
        <v>-1</v>
      </c>
      <c r="Z390" s="78"/>
    </row>
    <row r="391" spans="1:26">
      <c r="A391" s="49">
        <f t="shared" si="46"/>
        <v>399</v>
      </c>
      <c r="B391" s="51">
        <v>389</v>
      </c>
      <c r="C391" s="48">
        <v>10</v>
      </c>
      <c r="D391" s="15" t="s">
        <v>789</v>
      </c>
      <c r="E391" s="16">
        <v>24000</v>
      </c>
      <c r="F391" s="62">
        <f t="shared" si="47"/>
        <v>7095.5816050495941</v>
      </c>
      <c r="G391" s="60">
        <v>7869</v>
      </c>
      <c r="H391" s="54">
        <v>0.109</v>
      </c>
      <c r="I391" s="62">
        <f t="shared" si="44"/>
        <v>339.95887594242629</v>
      </c>
      <c r="J391" s="44">
        <v>496</v>
      </c>
      <c r="K391" s="57">
        <v>0.45900000000000002</v>
      </c>
      <c r="L391" s="66">
        <f t="shared" si="45"/>
        <v>335</v>
      </c>
      <c r="M391" s="90">
        <f t="shared" si="48"/>
        <v>7373</v>
      </c>
      <c r="N391" s="44">
        <v>9131</v>
      </c>
      <c r="O391" s="41">
        <v>7024.9</v>
      </c>
      <c r="P391" s="60">
        <f>G391*(1+X395)</f>
        <v>7869</v>
      </c>
      <c r="Q391" s="76">
        <f t="shared" si="49"/>
        <v>389</v>
      </c>
      <c r="R391" s="60"/>
      <c r="S391" s="80" t="e">
        <f t="shared" si="50"/>
        <v>#N/A</v>
      </c>
      <c r="T391" s="77">
        <f>E391+(E391*$X$5)</f>
        <v>21600</v>
      </c>
      <c r="U391" s="79">
        <f>(R391-J391)/ABS(J391)</f>
        <v>-1</v>
      </c>
      <c r="Z391" s="78"/>
    </row>
    <row r="392" spans="1:26">
      <c r="A392" s="49">
        <f t="shared" si="46"/>
        <v>365</v>
      </c>
      <c r="B392" s="51">
        <v>390</v>
      </c>
      <c r="C392" s="48">
        <v>-25</v>
      </c>
      <c r="D392" s="15" t="s">
        <v>791</v>
      </c>
      <c r="E392" s="16">
        <v>20000</v>
      </c>
      <c r="F392" s="62">
        <f t="shared" si="47"/>
        <v>7721.7046580773049</v>
      </c>
      <c r="G392" s="60">
        <v>7791.2</v>
      </c>
      <c r="H392" s="54">
        <v>9.0000000000000011E-3</v>
      </c>
      <c r="I392" s="62">
        <f t="shared" si="44"/>
        <v>788.77968877968874</v>
      </c>
      <c r="J392" s="44">
        <v>963.1</v>
      </c>
      <c r="K392" s="57">
        <v>0.221</v>
      </c>
      <c r="L392" s="66">
        <f t="shared" si="45"/>
        <v>249</v>
      </c>
      <c r="M392" s="90">
        <f t="shared" si="48"/>
        <v>6828.0999999999995</v>
      </c>
      <c r="N392" s="44">
        <v>30387.7</v>
      </c>
      <c r="O392" s="41">
        <v>9273.5</v>
      </c>
      <c r="P392" s="60">
        <f>G392*(1+X396)</f>
        <v>7791.2</v>
      </c>
      <c r="Q392" s="76">
        <f t="shared" si="49"/>
        <v>390</v>
      </c>
      <c r="R392" s="60"/>
      <c r="S392" s="80" t="e">
        <f t="shared" si="50"/>
        <v>#N/A</v>
      </c>
      <c r="T392" s="77">
        <f>E392+(E392*$X$5)</f>
        <v>18000</v>
      </c>
      <c r="U392" s="79">
        <f>(R392-J392)/ABS(J392)</f>
        <v>-1</v>
      </c>
      <c r="Z392" s="78"/>
    </row>
    <row r="393" spans="1:26">
      <c r="A393" s="49">
        <f t="shared" si="46"/>
        <v>379</v>
      </c>
      <c r="B393" s="51">
        <v>391</v>
      </c>
      <c r="C393" s="48">
        <v>-12</v>
      </c>
      <c r="D393" s="15" t="s">
        <v>793</v>
      </c>
      <c r="E393" s="16">
        <v>15675</v>
      </c>
      <c r="F393" s="62">
        <f t="shared" si="47"/>
        <v>7513.114754098362</v>
      </c>
      <c r="G393" s="60">
        <v>7791.1</v>
      </c>
      <c r="H393" s="54">
        <v>3.7000000000000005E-2</v>
      </c>
      <c r="I393" s="62">
        <f t="shared" si="44"/>
        <v>782.97872340425522</v>
      </c>
      <c r="J393" s="44">
        <v>1177.5999999999999</v>
      </c>
      <c r="K393" s="57">
        <v>0.504</v>
      </c>
      <c r="L393" s="66">
        <f t="shared" si="45"/>
        <v>216</v>
      </c>
      <c r="M393" s="90">
        <f t="shared" si="48"/>
        <v>6613.5</v>
      </c>
      <c r="N393" s="44">
        <v>7703</v>
      </c>
      <c r="O393" s="41">
        <v>23944.3</v>
      </c>
      <c r="P393" s="60">
        <f>G393*(1+X397)</f>
        <v>7791.1</v>
      </c>
      <c r="Q393" s="76">
        <f t="shared" si="49"/>
        <v>391</v>
      </c>
      <c r="R393" s="60"/>
      <c r="S393" s="80" t="e">
        <f t="shared" si="50"/>
        <v>#N/A</v>
      </c>
      <c r="T393" s="77">
        <f>E393+(E393*$X$5)</f>
        <v>14107.5</v>
      </c>
      <c r="U393" s="79">
        <f>(R393-J393)/ABS(J393)</f>
        <v>-1</v>
      </c>
      <c r="Z393" s="78"/>
    </row>
    <row r="394" spans="1:26">
      <c r="A394" s="49">
        <f t="shared" si="46"/>
        <v>380</v>
      </c>
      <c r="B394" s="51">
        <v>392</v>
      </c>
      <c r="C394" s="48">
        <v>-12</v>
      </c>
      <c r="D394" s="15" t="s">
        <v>795</v>
      </c>
      <c r="E394" s="16">
        <v>12444</v>
      </c>
      <c r="F394" s="62">
        <f t="shared" si="47"/>
        <v>7449.7607655502397</v>
      </c>
      <c r="G394" s="60">
        <v>7785</v>
      </c>
      <c r="H394" s="54">
        <v>4.4999999999999998E-2</v>
      </c>
      <c r="I394" s="62">
        <f t="shared" si="44"/>
        <v>1127.7777777777776</v>
      </c>
      <c r="J394" s="44">
        <v>1827</v>
      </c>
      <c r="K394" s="57">
        <v>0.62</v>
      </c>
      <c r="L394" s="66">
        <f t="shared" si="45"/>
        <v>157</v>
      </c>
      <c r="M394" s="90">
        <f t="shared" si="48"/>
        <v>5958</v>
      </c>
      <c r="N394" s="44">
        <v>43396</v>
      </c>
      <c r="O394" s="41">
        <v>22882.5</v>
      </c>
      <c r="P394" s="60">
        <f>G394*(1+X398)</f>
        <v>7785</v>
      </c>
      <c r="Q394" s="76">
        <f t="shared" si="49"/>
        <v>392</v>
      </c>
      <c r="R394" s="60"/>
      <c r="S394" s="80" t="e">
        <f t="shared" si="50"/>
        <v>#N/A</v>
      </c>
      <c r="T394" s="77">
        <f>E394+(E394*$X$5)</f>
        <v>11199.6</v>
      </c>
      <c r="U394" s="79">
        <f>(R394-J394)/ABS(J394)</f>
        <v>-1</v>
      </c>
      <c r="Z394" s="78"/>
    </row>
    <row r="395" spans="1:26">
      <c r="A395" s="49">
        <f t="shared" si="46"/>
        <v>362</v>
      </c>
      <c r="B395" s="51">
        <v>393</v>
      </c>
      <c r="C395" s="48">
        <v>-31</v>
      </c>
      <c r="D395" s="15" t="s">
        <v>797</v>
      </c>
      <c r="E395" s="16">
        <v>15000</v>
      </c>
      <c r="F395" s="62">
        <f t="shared" si="47"/>
        <v>7794.2713567839201</v>
      </c>
      <c r="G395" s="60">
        <v>7755.3</v>
      </c>
      <c r="H395" s="54">
        <v>-5.0000000000000001E-3</v>
      </c>
      <c r="I395" s="62">
        <f t="shared" si="44"/>
        <v>61.586284853051993</v>
      </c>
      <c r="J395" s="44">
        <v>-326.89999999999998</v>
      </c>
      <c r="K395" s="57">
        <v>-6.3079999999999998</v>
      </c>
      <c r="L395" s="66">
        <f t="shared" si="45"/>
        <v>481</v>
      </c>
      <c r="M395" s="90">
        <f t="shared" si="48"/>
        <v>8082.2</v>
      </c>
      <c r="N395" s="44">
        <v>2118.5</v>
      </c>
      <c r="O395" s="41">
        <v>277.89999999999998</v>
      </c>
      <c r="P395" s="60">
        <f>G395*(1+X399)</f>
        <v>7755.3</v>
      </c>
      <c r="Q395" s="76">
        <f t="shared" si="49"/>
        <v>393</v>
      </c>
      <c r="R395" s="60"/>
      <c r="S395" s="80" t="e">
        <f t="shared" si="50"/>
        <v>#N/A</v>
      </c>
      <c r="T395" s="77">
        <f>E395+(E395*$X$5)</f>
        <v>13500</v>
      </c>
      <c r="U395" s="79">
        <f>(R395-J395)/ABS(J395)</f>
        <v>1</v>
      </c>
      <c r="Z395" s="78"/>
    </row>
    <row r="396" spans="1:26">
      <c r="A396" s="49">
        <f t="shared" si="46"/>
        <v>400</v>
      </c>
      <c r="B396" s="51">
        <v>394</v>
      </c>
      <c r="C396" s="48">
        <v>6</v>
      </c>
      <c r="D396" s="15" t="s">
        <v>799</v>
      </c>
      <c r="E396" s="16">
        <v>15000</v>
      </c>
      <c r="F396" s="62">
        <f t="shared" si="47"/>
        <v>7035.3369763205828</v>
      </c>
      <c r="G396" s="60">
        <v>7724.8</v>
      </c>
      <c r="H396" s="54">
        <v>9.8000000000000004E-2</v>
      </c>
      <c r="I396" s="62">
        <f t="shared" si="44"/>
        <v>38.78283878283878</v>
      </c>
      <c r="J396" s="44">
        <v>205.2</v>
      </c>
      <c r="K396" s="57">
        <v>4.2910000000000004</v>
      </c>
      <c r="L396" s="66">
        <f t="shared" si="45"/>
        <v>410</v>
      </c>
      <c r="M396" s="90">
        <f t="shared" si="48"/>
        <v>7519.6</v>
      </c>
      <c r="N396" s="44">
        <v>2932.3</v>
      </c>
      <c r="O396" s="41">
        <v>1538.9</v>
      </c>
      <c r="P396" s="60">
        <f>G396*(1+X400)</f>
        <v>7724.8</v>
      </c>
      <c r="Q396" s="76">
        <f t="shared" si="49"/>
        <v>394</v>
      </c>
      <c r="R396" s="60"/>
      <c r="S396" s="80" t="e">
        <f t="shared" si="50"/>
        <v>#N/A</v>
      </c>
      <c r="T396" s="77">
        <f>E396+(E396*$X$5)</f>
        <v>13500</v>
      </c>
      <c r="U396" s="79">
        <f>(R396-J396)/ABS(J396)</f>
        <v>-1</v>
      </c>
      <c r="Z396" s="78"/>
    </row>
    <row r="397" spans="1:26">
      <c r="A397" s="49">
        <f t="shared" si="46"/>
        <v>414</v>
      </c>
      <c r="B397" s="51">
        <v>395</v>
      </c>
      <c r="C397" s="48">
        <v>19</v>
      </c>
      <c r="D397" s="15" t="s">
        <v>801</v>
      </c>
      <c r="E397" s="16">
        <v>15000</v>
      </c>
      <c r="F397" s="62">
        <f t="shared" si="47"/>
        <v>6831.1170212765946</v>
      </c>
      <c r="G397" s="60">
        <v>7705.5</v>
      </c>
      <c r="H397" s="54">
        <v>0.128</v>
      </c>
      <c r="I397" s="62">
        <f t="shared" si="44"/>
        <v>285.65375302663432</v>
      </c>
      <c r="J397" s="44">
        <v>471.9</v>
      </c>
      <c r="K397" s="57">
        <v>0.65200000000000002</v>
      </c>
      <c r="L397" s="66">
        <f t="shared" si="45"/>
        <v>341</v>
      </c>
      <c r="M397" s="90">
        <f t="shared" si="48"/>
        <v>7233.6</v>
      </c>
      <c r="N397" s="44">
        <v>5294.2</v>
      </c>
      <c r="O397" s="41">
        <v>5262.6</v>
      </c>
      <c r="P397" s="60">
        <f>G397*(1+X401)</f>
        <v>7705.5</v>
      </c>
      <c r="Q397" s="76">
        <f t="shared" si="49"/>
        <v>395</v>
      </c>
      <c r="R397" s="60"/>
      <c r="S397" s="80" t="e">
        <f t="shared" si="50"/>
        <v>#N/A</v>
      </c>
      <c r="T397" s="77">
        <f>E397+(E397*$X$5)</f>
        <v>13500</v>
      </c>
      <c r="U397" s="79">
        <f>(R397-J397)/ABS(J397)</f>
        <v>-1</v>
      </c>
      <c r="Z397" s="78"/>
    </row>
    <row r="398" spans="1:26">
      <c r="A398" s="49">
        <f t="shared" si="46"/>
        <v>396</v>
      </c>
      <c r="B398" s="51">
        <v>396</v>
      </c>
      <c r="C398" s="48">
        <v>0</v>
      </c>
      <c r="D398" s="15" t="s">
        <v>803</v>
      </c>
      <c r="E398" s="16">
        <v>1449</v>
      </c>
      <c r="F398" s="62">
        <f t="shared" si="47"/>
        <v>5741.2378821774801</v>
      </c>
      <c r="G398" s="60">
        <v>7699</v>
      </c>
      <c r="H398" s="54">
        <v>0.34100000000000003</v>
      </c>
      <c r="I398" s="62">
        <f t="shared" si="44"/>
        <v>212.90322580645142</v>
      </c>
      <c r="J398" s="44">
        <v>-13.2</v>
      </c>
      <c r="K398" s="57">
        <v>-1.0620000000000001</v>
      </c>
      <c r="L398" s="66">
        <f t="shared" si="45"/>
        <v>459</v>
      </c>
      <c r="M398" s="90">
        <f t="shared" si="48"/>
        <v>7712.2</v>
      </c>
      <c r="N398" s="44">
        <v>10694.1</v>
      </c>
      <c r="O398" s="41">
        <v>6219.2</v>
      </c>
      <c r="P398" s="60">
        <f>G398*(1+X402)</f>
        <v>7699</v>
      </c>
      <c r="Q398" s="76">
        <f t="shared" si="49"/>
        <v>396</v>
      </c>
      <c r="R398" s="60"/>
      <c r="S398" s="80" t="e">
        <f t="shared" si="50"/>
        <v>#N/A</v>
      </c>
      <c r="T398" s="77">
        <f>E398+(E398*$X$5)</f>
        <v>1304.0999999999999</v>
      </c>
      <c r="U398" s="79">
        <f>(R398-J398)/ABS(J398)</f>
        <v>1</v>
      </c>
      <c r="Z398" s="78"/>
    </row>
    <row r="399" spans="1:26">
      <c r="A399" s="49">
        <f t="shared" si="46"/>
        <v>369</v>
      </c>
      <c r="B399" s="51">
        <v>397</v>
      </c>
      <c r="C399" s="48">
        <v>-28</v>
      </c>
      <c r="D399" s="15" t="s">
        <v>805</v>
      </c>
      <c r="E399" s="16">
        <v>7448</v>
      </c>
      <c r="F399" s="62">
        <f t="shared" si="47"/>
        <v>7684.0159840159849</v>
      </c>
      <c r="G399" s="60">
        <v>7691.7</v>
      </c>
      <c r="H399" s="54">
        <v>1E-3</v>
      </c>
      <c r="I399" s="62">
        <f t="shared" si="44"/>
        <v>549.01456726649531</v>
      </c>
      <c r="J399" s="44">
        <v>640.70000000000005</v>
      </c>
      <c r="K399" s="57">
        <v>0.16700000000000001</v>
      </c>
      <c r="L399" s="66">
        <f t="shared" si="45"/>
        <v>304</v>
      </c>
      <c r="M399" s="90">
        <f t="shared" si="48"/>
        <v>7051</v>
      </c>
      <c r="N399" s="44">
        <v>24896</v>
      </c>
      <c r="O399" s="41">
        <v>10337</v>
      </c>
      <c r="P399" s="60">
        <f>G399*(1+X403)</f>
        <v>7691.7</v>
      </c>
      <c r="Q399" s="76">
        <f t="shared" si="49"/>
        <v>397</v>
      </c>
      <c r="R399" s="60"/>
      <c r="S399" s="80" t="e">
        <f t="shared" si="50"/>
        <v>#N/A</v>
      </c>
      <c r="T399" s="77">
        <f>E399+(E399*$X$5)</f>
        <v>6703.2</v>
      </c>
      <c r="U399" s="79">
        <f>(R399-J399)/ABS(J399)</f>
        <v>-1</v>
      </c>
      <c r="Z399" s="78"/>
    </row>
    <row r="400" spans="1:26">
      <c r="A400" s="49">
        <f t="shared" si="46"/>
        <v>372</v>
      </c>
      <c r="B400" s="51">
        <v>398</v>
      </c>
      <c r="C400" s="48">
        <v>-26</v>
      </c>
      <c r="D400" s="15" t="s">
        <v>807</v>
      </c>
      <c r="E400" s="16">
        <v>7878</v>
      </c>
      <c r="F400" s="62">
        <f t="shared" si="47"/>
        <v>7648.9043824701193</v>
      </c>
      <c r="G400" s="60">
        <v>7679.5</v>
      </c>
      <c r="H400" s="54">
        <v>4.0000000000000001E-3</v>
      </c>
      <c r="I400" s="62">
        <f t="shared" si="44"/>
        <v>1203.75</v>
      </c>
      <c r="J400" s="44">
        <v>1059.3</v>
      </c>
      <c r="K400" s="57">
        <v>-0.12</v>
      </c>
      <c r="L400" s="66">
        <f t="shared" si="45"/>
        <v>233</v>
      </c>
      <c r="M400" s="90">
        <f t="shared" si="48"/>
        <v>6620.2</v>
      </c>
      <c r="N400" s="44">
        <v>33475.800000000003</v>
      </c>
      <c r="O400" s="41">
        <v>24945.8</v>
      </c>
      <c r="P400" s="60">
        <f>G400*(1+X404)</f>
        <v>7679.5</v>
      </c>
      <c r="Q400" s="76">
        <f t="shared" si="49"/>
        <v>398</v>
      </c>
      <c r="R400" s="60"/>
      <c r="S400" s="80" t="e">
        <f t="shared" si="50"/>
        <v>#N/A</v>
      </c>
      <c r="T400" s="77">
        <f>E400+(E400*$X$5)</f>
        <v>7090.2</v>
      </c>
      <c r="U400" s="79">
        <f>(R400-J400)/ABS(J400)</f>
        <v>-1</v>
      </c>
      <c r="Z400" s="78"/>
    </row>
    <row r="401" spans="1:26">
      <c r="A401" s="49">
        <f t="shared" si="46"/>
        <v>402</v>
      </c>
      <c r="B401" s="51">
        <v>399</v>
      </c>
      <c r="C401" s="48">
        <v>3</v>
      </c>
      <c r="D401" s="15" t="s">
        <v>809</v>
      </c>
      <c r="E401" s="16">
        <v>18268</v>
      </c>
      <c r="F401" s="62">
        <f t="shared" si="47"/>
        <v>7012.8205128205127</v>
      </c>
      <c r="G401" s="60">
        <v>7658</v>
      </c>
      <c r="H401" s="54">
        <v>9.1999999999999998E-2</v>
      </c>
      <c r="I401" s="62">
        <f t="shared" si="44"/>
        <v>1146.3414634146338</v>
      </c>
      <c r="J401" s="44">
        <v>188</v>
      </c>
      <c r="K401" s="57">
        <v>-0.83599999999999997</v>
      </c>
      <c r="L401" s="66">
        <f t="shared" si="45"/>
        <v>413</v>
      </c>
      <c r="M401" s="90">
        <f t="shared" si="48"/>
        <v>7470</v>
      </c>
      <c r="N401" s="44">
        <v>10426</v>
      </c>
      <c r="O401" s="41">
        <v>5014.8999999999996</v>
      </c>
      <c r="P401" s="60">
        <f>G401*(1+X405)</f>
        <v>7658</v>
      </c>
      <c r="Q401" s="76">
        <f t="shared" si="49"/>
        <v>399</v>
      </c>
      <c r="R401" s="60"/>
      <c r="S401" s="80" t="e">
        <f t="shared" si="50"/>
        <v>#N/A</v>
      </c>
      <c r="T401" s="77">
        <f>E401+(E401*$X$5)</f>
        <v>16441.2</v>
      </c>
      <c r="U401" s="79">
        <f>(R401-J401)/ABS(J401)</f>
        <v>-1</v>
      </c>
      <c r="Z401" s="78"/>
    </row>
    <row r="402" spans="1:26">
      <c r="A402" s="49">
        <f t="shared" si="46"/>
        <v>457</v>
      </c>
      <c r="B402" s="51">
        <v>400</v>
      </c>
      <c r="C402" s="48">
        <v>57</v>
      </c>
      <c r="D402" s="15" t="s">
        <v>811</v>
      </c>
      <c r="E402" s="16">
        <v>13000</v>
      </c>
      <c r="F402" s="62">
        <f t="shared" si="47"/>
        <v>6120.96</v>
      </c>
      <c r="G402" s="60">
        <v>7651.2</v>
      </c>
      <c r="H402" s="54">
        <v>0.25</v>
      </c>
      <c r="I402" s="62">
        <f t="shared" si="44"/>
        <v>436.63426488456872</v>
      </c>
      <c r="J402" s="44">
        <v>718.7</v>
      </c>
      <c r="K402" s="57">
        <v>0.64600000000000002</v>
      </c>
      <c r="L402" s="66">
        <f t="shared" si="45"/>
        <v>286</v>
      </c>
      <c r="M402" s="90">
        <f t="shared" si="48"/>
        <v>6932.5</v>
      </c>
      <c r="N402" s="44">
        <v>11980.9</v>
      </c>
      <c r="O402" s="41">
        <v>9634.4</v>
      </c>
      <c r="P402" s="60">
        <f>G402*(1+X406)</f>
        <v>7651.2</v>
      </c>
      <c r="Q402" s="76">
        <f t="shared" si="49"/>
        <v>400</v>
      </c>
      <c r="R402" s="60"/>
      <c r="S402" s="80" t="e">
        <f t="shared" si="50"/>
        <v>#N/A</v>
      </c>
      <c r="T402" s="77">
        <f>E402+(E402*$X$5)</f>
        <v>11700</v>
      </c>
      <c r="U402" s="79">
        <f>(R402-J402)/ABS(J402)</f>
        <v>-1</v>
      </c>
      <c r="Z402" s="78"/>
    </row>
    <row r="403" spans="1:26">
      <c r="A403" s="49">
        <f t="shared" si="46"/>
        <v>404</v>
      </c>
      <c r="B403" s="51">
        <v>401</v>
      </c>
      <c r="C403" s="48">
        <v>3</v>
      </c>
      <c r="D403" s="15" t="s">
        <v>813</v>
      </c>
      <c r="E403" s="16" t="s">
        <v>379</v>
      </c>
      <c r="F403" s="62">
        <f t="shared" si="47"/>
        <v>6990.9926470588225</v>
      </c>
      <c r="G403" s="60">
        <v>7606.2</v>
      </c>
      <c r="H403" s="54">
        <v>8.8000000000000009E-2</v>
      </c>
      <c r="I403" s="62">
        <f t="shared" si="44"/>
        <v>7.0981210855949879</v>
      </c>
      <c r="J403" s="44">
        <v>-3.4</v>
      </c>
      <c r="K403" s="57">
        <v>-1.4790000000000001</v>
      </c>
      <c r="L403" s="66">
        <f t="shared" si="45"/>
        <v>456</v>
      </c>
      <c r="M403" s="90">
        <f t="shared" si="48"/>
        <v>7609.5999999999995</v>
      </c>
      <c r="N403" s="44">
        <v>743</v>
      </c>
      <c r="O403" s="41">
        <v>83.7</v>
      </c>
      <c r="P403" s="60">
        <f>G403*(1+X407)</f>
        <v>7606.2</v>
      </c>
      <c r="Q403" s="76">
        <f t="shared" si="49"/>
        <v>401</v>
      </c>
      <c r="R403" s="60"/>
      <c r="S403" s="80" t="e">
        <f t="shared" si="50"/>
        <v>#N/A</v>
      </c>
      <c r="T403" s="77">
        <f>E403+(E403*$X$5)</f>
        <v>165.6</v>
      </c>
      <c r="U403" s="79">
        <f>(R403-J403)/ABS(J403)</f>
        <v>1</v>
      </c>
      <c r="Z403" s="78"/>
    </row>
    <row r="404" spans="1:26">
      <c r="A404" s="49">
        <f t="shared" si="46"/>
        <v>302</v>
      </c>
      <c r="B404" s="51">
        <v>402</v>
      </c>
      <c r="C404" s="48">
        <v>-100</v>
      </c>
      <c r="D404" s="15" t="s">
        <v>815</v>
      </c>
      <c r="E404" s="16">
        <v>23436</v>
      </c>
      <c r="F404" s="62">
        <f t="shared" si="47"/>
        <v>9773.4877734877737</v>
      </c>
      <c r="G404" s="60">
        <v>7594</v>
      </c>
      <c r="H404" s="54">
        <v>-0.223</v>
      </c>
      <c r="I404" s="62">
        <f t="shared" si="44"/>
        <v>770.55214723926383</v>
      </c>
      <c r="J404" s="44">
        <v>628</v>
      </c>
      <c r="K404" s="57">
        <v>-0.185</v>
      </c>
      <c r="L404" s="66">
        <f t="shared" si="45"/>
        <v>308</v>
      </c>
      <c r="M404" s="90">
        <f t="shared" si="48"/>
        <v>6966</v>
      </c>
      <c r="N404" s="44">
        <v>9301</v>
      </c>
      <c r="O404" s="41">
        <v>10063.4</v>
      </c>
      <c r="P404" s="60">
        <f>G404*(1+X408)</f>
        <v>7594</v>
      </c>
      <c r="Q404" s="76">
        <f t="shared" si="49"/>
        <v>402</v>
      </c>
      <c r="R404" s="60"/>
      <c r="S404" s="80" t="e">
        <f t="shared" si="50"/>
        <v>#N/A</v>
      </c>
      <c r="T404" s="77">
        <f>E404+(E404*$X$5)</f>
        <v>21092.400000000001</v>
      </c>
      <c r="U404" s="79">
        <f>(R404-J404)/ABS(J404)</f>
        <v>-1</v>
      </c>
      <c r="Z404" s="78"/>
    </row>
    <row r="405" spans="1:26">
      <c r="A405" s="49">
        <f t="shared" si="46"/>
        <v>386</v>
      </c>
      <c r="B405" s="51">
        <v>403</v>
      </c>
      <c r="C405" s="48">
        <v>-17</v>
      </c>
      <c r="D405" s="15" t="s">
        <v>817</v>
      </c>
      <c r="E405" s="16">
        <v>9600</v>
      </c>
      <c r="F405" s="62">
        <f t="shared" si="47"/>
        <v>7328.5024154589373</v>
      </c>
      <c r="G405" s="60">
        <v>7585</v>
      </c>
      <c r="H405" s="54">
        <v>3.5000000000000003E-2</v>
      </c>
      <c r="I405" s="62">
        <f t="shared" si="44"/>
        <v>1534.6790205162145</v>
      </c>
      <c r="J405" s="44">
        <v>2318.9</v>
      </c>
      <c r="K405" s="57">
        <v>0.51100000000000001</v>
      </c>
      <c r="L405" s="66">
        <f t="shared" si="45"/>
        <v>129</v>
      </c>
      <c r="M405" s="90">
        <f t="shared" si="48"/>
        <v>5266.1</v>
      </c>
      <c r="N405" s="44">
        <v>20538.7</v>
      </c>
      <c r="O405" s="41">
        <v>33209.599999999999</v>
      </c>
      <c r="P405" s="60">
        <f>G405*(1+X409)</f>
        <v>7585</v>
      </c>
      <c r="Q405" s="76">
        <f t="shared" si="49"/>
        <v>403</v>
      </c>
      <c r="R405" s="60"/>
      <c r="S405" s="80" t="e">
        <f t="shared" si="50"/>
        <v>#N/A</v>
      </c>
      <c r="T405" s="77">
        <f>E405+(E405*$X$5)</f>
        <v>8640</v>
      </c>
      <c r="U405" s="79">
        <f>(R405-J405)/ABS(J405)</f>
        <v>-1</v>
      </c>
      <c r="Z405" s="78"/>
    </row>
    <row r="406" spans="1:26">
      <c r="A406" s="49">
        <f t="shared" si="46"/>
        <v>367</v>
      </c>
      <c r="B406" s="51">
        <v>404</v>
      </c>
      <c r="C406" s="48">
        <v>-37</v>
      </c>
      <c r="D406" s="15" t="s">
        <v>819</v>
      </c>
      <c r="E406" s="16">
        <v>46000</v>
      </c>
      <c r="F406" s="62">
        <f t="shared" si="47"/>
        <v>7708.2906857727739</v>
      </c>
      <c r="G406" s="60">
        <v>7531</v>
      </c>
      <c r="H406" s="54">
        <v>-2.3E-2</v>
      </c>
      <c r="I406" s="62">
        <f t="shared" si="44"/>
        <v>772.29800629590773</v>
      </c>
      <c r="J406" s="44">
        <v>736</v>
      </c>
      <c r="K406" s="57">
        <v>-4.7E-2</v>
      </c>
      <c r="L406" s="66">
        <f t="shared" si="45"/>
        <v>284</v>
      </c>
      <c r="M406" s="90">
        <f t="shared" si="48"/>
        <v>6795</v>
      </c>
      <c r="N406" s="44">
        <v>11003</v>
      </c>
      <c r="O406" s="41">
        <v>12072.8</v>
      </c>
      <c r="P406" s="60">
        <f>G406*(1+X410)</f>
        <v>7531</v>
      </c>
      <c r="Q406" s="76">
        <f t="shared" si="49"/>
        <v>404</v>
      </c>
      <c r="R406" s="60"/>
      <c r="S406" s="80" t="e">
        <f t="shared" si="50"/>
        <v>#N/A</v>
      </c>
      <c r="T406" s="77">
        <f>E406+(E406*$X$5)</f>
        <v>41400</v>
      </c>
      <c r="U406" s="79">
        <f>(R406-J406)/ABS(J406)</f>
        <v>-1</v>
      </c>
      <c r="Z406" s="78"/>
    </row>
    <row r="407" spans="1:26">
      <c r="A407" s="49">
        <f t="shared" si="46"/>
        <v>401</v>
      </c>
      <c r="B407" s="51">
        <v>405</v>
      </c>
      <c r="C407" s="48">
        <v>-4</v>
      </c>
      <c r="D407" s="15" t="s">
        <v>821</v>
      </c>
      <c r="E407" s="16">
        <v>9900</v>
      </c>
      <c r="F407" s="62">
        <f t="shared" si="47"/>
        <v>7015.9027128157159</v>
      </c>
      <c r="G407" s="60">
        <v>7500</v>
      </c>
      <c r="H407" s="54">
        <v>6.9000000000000006E-2</v>
      </c>
      <c r="I407" s="62">
        <f t="shared" si="44"/>
        <v>273.00105405812377</v>
      </c>
      <c r="J407" s="44">
        <v>1813</v>
      </c>
      <c r="K407" s="57">
        <v>5.641</v>
      </c>
      <c r="L407" s="66">
        <f t="shared" si="45"/>
        <v>158</v>
      </c>
      <c r="M407" s="90">
        <f t="shared" si="48"/>
        <v>5687</v>
      </c>
      <c r="N407" s="44">
        <v>17835</v>
      </c>
      <c r="O407" s="41">
        <v>34777.4</v>
      </c>
      <c r="P407" s="60">
        <f>G407*(1+X411)</f>
        <v>7500</v>
      </c>
      <c r="Q407" s="76">
        <f t="shared" si="49"/>
        <v>405</v>
      </c>
      <c r="R407" s="60"/>
      <c r="S407" s="80" t="e">
        <f t="shared" si="50"/>
        <v>#N/A</v>
      </c>
      <c r="T407" s="77">
        <f>E407+(E407*$X$5)</f>
        <v>8910</v>
      </c>
      <c r="U407" s="79">
        <f>(R407-J407)/ABS(J407)</f>
        <v>-1</v>
      </c>
      <c r="Z407" s="78"/>
    </row>
    <row r="408" spans="1:26">
      <c r="A408" s="49">
        <f t="shared" si="46"/>
        <v>394</v>
      </c>
      <c r="B408" s="51">
        <v>406</v>
      </c>
      <c r="C408" s="48">
        <v>-12</v>
      </c>
      <c r="D408" s="15" t="s">
        <v>823</v>
      </c>
      <c r="E408" s="16">
        <v>9300</v>
      </c>
      <c r="F408" s="62">
        <f t="shared" si="47"/>
        <v>7195.380173243504</v>
      </c>
      <c r="G408" s="60">
        <v>7476</v>
      </c>
      <c r="H408" s="54">
        <v>3.9E-2</v>
      </c>
      <c r="I408" s="62">
        <f t="shared" si="44"/>
        <v>582.10116731517519</v>
      </c>
      <c r="J408" s="44">
        <v>748</v>
      </c>
      <c r="K408" s="57">
        <v>0.28499999999999998</v>
      </c>
      <c r="L408" s="66">
        <f t="shared" si="45"/>
        <v>281</v>
      </c>
      <c r="M408" s="90">
        <f t="shared" si="48"/>
        <v>6728</v>
      </c>
      <c r="N408" s="44">
        <v>17249</v>
      </c>
      <c r="O408" s="41">
        <v>19663.400000000001</v>
      </c>
      <c r="P408" s="60">
        <f>G408*(1+X412)</f>
        <v>7476</v>
      </c>
      <c r="Q408" s="76">
        <f t="shared" si="49"/>
        <v>406</v>
      </c>
      <c r="R408" s="60"/>
      <c r="S408" s="80" t="e">
        <f t="shared" si="50"/>
        <v>#N/A</v>
      </c>
      <c r="T408" s="77">
        <f>E408+(E408*$X$5)</f>
        <v>8370</v>
      </c>
      <c r="U408" s="79">
        <f>(R408-J408)/ABS(J408)</f>
        <v>-1</v>
      </c>
      <c r="Z408" s="78"/>
    </row>
    <row r="409" spans="1:26">
      <c r="A409" s="49">
        <f t="shared" si="46"/>
        <v>431</v>
      </c>
      <c r="B409" s="51">
        <v>407</v>
      </c>
      <c r="C409" s="48">
        <v>24</v>
      </c>
      <c r="D409" s="15" t="s">
        <v>825</v>
      </c>
      <c r="E409" s="16">
        <v>13900</v>
      </c>
      <c r="F409" s="62">
        <f t="shared" si="47"/>
        <v>6523.3856893542761</v>
      </c>
      <c r="G409" s="60">
        <v>7475.8</v>
      </c>
      <c r="H409" s="54">
        <v>0.14599999999999999</v>
      </c>
      <c r="I409" s="62">
        <f t="shared" si="44"/>
        <v>636.00593912397926</v>
      </c>
      <c r="J409" s="44">
        <v>856.7</v>
      </c>
      <c r="K409" s="57">
        <v>0.34699999999999998</v>
      </c>
      <c r="L409" s="66">
        <f t="shared" si="45"/>
        <v>261</v>
      </c>
      <c r="M409" s="90">
        <f t="shared" si="48"/>
        <v>6619.1</v>
      </c>
      <c r="N409" s="44">
        <v>37412.9</v>
      </c>
      <c r="O409" s="41">
        <v>11340.9</v>
      </c>
      <c r="P409" s="60">
        <f>G409*(1+X413)</f>
        <v>7475.8</v>
      </c>
      <c r="Q409" s="76">
        <f t="shared" si="49"/>
        <v>407</v>
      </c>
      <c r="R409" s="60"/>
      <c r="S409" s="80" t="e">
        <f t="shared" si="50"/>
        <v>#N/A</v>
      </c>
      <c r="T409" s="77">
        <f>E409+(E409*$X$5)</f>
        <v>12510</v>
      </c>
      <c r="U409" s="79">
        <f>(R409-J409)/ABS(J409)</f>
        <v>-1</v>
      </c>
      <c r="Z409" s="78"/>
    </row>
    <row r="410" spans="1:26">
      <c r="A410" s="49">
        <f t="shared" si="46"/>
        <v>425</v>
      </c>
      <c r="B410" s="51">
        <v>408</v>
      </c>
      <c r="C410" s="48">
        <v>17</v>
      </c>
      <c r="D410" s="15" t="s">
        <v>827</v>
      </c>
      <c r="E410" s="16">
        <v>27561</v>
      </c>
      <c r="F410" s="62">
        <f t="shared" si="47"/>
        <v>6641.8666666666668</v>
      </c>
      <c r="G410" s="60">
        <v>7472.1</v>
      </c>
      <c r="H410" s="54">
        <v>0.125</v>
      </c>
      <c r="I410" s="62">
        <f t="shared" si="44"/>
        <v>177.49860413176995</v>
      </c>
      <c r="J410" s="44">
        <v>317.89999999999998</v>
      </c>
      <c r="K410" s="57">
        <v>0.79100000000000004</v>
      </c>
      <c r="L410" s="66">
        <f t="shared" si="45"/>
        <v>383</v>
      </c>
      <c r="M410" s="90">
        <f t="shared" si="48"/>
        <v>7154.2000000000007</v>
      </c>
      <c r="N410" s="44">
        <v>3469.9</v>
      </c>
      <c r="O410" s="41">
        <v>4716.8999999999996</v>
      </c>
      <c r="P410" s="60">
        <f>G410*(1+X414)</f>
        <v>7472.1</v>
      </c>
      <c r="Q410" s="76">
        <f t="shared" si="49"/>
        <v>408</v>
      </c>
      <c r="R410" s="60"/>
      <c r="S410" s="80" t="e">
        <f t="shared" si="50"/>
        <v>#N/A</v>
      </c>
      <c r="T410" s="77">
        <f>E410+(E410*$X$5)</f>
        <v>24804.9</v>
      </c>
      <c r="U410" s="79">
        <f>(R410-J410)/ABS(J410)</f>
        <v>-1</v>
      </c>
      <c r="Z410" s="78"/>
    </row>
    <row r="411" spans="1:26">
      <c r="A411" s="49">
        <f t="shared" si="46"/>
        <v>418</v>
      </c>
      <c r="B411" s="51">
        <v>409</v>
      </c>
      <c r="C411" s="48">
        <v>9</v>
      </c>
      <c r="D411" s="15" t="s">
        <v>829</v>
      </c>
      <c r="E411" s="16">
        <v>25500</v>
      </c>
      <c r="F411" s="62">
        <f t="shared" si="47"/>
        <v>6692.446043165467</v>
      </c>
      <c r="G411" s="60">
        <v>7442</v>
      </c>
      <c r="H411" s="54">
        <v>0.11199999999999999</v>
      </c>
      <c r="I411" s="62">
        <f t="shared" si="44"/>
        <v>1075.2293577981652</v>
      </c>
      <c r="J411" s="44">
        <v>586</v>
      </c>
      <c r="K411" s="57">
        <v>-0.45500000000000002</v>
      </c>
      <c r="L411" s="66">
        <f t="shared" si="45"/>
        <v>317</v>
      </c>
      <c r="M411" s="90">
        <f t="shared" si="48"/>
        <v>6856</v>
      </c>
      <c r="N411" s="44">
        <v>48918</v>
      </c>
      <c r="O411" s="41">
        <v>39328.1</v>
      </c>
      <c r="P411" s="60">
        <f>G411*(1+X415)</f>
        <v>7442</v>
      </c>
      <c r="Q411" s="76">
        <f t="shared" si="49"/>
        <v>409</v>
      </c>
      <c r="R411" s="60"/>
      <c r="S411" s="80" t="e">
        <f t="shared" si="50"/>
        <v>#N/A</v>
      </c>
      <c r="T411" s="77">
        <f>E411+(E411*$X$5)</f>
        <v>22950</v>
      </c>
      <c r="U411" s="79">
        <f>(R411-J411)/ABS(J411)</f>
        <v>-1</v>
      </c>
      <c r="Z411" s="78"/>
    </row>
    <row r="412" spans="1:26">
      <c r="A412" s="49">
        <f t="shared" si="46"/>
        <v>419</v>
      </c>
      <c r="B412" s="51">
        <v>410</v>
      </c>
      <c r="C412" s="48">
        <v>9</v>
      </c>
      <c r="D412" s="15" t="s">
        <v>831</v>
      </c>
      <c r="E412" s="16">
        <v>5026</v>
      </c>
      <c r="F412" s="62">
        <f t="shared" si="47"/>
        <v>6666.7562724014333</v>
      </c>
      <c r="G412" s="60">
        <v>7440.1</v>
      </c>
      <c r="H412" s="54">
        <v>0.11599999999999999</v>
      </c>
      <c r="I412" s="62">
        <f t="shared" si="44"/>
        <v>1238.8777555110221</v>
      </c>
      <c r="J412" s="44">
        <v>1236.4000000000001</v>
      </c>
      <c r="K412" s="57">
        <v>-2E-3</v>
      </c>
      <c r="L412" s="66">
        <f t="shared" si="45"/>
        <v>206</v>
      </c>
      <c r="M412" s="90">
        <f t="shared" si="48"/>
        <v>6203.7000000000007</v>
      </c>
      <c r="N412" s="44">
        <v>33010.400000000001</v>
      </c>
      <c r="O412" s="41">
        <v>86930</v>
      </c>
      <c r="P412" s="60">
        <f>G412*(1+X416)</f>
        <v>7440.1</v>
      </c>
      <c r="Q412" s="76">
        <f t="shared" si="49"/>
        <v>410</v>
      </c>
      <c r="R412" s="60"/>
      <c r="S412" s="80" t="e">
        <f t="shared" si="50"/>
        <v>#N/A</v>
      </c>
      <c r="T412" s="77">
        <f>E412+(E412*$X$5)</f>
        <v>4523.3999999999996</v>
      </c>
      <c r="U412" s="79">
        <f>(R412-J412)/ABS(J412)</f>
        <v>-1</v>
      </c>
      <c r="Z412" s="78"/>
    </row>
    <row r="413" spans="1:26">
      <c r="A413" s="49">
        <f t="shared" si="46"/>
        <v>438</v>
      </c>
      <c r="B413" s="51">
        <v>411</v>
      </c>
      <c r="C413" s="48">
        <v>27</v>
      </c>
      <c r="D413" s="15" t="s">
        <v>833</v>
      </c>
      <c r="E413" s="16">
        <v>3420</v>
      </c>
      <c r="F413" s="62">
        <f t="shared" si="47"/>
        <v>6422.1453287197237</v>
      </c>
      <c r="G413" s="60">
        <v>7424</v>
      </c>
      <c r="H413" s="54">
        <v>0.156</v>
      </c>
      <c r="I413" s="62">
        <f t="shared" si="44"/>
        <v>1290.3225806451601</v>
      </c>
      <c r="J413" s="44">
        <v>40</v>
      </c>
      <c r="K413" s="57">
        <v>-0.96899999999999997</v>
      </c>
      <c r="L413" s="66">
        <f t="shared" si="45"/>
        <v>449</v>
      </c>
      <c r="M413" s="90">
        <f t="shared" si="48"/>
        <v>7384</v>
      </c>
      <c r="N413" s="44">
        <v>21582</v>
      </c>
      <c r="O413" s="41">
        <v>13011.6</v>
      </c>
      <c r="P413" s="60">
        <f>G413*(1+X417)</f>
        <v>7424</v>
      </c>
      <c r="Q413" s="76">
        <f t="shared" si="49"/>
        <v>411</v>
      </c>
      <c r="R413" s="60"/>
      <c r="S413" s="80" t="e">
        <f t="shared" si="50"/>
        <v>#N/A</v>
      </c>
      <c r="T413" s="77">
        <f>E413+(E413*$X$5)</f>
        <v>3078</v>
      </c>
      <c r="U413" s="79">
        <f>(R413-J413)/ABS(J413)</f>
        <v>-1</v>
      </c>
      <c r="Z413" s="78"/>
    </row>
    <row r="414" spans="1:26">
      <c r="A414" s="49">
        <f t="shared" si="46"/>
        <v>360</v>
      </c>
      <c r="B414" s="51">
        <v>412</v>
      </c>
      <c r="C414" s="48">
        <v>-52</v>
      </c>
      <c r="D414" s="15" t="s">
        <v>835</v>
      </c>
      <c r="E414" s="16">
        <v>24000</v>
      </c>
      <c r="F414" s="62">
        <f t="shared" si="47"/>
        <v>7834.5338983050851</v>
      </c>
      <c r="G414" s="60">
        <v>7395.8</v>
      </c>
      <c r="H414" s="54">
        <v>-5.5999999999999994E-2</v>
      </c>
      <c r="I414" s="62">
        <f t="shared" si="44"/>
        <v>811.23755334281634</v>
      </c>
      <c r="J414" s="44">
        <v>570.29999999999995</v>
      </c>
      <c r="K414" s="57">
        <v>-0.29699999999999999</v>
      </c>
      <c r="L414" s="66">
        <f t="shared" si="45"/>
        <v>320</v>
      </c>
      <c r="M414" s="90">
        <f t="shared" si="48"/>
        <v>6825.5</v>
      </c>
      <c r="N414" s="44">
        <v>8365.7999999999993</v>
      </c>
      <c r="O414" s="41">
        <v>13621</v>
      </c>
      <c r="P414" s="60">
        <f>G414*(1+X418)</f>
        <v>7395.8</v>
      </c>
      <c r="Q414" s="76">
        <f t="shared" si="49"/>
        <v>412</v>
      </c>
      <c r="R414" s="60"/>
      <c r="S414" s="80" t="e">
        <f t="shared" si="50"/>
        <v>#N/A</v>
      </c>
      <c r="T414" s="77">
        <f>E414+(E414*$X$5)</f>
        <v>21600</v>
      </c>
      <c r="U414" s="79">
        <f>(R414-J414)/ABS(J414)</f>
        <v>-1</v>
      </c>
      <c r="Z414" s="78"/>
    </row>
    <row r="415" spans="1:26">
      <c r="A415" s="49">
        <f t="shared" si="46"/>
        <v>412</v>
      </c>
      <c r="B415" s="51">
        <v>413</v>
      </c>
      <c r="C415" s="48">
        <v>-1</v>
      </c>
      <c r="D415" s="15" t="s">
        <v>837</v>
      </c>
      <c r="E415" s="16">
        <v>18180</v>
      </c>
      <c r="F415" s="62">
        <f t="shared" si="47"/>
        <v>6870.8178438661707</v>
      </c>
      <c r="G415" s="60">
        <v>7393</v>
      </c>
      <c r="H415" s="54">
        <v>7.5999999999999998E-2</v>
      </c>
      <c r="I415" s="62">
        <f t="shared" si="44"/>
        <v>1295.8333333333335</v>
      </c>
      <c r="J415" s="44">
        <v>1866</v>
      </c>
      <c r="K415" s="57">
        <v>0.44</v>
      </c>
      <c r="L415" s="66">
        <f t="shared" si="45"/>
        <v>156</v>
      </c>
      <c r="M415" s="90">
        <f t="shared" si="48"/>
        <v>5527</v>
      </c>
      <c r="N415" s="44">
        <v>139613</v>
      </c>
      <c r="O415" s="41">
        <v>15888.4</v>
      </c>
      <c r="P415" s="60">
        <f>G415*(1+X419)</f>
        <v>7393</v>
      </c>
      <c r="Q415" s="76">
        <f t="shared" si="49"/>
        <v>413</v>
      </c>
      <c r="R415" s="60"/>
      <c r="S415" s="80" t="e">
        <f t="shared" si="50"/>
        <v>#N/A</v>
      </c>
      <c r="T415" s="77">
        <f>E415+(E415*$X$5)</f>
        <v>16362</v>
      </c>
      <c r="U415" s="79">
        <f>(R415-J415)/ABS(J415)</f>
        <v>-1</v>
      </c>
      <c r="Z415" s="78"/>
    </row>
    <row r="416" spans="1:26">
      <c r="A416" s="49">
        <f t="shared" si="46"/>
        <v>383</v>
      </c>
      <c r="B416" s="51">
        <v>414</v>
      </c>
      <c r="C416" s="48">
        <v>-31</v>
      </c>
      <c r="D416" s="15" t="s">
        <v>839</v>
      </c>
      <c r="E416" s="16">
        <v>7000</v>
      </c>
      <c r="F416" s="62">
        <f t="shared" si="47"/>
        <v>7394.0703517587945</v>
      </c>
      <c r="G416" s="60">
        <v>7357.1</v>
      </c>
      <c r="H416" s="54">
        <v>-5.0000000000000001E-3</v>
      </c>
      <c r="I416" s="62">
        <f t="shared" si="44"/>
        <v>592.30088495575228</v>
      </c>
      <c r="J416" s="44">
        <v>1338.6</v>
      </c>
      <c r="K416" s="57">
        <v>1.26</v>
      </c>
      <c r="L416" s="66">
        <f t="shared" si="45"/>
        <v>198</v>
      </c>
      <c r="M416" s="90">
        <f t="shared" si="48"/>
        <v>6018.5</v>
      </c>
      <c r="N416" s="44">
        <v>15301.2</v>
      </c>
      <c r="O416" s="41">
        <v>13251.5</v>
      </c>
      <c r="P416" s="60">
        <f>G416*(1+X420)</f>
        <v>7357.1</v>
      </c>
      <c r="Q416" s="76">
        <f t="shared" si="49"/>
        <v>414</v>
      </c>
      <c r="R416" s="60"/>
      <c r="S416" s="80" t="e">
        <f t="shared" si="50"/>
        <v>#N/A</v>
      </c>
      <c r="T416" s="77">
        <f>E416+(E416*$X$5)</f>
        <v>6300</v>
      </c>
      <c r="U416" s="79">
        <f>(R416-J416)/ABS(J416)</f>
        <v>-1</v>
      </c>
      <c r="Z416" s="78"/>
    </row>
    <row r="417" spans="1:26">
      <c r="A417" s="49">
        <f t="shared" si="46"/>
        <v>435</v>
      </c>
      <c r="B417" s="51">
        <v>415</v>
      </c>
      <c r="C417" s="48">
        <v>20</v>
      </c>
      <c r="D417" s="15" t="s">
        <v>841</v>
      </c>
      <c r="E417" s="16">
        <v>18140</v>
      </c>
      <c r="F417" s="62">
        <f t="shared" si="47"/>
        <v>6456.5408252853376</v>
      </c>
      <c r="G417" s="60">
        <v>7354</v>
      </c>
      <c r="H417" s="54">
        <v>0.13900000000000001</v>
      </c>
      <c r="I417" s="62">
        <f t="shared" si="44"/>
        <v>1651.6314779270633</v>
      </c>
      <c r="J417" s="44">
        <v>1721</v>
      </c>
      <c r="K417" s="57">
        <v>4.2000000000000003E-2</v>
      </c>
      <c r="L417" s="66">
        <f t="shared" si="45"/>
        <v>163</v>
      </c>
      <c r="M417" s="90">
        <f t="shared" si="48"/>
        <v>5633</v>
      </c>
      <c r="N417" s="44">
        <v>160518</v>
      </c>
      <c r="O417" s="41">
        <v>14962.7</v>
      </c>
      <c r="P417" s="60">
        <f>G417*(1+X421)</f>
        <v>7354</v>
      </c>
      <c r="Q417" s="76">
        <f t="shared" si="49"/>
        <v>415</v>
      </c>
      <c r="R417" s="60"/>
      <c r="S417" s="80" t="e">
        <f t="shared" si="50"/>
        <v>#N/A</v>
      </c>
      <c r="T417" s="77">
        <f>E417+(E417*$X$5)</f>
        <v>16326</v>
      </c>
      <c r="U417" s="79">
        <f>(R417-J417)/ABS(J417)</f>
        <v>-1</v>
      </c>
      <c r="Z417" s="78"/>
    </row>
    <row r="418" spans="1:26">
      <c r="A418" s="49">
        <f t="shared" si="46"/>
        <v>443</v>
      </c>
      <c r="B418" s="51">
        <v>416</v>
      </c>
      <c r="C418" s="48">
        <v>27</v>
      </c>
      <c r="D418" s="15" t="s">
        <v>843</v>
      </c>
      <c r="E418" s="16">
        <v>16000</v>
      </c>
      <c r="F418" s="62">
        <f t="shared" si="47"/>
        <v>6379.669852302346</v>
      </c>
      <c r="G418" s="60">
        <v>7343</v>
      </c>
      <c r="H418" s="54">
        <v>0.151</v>
      </c>
      <c r="I418" s="62" t="e">
        <f t="shared" si="44"/>
        <v>#VALUE!</v>
      </c>
      <c r="J418" s="44">
        <v>966</v>
      </c>
      <c r="K418" s="57" t="s">
        <v>14</v>
      </c>
      <c r="L418" s="66">
        <f t="shared" si="45"/>
        <v>248</v>
      </c>
      <c r="M418" s="90">
        <f t="shared" si="48"/>
        <v>6377</v>
      </c>
      <c r="N418" s="44">
        <v>9409</v>
      </c>
      <c r="O418" s="41">
        <v>23089.5</v>
      </c>
      <c r="P418" s="60">
        <f>G418*(1+X422)</f>
        <v>7343</v>
      </c>
      <c r="Q418" s="76">
        <f t="shared" si="49"/>
        <v>416</v>
      </c>
      <c r="R418" s="60"/>
      <c r="S418" s="80" t="e">
        <f t="shared" si="50"/>
        <v>#N/A</v>
      </c>
      <c r="T418" s="77">
        <f>E418+(E418*$X$5)</f>
        <v>14400</v>
      </c>
      <c r="U418" s="79">
        <f>(R418-J418)/ABS(J418)</f>
        <v>-1</v>
      </c>
      <c r="Z418" s="78"/>
    </row>
    <row r="419" spans="1:26">
      <c r="A419" s="49">
        <f t="shared" si="46"/>
        <v>475</v>
      </c>
      <c r="B419" s="51">
        <v>417</v>
      </c>
      <c r="C419" s="48">
        <v>58</v>
      </c>
      <c r="D419" s="15" t="s">
        <v>845</v>
      </c>
      <c r="E419" s="16">
        <v>10500</v>
      </c>
      <c r="F419" s="62">
        <f t="shared" si="47"/>
        <v>5837.3503591380677</v>
      </c>
      <c r="G419" s="60">
        <v>7314.2</v>
      </c>
      <c r="H419" s="54">
        <v>0.253</v>
      </c>
      <c r="I419" s="62">
        <f t="shared" si="44"/>
        <v>110.50228310502284</v>
      </c>
      <c r="J419" s="44">
        <v>24.2</v>
      </c>
      <c r="K419" s="57">
        <v>-0.78100000000000003</v>
      </c>
      <c r="L419" s="66">
        <f t="shared" si="45"/>
        <v>452</v>
      </c>
      <c r="M419" s="90">
        <f t="shared" si="48"/>
        <v>7290</v>
      </c>
      <c r="N419" s="44">
        <v>2979.1</v>
      </c>
      <c r="O419" s="41">
        <v>1577.2</v>
      </c>
      <c r="P419" s="60">
        <f>G419*(1+X423)</f>
        <v>7314.2</v>
      </c>
      <c r="Q419" s="76">
        <f t="shared" si="49"/>
        <v>417</v>
      </c>
      <c r="R419" s="60"/>
      <c r="S419" s="80" t="e">
        <f t="shared" si="50"/>
        <v>#N/A</v>
      </c>
      <c r="T419" s="77">
        <f>E419+(E419*$X$5)</f>
        <v>9450</v>
      </c>
      <c r="U419" s="79">
        <f>(R419-J419)/ABS(J419)</f>
        <v>-1</v>
      </c>
      <c r="Z419" s="78"/>
    </row>
    <row r="420" spans="1:26">
      <c r="A420" s="49">
        <f t="shared" si="46"/>
        <v>449</v>
      </c>
      <c r="B420" s="51">
        <v>418</v>
      </c>
      <c r="C420" s="48">
        <v>31</v>
      </c>
      <c r="D420" s="15" t="s">
        <v>847</v>
      </c>
      <c r="E420" s="16">
        <v>25000</v>
      </c>
      <c r="F420" s="62">
        <f t="shared" si="47"/>
        <v>6267.5862068965516</v>
      </c>
      <c r="G420" s="60">
        <v>7270.4</v>
      </c>
      <c r="H420" s="54">
        <v>0.16</v>
      </c>
      <c r="I420" s="62">
        <f t="shared" si="44"/>
        <v>336.25730994152036</v>
      </c>
      <c r="J420" s="44">
        <v>-57.5</v>
      </c>
      <c r="K420" s="57">
        <v>-1.171</v>
      </c>
      <c r="L420" s="66">
        <f t="shared" si="45"/>
        <v>465</v>
      </c>
      <c r="M420" s="90">
        <f t="shared" si="48"/>
        <v>7327.9</v>
      </c>
      <c r="N420" s="44">
        <v>7510.7</v>
      </c>
      <c r="O420" s="41">
        <v>1599</v>
      </c>
      <c r="P420" s="60">
        <f>G420*(1+X424)</f>
        <v>7270.4</v>
      </c>
      <c r="Q420" s="76">
        <f t="shared" si="49"/>
        <v>418</v>
      </c>
      <c r="R420" s="60"/>
      <c r="S420" s="80" t="e">
        <f t="shared" si="50"/>
        <v>#N/A</v>
      </c>
      <c r="T420" s="77">
        <f>E420+(E420*$X$5)</f>
        <v>22500</v>
      </c>
      <c r="U420" s="79">
        <f>(R420-J420)/ABS(J420)</f>
        <v>1</v>
      </c>
      <c r="Z420" s="78"/>
    </row>
    <row r="421" spans="1:26">
      <c r="A421" s="49">
        <f t="shared" si="46"/>
        <v>385</v>
      </c>
      <c r="B421" s="51">
        <v>419</v>
      </c>
      <c r="C421" s="48">
        <v>-34</v>
      </c>
      <c r="D421" s="15" t="s">
        <v>849</v>
      </c>
      <c r="E421" s="16">
        <v>12442</v>
      </c>
      <c r="F421" s="62">
        <f t="shared" si="47"/>
        <v>7348.5309017223908</v>
      </c>
      <c r="G421" s="60">
        <v>7253</v>
      </c>
      <c r="H421" s="54">
        <v>-1.3000000000000001E-2</v>
      </c>
      <c r="I421" s="62" t="e">
        <f t="shared" ref="I421:I484" si="51">J421/(1+K421)</f>
        <v>#VALUE!</v>
      </c>
      <c r="J421" s="44">
        <v>341</v>
      </c>
      <c r="K421" s="57" t="s">
        <v>14</v>
      </c>
      <c r="L421" s="66">
        <f t="shared" si="45"/>
        <v>372</v>
      </c>
      <c r="M421" s="90">
        <f t="shared" si="48"/>
        <v>6912</v>
      </c>
      <c r="N421" s="44">
        <v>20715</v>
      </c>
      <c r="O421" s="41">
        <v>19053.599999999999</v>
      </c>
      <c r="P421" s="60">
        <f>G421*(1+X425)</f>
        <v>7253</v>
      </c>
      <c r="Q421" s="76">
        <f t="shared" si="49"/>
        <v>419</v>
      </c>
      <c r="R421" s="60"/>
      <c r="S421" s="80" t="e">
        <f t="shared" si="50"/>
        <v>#N/A</v>
      </c>
      <c r="T421" s="77">
        <f>E421+(E421*$X$5)</f>
        <v>11197.8</v>
      </c>
      <c r="U421" s="79">
        <f>(R421-J421)/ABS(J421)</f>
        <v>-1</v>
      </c>
      <c r="Z421" s="78"/>
    </row>
    <row r="422" spans="1:26">
      <c r="A422" s="49">
        <f t="shared" si="46"/>
        <v>405</v>
      </c>
      <c r="B422" s="51">
        <v>420</v>
      </c>
      <c r="C422" s="48">
        <v>-15</v>
      </c>
      <c r="D422" s="15" t="s">
        <v>851</v>
      </c>
      <c r="E422" s="16">
        <v>17000</v>
      </c>
      <c r="F422" s="62">
        <f t="shared" si="47"/>
        <v>6984.5261121856865</v>
      </c>
      <c r="G422" s="60">
        <v>7222</v>
      </c>
      <c r="H422" s="54">
        <v>3.4000000000000002E-2</v>
      </c>
      <c r="I422" s="62">
        <f t="shared" si="51"/>
        <v>354.80161012075911</v>
      </c>
      <c r="J422" s="44">
        <v>617</v>
      </c>
      <c r="K422" s="57">
        <v>0.73899999999999999</v>
      </c>
      <c r="L422" s="66">
        <f t="shared" si="45"/>
        <v>312</v>
      </c>
      <c r="M422" s="90">
        <f t="shared" si="48"/>
        <v>6605</v>
      </c>
      <c r="N422" s="44">
        <v>5685.9</v>
      </c>
      <c r="O422" s="41">
        <v>9672.1</v>
      </c>
      <c r="P422" s="60">
        <f>G422*(1+X426)</f>
        <v>7222</v>
      </c>
      <c r="Q422" s="76">
        <f t="shared" si="49"/>
        <v>420</v>
      </c>
      <c r="R422" s="60"/>
      <c r="S422" s="80" t="e">
        <f t="shared" si="50"/>
        <v>#N/A</v>
      </c>
      <c r="T422" s="77">
        <f>E422+(E422*$X$5)</f>
        <v>15300</v>
      </c>
      <c r="U422" s="79">
        <f>(R422-J422)/ABS(J422)</f>
        <v>-1</v>
      </c>
      <c r="Z422" s="78"/>
    </row>
    <row r="423" spans="1:26">
      <c r="A423" s="49">
        <f t="shared" si="46"/>
        <v>476</v>
      </c>
      <c r="B423" s="51">
        <v>421</v>
      </c>
      <c r="C423" s="48">
        <v>55</v>
      </c>
      <c r="D423" s="15" t="s">
        <v>853</v>
      </c>
      <c r="E423" s="16">
        <v>2769</v>
      </c>
      <c r="F423" s="62">
        <f t="shared" si="47"/>
        <v>5834.0080971659927</v>
      </c>
      <c r="G423" s="60">
        <v>7205</v>
      </c>
      <c r="H423" s="54">
        <v>0.23499999999999999</v>
      </c>
      <c r="I423" s="62">
        <f t="shared" si="51"/>
        <v>310.5395232120452</v>
      </c>
      <c r="J423" s="44">
        <v>495</v>
      </c>
      <c r="K423" s="57">
        <v>0.59399999999999997</v>
      </c>
      <c r="L423" s="66">
        <f t="shared" si="45"/>
        <v>336</v>
      </c>
      <c r="M423" s="90">
        <f t="shared" si="48"/>
        <v>6710</v>
      </c>
      <c r="N423" s="44">
        <v>50635.5</v>
      </c>
      <c r="O423" s="41" t="s">
        <v>14</v>
      </c>
      <c r="P423" s="60">
        <f>G423*(1+X427)</f>
        <v>7205</v>
      </c>
      <c r="Q423" s="76">
        <f t="shared" si="49"/>
        <v>421</v>
      </c>
      <c r="R423" s="60"/>
      <c r="S423" s="80" t="e">
        <f t="shared" si="50"/>
        <v>#N/A</v>
      </c>
      <c r="T423" s="77">
        <f>E423+(E423*$X$5)</f>
        <v>2492.1</v>
      </c>
      <c r="U423" s="79">
        <f>(R423-J423)/ABS(J423)</f>
        <v>-1</v>
      </c>
      <c r="Z423" s="78"/>
    </row>
    <row r="424" spans="1:26">
      <c r="A424" s="49">
        <f t="shared" si="46"/>
        <v>420</v>
      </c>
      <c r="B424" s="51">
        <v>422</v>
      </c>
      <c r="C424" s="48">
        <v>-2</v>
      </c>
      <c r="D424" s="15" t="s">
        <v>855</v>
      </c>
      <c r="E424" s="16">
        <v>24000</v>
      </c>
      <c r="F424" s="62">
        <f t="shared" si="47"/>
        <v>6657.3012939001846</v>
      </c>
      <c r="G424" s="60">
        <v>7203.2</v>
      </c>
      <c r="H424" s="54">
        <v>8.199999999999999E-2</v>
      </c>
      <c r="I424" s="62">
        <f t="shared" si="51"/>
        <v>1044.3727598566309</v>
      </c>
      <c r="J424" s="44">
        <v>2913.8</v>
      </c>
      <c r="K424" s="57">
        <v>1.79</v>
      </c>
      <c r="L424" s="66">
        <f t="shared" si="45"/>
        <v>101</v>
      </c>
      <c r="M424" s="90">
        <f t="shared" si="48"/>
        <v>4289.3999999999996</v>
      </c>
      <c r="N424" s="44">
        <v>12905.6</v>
      </c>
      <c r="O424" s="41">
        <v>28072.2</v>
      </c>
      <c r="P424" s="60">
        <f>G424*(1+X428)</f>
        <v>7203.2</v>
      </c>
      <c r="Q424" s="76">
        <f t="shared" si="49"/>
        <v>422</v>
      </c>
      <c r="R424" s="60"/>
      <c r="S424" s="80" t="e">
        <f t="shared" si="50"/>
        <v>#N/A</v>
      </c>
      <c r="T424" s="77">
        <f>E424+(E424*$X$5)</f>
        <v>21600</v>
      </c>
      <c r="U424" s="79">
        <f>(R424-J424)/ABS(J424)</f>
        <v>-1</v>
      </c>
      <c r="Z424" s="78"/>
    </row>
    <row r="425" spans="1:26">
      <c r="A425" s="49">
        <f t="shared" si="46"/>
        <v>426</v>
      </c>
      <c r="B425" s="51">
        <v>423</v>
      </c>
      <c r="C425" s="48">
        <v>3</v>
      </c>
      <c r="D425" s="15" t="s">
        <v>857</v>
      </c>
      <c r="E425" s="16">
        <v>8700</v>
      </c>
      <c r="F425" s="62">
        <f t="shared" si="47"/>
        <v>6632.1362799263343</v>
      </c>
      <c r="G425" s="60">
        <v>7202.5</v>
      </c>
      <c r="H425" s="54">
        <v>8.5999999999999993E-2</v>
      </c>
      <c r="I425" s="62">
        <f t="shared" si="51"/>
        <v>71.614192903548229</v>
      </c>
      <c r="J425" s="44">
        <v>143.30000000000001</v>
      </c>
      <c r="K425" s="57">
        <v>1.0009999999999999</v>
      </c>
      <c r="L425" s="66">
        <f t="shared" si="45"/>
        <v>426</v>
      </c>
      <c r="M425" s="90">
        <f t="shared" si="48"/>
        <v>7059.2</v>
      </c>
      <c r="N425" s="44">
        <v>2491.1999999999998</v>
      </c>
      <c r="O425" s="41" t="s">
        <v>14</v>
      </c>
      <c r="P425" s="60">
        <f>G425*(1+X429)</f>
        <v>7202.5</v>
      </c>
      <c r="Q425" s="76">
        <f t="shared" si="49"/>
        <v>423</v>
      </c>
      <c r="R425" s="60"/>
      <c r="S425" s="80" t="e">
        <f t="shared" si="50"/>
        <v>#N/A</v>
      </c>
      <c r="T425" s="77">
        <f>E425+(E425*$X$5)</f>
        <v>7830</v>
      </c>
      <c r="U425" s="79">
        <f>(R425-J425)/ABS(J425)</f>
        <v>-1</v>
      </c>
      <c r="Z425" s="78"/>
    </row>
    <row r="426" spans="1:26">
      <c r="A426" s="49">
        <f t="shared" si="46"/>
        <v>444</v>
      </c>
      <c r="B426" s="51">
        <v>424</v>
      </c>
      <c r="C426" s="48">
        <v>20</v>
      </c>
      <c r="D426" s="15" t="s">
        <v>859</v>
      </c>
      <c r="E426" s="16">
        <v>5600</v>
      </c>
      <c r="F426" s="62">
        <f t="shared" si="47"/>
        <v>6323.3948988566399</v>
      </c>
      <c r="G426" s="60">
        <v>7189.7</v>
      </c>
      <c r="H426" s="54">
        <v>0.13699999999999998</v>
      </c>
      <c r="I426" s="62">
        <f t="shared" si="51"/>
        <v>537.55900202292651</v>
      </c>
      <c r="J426" s="44">
        <v>797.2</v>
      </c>
      <c r="K426" s="57">
        <v>0.48299999999999998</v>
      </c>
      <c r="L426" s="66">
        <f t="shared" si="45"/>
        <v>272</v>
      </c>
      <c r="M426" s="90">
        <f t="shared" si="48"/>
        <v>6392.5</v>
      </c>
      <c r="N426" s="44">
        <v>3165.9</v>
      </c>
      <c r="O426" s="41">
        <v>10036.5</v>
      </c>
      <c r="P426" s="60">
        <f>G426*(1+X430)</f>
        <v>7189.7</v>
      </c>
      <c r="Q426" s="76">
        <f t="shared" si="49"/>
        <v>424</v>
      </c>
      <c r="R426" s="60"/>
      <c r="S426" s="80" t="e">
        <f t="shared" si="50"/>
        <v>#N/A</v>
      </c>
      <c r="T426" s="77">
        <f>E426+(E426*$X$5)</f>
        <v>5040</v>
      </c>
      <c r="U426" s="79">
        <f>(R426-J426)/ABS(J426)</f>
        <v>-1</v>
      </c>
      <c r="Z426" s="78"/>
    </row>
    <row r="427" spans="1:26">
      <c r="A427" s="49">
        <f t="shared" si="46"/>
        <v>427</v>
      </c>
      <c r="B427" s="51">
        <v>425</v>
      </c>
      <c r="C427" s="48">
        <v>2</v>
      </c>
      <c r="D427" s="15" t="s">
        <v>861</v>
      </c>
      <c r="E427" s="16">
        <v>30000</v>
      </c>
      <c r="F427" s="62">
        <f t="shared" si="47"/>
        <v>6616.4510166358587</v>
      </c>
      <c r="G427" s="60">
        <v>7159</v>
      </c>
      <c r="H427" s="54">
        <v>8.199999999999999E-2</v>
      </c>
      <c r="I427" s="62">
        <f t="shared" si="51"/>
        <v>281.73598553345386</v>
      </c>
      <c r="J427" s="44">
        <v>467.4</v>
      </c>
      <c r="K427" s="57">
        <v>0.65900000000000003</v>
      </c>
      <c r="L427" s="66">
        <f t="shared" si="45"/>
        <v>346</v>
      </c>
      <c r="M427" s="90">
        <f t="shared" si="48"/>
        <v>6691.6</v>
      </c>
      <c r="N427" s="44">
        <v>5177.5</v>
      </c>
      <c r="O427" s="41">
        <v>9488.9</v>
      </c>
      <c r="P427" s="60">
        <f>G427*(1+X431)</f>
        <v>7159</v>
      </c>
      <c r="Q427" s="76">
        <f t="shared" si="49"/>
        <v>425</v>
      </c>
      <c r="R427" s="60"/>
      <c r="S427" s="80" t="e">
        <f t="shared" si="50"/>
        <v>#N/A</v>
      </c>
      <c r="T427" s="77">
        <f>E427+(E427*$X$5)</f>
        <v>27000</v>
      </c>
      <c r="U427" s="79">
        <f>(R427-J427)/ABS(J427)</f>
        <v>-1</v>
      </c>
      <c r="Z427" s="78"/>
    </row>
    <row r="428" spans="1:26">
      <c r="A428" s="49">
        <f t="shared" si="46"/>
        <v>455</v>
      </c>
      <c r="B428" s="51">
        <v>426</v>
      </c>
      <c r="C428" s="48">
        <v>29</v>
      </c>
      <c r="D428" s="15" t="s">
        <v>863</v>
      </c>
      <c r="E428" s="16">
        <v>7684</v>
      </c>
      <c r="F428" s="62">
        <f t="shared" si="47"/>
        <v>6141.6309012875536</v>
      </c>
      <c r="G428" s="60">
        <v>7155</v>
      </c>
      <c r="H428" s="54">
        <v>0.16500000000000001</v>
      </c>
      <c r="I428" s="62">
        <f t="shared" si="51"/>
        <v>842.87709497206708</v>
      </c>
      <c r="J428" s="44">
        <v>1207</v>
      </c>
      <c r="K428" s="57">
        <v>0.432</v>
      </c>
      <c r="L428" s="66">
        <f t="shared" si="45"/>
        <v>212</v>
      </c>
      <c r="M428" s="90">
        <f t="shared" si="48"/>
        <v>5948</v>
      </c>
      <c r="N428" s="44">
        <v>9313</v>
      </c>
      <c r="O428" s="41">
        <v>12606.6</v>
      </c>
      <c r="P428" s="60">
        <f>G428*(1+X432)</f>
        <v>7155</v>
      </c>
      <c r="Q428" s="76">
        <f t="shared" si="49"/>
        <v>426</v>
      </c>
      <c r="R428" s="60"/>
      <c r="S428" s="80" t="e">
        <f t="shared" si="50"/>
        <v>#N/A</v>
      </c>
      <c r="T428" s="77">
        <f>E428+(E428*$X$5)</f>
        <v>6915.6</v>
      </c>
      <c r="U428" s="79">
        <f>(R428-J428)/ABS(J428)</f>
        <v>-1</v>
      </c>
      <c r="Z428" s="78"/>
    </row>
    <row r="429" spans="1:26">
      <c r="A429" s="49">
        <f t="shared" si="46"/>
        <v>413</v>
      </c>
      <c r="B429" s="51">
        <v>427</v>
      </c>
      <c r="C429" s="48">
        <v>-14</v>
      </c>
      <c r="D429" s="15" t="s">
        <v>865</v>
      </c>
      <c r="E429" s="16">
        <v>7600</v>
      </c>
      <c r="F429" s="62">
        <f t="shared" si="47"/>
        <v>6861.8042226487523</v>
      </c>
      <c r="G429" s="60">
        <v>7150</v>
      </c>
      <c r="H429" s="54">
        <v>4.2000000000000003E-2</v>
      </c>
      <c r="I429" s="62">
        <f t="shared" si="51"/>
        <v>474.91039426523292</v>
      </c>
      <c r="J429" s="44">
        <v>530</v>
      </c>
      <c r="K429" s="57">
        <v>0.11600000000000001</v>
      </c>
      <c r="L429" s="66">
        <f t="shared" si="45"/>
        <v>332</v>
      </c>
      <c r="M429" s="90">
        <f t="shared" si="48"/>
        <v>6620</v>
      </c>
      <c r="N429" s="44">
        <v>63456</v>
      </c>
      <c r="O429" s="41">
        <v>8592.7000000000007</v>
      </c>
      <c r="P429" s="60">
        <f>G429*(1+X433)</f>
        <v>7150</v>
      </c>
      <c r="Q429" s="76">
        <f t="shared" si="49"/>
        <v>427</v>
      </c>
      <c r="R429" s="60"/>
      <c r="S429" s="80" t="e">
        <f t="shared" si="50"/>
        <v>#N/A</v>
      </c>
      <c r="T429" s="77">
        <f>E429+(E429*$X$5)</f>
        <v>6840</v>
      </c>
      <c r="U429" s="79">
        <f>(R429-J429)/ABS(J429)</f>
        <v>-1</v>
      </c>
      <c r="Z429" s="78"/>
    </row>
    <row r="430" spans="1:26">
      <c r="A430" s="49">
        <f t="shared" si="46"/>
        <v>480</v>
      </c>
      <c r="B430" s="51">
        <v>428</v>
      </c>
      <c r="C430" s="48">
        <v>52</v>
      </c>
      <c r="D430" s="15" t="s">
        <v>867</v>
      </c>
      <c r="E430" s="16">
        <v>4900</v>
      </c>
      <c r="F430" s="62">
        <f t="shared" si="47"/>
        <v>5817.0195439739418</v>
      </c>
      <c r="G430" s="60">
        <v>7143.3</v>
      </c>
      <c r="H430" s="54">
        <v>0.22800000000000001</v>
      </c>
      <c r="I430" s="62">
        <f t="shared" si="51"/>
        <v>535.57623478883329</v>
      </c>
      <c r="J430" s="44">
        <v>748.2</v>
      </c>
      <c r="K430" s="57">
        <v>0.39700000000000002</v>
      </c>
      <c r="L430" s="66">
        <f t="shared" si="45"/>
        <v>280</v>
      </c>
      <c r="M430" s="90">
        <f t="shared" si="48"/>
        <v>6395.1</v>
      </c>
      <c r="N430" s="44">
        <v>10244.6</v>
      </c>
      <c r="O430" s="41">
        <v>5283</v>
      </c>
      <c r="P430" s="60">
        <f>G430*(1+X434)</f>
        <v>7143.3</v>
      </c>
      <c r="Q430" s="76">
        <f t="shared" si="49"/>
        <v>428</v>
      </c>
      <c r="R430" s="60"/>
      <c r="S430" s="80" t="e">
        <f t="shared" si="50"/>
        <v>#N/A</v>
      </c>
      <c r="T430" s="77">
        <f>E430+(E430*$X$5)</f>
        <v>4410</v>
      </c>
      <c r="U430" s="79">
        <f>(R430-J430)/ABS(J430)</f>
        <v>-1</v>
      </c>
      <c r="Z430" s="78"/>
    </row>
    <row r="431" spans="1:26">
      <c r="A431" s="49">
        <f t="shared" si="46"/>
        <v>411</v>
      </c>
      <c r="B431" s="51">
        <v>429</v>
      </c>
      <c r="C431" s="48">
        <v>-18</v>
      </c>
      <c r="D431" s="15" t="s">
        <v>869</v>
      </c>
      <c r="E431" s="16">
        <v>41200</v>
      </c>
      <c r="F431" s="62">
        <f t="shared" si="47"/>
        <v>6869.6618357487932</v>
      </c>
      <c r="G431" s="60">
        <v>7110.1</v>
      </c>
      <c r="H431" s="54">
        <v>3.5000000000000003E-2</v>
      </c>
      <c r="I431" s="62">
        <f t="shared" si="51"/>
        <v>138.80813953488374</v>
      </c>
      <c r="J431" s="44">
        <v>-95.5</v>
      </c>
      <c r="K431" s="57">
        <v>-1.6879999999999999</v>
      </c>
      <c r="L431" s="66">
        <f t="shared" si="45"/>
        <v>470</v>
      </c>
      <c r="M431" s="90">
        <f t="shared" si="48"/>
        <v>7205.6</v>
      </c>
      <c r="N431" s="44">
        <v>4085.1</v>
      </c>
      <c r="O431" s="41">
        <v>1974.2</v>
      </c>
      <c r="P431" s="60">
        <f>G431*(1+X435)</f>
        <v>7110.1</v>
      </c>
      <c r="Q431" s="76">
        <f t="shared" si="49"/>
        <v>429</v>
      </c>
      <c r="R431" s="60"/>
      <c r="S431" s="80" t="e">
        <f t="shared" si="50"/>
        <v>#N/A</v>
      </c>
      <c r="T431" s="77">
        <f>E431+(E431*$X$5)</f>
        <v>37080</v>
      </c>
      <c r="U431" s="79">
        <f>(R431-J431)/ABS(J431)</f>
        <v>1</v>
      </c>
      <c r="Z431" s="78"/>
    </row>
    <row r="432" spans="1:26">
      <c r="A432" s="49">
        <f t="shared" si="46"/>
        <v>417</v>
      </c>
      <c r="B432" s="51">
        <v>430</v>
      </c>
      <c r="C432" s="48">
        <v>-13</v>
      </c>
      <c r="D432" s="15" t="s">
        <v>871</v>
      </c>
      <c r="E432" s="16">
        <v>7420</v>
      </c>
      <c r="F432" s="62">
        <f t="shared" si="47"/>
        <v>6704.640151515152</v>
      </c>
      <c r="G432" s="60">
        <v>7080.1</v>
      </c>
      <c r="H432" s="54">
        <v>5.5999999999999994E-2</v>
      </c>
      <c r="I432" s="62">
        <f t="shared" si="51"/>
        <v>90.692520775623251</v>
      </c>
      <c r="J432" s="44">
        <v>163.69999999999999</v>
      </c>
      <c r="K432" s="57">
        <v>0.80500000000000005</v>
      </c>
      <c r="L432" s="66">
        <f t="shared" si="45"/>
        <v>420</v>
      </c>
      <c r="M432" s="90">
        <f t="shared" si="48"/>
        <v>6916.4000000000005</v>
      </c>
      <c r="N432" s="44">
        <v>2775.9</v>
      </c>
      <c r="O432" s="41">
        <v>1954.8</v>
      </c>
      <c r="P432" s="60">
        <f>G432*(1+X436)</f>
        <v>7080.1</v>
      </c>
      <c r="Q432" s="76">
        <f t="shared" si="49"/>
        <v>430</v>
      </c>
      <c r="R432" s="60"/>
      <c r="S432" s="80" t="e">
        <f t="shared" si="50"/>
        <v>#N/A</v>
      </c>
      <c r="T432" s="77">
        <f>E432+(E432*$X$5)</f>
        <v>6678</v>
      </c>
      <c r="U432" s="79">
        <f>(R432-J432)/ABS(J432)</f>
        <v>-1</v>
      </c>
      <c r="Z432" s="78"/>
    </row>
    <row r="433" spans="1:26">
      <c r="A433" s="49">
        <f t="shared" si="46"/>
        <v>442</v>
      </c>
      <c r="B433" s="51">
        <v>431</v>
      </c>
      <c r="C433" s="48">
        <v>11</v>
      </c>
      <c r="D433" s="15" t="s">
        <v>873</v>
      </c>
      <c r="E433" s="16">
        <v>20000</v>
      </c>
      <c r="F433" s="62">
        <f t="shared" si="47"/>
        <v>6386.4253393665158</v>
      </c>
      <c r="G433" s="60">
        <v>7057</v>
      </c>
      <c r="H433" s="54">
        <v>0.105</v>
      </c>
      <c r="I433" s="62">
        <f t="shared" si="51"/>
        <v>288.97136797454931</v>
      </c>
      <c r="J433" s="44">
        <v>545</v>
      </c>
      <c r="K433" s="57">
        <v>0.88600000000000001</v>
      </c>
      <c r="L433" s="66">
        <f t="shared" si="45"/>
        <v>325</v>
      </c>
      <c r="M433" s="90">
        <f t="shared" si="48"/>
        <v>6512</v>
      </c>
      <c r="N433" s="44">
        <v>9771</v>
      </c>
      <c r="O433" s="41">
        <v>5163.3999999999996</v>
      </c>
      <c r="P433" s="60">
        <f>G433*(1+X437)</f>
        <v>7057</v>
      </c>
      <c r="Q433" s="76">
        <f t="shared" si="49"/>
        <v>431</v>
      </c>
      <c r="R433" s="60"/>
      <c r="S433" s="80" t="e">
        <f t="shared" si="50"/>
        <v>#N/A</v>
      </c>
      <c r="T433" s="77">
        <f>E433+(E433*$X$5)</f>
        <v>18000</v>
      </c>
      <c r="U433" s="79">
        <f>(R433-J433)/ABS(J433)</f>
        <v>-1</v>
      </c>
      <c r="Z433" s="78"/>
    </row>
    <row r="434" spans="1:26">
      <c r="A434" s="49">
        <f t="shared" si="46"/>
        <v>436</v>
      </c>
      <c r="B434" s="51">
        <v>432</v>
      </c>
      <c r="C434" s="48">
        <v>4</v>
      </c>
      <c r="D434" s="15" t="s">
        <v>875</v>
      </c>
      <c r="E434" s="16">
        <v>15000</v>
      </c>
      <c r="F434" s="62">
        <f t="shared" si="47"/>
        <v>6447.2426470588234</v>
      </c>
      <c r="G434" s="60">
        <v>7014.6</v>
      </c>
      <c r="H434" s="54">
        <v>8.8000000000000009E-2</v>
      </c>
      <c r="I434" s="62">
        <f t="shared" si="51"/>
        <v>668.47826086956513</v>
      </c>
      <c r="J434" s="44">
        <v>738</v>
      </c>
      <c r="K434" s="57">
        <v>0.104</v>
      </c>
      <c r="L434" s="66">
        <f t="shared" si="45"/>
        <v>283</v>
      </c>
      <c r="M434" s="90">
        <f t="shared" si="48"/>
        <v>6276.6</v>
      </c>
      <c r="N434" s="44">
        <v>6569.7</v>
      </c>
      <c r="O434" s="41">
        <v>9391</v>
      </c>
      <c r="P434" s="60">
        <f>G434*(1+X438)</f>
        <v>7014.6</v>
      </c>
      <c r="Q434" s="76">
        <f t="shared" si="49"/>
        <v>432</v>
      </c>
      <c r="R434" s="60"/>
      <c r="S434" s="80" t="e">
        <f t="shared" si="50"/>
        <v>#N/A</v>
      </c>
      <c r="T434" s="77">
        <f>E434+(E434*$X$5)</f>
        <v>13500</v>
      </c>
      <c r="U434" s="79">
        <f>(R434-J434)/ABS(J434)</f>
        <v>-1</v>
      </c>
      <c r="Z434" s="78"/>
    </row>
    <row r="435" spans="1:26">
      <c r="A435" s="49">
        <f t="shared" si="46"/>
        <v>465</v>
      </c>
      <c r="B435" s="51">
        <v>433</v>
      </c>
      <c r="C435" s="48">
        <v>32</v>
      </c>
      <c r="D435" s="15" t="s">
        <v>877</v>
      </c>
      <c r="E435" s="16">
        <v>18277</v>
      </c>
      <c r="F435" s="62">
        <f t="shared" si="47"/>
        <v>6053.4722222222226</v>
      </c>
      <c r="G435" s="60">
        <v>6973.6</v>
      </c>
      <c r="H435" s="54">
        <v>0.152</v>
      </c>
      <c r="I435" s="62">
        <f t="shared" si="51"/>
        <v>9.2655193607867243</v>
      </c>
      <c r="J435" s="44">
        <v>-120.6</v>
      </c>
      <c r="K435" s="57">
        <v>-14.016</v>
      </c>
      <c r="L435" s="66">
        <f t="shared" si="45"/>
        <v>471</v>
      </c>
      <c r="M435" s="90">
        <f t="shared" si="48"/>
        <v>7094.2000000000007</v>
      </c>
      <c r="N435" s="44">
        <v>1442.1</v>
      </c>
      <c r="O435" s="41">
        <v>166</v>
      </c>
      <c r="P435" s="60">
        <f>G435*(1+X439)</f>
        <v>6973.6</v>
      </c>
      <c r="Q435" s="76">
        <f t="shared" si="49"/>
        <v>433</v>
      </c>
      <c r="R435" s="60"/>
      <c r="S435" s="80" t="e">
        <f t="shared" si="50"/>
        <v>#N/A</v>
      </c>
      <c r="T435" s="77">
        <f>E435+(E435*$X$5)</f>
        <v>16449.3</v>
      </c>
      <c r="U435" s="79">
        <f>(R435-J435)/ABS(J435)</f>
        <v>1</v>
      </c>
      <c r="Z435" s="78"/>
    </row>
    <row r="436" spans="1:26">
      <c r="A436" s="49">
        <f t="shared" si="46"/>
        <v>448</v>
      </c>
      <c r="B436" s="51">
        <v>434</v>
      </c>
      <c r="C436" s="48">
        <v>14</v>
      </c>
      <c r="D436" s="15" t="s">
        <v>879</v>
      </c>
      <c r="E436" s="16">
        <v>6500</v>
      </c>
      <c r="F436" s="62">
        <f t="shared" si="47"/>
        <v>6269.0433212996386</v>
      </c>
      <c r="G436" s="60">
        <v>6946.1</v>
      </c>
      <c r="H436" s="54">
        <v>0.10800000000000001</v>
      </c>
      <c r="I436" s="62">
        <f t="shared" si="51"/>
        <v>549.2462311557789</v>
      </c>
      <c r="J436" s="44">
        <v>327.9</v>
      </c>
      <c r="K436" s="57">
        <v>-0.40300000000000002</v>
      </c>
      <c r="L436" s="66">
        <f t="shared" si="45"/>
        <v>381</v>
      </c>
      <c r="M436" s="90">
        <f t="shared" si="48"/>
        <v>6618.2000000000007</v>
      </c>
      <c r="N436" s="44">
        <v>8997.4</v>
      </c>
      <c r="O436" s="41">
        <v>3815.5</v>
      </c>
      <c r="P436" s="60">
        <f>G436*(1+X440)</f>
        <v>6946.1</v>
      </c>
      <c r="Q436" s="76">
        <f t="shared" si="49"/>
        <v>434</v>
      </c>
      <c r="R436" s="60"/>
      <c r="S436" s="80" t="e">
        <f t="shared" si="50"/>
        <v>#N/A</v>
      </c>
      <c r="T436" s="77">
        <f>E436+(E436*$X$5)</f>
        <v>5850</v>
      </c>
      <c r="U436" s="79">
        <f>(R436-J436)/ABS(J436)</f>
        <v>-1</v>
      </c>
      <c r="Z436" s="78"/>
    </row>
    <row r="437" spans="1:26">
      <c r="A437" s="49">
        <f t="shared" si="46"/>
        <v>454</v>
      </c>
      <c r="B437" s="51">
        <v>435</v>
      </c>
      <c r="C437" s="48">
        <v>19</v>
      </c>
      <c r="D437" s="15" t="s">
        <v>881</v>
      </c>
      <c r="E437" s="16">
        <v>30362</v>
      </c>
      <c r="F437" s="62">
        <f t="shared" si="47"/>
        <v>6158.0817051509775</v>
      </c>
      <c r="G437" s="60">
        <v>6934</v>
      </c>
      <c r="H437" s="54">
        <v>0.126</v>
      </c>
      <c r="I437" s="62">
        <f t="shared" si="51"/>
        <v>463.08479532163744</v>
      </c>
      <c r="J437" s="44">
        <v>633.5</v>
      </c>
      <c r="K437" s="57">
        <v>0.36799999999999999</v>
      </c>
      <c r="L437" s="66">
        <f t="shared" si="45"/>
        <v>307</v>
      </c>
      <c r="M437" s="90">
        <f t="shared" si="48"/>
        <v>6300.5</v>
      </c>
      <c r="N437" s="44">
        <v>16334</v>
      </c>
      <c r="O437" s="41">
        <v>14466.1</v>
      </c>
      <c r="P437" s="60">
        <f>G437*(1+X441)</f>
        <v>6934</v>
      </c>
      <c r="Q437" s="76">
        <f t="shared" si="49"/>
        <v>435</v>
      </c>
      <c r="R437" s="60"/>
      <c r="S437" s="80" t="e">
        <f t="shared" si="50"/>
        <v>#N/A</v>
      </c>
      <c r="T437" s="77">
        <f>E437+(E437*$X$5)</f>
        <v>27325.8</v>
      </c>
      <c r="U437" s="79">
        <f>(R437-J437)/ABS(J437)</f>
        <v>-1</v>
      </c>
      <c r="Z437" s="78"/>
    </row>
    <row r="438" spans="1:26">
      <c r="A438" s="49">
        <f t="shared" si="46"/>
        <v>428</v>
      </c>
      <c r="B438" s="51">
        <v>436</v>
      </c>
      <c r="C438" s="48">
        <v>-8</v>
      </c>
      <c r="D438" s="15" t="s">
        <v>883</v>
      </c>
      <c r="E438" s="16">
        <v>19000</v>
      </c>
      <c r="F438" s="62">
        <f t="shared" si="47"/>
        <v>6605.5449330783931</v>
      </c>
      <c r="G438" s="60">
        <v>6909.4</v>
      </c>
      <c r="H438" s="54">
        <v>4.5999999999999999E-2</v>
      </c>
      <c r="I438" s="62">
        <f t="shared" si="51"/>
        <v>347.19251336898395</v>
      </c>
      <c r="J438" s="44">
        <v>259.7</v>
      </c>
      <c r="K438" s="57">
        <v>-0.252</v>
      </c>
      <c r="L438" s="66">
        <f t="shared" si="45"/>
        <v>399</v>
      </c>
      <c r="M438" s="90">
        <f t="shared" si="48"/>
        <v>6649.7</v>
      </c>
      <c r="N438" s="44">
        <v>4440</v>
      </c>
      <c r="O438" s="41">
        <v>3656.9</v>
      </c>
      <c r="P438" s="60">
        <f>G438*(1+X442)</f>
        <v>6909.4</v>
      </c>
      <c r="Q438" s="76">
        <f t="shared" si="49"/>
        <v>436</v>
      </c>
      <c r="R438" s="60"/>
      <c r="S438" s="80" t="e">
        <f t="shared" si="50"/>
        <v>#N/A</v>
      </c>
      <c r="T438" s="77">
        <f>E438+(E438*$X$5)</f>
        <v>17100</v>
      </c>
      <c r="U438" s="79">
        <f>(R438-J438)/ABS(J438)</f>
        <v>-1</v>
      </c>
      <c r="Z438" s="78"/>
    </row>
    <row r="439" spans="1:26">
      <c r="A439" s="49">
        <f t="shared" si="46"/>
        <v>437</v>
      </c>
      <c r="B439" s="51">
        <v>437</v>
      </c>
      <c r="C439" s="48">
        <v>0</v>
      </c>
      <c r="D439" s="15" t="s">
        <v>885</v>
      </c>
      <c r="E439" s="16">
        <v>9300</v>
      </c>
      <c r="F439" s="62">
        <f t="shared" si="47"/>
        <v>6424.6268656716411</v>
      </c>
      <c r="G439" s="60">
        <v>6887.2</v>
      </c>
      <c r="H439" s="54">
        <v>7.2000000000000008E-2</v>
      </c>
      <c r="I439" s="62">
        <f t="shared" si="51"/>
        <v>89.977220956719833</v>
      </c>
      <c r="J439" s="44">
        <v>39.5</v>
      </c>
      <c r="K439" s="57">
        <v>-0.56100000000000005</v>
      </c>
      <c r="L439" s="66">
        <f t="shared" si="45"/>
        <v>450</v>
      </c>
      <c r="M439" s="90">
        <f t="shared" si="48"/>
        <v>6847.7</v>
      </c>
      <c r="N439" s="44">
        <v>25344.9</v>
      </c>
      <c r="O439" s="41">
        <v>8854.7000000000007</v>
      </c>
      <c r="P439" s="60">
        <f>G439*(1+X443)</f>
        <v>6887.2</v>
      </c>
      <c r="Q439" s="76">
        <f t="shared" si="49"/>
        <v>437</v>
      </c>
      <c r="R439" s="60"/>
      <c r="S439" s="80" t="e">
        <f t="shared" si="50"/>
        <v>#N/A</v>
      </c>
      <c r="T439" s="77">
        <f>E439+(E439*$X$5)</f>
        <v>8370</v>
      </c>
      <c r="U439" s="79">
        <f>(R439-J439)/ABS(J439)</f>
        <v>-1</v>
      </c>
      <c r="Z439" s="78"/>
    </row>
    <row r="440" spans="1:26">
      <c r="A440" s="49">
        <f t="shared" si="46"/>
        <v>410</v>
      </c>
      <c r="B440" s="51">
        <v>438</v>
      </c>
      <c r="C440" s="48">
        <v>-28</v>
      </c>
      <c r="D440" s="15" t="s">
        <v>887</v>
      </c>
      <c r="E440" s="16">
        <v>26500</v>
      </c>
      <c r="F440" s="62">
        <f t="shared" si="47"/>
        <v>6870.1298701298711</v>
      </c>
      <c r="G440" s="60">
        <v>6877</v>
      </c>
      <c r="H440" s="54">
        <v>1E-3</v>
      </c>
      <c r="I440" s="62">
        <f t="shared" si="51"/>
        <v>179.97198879551823</v>
      </c>
      <c r="J440" s="44">
        <v>257</v>
      </c>
      <c r="K440" s="57">
        <v>0.42799999999999999</v>
      </c>
      <c r="L440" s="66">
        <f t="shared" si="45"/>
        <v>401</v>
      </c>
      <c r="M440" s="90">
        <f t="shared" si="48"/>
        <v>6620</v>
      </c>
      <c r="N440" s="44">
        <v>9699</v>
      </c>
      <c r="O440" s="41">
        <v>2915.8</v>
      </c>
      <c r="P440" s="60">
        <f>G440*(1+X444)</f>
        <v>6877</v>
      </c>
      <c r="Q440" s="76">
        <f t="shared" si="49"/>
        <v>438</v>
      </c>
      <c r="R440" s="60"/>
      <c r="S440" s="80" t="e">
        <f t="shared" si="50"/>
        <v>#N/A</v>
      </c>
      <c r="T440" s="77">
        <f>E440+(E440*$X$5)</f>
        <v>23850</v>
      </c>
      <c r="U440" s="79">
        <f>(R440-J440)/ABS(J440)</f>
        <v>-1</v>
      </c>
      <c r="Z440" s="78"/>
    </row>
    <row r="441" spans="1:26">
      <c r="A441" s="49">
        <f t="shared" si="46"/>
        <v>434</v>
      </c>
      <c r="B441" s="51">
        <v>439</v>
      </c>
      <c r="C441" s="48">
        <v>-5</v>
      </c>
      <c r="D441" s="15" t="s">
        <v>889</v>
      </c>
      <c r="E441" s="16">
        <v>8200</v>
      </c>
      <c r="F441" s="62">
        <f t="shared" si="47"/>
        <v>6454.8356807511736</v>
      </c>
      <c r="G441" s="60">
        <v>6874.4</v>
      </c>
      <c r="H441" s="54">
        <v>6.5000000000000002E-2</v>
      </c>
      <c r="I441" s="62">
        <f t="shared" si="51"/>
        <v>139.0728476821192</v>
      </c>
      <c r="J441" s="44">
        <v>168</v>
      </c>
      <c r="K441" s="57">
        <v>0.20799999999999999</v>
      </c>
      <c r="L441" s="66">
        <f t="shared" si="45"/>
        <v>417</v>
      </c>
      <c r="M441" s="90">
        <f t="shared" si="48"/>
        <v>6706.4</v>
      </c>
      <c r="N441" s="44">
        <v>2695.4</v>
      </c>
      <c r="O441" s="41">
        <v>1352.5</v>
      </c>
      <c r="P441" s="60">
        <f>G441*(1+X445)</f>
        <v>6874.4</v>
      </c>
      <c r="Q441" s="76">
        <f t="shared" si="49"/>
        <v>439</v>
      </c>
      <c r="R441" s="60"/>
      <c r="S441" s="80" t="e">
        <f t="shared" si="50"/>
        <v>#N/A</v>
      </c>
      <c r="T441" s="77">
        <f>E441+(E441*$X$5)</f>
        <v>7380</v>
      </c>
      <c r="U441" s="79">
        <f>(R441-J441)/ABS(J441)</f>
        <v>-1</v>
      </c>
      <c r="Z441" s="78"/>
    </row>
    <row r="442" spans="1:26">
      <c r="A442" s="49">
        <f t="shared" si="46"/>
        <v>429</v>
      </c>
      <c r="B442" s="51">
        <v>440</v>
      </c>
      <c r="C442" s="48">
        <v>-11</v>
      </c>
      <c r="D442" s="15" t="s">
        <v>891</v>
      </c>
      <c r="E442" s="16">
        <v>8291</v>
      </c>
      <c r="F442" s="62">
        <f t="shared" si="47"/>
        <v>6583.333333333333</v>
      </c>
      <c r="G442" s="60">
        <v>6873</v>
      </c>
      <c r="H442" s="54">
        <v>4.4000000000000004E-2</v>
      </c>
      <c r="I442" s="62">
        <f t="shared" si="51"/>
        <v>460.0840336134454</v>
      </c>
      <c r="J442" s="44">
        <v>657</v>
      </c>
      <c r="K442" s="57">
        <v>0.42799999999999999</v>
      </c>
      <c r="L442" s="66">
        <f t="shared" si="45"/>
        <v>299</v>
      </c>
      <c r="M442" s="90">
        <f t="shared" si="48"/>
        <v>6216</v>
      </c>
      <c r="N442" s="44">
        <v>24529</v>
      </c>
      <c r="O442" s="41">
        <v>15760</v>
      </c>
      <c r="P442" s="60">
        <f>G442*(1+X446)</f>
        <v>6873</v>
      </c>
      <c r="Q442" s="76">
        <f t="shared" si="49"/>
        <v>440</v>
      </c>
      <c r="R442" s="60"/>
      <c r="S442" s="80" t="e">
        <f t="shared" si="50"/>
        <v>#N/A</v>
      </c>
      <c r="T442" s="77">
        <f>E442+(E442*$X$5)</f>
        <v>7461.9</v>
      </c>
      <c r="U442" s="79">
        <f>(R442-J442)/ABS(J442)</f>
        <v>-1</v>
      </c>
      <c r="Z442" s="78"/>
    </row>
    <row r="443" spans="1:26">
      <c r="A443" s="49">
        <f t="shared" si="46"/>
        <v>464</v>
      </c>
      <c r="B443" s="51">
        <v>441</v>
      </c>
      <c r="C443" s="48">
        <v>23</v>
      </c>
      <c r="D443" s="15" t="s">
        <v>893</v>
      </c>
      <c r="E443" s="16">
        <v>17400</v>
      </c>
      <c r="F443" s="62">
        <f t="shared" si="47"/>
        <v>6059.6102745792741</v>
      </c>
      <c r="G443" s="60">
        <v>6841.3</v>
      </c>
      <c r="H443" s="54">
        <v>0.129</v>
      </c>
      <c r="I443" s="62">
        <f t="shared" si="51"/>
        <v>395.67901234567887</v>
      </c>
      <c r="J443" s="44">
        <v>-128.19999999999999</v>
      </c>
      <c r="K443" s="57">
        <v>-1.3240000000000001</v>
      </c>
      <c r="L443" s="66">
        <f t="shared" si="45"/>
        <v>472</v>
      </c>
      <c r="M443" s="90">
        <f t="shared" si="48"/>
        <v>6969.5</v>
      </c>
      <c r="N443" s="44">
        <v>33306.300000000003</v>
      </c>
      <c r="O443" s="41">
        <v>13813.2</v>
      </c>
      <c r="P443" s="60">
        <f>G443*(1+X447)</f>
        <v>6841.3</v>
      </c>
      <c r="Q443" s="76">
        <f t="shared" si="49"/>
        <v>441</v>
      </c>
      <c r="R443" s="60"/>
      <c r="S443" s="80" t="e">
        <f t="shared" si="50"/>
        <v>#N/A</v>
      </c>
      <c r="T443" s="77">
        <f>E443+(E443*$X$5)</f>
        <v>15660</v>
      </c>
      <c r="U443" s="79">
        <f>(R443-J443)/ABS(J443)</f>
        <v>1</v>
      </c>
      <c r="Z443" s="78"/>
    </row>
    <row r="444" spans="1:26">
      <c r="A444" s="49">
        <f t="shared" si="46"/>
        <v>398</v>
      </c>
      <c r="B444" s="51">
        <v>442</v>
      </c>
      <c r="C444" s="48">
        <v>-44</v>
      </c>
      <c r="D444" s="15" t="s">
        <v>895</v>
      </c>
      <c r="E444" s="16">
        <v>2615</v>
      </c>
      <c r="F444" s="62">
        <f t="shared" si="47"/>
        <v>7118.0208333333339</v>
      </c>
      <c r="G444" s="60">
        <v>6833.3</v>
      </c>
      <c r="H444" s="54">
        <v>-0.04</v>
      </c>
      <c r="I444" s="62">
        <f t="shared" si="51"/>
        <v>1471.1832061068701</v>
      </c>
      <c r="J444" s="44">
        <v>1541.8</v>
      </c>
      <c r="K444" s="57">
        <v>4.8000000000000001E-2</v>
      </c>
      <c r="L444" s="66">
        <f t="shared" si="45"/>
        <v>183</v>
      </c>
      <c r="M444" s="90">
        <f t="shared" si="48"/>
        <v>5291.5</v>
      </c>
      <c r="N444" s="44">
        <v>28924.7</v>
      </c>
      <c r="O444" s="41">
        <v>23030.9</v>
      </c>
      <c r="P444" s="60">
        <f>G444*(1+X448)</f>
        <v>6833.3</v>
      </c>
      <c r="Q444" s="76">
        <f t="shared" si="49"/>
        <v>442</v>
      </c>
      <c r="R444" s="60"/>
      <c r="S444" s="80" t="e">
        <f t="shared" si="50"/>
        <v>#N/A</v>
      </c>
      <c r="T444" s="77">
        <f>E444+(E444*$X$5)</f>
        <v>2353.5</v>
      </c>
      <c r="U444" s="79">
        <f>(R444-J444)/ABS(J444)</f>
        <v>-1</v>
      </c>
      <c r="Z444" s="78"/>
    </row>
    <row r="445" spans="1:26">
      <c r="A445" s="49">
        <f t="shared" si="46"/>
        <v>461</v>
      </c>
      <c r="B445" s="51">
        <v>443</v>
      </c>
      <c r="C445" s="48">
        <v>18</v>
      </c>
      <c r="D445" s="15" t="s">
        <v>897</v>
      </c>
      <c r="E445" s="16">
        <v>9500</v>
      </c>
      <c r="F445" s="62">
        <f t="shared" si="47"/>
        <v>6082.2479928635148</v>
      </c>
      <c r="G445" s="60">
        <v>6818.2</v>
      </c>
      <c r="H445" s="54">
        <v>0.121</v>
      </c>
      <c r="I445" s="62">
        <f t="shared" si="51"/>
        <v>6.2</v>
      </c>
      <c r="J445" s="44">
        <v>186</v>
      </c>
      <c r="K445" s="57">
        <v>29</v>
      </c>
      <c r="L445" s="66">
        <f t="shared" si="45"/>
        <v>414</v>
      </c>
      <c r="M445" s="90">
        <f t="shared" si="48"/>
        <v>6632.2</v>
      </c>
      <c r="N445" s="44">
        <v>4515.7</v>
      </c>
      <c r="O445" s="41">
        <v>869.8</v>
      </c>
      <c r="P445" s="60">
        <f>G445*(1+X449)</f>
        <v>6818.2</v>
      </c>
      <c r="Q445" s="76">
        <f t="shared" si="49"/>
        <v>443</v>
      </c>
      <c r="R445" s="60"/>
      <c r="S445" s="80" t="e">
        <f t="shared" si="50"/>
        <v>#N/A</v>
      </c>
      <c r="T445" s="77">
        <f>E445+(E445*$X$5)</f>
        <v>8550</v>
      </c>
      <c r="U445" s="79">
        <f>(R445-J445)/ABS(J445)</f>
        <v>-1</v>
      </c>
      <c r="Z445" s="78"/>
    </row>
    <row r="446" spans="1:26">
      <c r="A446" s="49">
        <f t="shared" si="46"/>
        <v>433</v>
      </c>
      <c r="B446" s="51">
        <v>444</v>
      </c>
      <c r="C446" s="48">
        <v>-11</v>
      </c>
      <c r="D446" s="15" t="s">
        <v>899</v>
      </c>
      <c r="E446" s="16">
        <v>68000</v>
      </c>
      <c r="F446" s="62">
        <f t="shared" si="47"/>
        <v>6480</v>
      </c>
      <c r="G446" s="60">
        <v>6804</v>
      </c>
      <c r="H446" s="54">
        <v>0.05</v>
      </c>
      <c r="I446" s="62">
        <f t="shared" si="51"/>
        <v>61.895702775290964</v>
      </c>
      <c r="J446" s="44">
        <v>553.1</v>
      </c>
      <c r="K446" s="57">
        <v>7.9359999999999999</v>
      </c>
      <c r="L446" s="66">
        <f t="shared" si="45"/>
        <v>324</v>
      </c>
      <c r="M446" s="90">
        <f t="shared" si="48"/>
        <v>6250.9</v>
      </c>
      <c r="N446" s="44">
        <v>7256</v>
      </c>
      <c r="O446" s="41">
        <v>6463.1</v>
      </c>
      <c r="P446" s="60">
        <f>G446*(1+X450)</f>
        <v>6804</v>
      </c>
      <c r="Q446" s="76">
        <f t="shared" si="49"/>
        <v>444</v>
      </c>
      <c r="R446" s="60"/>
      <c r="S446" s="80" t="e">
        <f t="shared" si="50"/>
        <v>#N/A</v>
      </c>
      <c r="T446" s="77">
        <f>E446+(E446*$X$5)</f>
        <v>61200</v>
      </c>
      <c r="U446" s="79">
        <f>(R446-J446)/ABS(J446)</f>
        <v>-1</v>
      </c>
      <c r="Z446" s="78"/>
    </row>
    <row r="447" spans="1:26">
      <c r="A447" s="49">
        <f t="shared" si="46"/>
        <v>406</v>
      </c>
      <c r="B447" s="51">
        <v>445</v>
      </c>
      <c r="C447" s="48">
        <v>-39</v>
      </c>
      <c r="D447" s="15" t="s">
        <v>901</v>
      </c>
      <c r="E447" s="16">
        <v>39500</v>
      </c>
      <c r="F447" s="62">
        <f t="shared" si="47"/>
        <v>6938.9795918367345</v>
      </c>
      <c r="G447" s="60">
        <v>6800.2</v>
      </c>
      <c r="H447" s="54">
        <v>-0.02</v>
      </c>
      <c r="I447" s="62" t="e">
        <f t="shared" si="51"/>
        <v>#VALUE!</v>
      </c>
      <c r="J447" s="44">
        <v>-11</v>
      </c>
      <c r="K447" s="57" t="s">
        <v>14</v>
      </c>
      <c r="L447" s="66">
        <f t="shared" si="45"/>
        <v>458</v>
      </c>
      <c r="M447" s="90">
        <f t="shared" si="48"/>
        <v>6811.2</v>
      </c>
      <c r="N447" s="44">
        <v>3640.8</v>
      </c>
      <c r="O447" s="41">
        <v>332.5</v>
      </c>
      <c r="P447" s="60">
        <f>G447*(1+X451)</f>
        <v>6800.2</v>
      </c>
      <c r="Q447" s="76">
        <f t="shared" si="49"/>
        <v>445</v>
      </c>
      <c r="R447" s="60"/>
      <c r="S447" s="80" t="e">
        <f t="shared" si="50"/>
        <v>#N/A</v>
      </c>
      <c r="T447" s="77">
        <f>E447+(E447*$X$5)</f>
        <v>35550</v>
      </c>
      <c r="U447" s="79">
        <f>(R447-J447)/ABS(J447)</f>
        <v>1</v>
      </c>
      <c r="Z447" s="78"/>
    </row>
    <row r="448" spans="1:26">
      <c r="A448" s="49">
        <f t="shared" si="46"/>
        <v>446</v>
      </c>
      <c r="B448" s="51">
        <v>446</v>
      </c>
      <c r="C448" s="48">
        <v>0</v>
      </c>
      <c r="D448" s="15" t="s">
        <v>903</v>
      </c>
      <c r="E448" s="16">
        <v>12124</v>
      </c>
      <c r="F448" s="62">
        <f t="shared" si="47"/>
        <v>4720.8913649025071</v>
      </c>
      <c r="G448" s="60">
        <v>6779.2</v>
      </c>
      <c r="H448" s="54">
        <v>0.436</v>
      </c>
      <c r="I448" s="62" t="e">
        <f t="shared" si="51"/>
        <v>#VALUE!</v>
      </c>
      <c r="J448" s="44">
        <v>-504.1</v>
      </c>
      <c r="K448" s="57" t="s">
        <v>14</v>
      </c>
      <c r="L448" s="66">
        <f t="shared" si="45"/>
        <v>485</v>
      </c>
      <c r="M448" s="90">
        <f t="shared" si="48"/>
        <v>7283.3</v>
      </c>
      <c r="N448" s="44">
        <v>1890.9</v>
      </c>
      <c r="O448" s="41">
        <v>13524.3</v>
      </c>
      <c r="P448" s="60">
        <f>G448*(1+X452)</f>
        <v>6779.2</v>
      </c>
      <c r="Q448" s="76">
        <f t="shared" si="49"/>
        <v>446</v>
      </c>
      <c r="R448" s="60"/>
      <c r="S448" s="80" t="e">
        <f t="shared" si="50"/>
        <v>#N/A</v>
      </c>
      <c r="T448" s="77">
        <f>E448+(E448*$X$5)</f>
        <v>10911.6</v>
      </c>
      <c r="U448" s="79">
        <f>(R448-J448)/ABS(J448)</f>
        <v>1</v>
      </c>
      <c r="Z448" s="78"/>
    </row>
    <row r="449" spans="1:26">
      <c r="A449" s="49">
        <f t="shared" si="46"/>
        <v>460</v>
      </c>
      <c r="B449" s="51">
        <v>447</v>
      </c>
      <c r="C449" s="48">
        <v>13</v>
      </c>
      <c r="D449" s="15" t="s">
        <v>905</v>
      </c>
      <c r="E449" s="16">
        <v>19969</v>
      </c>
      <c r="F449" s="62">
        <f t="shared" si="47"/>
        <v>6091.8918918918916</v>
      </c>
      <c r="G449" s="60">
        <v>6762</v>
      </c>
      <c r="H449" s="54">
        <v>0.11</v>
      </c>
      <c r="I449" s="62">
        <f t="shared" si="51"/>
        <v>1262.7422828427852</v>
      </c>
      <c r="J449" s="44">
        <v>1759</v>
      </c>
      <c r="K449" s="57">
        <v>0.39300000000000002</v>
      </c>
      <c r="L449" s="66">
        <f t="shared" si="45"/>
        <v>161</v>
      </c>
      <c r="M449" s="90">
        <f t="shared" si="48"/>
        <v>5003</v>
      </c>
      <c r="N449" s="44">
        <v>125688</v>
      </c>
      <c r="O449" s="41">
        <v>14401</v>
      </c>
      <c r="P449" s="60">
        <f>G449*(1+X453)</f>
        <v>6762</v>
      </c>
      <c r="Q449" s="76">
        <f t="shared" si="49"/>
        <v>447</v>
      </c>
      <c r="R449" s="60"/>
      <c r="S449" s="80" t="e">
        <f t="shared" si="50"/>
        <v>#N/A</v>
      </c>
      <c r="T449" s="77">
        <f>E449+(E449*$X$5)</f>
        <v>17972.099999999999</v>
      </c>
      <c r="U449" s="79">
        <f>(R449-J449)/ABS(J449)</f>
        <v>-1</v>
      </c>
      <c r="Z449" s="78"/>
    </row>
    <row r="450" spans="1:26">
      <c r="A450" s="49">
        <f t="shared" si="46"/>
        <v>447</v>
      </c>
      <c r="B450" s="51">
        <v>448</v>
      </c>
      <c r="C450" s="48">
        <v>-1</v>
      </c>
      <c r="D450" s="15" t="s">
        <v>907</v>
      </c>
      <c r="E450" s="16">
        <v>26000</v>
      </c>
      <c r="F450" s="62">
        <f t="shared" si="47"/>
        <v>6307.6995305164319</v>
      </c>
      <c r="G450" s="60">
        <v>6717.7</v>
      </c>
      <c r="H450" s="54">
        <v>6.5000000000000002E-2</v>
      </c>
      <c r="I450" s="62">
        <f t="shared" si="51"/>
        <v>747.25848563968668</v>
      </c>
      <c r="J450" s="44">
        <v>572.4</v>
      </c>
      <c r="K450" s="57">
        <v>-0.23400000000000001</v>
      </c>
      <c r="L450" s="66">
        <f t="shared" si="45"/>
        <v>319</v>
      </c>
      <c r="M450" s="90">
        <f t="shared" si="48"/>
        <v>6145.3</v>
      </c>
      <c r="N450" s="44">
        <v>13216.3</v>
      </c>
      <c r="O450" s="41">
        <v>12843.5</v>
      </c>
      <c r="P450" s="60">
        <f>G450*(1+X454)</f>
        <v>6717.7</v>
      </c>
      <c r="Q450" s="76">
        <f t="shared" si="49"/>
        <v>448</v>
      </c>
      <c r="R450" s="60"/>
      <c r="S450" s="80" t="e">
        <f t="shared" si="50"/>
        <v>#N/A</v>
      </c>
      <c r="T450" s="77">
        <f>E450+(E450*$X$5)</f>
        <v>23400</v>
      </c>
      <c r="U450" s="79">
        <f>(R450-J450)/ABS(J450)</f>
        <v>-1</v>
      </c>
      <c r="Z450" s="78"/>
    </row>
    <row r="451" spans="1:26">
      <c r="A451" s="49">
        <f t="shared" si="46"/>
        <v>471</v>
      </c>
      <c r="B451" s="51">
        <v>449</v>
      </c>
      <c r="C451" s="48">
        <v>22</v>
      </c>
      <c r="D451" s="15" t="s">
        <v>909</v>
      </c>
      <c r="E451" s="16">
        <v>30000</v>
      </c>
      <c r="F451" s="62">
        <f t="shared" si="47"/>
        <v>5886.590709903594</v>
      </c>
      <c r="G451" s="60">
        <v>6716.6</v>
      </c>
      <c r="H451" s="54">
        <v>0.14099999999999999</v>
      </c>
      <c r="I451" s="62">
        <f t="shared" si="51"/>
        <v>555.31197301854979</v>
      </c>
      <c r="J451" s="44">
        <v>658.6</v>
      </c>
      <c r="K451" s="57">
        <v>0.186</v>
      </c>
      <c r="L451" s="66">
        <f t="shared" ref="L451:L502" si="52">RANK(J451,$J$3:$J$502,0)</f>
        <v>297</v>
      </c>
      <c r="M451" s="90">
        <f t="shared" si="48"/>
        <v>6058</v>
      </c>
      <c r="N451" s="44">
        <v>3191.2</v>
      </c>
      <c r="O451" s="41">
        <v>20683.900000000001</v>
      </c>
      <c r="P451" s="60">
        <f>G451*(1+X455)</f>
        <v>6716.6</v>
      </c>
      <c r="Q451" s="76">
        <f t="shared" si="49"/>
        <v>449</v>
      </c>
      <c r="R451" s="60"/>
      <c r="S451" s="80" t="e">
        <f t="shared" si="50"/>
        <v>#N/A</v>
      </c>
      <c r="T451" s="77">
        <f>E451+(E451*$X$5)</f>
        <v>27000</v>
      </c>
      <c r="U451" s="79">
        <f>(R451-J451)/ABS(J451)</f>
        <v>-1</v>
      </c>
      <c r="Z451" s="78"/>
    </row>
    <row r="452" spans="1:26">
      <c r="A452" s="49">
        <f t="shared" ref="A452:A502" si="53">B452+C452</f>
        <v>473</v>
      </c>
      <c r="B452" s="51">
        <v>450</v>
      </c>
      <c r="C452" s="48">
        <v>23</v>
      </c>
      <c r="D452" s="15" t="s">
        <v>911</v>
      </c>
      <c r="E452" s="16">
        <v>7400</v>
      </c>
      <c r="F452" s="62">
        <f t="shared" ref="F452:F502" si="54">G452/(1+H452)</f>
        <v>5871.2160979877517</v>
      </c>
      <c r="G452" s="60">
        <v>6710.8</v>
      </c>
      <c r="H452" s="54">
        <v>0.14300000000000002</v>
      </c>
      <c r="I452" s="62">
        <f t="shared" si="51"/>
        <v>1198.2352941176471</v>
      </c>
      <c r="J452" s="44">
        <v>2444.4</v>
      </c>
      <c r="K452" s="57">
        <v>1.04</v>
      </c>
      <c r="L452" s="66">
        <f t="shared" si="52"/>
        <v>120</v>
      </c>
      <c r="M452" s="90">
        <f t="shared" ref="M452:M502" si="55">G452-J452</f>
        <v>4266.3999999999996</v>
      </c>
      <c r="N452" s="44">
        <v>11734.5</v>
      </c>
      <c r="O452" s="41">
        <v>44871.4</v>
      </c>
      <c r="P452" s="60">
        <f>G452*(1+X456)</f>
        <v>6710.8</v>
      </c>
      <c r="Q452" s="76">
        <f t="shared" ref="Q452:Q502" si="56">RANK(P452,$P$3:$P$502,0)</f>
        <v>450</v>
      </c>
      <c r="R452" s="60"/>
      <c r="S452" s="80" t="e">
        <f t="shared" ref="S452:S502" si="57">RANK(R452,$R$3:$R$502,0)</f>
        <v>#N/A</v>
      </c>
      <c r="T452" s="77">
        <f>E452+(E452*$X$5)</f>
        <v>6660</v>
      </c>
      <c r="U452" s="79">
        <f>(R452-J452)/ABS(J452)</f>
        <v>-1</v>
      </c>
      <c r="Z452" s="78"/>
    </row>
    <row r="453" spans="1:26">
      <c r="A453" s="49">
        <f t="shared" si="53"/>
        <v>459</v>
      </c>
      <c r="B453" s="51">
        <v>451</v>
      </c>
      <c r="C453" s="48">
        <v>8</v>
      </c>
      <c r="D453" s="15" t="s">
        <v>913</v>
      </c>
      <c r="E453" s="16">
        <v>44000</v>
      </c>
      <c r="F453" s="62">
        <f t="shared" si="54"/>
        <v>6112.282309807516</v>
      </c>
      <c r="G453" s="60">
        <v>6668.5</v>
      </c>
      <c r="H453" s="54">
        <v>9.0999999999999998E-2</v>
      </c>
      <c r="I453" s="62">
        <f t="shared" si="51"/>
        <v>384.69387755102036</v>
      </c>
      <c r="J453" s="44">
        <v>414.7</v>
      </c>
      <c r="K453" s="57">
        <v>7.8E-2</v>
      </c>
      <c r="L453" s="66">
        <f t="shared" si="52"/>
        <v>361</v>
      </c>
      <c r="M453" s="90">
        <f t="shared" si="55"/>
        <v>6253.8</v>
      </c>
      <c r="N453" s="44">
        <v>3079.2</v>
      </c>
      <c r="O453" s="41">
        <v>10509.6</v>
      </c>
      <c r="P453" s="60">
        <f>G453*(1+X457)</f>
        <v>6668.5</v>
      </c>
      <c r="Q453" s="76">
        <f t="shared" si="56"/>
        <v>451</v>
      </c>
      <c r="R453" s="60"/>
      <c r="S453" s="80" t="e">
        <f t="shared" si="57"/>
        <v>#N/A</v>
      </c>
      <c r="T453" s="77">
        <f>E453+(E453*$X$5)</f>
        <v>39600</v>
      </c>
      <c r="U453" s="79">
        <f>(R453-J453)/ABS(J453)</f>
        <v>-1</v>
      </c>
      <c r="Z453" s="78"/>
    </row>
    <row r="454" spans="1:26">
      <c r="A454" s="49">
        <f t="shared" si="53"/>
        <v>445</v>
      </c>
      <c r="B454" s="51">
        <v>452</v>
      </c>
      <c r="C454" s="48">
        <v>-7</v>
      </c>
      <c r="D454" s="15" t="s">
        <v>915</v>
      </c>
      <c r="E454" s="16">
        <v>23000</v>
      </c>
      <c r="F454" s="62">
        <f t="shared" si="54"/>
        <v>6312.5</v>
      </c>
      <c r="G454" s="60">
        <v>6666</v>
      </c>
      <c r="H454" s="54">
        <v>5.5999999999999994E-2</v>
      </c>
      <c r="I454" s="62">
        <f t="shared" si="51"/>
        <v>825.11556240369794</v>
      </c>
      <c r="J454" s="44">
        <v>535.5</v>
      </c>
      <c r="K454" s="57">
        <v>-0.35099999999999998</v>
      </c>
      <c r="L454" s="66">
        <f t="shared" si="52"/>
        <v>328</v>
      </c>
      <c r="M454" s="90">
        <f t="shared" si="55"/>
        <v>6130.5</v>
      </c>
      <c r="N454" s="44">
        <v>6262</v>
      </c>
      <c r="O454" s="41">
        <v>20975.200000000001</v>
      </c>
      <c r="P454" s="60">
        <f>G454*(1+X458)</f>
        <v>6666</v>
      </c>
      <c r="Q454" s="76">
        <f t="shared" si="56"/>
        <v>452</v>
      </c>
      <c r="R454" s="60"/>
      <c r="S454" s="80" t="e">
        <f t="shared" si="57"/>
        <v>#N/A</v>
      </c>
      <c r="T454" s="77">
        <f>E454+(E454*$X$5)</f>
        <v>20700</v>
      </c>
      <c r="U454" s="79">
        <f>(R454-J454)/ABS(J454)</f>
        <v>-1</v>
      </c>
      <c r="Z454" s="78"/>
    </row>
    <row r="455" spans="1:26">
      <c r="A455" s="49">
        <f t="shared" si="53"/>
        <v>486</v>
      </c>
      <c r="B455" s="51">
        <v>453</v>
      </c>
      <c r="C455" s="48">
        <v>33</v>
      </c>
      <c r="D455" s="15" t="s">
        <v>917</v>
      </c>
      <c r="E455" s="16">
        <v>18800</v>
      </c>
      <c r="F455" s="62">
        <f t="shared" si="54"/>
        <v>5715.7939914163089</v>
      </c>
      <c r="G455" s="60">
        <v>6658.9</v>
      </c>
      <c r="H455" s="54">
        <v>0.16500000000000001</v>
      </c>
      <c r="I455" s="62">
        <f t="shared" si="51"/>
        <v>1199.0755007704161</v>
      </c>
      <c r="J455" s="44">
        <v>1556.4</v>
      </c>
      <c r="K455" s="57">
        <v>0.29799999999999999</v>
      </c>
      <c r="L455" s="66">
        <f t="shared" si="52"/>
        <v>180</v>
      </c>
      <c r="M455" s="90">
        <f t="shared" si="55"/>
        <v>5102.5</v>
      </c>
      <c r="N455" s="44">
        <v>132212.5</v>
      </c>
      <c r="O455" s="41">
        <v>19754.400000000001</v>
      </c>
      <c r="P455" s="60">
        <f>G455*(1+X459)</f>
        <v>6658.9</v>
      </c>
      <c r="Q455" s="76">
        <f t="shared" si="56"/>
        <v>453</v>
      </c>
      <c r="R455" s="60"/>
      <c r="S455" s="80" t="e">
        <f t="shared" si="57"/>
        <v>#N/A</v>
      </c>
      <c r="T455" s="77">
        <f>E455+(E455*$X$5)</f>
        <v>16920</v>
      </c>
      <c r="U455" s="79">
        <f>(R455-J455)/ABS(J455)</f>
        <v>-1</v>
      </c>
      <c r="Z455" s="78"/>
    </row>
    <row r="456" spans="1:26">
      <c r="A456" s="49">
        <f t="shared" si="53"/>
        <v>451</v>
      </c>
      <c r="B456" s="51">
        <v>454</v>
      </c>
      <c r="C456" s="48">
        <v>-3</v>
      </c>
      <c r="D456" s="15" t="s">
        <v>919</v>
      </c>
      <c r="E456" s="16">
        <v>7000</v>
      </c>
      <c r="F456" s="62">
        <f t="shared" si="54"/>
        <v>6180.6331471135936</v>
      </c>
      <c r="G456" s="60">
        <v>6638</v>
      </c>
      <c r="H456" s="54">
        <v>7.400000000000001E-2</v>
      </c>
      <c r="I456" s="62">
        <f t="shared" si="51"/>
        <v>745.8770614692653</v>
      </c>
      <c r="J456" s="44">
        <v>995</v>
      </c>
      <c r="K456" s="57">
        <v>0.33400000000000002</v>
      </c>
      <c r="L456" s="66">
        <f t="shared" si="52"/>
        <v>245</v>
      </c>
      <c r="M456" s="90">
        <f t="shared" si="55"/>
        <v>5643</v>
      </c>
      <c r="N456" s="44">
        <v>7362</v>
      </c>
      <c r="O456" s="41">
        <v>6179.1</v>
      </c>
      <c r="P456" s="60">
        <f>G456*(1+X460)</f>
        <v>6638</v>
      </c>
      <c r="Q456" s="76">
        <f t="shared" si="56"/>
        <v>454</v>
      </c>
      <c r="R456" s="60"/>
      <c r="S456" s="80" t="e">
        <f t="shared" si="57"/>
        <v>#N/A</v>
      </c>
      <c r="T456" s="77">
        <f>E456+(E456*$X$5)</f>
        <v>6300</v>
      </c>
      <c r="U456" s="79">
        <f>(R456-J456)/ABS(J456)</f>
        <v>-1</v>
      </c>
      <c r="Z456" s="78"/>
    </row>
    <row r="457" spans="1:26">
      <c r="A457" s="49">
        <f t="shared" si="53"/>
        <v>481</v>
      </c>
      <c r="B457" s="51">
        <v>455</v>
      </c>
      <c r="C457" s="48">
        <v>26</v>
      </c>
      <c r="D457" s="15" t="s">
        <v>921</v>
      </c>
      <c r="E457" s="16">
        <v>12600</v>
      </c>
      <c r="F457" s="62">
        <f t="shared" si="54"/>
        <v>5810.2383053839367</v>
      </c>
      <c r="G457" s="60">
        <v>6583</v>
      </c>
      <c r="H457" s="54">
        <v>0.13300000000000001</v>
      </c>
      <c r="I457" s="62">
        <f t="shared" si="51"/>
        <v>246.37681159420308</v>
      </c>
      <c r="J457" s="44">
        <v>-17</v>
      </c>
      <c r="K457" s="57">
        <v>-1.069</v>
      </c>
      <c r="L457" s="66">
        <f t="shared" si="52"/>
        <v>461</v>
      </c>
      <c r="M457" s="90">
        <f t="shared" si="55"/>
        <v>6600</v>
      </c>
      <c r="N457" s="44">
        <v>5307</v>
      </c>
      <c r="O457" s="41">
        <v>5001.5</v>
      </c>
      <c r="P457" s="60">
        <f>G457*(1+X461)</f>
        <v>6583</v>
      </c>
      <c r="Q457" s="76">
        <f t="shared" si="56"/>
        <v>455</v>
      </c>
      <c r="R457" s="60"/>
      <c r="S457" s="80" t="e">
        <f t="shared" si="57"/>
        <v>#N/A</v>
      </c>
      <c r="T457" s="77">
        <f>E457+(E457*$X$5)</f>
        <v>11340</v>
      </c>
      <c r="U457" s="79">
        <f>(R457-J457)/ABS(J457)</f>
        <v>1</v>
      </c>
      <c r="Z457" s="78"/>
    </row>
    <row r="458" spans="1:26">
      <c r="A458" s="49">
        <f t="shared" si="53"/>
        <v>456</v>
      </c>
      <c r="B458" s="51">
        <v>456</v>
      </c>
      <c r="C458" s="48">
        <v>0</v>
      </c>
      <c r="D458" s="15" t="s">
        <v>923</v>
      </c>
      <c r="E458" s="16">
        <v>2400</v>
      </c>
      <c r="F458" s="62">
        <f t="shared" si="54"/>
        <v>5154.2678151918562</v>
      </c>
      <c r="G458" s="60">
        <v>6582</v>
      </c>
      <c r="H458" s="54">
        <v>0.27699999999999997</v>
      </c>
      <c r="I458" s="62" t="e">
        <f t="shared" si="51"/>
        <v>#VALUE!</v>
      </c>
      <c r="J458" s="44">
        <v>1096</v>
      </c>
      <c r="K458" s="57" t="s">
        <v>14</v>
      </c>
      <c r="L458" s="66">
        <f t="shared" si="52"/>
        <v>227</v>
      </c>
      <c r="M458" s="90">
        <f t="shared" si="55"/>
        <v>5486</v>
      </c>
      <c r="N458" s="44">
        <v>21321</v>
      </c>
      <c r="O458" s="41">
        <v>13677.2</v>
      </c>
      <c r="P458" s="60">
        <f>G458*(1+X462)</f>
        <v>6582</v>
      </c>
      <c r="Q458" s="76">
        <f t="shared" si="56"/>
        <v>456</v>
      </c>
      <c r="R458" s="60"/>
      <c r="S458" s="80" t="e">
        <f t="shared" si="57"/>
        <v>#N/A</v>
      </c>
      <c r="T458" s="77">
        <f>E458+(E458*$X$5)</f>
        <v>2160</v>
      </c>
      <c r="U458" s="79">
        <f>(R458-J458)/ABS(J458)</f>
        <v>-1</v>
      </c>
      <c r="Z458" s="78"/>
    </row>
    <row r="459" spans="1:26">
      <c r="A459" s="49">
        <f t="shared" si="53"/>
        <v>423</v>
      </c>
      <c r="B459" s="51">
        <v>457</v>
      </c>
      <c r="C459" s="48">
        <v>-34</v>
      </c>
      <c r="D459" s="15" t="s">
        <v>925</v>
      </c>
      <c r="E459" s="16">
        <v>39500</v>
      </c>
      <c r="F459" s="62">
        <f t="shared" si="54"/>
        <v>6651.4661274014161</v>
      </c>
      <c r="G459" s="60">
        <v>6578.3</v>
      </c>
      <c r="H459" s="54">
        <v>-1.1000000000000001E-2</v>
      </c>
      <c r="I459" s="62" t="e">
        <f t="shared" si="51"/>
        <v>#VALUE!</v>
      </c>
      <c r="J459" s="44">
        <v>-39.700000000000003</v>
      </c>
      <c r="K459" s="57" t="s">
        <v>14</v>
      </c>
      <c r="L459" s="66">
        <f t="shared" si="52"/>
        <v>463</v>
      </c>
      <c r="M459" s="90">
        <f t="shared" si="55"/>
        <v>6618</v>
      </c>
      <c r="N459" s="44">
        <v>3570.5</v>
      </c>
      <c r="O459" s="41">
        <v>213.4</v>
      </c>
      <c r="P459" s="60">
        <f>G459*(1+X463)</f>
        <v>6578.3</v>
      </c>
      <c r="Q459" s="76">
        <f t="shared" si="56"/>
        <v>457</v>
      </c>
      <c r="R459" s="60"/>
      <c r="S459" s="80" t="e">
        <f t="shared" si="57"/>
        <v>#N/A</v>
      </c>
      <c r="T459" s="77">
        <f>E459+(E459*$X$5)</f>
        <v>35550</v>
      </c>
      <c r="U459" s="79">
        <f>(R459-J459)/ABS(J459)</f>
        <v>1</v>
      </c>
      <c r="Z459" s="78"/>
    </row>
    <row r="460" spans="1:26">
      <c r="A460" s="49">
        <f t="shared" si="53"/>
        <v>439</v>
      </c>
      <c r="B460" s="51">
        <v>458</v>
      </c>
      <c r="C460" s="48">
        <v>-19</v>
      </c>
      <c r="D460" s="15" t="s">
        <v>927</v>
      </c>
      <c r="E460" s="16">
        <v>31005</v>
      </c>
      <c r="F460" s="62">
        <f t="shared" si="54"/>
        <v>6419.8420533070093</v>
      </c>
      <c r="G460" s="60">
        <v>6503.3</v>
      </c>
      <c r="H460" s="54">
        <v>1.3000000000000001E-2</v>
      </c>
      <c r="I460" s="62">
        <f t="shared" si="51"/>
        <v>221.45643693107934</v>
      </c>
      <c r="J460" s="44">
        <v>170.3</v>
      </c>
      <c r="K460" s="57">
        <v>-0.23100000000000001</v>
      </c>
      <c r="L460" s="66">
        <f t="shared" si="52"/>
        <v>416</v>
      </c>
      <c r="M460" s="90">
        <f t="shared" si="55"/>
        <v>6333</v>
      </c>
      <c r="N460" s="44">
        <v>3431.4</v>
      </c>
      <c r="O460" s="41">
        <v>1897.6</v>
      </c>
      <c r="P460" s="60">
        <f>G460*(1+X464)</f>
        <v>6503.3</v>
      </c>
      <c r="Q460" s="76">
        <f t="shared" si="56"/>
        <v>458</v>
      </c>
      <c r="R460" s="60"/>
      <c r="S460" s="80" t="e">
        <f t="shared" si="57"/>
        <v>#N/A</v>
      </c>
      <c r="T460" s="77">
        <f>E460+(E460*$X$5)</f>
        <v>27904.5</v>
      </c>
      <c r="U460" s="79">
        <f>(R460-J460)/ABS(J460)</f>
        <v>-1</v>
      </c>
      <c r="Z460" s="78"/>
    </row>
    <row r="461" spans="1:26">
      <c r="A461" s="49">
        <f t="shared" si="53"/>
        <v>500</v>
      </c>
      <c r="B461" s="51">
        <v>459</v>
      </c>
      <c r="C461" s="48">
        <v>41</v>
      </c>
      <c r="D461" s="15" t="s">
        <v>929</v>
      </c>
      <c r="E461" s="16">
        <v>41000</v>
      </c>
      <c r="F461" s="62">
        <f t="shared" si="54"/>
        <v>5428.7866108786602</v>
      </c>
      <c r="G461" s="60">
        <v>6487.4</v>
      </c>
      <c r="H461" s="54">
        <v>0.19500000000000001</v>
      </c>
      <c r="I461" s="62">
        <f t="shared" si="51"/>
        <v>480.66172276098115</v>
      </c>
      <c r="J461" s="44">
        <v>842.6</v>
      </c>
      <c r="K461" s="57">
        <v>0.753</v>
      </c>
      <c r="L461" s="66">
        <f t="shared" si="52"/>
        <v>265</v>
      </c>
      <c r="M461" s="90">
        <f t="shared" si="55"/>
        <v>5644.7999999999993</v>
      </c>
      <c r="N461" s="44">
        <v>6958.2</v>
      </c>
      <c r="O461" s="41">
        <v>21207.8</v>
      </c>
      <c r="P461" s="60">
        <f>G461*(1+X465)</f>
        <v>6487.4</v>
      </c>
      <c r="Q461" s="76">
        <f t="shared" si="56"/>
        <v>459</v>
      </c>
      <c r="R461" s="60"/>
      <c r="S461" s="80" t="e">
        <f t="shared" si="57"/>
        <v>#N/A</v>
      </c>
      <c r="T461" s="77">
        <f>E461+(E461*$X$5)</f>
        <v>36900</v>
      </c>
      <c r="U461" s="79">
        <f>(R461-J461)/ABS(J461)</f>
        <v>-1</v>
      </c>
      <c r="Z461" s="78"/>
    </row>
    <row r="462" spans="1:26">
      <c r="A462" s="49">
        <f t="shared" si="53"/>
        <v>460</v>
      </c>
      <c r="B462" s="51">
        <v>460</v>
      </c>
      <c r="C462" s="48">
        <v>0</v>
      </c>
      <c r="D462" s="15" t="s">
        <v>931</v>
      </c>
      <c r="E462" s="16">
        <v>10100</v>
      </c>
      <c r="F462" s="62">
        <f t="shared" si="54"/>
        <v>5329.2181069958842</v>
      </c>
      <c r="G462" s="60">
        <v>6475</v>
      </c>
      <c r="H462" s="54">
        <v>0.215</v>
      </c>
      <c r="I462" s="62">
        <f t="shared" si="51"/>
        <v>43.001148398621922</v>
      </c>
      <c r="J462" s="44">
        <v>337</v>
      </c>
      <c r="K462" s="57">
        <v>6.8369999999999997</v>
      </c>
      <c r="L462" s="66">
        <f t="shared" si="52"/>
        <v>376</v>
      </c>
      <c r="M462" s="90">
        <f t="shared" si="55"/>
        <v>6138</v>
      </c>
      <c r="N462" s="44">
        <v>4556</v>
      </c>
      <c r="O462" s="41">
        <v>27601.5</v>
      </c>
      <c r="P462" s="60">
        <f>G462*(1+X466)</f>
        <v>6475</v>
      </c>
      <c r="Q462" s="76">
        <f t="shared" si="56"/>
        <v>460</v>
      </c>
      <c r="R462" s="60"/>
      <c r="S462" s="80" t="e">
        <f t="shared" si="57"/>
        <v>#N/A</v>
      </c>
      <c r="T462" s="77">
        <f>E462+(E462*$X$5)</f>
        <v>9090</v>
      </c>
      <c r="U462" s="79">
        <f>(R462-J462)/ABS(J462)</f>
        <v>-1</v>
      </c>
      <c r="Z462" s="78"/>
    </row>
    <row r="463" spans="1:26">
      <c r="A463" s="49">
        <f t="shared" si="53"/>
        <v>461</v>
      </c>
      <c r="B463" s="51">
        <v>461</v>
      </c>
      <c r="C463" s="48">
        <v>0</v>
      </c>
      <c r="D463" s="15" t="s">
        <v>933</v>
      </c>
      <c r="E463" s="16">
        <v>1708</v>
      </c>
      <c r="F463" s="62">
        <f t="shared" si="54"/>
        <v>5406.3545150501677</v>
      </c>
      <c r="G463" s="60">
        <v>6466</v>
      </c>
      <c r="H463" s="54">
        <v>0.19600000000000001</v>
      </c>
      <c r="I463" s="62" t="e">
        <f t="shared" si="51"/>
        <v>#VALUE!</v>
      </c>
      <c r="J463" s="44">
        <v>-282</v>
      </c>
      <c r="K463" s="57" t="s">
        <v>14</v>
      </c>
      <c r="L463" s="66">
        <f t="shared" si="52"/>
        <v>480</v>
      </c>
      <c r="M463" s="90">
        <f t="shared" si="55"/>
        <v>6748</v>
      </c>
      <c r="N463" s="44">
        <v>21433</v>
      </c>
      <c r="O463" s="41">
        <v>18251.8</v>
      </c>
      <c r="P463" s="60">
        <f>G463*(1+X467)</f>
        <v>6466</v>
      </c>
      <c r="Q463" s="76">
        <f t="shared" si="56"/>
        <v>461</v>
      </c>
      <c r="R463" s="60"/>
      <c r="S463" s="80" t="e">
        <f t="shared" si="57"/>
        <v>#N/A</v>
      </c>
      <c r="T463" s="77">
        <f>E463+(E463*$X$5)</f>
        <v>1537.2</v>
      </c>
      <c r="U463" s="79">
        <f>(R463-J463)/ABS(J463)</f>
        <v>1</v>
      </c>
      <c r="Z463" s="78"/>
    </row>
    <row r="464" spans="1:26">
      <c r="A464" s="49">
        <f t="shared" si="53"/>
        <v>467</v>
      </c>
      <c r="B464" s="51">
        <v>462</v>
      </c>
      <c r="C464" s="48">
        <v>5</v>
      </c>
      <c r="D464" s="15" t="s">
        <v>935</v>
      </c>
      <c r="E464" s="16">
        <v>16840</v>
      </c>
      <c r="F464" s="62">
        <f t="shared" si="54"/>
        <v>6021.1753731343279</v>
      </c>
      <c r="G464" s="60">
        <v>6454.7</v>
      </c>
      <c r="H464" s="54">
        <v>7.2000000000000008E-2</v>
      </c>
      <c r="I464" s="62">
        <f t="shared" si="51"/>
        <v>1408.296622613803</v>
      </c>
      <c r="J464" s="44">
        <v>1918.1</v>
      </c>
      <c r="K464" s="57">
        <v>0.36199999999999999</v>
      </c>
      <c r="L464" s="66">
        <f t="shared" si="52"/>
        <v>152</v>
      </c>
      <c r="M464" s="90">
        <f t="shared" si="55"/>
        <v>4536.6000000000004</v>
      </c>
      <c r="N464" s="44">
        <v>120097.4</v>
      </c>
      <c r="O464" s="41">
        <v>21741.200000000001</v>
      </c>
      <c r="P464" s="60">
        <f>G464*(1+X468)</f>
        <v>6454.7</v>
      </c>
      <c r="Q464" s="76">
        <f t="shared" si="56"/>
        <v>462</v>
      </c>
      <c r="R464" s="60"/>
      <c r="S464" s="80" t="e">
        <f t="shared" si="57"/>
        <v>#N/A</v>
      </c>
      <c r="T464" s="77">
        <f>E464+(E464*$X$5)</f>
        <v>15156</v>
      </c>
      <c r="U464" s="79">
        <f>(R464-J464)/ABS(J464)</f>
        <v>-1</v>
      </c>
      <c r="Z464" s="78"/>
    </row>
    <row r="465" spans="1:26">
      <c r="A465" s="49">
        <f t="shared" si="53"/>
        <v>498</v>
      </c>
      <c r="B465" s="51">
        <v>463</v>
      </c>
      <c r="C465" s="48">
        <v>35</v>
      </c>
      <c r="D465" s="15" t="s">
        <v>937</v>
      </c>
      <c r="E465" s="16">
        <v>140000</v>
      </c>
      <c r="F465" s="62">
        <f t="shared" si="54"/>
        <v>5454.8687552921247</v>
      </c>
      <c r="G465" s="60">
        <v>6442.2</v>
      </c>
      <c r="H465" s="54">
        <v>0.18100000000000002</v>
      </c>
      <c r="I465" s="62">
        <f t="shared" si="51"/>
        <v>3.7999766872595875</v>
      </c>
      <c r="J465" s="44">
        <v>97.8</v>
      </c>
      <c r="K465" s="57">
        <v>24.736999999999998</v>
      </c>
      <c r="L465" s="66">
        <f t="shared" si="52"/>
        <v>438</v>
      </c>
      <c r="M465" s="90">
        <f t="shared" si="55"/>
        <v>6344.4</v>
      </c>
      <c r="N465" s="44">
        <v>3627.5</v>
      </c>
      <c r="O465" s="41">
        <v>2407.8000000000002</v>
      </c>
      <c r="P465" s="60">
        <f>G465*(1+X469)</f>
        <v>6442.2</v>
      </c>
      <c r="Q465" s="76">
        <f t="shared" si="56"/>
        <v>463</v>
      </c>
      <c r="R465" s="60"/>
      <c r="S465" s="80" t="e">
        <f t="shared" si="57"/>
        <v>#N/A</v>
      </c>
      <c r="T465" s="77">
        <f>E465+(E465*$X$5)</f>
        <v>126000</v>
      </c>
      <c r="U465" s="79">
        <f>(R465-J465)/ABS(J465)</f>
        <v>-1</v>
      </c>
      <c r="Z465" s="78"/>
    </row>
    <row r="466" spans="1:26">
      <c r="A466" s="49">
        <f t="shared" si="53"/>
        <v>464</v>
      </c>
      <c r="B466" s="51">
        <v>464</v>
      </c>
      <c r="C466" s="48">
        <v>0</v>
      </c>
      <c r="D466" s="15" t="s">
        <v>939</v>
      </c>
      <c r="E466" s="16">
        <v>8356</v>
      </c>
      <c r="F466" s="62">
        <f t="shared" si="54"/>
        <v>4378.1036834924971</v>
      </c>
      <c r="G466" s="60">
        <v>6418.3</v>
      </c>
      <c r="H466" s="54">
        <v>0.46600000000000003</v>
      </c>
      <c r="I466" s="62">
        <f t="shared" si="51"/>
        <v>100.81799591002044</v>
      </c>
      <c r="J466" s="44">
        <v>98.6</v>
      </c>
      <c r="K466" s="57">
        <v>-2.1999999999999999E-2</v>
      </c>
      <c r="L466" s="66">
        <f t="shared" si="52"/>
        <v>437</v>
      </c>
      <c r="M466" s="90">
        <f t="shared" si="55"/>
        <v>6319.7</v>
      </c>
      <c r="N466" s="44">
        <v>6508.7</v>
      </c>
      <c r="O466" s="41">
        <v>2201</v>
      </c>
      <c r="P466" s="60">
        <f>G466*(1+X470)</f>
        <v>6418.3</v>
      </c>
      <c r="Q466" s="76">
        <f t="shared" si="56"/>
        <v>464</v>
      </c>
      <c r="R466" s="60"/>
      <c r="S466" s="80" t="e">
        <f t="shared" si="57"/>
        <v>#N/A</v>
      </c>
      <c r="T466" s="77">
        <f>E466+(E466*$X$5)</f>
        <v>7520.4</v>
      </c>
      <c r="U466" s="79">
        <f>(R466-J466)/ABS(J466)</f>
        <v>-1</v>
      </c>
      <c r="Z466" s="78"/>
    </row>
    <row r="467" spans="1:26">
      <c r="A467" s="49">
        <f t="shared" si="53"/>
        <v>432</v>
      </c>
      <c r="B467" s="51">
        <v>465</v>
      </c>
      <c r="C467" s="48">
        <v>-33</v>
      </c>
      <c r="D467" s="15" t="s">
        <v>941</v>
      </c>
      <c r="E467" s="16">
        <v>34000</v>
      </c>
      <c r="F467" s="62">
        <f t="shared" si="54"/>
        <v>6515.7680569684644</v>
      </c>
      <c r="G467" s="60">
        <v>6405</v>
      </c>
      <c r="H467" s="54">
        <v>-1.7000000000000001E-2</v>
      </c>
      <c r="I467" s="62">
        <f t="shared" si="51"/>
        <v>232.18997361477571</v>
      </c>
      <c r="J467" s="44">
        <v>-88</v>
      </c>
      <c r="K467" s="57">
        <v>-1.379</v>
      </c>
      <c r="L467" s="66">
        <f t="shared" si="52"/>
        <v>469</v>
      </c>
      <c r="M467" s="90">
        <f t="shared" si="55"/>
        <v>6493</v>
      </c>
      <c r="N467" s="44">
        <v>7761</v>
      </c>
      <c r="O467" s="41">
        <v>3245.9</v>
      </c>
      <c r="P467" s="60">
        <f>G467*(1+X471)</f>
        <v>6405</v>
      </c>
      <c r="Q467" s="76">
        <f t="shared" si="56"/>
        <v>465</v>
      </c>
      <c r="R467" s="60"/>
      <c r="S467" s="80" t="e">
        <f t="shared" si="57"/>
        <v>#N/A</v>
      </c>
      <c r="T467" s="77">
        <f>E467+(E467*$X$5)</f>
        <v>30600</v>
      </c>
      <c r="U467" s="79">
        <f>(R467-J467)/ABS(J467)</f>
        <v>1</v>
      </c>
      <c r="Z467" s="78"/>
    </row>
    <row r="468" spans="1:26">
      <c r="A468" s="49">
        <f t="shared" si="53"/>
        <v>452</v>
      </c>
      <c r="B468" s="51">
        <v>466</v>
      </c>
      <c r="C468" s="48">
        <v>-14</v>
      </c>
      <c r="D468" s="15" t="s">
        <v>943</v>
      </c>
      <c r="E468" s="16">
        <v>18300</v>
      </c>
      <c r="F468" s="62">
        <f t="shared" si="54"/>
        <v>6165.4970760233919</v>
      </c>
      <c r="G468" s="60">
        <v>6325.8</v>
      </c>
      <c r="H468" s="54">
        <v>2.6000000000000002E-2</v>
      </c>
      <c r="I468" s="62" t="e">
        <f t="shared" si="51"/>
        <v>#VALUE!</v>
      </c>
      <c r="J468" s="44">
        <v>-201.9</v>
      </c>
      <c r="K468" s="57" t="s">
        <v>14</v>
      </c>
      <c r="L468" s="66">
        <f t="shared" si="52"/>
        <v>477</v>
      </c>
      <c r="M468" s="90">
        <f t="shared" si="55"/>
        <v>6527.7</v>
      </c>
      <c r="N468" s="44">
        <v>12269.5</v>
      </c>
      <c r="O468" s="41">
        <v>97.4</v>
      </c>
      <c r="P468" s="60">
        <f>G468*(1+X472)</f>
        <v>6325.8</v>
      </c>
      <c r="Q468" s="76">
        <f t="shared" si="56"/>
        <v>466</v>
      </c>
      <c r="R468" s="60"/>
      <c r="S468" s="80" t="e">
        <f t="shared" si="57"/>
        <v>#N/A</v>
      </c>
      <c r="T468" s="77">
        <f>E468+(E468*$X$5)</f>
        <v>16470</v>
      </c>
      <c r="U468" s="79">
        <f>(R468-J468)/ABS(J468)</f>
        <v>1</v>
      </c>
      <c r="Z468" s="78"/>
    </row>
    <row r="469" spans="1:26">
      <c r="A469" s="49">
        <f t="shared" si="53"/>
        <v>441</v>
      </c>
      <c r="B469" s="51">
        <v>467</v>
      </c>
      <c r="C469" s="48">
        <v>-26</v>
      </c>
      <c r="D469" s="15" t="s">
        <v>945</v>
      </c>
      <c r="E469" s="16">
        <v>9691</v>
      </c>
      <c r="F469" s="62">
        <f t="shared" si="54"/>
        <v>6389.3832153690601</v>
      </c>
      <c r="G469" s="60">
        <v>6319.1</v>
      </c>
      <c r="H469" s="54">
        <v>-1.1000000000000001E-2</v>
      </c>
      <c r="I469" s="62">
        <f t="shared" si="51"/>
        <v>1694.9002217294901</v>
      </c>
      <c r="J469" s="44">
        <v>764.4</v>
      </c>
      <c r="K469" s="57">
        <v>-0.54900000000000004</v>
      </c>
      <c r="L469" s="66">
        <f t="shared" si="52"/>
        <v>277</v>
      </c>
      <c r="M469" s="90">
        <f t="shared" si="55"/>
        <v>5554.7000000000007</v>
      </c>
      <c r="N469" s="44">
        <v>14383.5</v>
      </c>
      <c r="O469" s="41">
        <v>16885.2</v>
      </c>
      <c r="P469" s="60">
        <f>G469*(1+X473)</f>
        <v>6319.1</v>
      </c>
      <c r="Q469" s="76">
        <f t="shared" si="56"/>
        <v>467</v>
      </c>
      <c r="R469" s="60"/>
      <c r="S469" s="80" t="e">
        <f t="shared" si="57"/>
        <v>#N/A</v>
      </c>
      <c r="T469" s="77">
        <f>E469+(E469*$X$5)</f>
        <v>8721.9</v>
      </c>
      <c r="U469" s="79">
        <f>(R469-J469)/ABS(J469)</f>
        <v>-1</v>
      </c>
      <c r="Z469" s="78"/>
    </row>
    <row r="470" spans="1:26">
      <c r="A470" s="49">
        <f t="shared" si="53"/>
        <v>453</v>
      </c>
      <c r="B470" s="51">
        <v>468</v>
      </c>
      <c r="C470" s="48">
        <v>-15</v>
      </c>
      <c r="D470" s="15" t="s">
        <v>947</v>
      </c>
      <c r="E470" s="16">
        <v>8838</v>
      </c>
      <c r="F470" s="62">
        <f t="shared" si="54"/>
        <v>6179.7642436149308</v>
      </c>
      <c r="G470" s="60">
        <v>6291</v>
      </c>
      <c r="H470" s="54">
        <v>1.8000000000000002E-2</v>
      </c>
      <c r="I470" s="62">
        <f t="shared" si="51"/>
        <v>523.10654685494217</v>
      </c>
      <c r="J470" s="44">
        <v>815</v>
      </c>
      <c r="K470" s="57">
        <v>0.55800000000000005</v>
      </c>
      <c r="L470" s="66">
        <f t="shared" si="52"/>
        <v>268</v>
      </c>
      <c r="M470" s="90">
        <f t="shared" si="55"/>
        <v>5476</v>
      </c>
      <c r="N470" s="44">
        <v>27215</v>
      </c>
      <c r="O470" s="41">
        <v>18050.599999999999</v>
      </c>
      <c r="P470" s="60">
        <f>G470*(1+X474)</f>
        <v>6291</v>
      </c>
      <c r="Q470" s="76">
        <f t="shared" si="56"/>
        <v>468</v>
      </c>
      <c r="R470" s="60"/>
      <c r="S470" s="80" t="e">
        <f t="shared" si="57"/>
        <v>#N/A</v>
      </c>
      <c r="T470" s="77">
        <f>E470+(E470*$X$5)</f>
        <v>7954.2</v>
      </c>
      <c r="U470" s="79">
        <f>(R470-J470)/ABS(J470)</f>
        <v>-1</v>
      </c>
      <c r="Z470" s="78"/>
    </row>
    <row r="471" spans="1:26">
      <c r="A471" s="49">
        <f t="shared" si="53"/>
        <v>477</v>
      </c>
      <c r="B471" s="51">
        <v>469</v>
      </c>
      <c r="C471" s="48">
        <v>8</v>
      </c>
      <c r="D471" s="15" t="s">
        <v>949</v>
      </c>
      <c r="E471" s="16">
        <v>5161</v>
      </c>
      <c r="F471" s="62">
        <f t="shared" si="54"/>
        <v>5832.7137546468393</v>
      </c>
      <c r="G471" s="60">
        <v>6276</v>
      </c>
      <c r="H471" s="54">
        <v>7.5999999999999998E-2</v>
      </c>
      <c r="I471" s="62">
        <f t="shared" si="51"/>
        <v>2513.2743362831857</v>
      </c>
      <c r="J471" s="44">
        <v>1988</v>
      </c>
      <c r="K471" s="57">
        <v>-0.20899999999999999</v>
      </c>
      <c r="L471" s="66">
        <f t="shared" si="52"/>
        <v>146</v>
      </c>
      <c r="M471" s="90">
        <f t="shared" si="55"/>
        <v>4288</v>
      </c>
      <c r="N471" s="44">
        <v>92791</v>
      </c>
      <c r="O471" s="41">
        <v>43074.1</v>
      </c>
      <c r="P471" s="60">
        <f>G471*(1+X475)</f>
        <v>6276</v>
      </c>
      <c r="Q471" s="76">
        <f t="shared" si="56"/>
        <v>469</v>
      </c>
      <c r="R471" s="60"/>
      <c r="S471" s="80" t="e">
        <f t="shared" si="57"/>
        <v>#N/A</v>
      </c>
      <c r="T471" s="77">
        <f>E471+(E471*$X$5)</f>
        <v>4644.8999999999996</v>
      </c>
      <c r="U471" s="79">
        <f>(R471-J471)/ABS(J471)</f>
        <v>-1</v>
      </c>
      <c r="Z471" s="78"/>
    </row>
    <row r="472" spans="1:26">
      <c r="A472" s="49">
        <f t="shared" si="53"/>
        <v>463</v>
      </c>
      <c r="B472" s="51">
        <v>470</v>
      </c>
      <c r="C472" s="48">
        <v>-7</v>
      </c>
      <c r="D472" s="15" t="s">
        <v>951</v>
      </c>
      <c r="E472" s="16">
        <v>21200</v>
      </c>
      <c r="F472" s="62">
        <f t="shared" si="54"/>
        <v>6063.9534883720926</v>
      </c>
      <c r="G472" s="60">
        <v>6258</v>
      </c>
      <c r="H472" s="54">
        <v>3.2000000000000001E-2</v>
      </c>
      <c r="I472" s="62">
        <f t="shared" si="51"/>
        <v>1495.7983193277312</v>
      </c>
      <c r="J472" s="44">
        <v>1958</v>
      </c>
      <c r="K472" s="57">
        <v>0.309</v>
      </c>
      <c r="L472" s="66">
        <f t="shared" si="52"/>
        <v>148</v>
      </c>
      <c r="M472" s="90">
        <f t="shared" si="55"/>
        <v>4300</v>
      </c>
      <c r="N472" s="44">
        <v>9458</v>
      </c>
      <c r="O472" s="41">
        <v>51812.4</v>
      </c>
      <c r="P472" s="60">
        <f>G472*(1+X476)</f>
        <v>6258</v>
      </c>
      <c r="Q472" s="76">
        <f t="shared" si="56"/>
        <v>470</v>
      </c>
      <c r="R472" s="60"/>
      <c r="S472" s="80" t="e">
        <f t="shared" si="57"/>
        <v>#N/A</v>
      </c>
      <c r="T472" s="77">
        <f>E472+(E472*$X$5)</f>
        <v>19080</v>
      </c>
      <c r="U472" s="79">
        <f>(R472-J472)/ABS(J472)</f>
        <v>-1</v>
      </c>
      <c r="Z472" s="78"/>
    </row>
    <row r="473" spans="1:26">
      <c r="A473" s="49">
        <f t="shared" si="53"/>
        <v>471</v>
      </c>
      <c r="B473" s="51">
        <v>471</v>
      </c>
      <c r="C473" s="48">
        <v>0</v>
      </c>
      <c r="D473" s="15" t="s">
        <v>953</v>
      </c>
      <c r="E473" s="16">
        <v>11550</v>
      </c>
      <c r="F473" s="62">
        <f t="shared" si="54"/>
        <v>5227.4018379281533</v>
      </c>
      <c r="G473" s="60">
        <v>6257.2</v>
      </c>
      <c r="H473" s="54">
        <v>0.19699999999999998</v>
      </c>
      <c r="I473" s="62">
        <f t="shared" si="51"/>
        <v>48.299741602067179</v>
      </c>
      <c r="J473" s="44">
        <v>467.3</v>
      </c>
      <c r="K473" s="57">
        <v>8.6750000000000007</v>
      </c>
      <c r="L473" s="66">
        <f t="shared" si="52"/>
        <v>347</v>
      </c>
      <c r="M473" s="90">
        <f t="shared" si="55"/>
        <v>5789.9</v>
      </c>
      <c r="N473" s="44">
        <v>13057.5</v>
      </c>
      <c r="O473" s="41">
        <v>7274.6</v>
      </c>
      <c r="P473" s="60">
        <f>G473*(1+X477)</f>
        <v>6257.2</v>
      </c>
      <c r="Q473" s="76">
        <f t="shared" si="56"/>
        <v>471</v>
      </c>
      <c r="R473" s="60"/>
      <c r="S473" s="80" t="e">
        <f t="shared" si="57"/>
        <v>#N/A</v>
      </c>
      <c r="T473" s="77">
        <f>E473+(E473*$X$5)</f>
        <v>10395</v>
      </c>
      <c r="U473" s="79">
        <f>(R473-J473)/ABS(J473)</f>
        <v>-1</v>
      </c>
      <c r="Z473" s="78"/>
    </row>
    <row r="474" spans="1:26">
      <c r="A474" s="49">
        <f t="shared" si="53"/>
        <v>472</v>
      </c>
      <c r="B474" s="51">
        <v>472</v>
      </c>
      <c r="C474" s="48">
        <v>0</v>
      </c>
      <c r="D474" s="15" t="s">
        <v>955</v>
      </c>
      <c r="E474" s="16">
        <v>15800</v>
      </c>
      <c r="F474" s="62">
        <f t="shared" si="54"/>
        <v>5107.8253706754531</v>
      </c>
      <c r="G474" s="60">
        <v>6200.9</v>
      </c>
      <c r="H474" s="54">
        <v>0.214</v>
      </c>
      <c r="I474" s="62">
        <f t="shared" si="51"/>
        <v>727.33463035019463</v>
      </c>
      <c r="J474" s="44">
        <v>1495.4</v>
      </c>
      <c r="K474" s="57">
        <v>1.056</v>
      </c>
      <c r="L474" s="66">
        <f t="shared" si="52"/>
        <v>186</v>
      </c>
      <c r="M474" s="90">
        <f t="shared" si="55"/>
        <v>4705.5</v>
      </c>
      <c r="N474" s="44">
        <v>20449.8</v>
      </c>
      <c r="O474" s="41">
        <v>38772.400000000001</v>
      </c>
      <c r="P474" s="60">
        <f>G474*(1+X478)</f>
        <v>6200.9</v>
      </c>
      <c r="Q474" s="76">
        <f t="shared" si="56"/>
        <v>472</v>
      </c>
      <c r="R474" s="60"/>
      <c r="S474" s="80" t="e">
        <f t="shared" si="57"/>
        <v>#N/A</v>
      </c>
      <c r="T474" s="77">
        <f>E474+(E474*$X$5)</f>
        <v>14220</v>
      </c>
      <c r="U474" s="79">
        <f>(R474-J474)/ABS(J474)</f>
        <v>-1</v>
      </c>
      <c r="Z474" s="78"/>
    </row>
    <row r="475" spans="1:26">
      <c r="A475" s="49">
        <f t="shared" si="53"/>
        <v>421</v>
      </c>
      <c r="B475" s="51">
        <v>473</v>
      </c>
      <c r="C475" s="48">
        <v>-52</v>
      </c>
      <c r="D475" s="15" t="s">
        <v>957</v>
      </c>
      <c r="E475" s="16">
        <v>18150</v>
      </c>
      <c r="F475" s="62">
        <f t="shared" si="54"/>
        <v>6654.7900968783633</v>
      </c>
      <c r="G475" s="60">
        <v>6182.3</v>
      </c>
      <c r="H475" s="54">
        <v>-7.0999999999999994E-2</v>
      </c>
      <c r="I475" s="62" t="e">
        <f t="shared" si="51"/>
        <v>#VALUE!</v>
      </c>
      <c r="J475" s="44">
        <v>162.80000000000001</v>
      </c>
      <c r="K475" s="57" t="s">
        <v>14</v>
      </c>
      <c r="L475" s="66">
        <f t="shared" si="52"/>
        <v>422</v>
      </c>
      <c r="M475" s="90">
        <f t="shared" si="55"/>
        <v>6019.5</v>
      </c>
      <c r="N475" s="44">
        <v>6143.3</v>
      </c>
      <c r="O475" s="41">
        <v>10195.700000000001</v>
      </c>
      <c r="P475" s="60">
        <f>G475*(1+X479)</f>
        <v>6182.3</v>
      </c>
      <c r="Q475" s="76">
        <f t="shared" si="56"/>
        <v>473</v>
      </c>
      <c r="R475" s="60"/>
      <c r="S475" s="80" t="e">
        <f t="shared" si="57"/>
        <v>#N/A</v>
      </c>
      <c r="T475" s="77">
        <f>E475+(E475*$X$5)</f>
        <v>16335</v>
      </c>
      <c r="U475" s="79">
        <f>(R475-J475)/ABS(J475)</f>
        <v>-1</v>
      </c>
      <c r="Z475" s="78"/>
    </row>
    <row r="476" spans="1:26">
      <c r="A476" s="49">
        <f t="shared" si="53"/>
        <v>407</v>
      </c>
      <c r="B476" s="51">
        <v>474</v>
      </c>
      <c r="C476" s="48">
        <v>-67</v>
      </c>
      <c r="D476" s="15" t="s">
        <v>959</v>
      </c>
      <c r="E476" s="16">
        <v>17500</v>
      </c>
      <c r="F476" s="62">
        <f t="shared" si="54"/>
        <v>6938.2716049382716</v>
      </c>
      <c r="G476" s="60">
        <v>6182</v>
      </c>
      <c r="H476" s="54">
        <v>-0.109</v>
      </c>
      <c r="I476" s="62">
        <f t="shared" si="51"/>
        <v>553.15870570107859</v>
      </c>
      <c r="J476" s="44">
        <v>718</v>
      </c>
      <c r="K476" s="57">
        <v>0.29799999999999999</v>
      </c>
      <c r="L476" s="66">
        <f t="shared" si="52"/>
        <v>287</v>
      </c>
      <c r="M476" s="90">
        <f t="shared" si="55"/>
        <v>5464</v>
      </c>
      <c r="N476" s="44">
        <v>9839</v>
      </c>
      <c r="O476" s="41">
        <v>18839.5</v>
      </c>
      <c r="P476" s="60">
        <f>G476*(1+X480)</f>
        <v>6182</v>
      </c>
      <c r="Q476" s="76">
        <f t="shared" si="56"/>
        <v>474</v>
      </c>
      <c r="R476" s="60"/>
      <c r="S476" s="80" t="e">
        <f t="shared" si="57"/>
        <v>#N/A</v>
      </c>
      <c r="T476" s="77">
        <f>E476+(E476*$X$5)</f>
        <v>15750</v>
      </c>
      <c r="U476" s="79">
        <f>(R476-J476)/ABS(J476)</f>
        <v>-1</v>
      </c>
      <c r="Z476" s="78"/>
    </row>
    <row r="477" spans="1:26">
      <c r="A477" s="49">
        <f t="shared" si="53"/>
        <v>482</v>
      </c>
      <c r="B477" s="51">
        <v>475</v>
      </c>
      <c r="C477" s="48">
        <v>7</v>
      </c>
      <c r="D477" s="15" t="s">
        <v>961</v>
      </c>
      <c r="E477" s="16">
        <v>24600</v>
      </c>
      <c r="F477" s="62">
        <f t="shared" si="54"/>
        <v>5806.1147695202253</v>
      </c>
      <c r="G477" s="60">
        <v>6171.9</v>
      </c>
      <c r="H477" s="54">
        <v>6.3E-2</v>
      </c>
      <c r="I477" s="62">
        <f t="shared" si="51"/>
        <v>252.56622516556294</v>
      </c>
      <c r="J477" s="44">
        <v>305.10000000000002</v>
      </c>
      <c r="K477" s="57">
        <v>0.20799999999999999</v>
      </c>
      <c r="L477" s="66">
        <f t="shared" si="52"/>
        <v>385</v>
      </c>
      <c r="M477" s="90">
        <f t="shared" si="55"/>
        <v>5866.7999999999993</v>
      </c>
      <c r="N477" s="44">
        <v>3603.4</v>
      </c>
      <c r="O477" s="41">
        <v>8144.4</v>
      </c>
      <c r="P477" s="60">
        <f>G477*(1+X481)</f>
        <v>6171.9</v>
      </c>
      <c r="Q477" s="76">
        <f t="shared" si="56"/>
        <v>475</v>
      </c>
      <c r="R477" s="60"/>
      <c r="S477" s="80" t="e">
        <f t="shared" si="57"/>
        <v>#N/A</v>
      </c>
      <c r="T477" s="77">
        <f>E477+(E477*$X$5)</f>
        <v>22140</v>
      </c>
      <c r="U477" s="79">
        <f>(R477-J477)/ABS(J477)</f>
        <v>-1</v>
      </c>
      <c r="Z477" s="78"/>
    </row>
    <row r="478" spans="1:26">
      <c r="A478" s="49">
        <f t="shared" si="53"/>
        <v>496</v>
      </c>
      <c r="B478" s="51">
        <v>476</v>
      </c>
      <c r="C478" s="48">
        <v>20</v>
      </c>
      <c r="D478" s="15" t="s">
        <v>963</v>
      </c>
      <c r="E478" s="16">
        <v>12000</v>
      </c>
      <c r="F478" s="62">
        <f t="shared" si="54"/>
        <v>5505.3571428571422</v>
      </c>
      <c r="G478" s="60">
        <v>6166</v>
      </c>
      <c r="H478" s="54">
        <v>0.12</v>
      </c>
      <c r="I478" s="62">
        <f t="shared" si="51"/>
        <v>172.47942386831278</v>
      </c>
      <c r="J478" s="44">
        <v>335.3</v>
      </c>
      <c r="K478" s="57">
        <v>0.94399999999999995</v>
      </c>
      <c r="L478" s="66">
        <f t="shared" si="52"/>
        <v>378</v>
      </c>
      <c r="M478" s="90">
        <f t="shared" si="55"/>
        <v>5830.7</v>
      </c>
      <c r="N478" s="44">
        <v>4124.8999999999996</v>
      </c>
      <c r="O478" s="41">
        <v>5152.8999999999996</v>
      </c>
      <c r="P478" s="60">
        <f>G478*(1+X482)</f>
        <v>6166</v>
      </c>
      <c r="Q478" s="76">
        <f t="shared" si="56"/>
        <v>476</v>
      </c>
      <c r="R478" s="60"/>
      <c r="S478" s="80" t="e">
        <f t="shared" si="57"/>
        <v>#N/A</v>
      </c>
      <c r="T478" s="77">
        <f>E478+(E478*$X$5)</f>
        <v>10800</v>
      </c>
      <c r="U478" s="79">
        <f>(R478-J478)/ABS(J478)</f>
        <v>-1</v>
      </c>
      <c r="Z478" s="78"/>
    </row>
    <row r="479" spans="1:26">
      <c r="A479" s="49">
        <f t="shared" si="53"/>
        <v>468</v>
      </c>
      <c r="B479" s="51">
        <v>477</v>
      </c>
      <c r="C479" s="48">
        <v>-9</v>
      </c>
      <c r="D479" s="15" t="s">
        <v>965</v>
      </c>
      <c r="E479" s="16">
        <v>8700</v>
      </c>
      <c r="F479" s="62">
        <f t="shared" si="54"/>
        <v>5974.6341463414637</v>
      </c>
      <c r="G479" s="60">
        <v>6124</v>
      </c>
      <c r="H479" s="54">
        <v>2.5000000000000001E-2</v>
      </c>
      <c r="I479" s="62">
        <f t="shared" si="51"/>
        <v>701.02214650766609</v>
      </c>
      <c r="J479" s="44">
        <v>823</v>
      </c>
      <c r="K479" s="57">
        <v>0.17399999999999999</v>
      </c>
      <c r="L479" s="66">
        <f t="shared" si="52"/>
        <v>267</v>
      </c>
      <c r="M479" s="90">
        <f t="shared" si="55"/>
        <v>5301</v>
      </c>
      <c r="N479" s="44">
        <v>5060</v>
      </c>
      <c r="O479" s="41">
        <v>20565.2</v>
      </c>
      <c r="P479" s="60">
        <f>G479*(1+X483)</f>
        <v>6124</v>
      </c>
      <c r="Q479" s="76">
        <f t="shared" si="56"/>
        <v>477</v>
      </c>
      <c r="R479" s="60"/>
      <c r="S479" s="80" t="e">
        <f t="shared" si="57"/>
        <v>#N/A</v>
      </c>
      <c r="T479" s="77">
        <f>E479+(E479*$X$5)</f>
        <v>7830</v>
      </c>
      <c r="U479" s="79">
        <f>(R479-J479)/ABS(J479)</f>
        <v>-1</v>
      </c>
      <c r="Z479" s="78"/>
    </row>
    <row r="480" spans="1:26">
      <c r="A480" s="49">
        <f t="shared" si="53"/>
        <v>458</v>
      </c>
      <c r="B480" s="51">
        <v>478</v>
      </c>
      <c r="C480" s="48">
        <v>-20</v>
      </c>
      <c r="D480" s="15" t="s">
        <v>967</v>
      </c>
      <c r="E480" s="16">
        <v>11400</v>
      </c>
      <c r="F480" s="62">
        <f t="shared" si="54"/>
        <v>6115.69416498994</v>
      </c>
      <c r="G480" s="60">
        <v>6079</v>
      </c>
      <c r="H480" s="54">
        <v>-6.0000000000000001E-3</v>
      </c>
      <c r="I480" s="62">
        <f t="shared" si="51"/>
        <v>430.81761006289315</v>
      </c>
      <c r="J480" s="44">
        <v>137</v>
      </c>
      <c r="K480" s="57">
        <v>-0.68200000000000005</v>
      </c>
      <c r="L480" s="66">
        <f t="shared" si="52"/>
        <v>427</v>
      </c>
      <c r="M480" s="90">
        <f t="shared" si="55"/>
        <v>5942</v>
      </c>
      <c r="N480" s="44">
        <v>7290</v>
      </c>
      <c r="O480" s="41">
        <v>1301.9000000000001</v>
      </c>
      <c r="P480" s="60">
        <f>G480*(1+X484)</f>
        <v>6079</v>
      </c>
      <c r="Q480" s="76">
        <f t="shared" si="56"/>
        <v>478</v>
      </c>
      <c r="R480" s="60"/>
      <c r="S480" s="80" t="e">
        <f t="shared" si="57"/>
        <v>#N/A</v>
      </c>
      <c r="T480" s="77">
        <f>E480+(E480*$X$5)</f>
        <v>10260</v>
      </c>
      <c r="U480" s="79">
        <f>(R480-J480)/ABS(J480)</f>
        <v>-1</v>
      </c>
      <c r="Z480" s="78"/>
    </row>
    <row r="481" spans="1:26">
      <c r="A481" s="49">
        <f t="shared" si="53"/>
        <v>430</v>
      </c>
      <c r="B481" s="51">
        <v>479</v>
      </c>
      <c r="C481" s="48">
        <v>-49</v>
      </c>
      <c r="D481" s="15" t="s">
        <v>969</v>
      </c>
      <c r="E481" s="16">
        <v>11500</v>
      </c>
      <c r="F481" s="62">
        <f t="shared" si="54"/>
        <v>6537.2972972972966</v>
      </c>
      <c r="G481" s="60">
        <v>6047</v>
      </c>
      <c r="H481" s="54">
        <v>-7.4999999999999997E-2</v>
      </c>
      <c r="I481" s="62">
        <f t="shared" si="51"/>
        <v>970.44334975369452</v>
      </c>
      <c r="J481" s="44">
        <v>394</v>
      </c>
      <c r="K481" s="57">
        <v>-0.59399999999999997</v>
      </c>
      <c r="L481" s="66">
        <f t="shared" si="52"/>
        <v>368</v>
      </c>
      <c r="M481" s="90">
        <f t="shared" si="55"/>
        <v>5653</v>
      </c>
      <c r="N481" s="44">
        <v>4233</v>
      </c>
      <c r="O481" s="41">
        <v>7402.1</v>
      </c>
      <c r="P481" s="60">
        <f>G481*(1+X485)</f>
        <v>6047</v>
      </c>
      <c r="Q481" s="76">
        <f t="shared" si="56"/>
        <v>479</v>
      </c>
      <c r="R481" s="60"/>
      <c r="S481" s="80" t="e">
        <f t="shared" si="57"/>
        <v>#N/A</v>
      </c>
      <c r="T481" s="77">
        <f>E481+(E481*$X$5)</f>
        <v>10350</v>
      </c>
      <c r="U481" s="79">
        <f>(R481-J481)/ABS(J481)</f>
        <v>-1</v>
      </c>
      <c r="Z481" s="78"/>
    </row>
    <row r="482" spans="1:26">
      <c r="A482" s="49">
        <f t="shared" si="53"/>
        <v>480</v>
      </c>
      <c r="B482" s="51">
        <v>480</v>
      </c>
      <c r="C482" s="48">
        <v>0</v>
      </c>
      <c r="D482" s="15" t="s">
        <v>971</v>
      </c>
      <c r="E482" s="16">
        <v>18000</v>
      </c>
      <c r="F482" s="62">
        <f t="shared" si="54"/>
        <v>4402.7777777777783</v>
      </c>
      <c r="G482" s="60">
        <v>6023</v>
      </c>
      <c r="H482" s="54">
        <v>0.36799999999999999</v>
      </c>
      <c r="I482" s="62">
        <f t="shared" si="51"/>
        <v>300</v>
      </c>
      <c r="J482" s="44">
        <v>221.1</v>
      </c>
      <c r="K482" s="57">
        <v>-0.26300000000000001</v>
      </c>
      <c r="L482" s="66">
        <f t="shared" si="52"/>
        <v>408</v>
      </c>
      <c r="M482" s="90">
        <f t="shared" si="55"/>
        <v>5801.9</v>
      </c>
      <c r="N482" s="44">
        <v>7059.2</v>
      </c>
      <c r="O482" s="41">
        <v>3733.3</v>
      </c>
      <c r="P482" s="60">
        <f>G482*(1+X486)</f>
        <v>6023</v>
      </c>
      <c r="Q482" s="76">
        <f t="shared" si="56"/>
        <v>480</v>
      </c>
      <c r="R482" s="60"/>
      <c r="S482" s="80" t="e">
        <f t="shared" si="57"/>
        <v>#N/A</v>
      </c>
      <c r="T482" s="77">
        <f>E482+(E482*$X$5)</f>
        <v>16200</v>
      </c>
      <c r="U482" s="79">
        <f>(R482-J482)/ABS(J482)</f>
        <v>-1</v>
      </c>
      <c r="Z482" s="78"/>
    </row>
    <row r="483" spans="1:26">
      <c r="A483" s="49">
        <f t="shared" si="53"/>
        <v>450</v>
      </c>
      <c r="B483" s="51">
        <v>481</v>
      </c>
      <c r="C483" s="48">
        <v>-31</v>
      </c>
      <c r="D483" s="15" t="s">
        <v>973</v>
      </c>
      <c r="E483" s="16">
        <v>9000</v>
      </c>
      <c r="F483" s="62">
        <f t="shared" si="54"/>
        <v>6266.1810613943817</v>
      </c>
      <c r="G483" s="60">
        <v>6021.8</v>
      </c>
      <c r="H483" s="54">
        <v>-3.9E-2</v>
      </c>
      <c r="I483" s="62">
        <f t="shared" si="51"/>
        <v>560.51437216338877</v>
      </c>
      <c r="J483" s="44">
        <v>370.5</v>
      </c>
      <c r="K483" s="57">
        <v>-0.33900000000000002</v>
      </c>
      <c r="L483" s="66">
        <f t="shared" si="52"/>
        <v>369</v>
      </c>
      <c r="M483" s="90">
        <f t="shared" si="55"/>
        <v>5651.3</v>
      </c>
      <c r="N483" s="44">
        <v>19327.099999999999</v>
      </c>
      <c r="O483" s="41">
        <v>6334.1</v>
      </c>
      <c r="P483" s="60">
        <f>G483*(1+X487)</f>
        <v>6021.8</v>
      </c>
      <c r="Q483" s="76">
        <f t="shared" si="56"/>
        <v>481</v>
      </c>
      <c r="R483" s="60"/>
      <c r="S483" s="80" t="e">
        <f t="shared" si="57"/>
        <v>#N/A</v>
      </c>
      <c r="T483" s="77">
        <f>E483+(E483*$X$5)</f>
        <v>8100</v>
      </c>
      <c r="U483" s="79">
        <f>(R483-J483)/ABS(J483)</f>
        <v>-1</v>
      </c>
      <c r="Z483" s="78"/>
    </row>
    <row r="484" spans="1:26">
      <c r="A484" s="49">
        <f t="shared" si="53"/>
        <v>482</v>
      </c>
      <c r="B484" s="51">
        <v>482</v>
      </c>
      <c r="C484" s="48">
        <v>0</v>
      </c>
      <c r="D484" s="15" t="s">
        <v>975</v>
      </c>
      <c r="E484" s="16">
        <v>8900</v>
      </c>
      <c r="F484" s="62">
        <f t="shared" si="54"/>
        <v>5177.0833333333339</v>
      </c>
      <c r="G484" s="60">
        <v>5964</v>
      </c>
      <c r="H484" s="54">
        <v>0.152</v>
      </c>
      <c r="I484" s="62">
        <f t="shared" si="51"/>
        <v>971.13071371291107</v>
      </c>
      <c r="J484" s="44">
        <v>1211</v>
      </c>
      <c r="K484" s="57">
        <v>0.247</v>
      </c>
      <c r="L484" s="66">
        <f t="shared" si="52"/>
        <v>211</v>
      </c>
      <c r="M484" s="90">
        <f t="shared" si="55"/>
        <v>4753</v>
      </c>
      <c r="N484" s="44">
        <v>5178</v>
      </c>
      <c r="O484" s="41">
        <v>67724.3</v>
      </c>
      <c r="P484" s="60">
        <f>G484*(1+X488)</f>
        <v>5964</v>
      </c>
      <c r="Q484" s="76">
        <f t="shared" si="56"/>
        <v>482</v>
      </c>
      <c r="R484" s="60"/>
      <c r="S484" s="80" t="e">
        <f t="shared" si="57"/>
        <v>#N/A</v>
      </c>
      <c r="T484" s="77">
        <f>E484+(E484*$X$5)</f>
        <v>8010</v>
      </c>
      <c r="U484" s="79">
        <f>(R484-J484)/ABS(J484)</f>
        <v>-1</v>
      </c>
      <c r="Z484" s="78"/>
    </row>
    <row r="485" spans="1:26">
      <c r="A485" s="49">
        <f t="shared" si="53"/>
        <v>495</v>
      </c>
      <c r="B485" s="51">
        <v>483</v>
      </c>
      <c r="C485" s="48">
        <v>12</v>
      </c>
      <c r="D485" s="15" t="s">
        <v>977</v>
      </c>
      <c r="E485" s="16">
        <v>10300</v>
      </c>
      <c r="F485" s="62">
        <f t="shared" si="54"/>
        <v>5519.1409897292251</v>
      </c>
      <c r="G485" s="60">
        <v>5911</v>
      </c>
      <c r="H485" s="54">
        <v>7.0999999999999994E-2</v>
      </c>
      <c r="I485" s="62">
        <f t="shared" ref="I485:I502" si="58">J485/(1+K485)</f>
        <v>510.06711409395967</v>
      </c>
      <c r="J485" s="44">
        <v>76</v>
      </c>
      <c r="K485" s="57">
        <v>-0.85099999999999998</v>
      </c>
      <c r="L485" s="66">
        <f t="shared" si="52"/>
        <v>440</v>
      </c>
      <c r="M485" s="90">
        <f t="shared" si="55"/>
        <v>5835</v>
      </c>
      <c r="N485" s="44">
        <v>9865</v>
      </c>
      <c r="O485" s="41">
        <v>17125.2</v>
      </c>
      <c r="P485" s="60">
        <f>G485*(1+X489)</f>
        <v>5911</v>
      </c>
      <c r="Q485" s="76">
        <f t="shared" si="56"/>
        <v>483</v>
      </c>
      <c r="R485" s="60"/>
      <c r="S485" s="80" t="e">
        <f t="shared" si="57"/>
        <v>#N/A</v>
      </c>
      <c r="T485" s="77">
        <f>E485+(E485*$X$5)</f>
        <v>9270</v>
      </c>
      <c r="U485" s="79">
        <f>(R485-J485)/ABS(J485)</f>
        <v>-1</v>
      </c>
      <c r="Z485" s="78"/>
    </row>
    <row r="486" spans="1:26">
      <c r="A486" s="49">
        <f t="shared" si="53"/>
        <v>484</v>
      </c>
      <c r="B486" s="51">
        <v>484</v>
      </c>
      <c r="C486" s="48">
        <v>0</v>
      </c>
      <c r="D486" s="15" t="s">
        <v>979</v>
      </c>
      <c r="E486" s="16">
        <v>16900</v>
      </c>
      <c r="F486" s="62">
        <f t="shared" si="54"/>
        <v>4488.5496183206105</v>
      </c>
      <c r="G486" s="60">
        <v>5880</v>
      </c>
      <c r="H486" s="54">
        <v>0.31</v>
      </c>
      <c r="I486" s="62">
        <f t="shared" si="58"/>
        <v>590.63893016344718</v>
      </c>
      <c r="J486" s="44">
        <v>397.5</v>
      </c>
      <c r="K486" s="57">
        <v>-0.32700000000000001</v>
      </c>
      <c r="L486" s="66">
        <f t="shared" si="52"/>
        <v>365</v>
      </c>
      <c r="M486" s="90">
        <f t="shared" si="55"/>
        <v>5482.5</v>
      </c>
      <c r="N486" s="44">
        <v>6678.3</v>
      </c>
      <c r="O486" s="41">
        <v>9421.4</v>
      </c>
      <c r="P486" s="60">
        <f>G486*(1+X490)</f>
        <v>5880</v>
      </c>
      <c r="Q486" s="76">
        <f t="shared" si="56"/>
        <v>484</v>
      </c>
      <c r="R486" s="60"/>
      <c r="S486" s="80" t="e">
        <f t="shared" si="57"/>
        <v>#N/A</v>
      </c>
      <c r="T486" s="77">
        <f>E486+(E486*$X$5)</f>
        <v>15210</v>
      </c>
      <c r="U486" s="79">
        <f>(R486-J486)/ABS(J486)</f>
        <v>-1</v>
      </c>
      <c r="Z486" s="78"/>
    </row>
    <row r="487" spans="1:26">
      <c r="A487" s="49">
        <f t="shared" si="53"/>
        <v>492</v>
      </c>
      <c r="B487" s="51">
        <v>485</v>
      </c>
      <c r="C487" s="48">
        <v>7</v>
      </c>
      <c r="D487" s="15" t="s">
        <v>981</v>
      </c>
      <c r="E487" s="16">
        <v>35700</v>
      </c>
      <c r="F487" s="62">
        <f t="shared" si="54"/>
        <v>5545.566037735849</v>
      </c>
      <c r="G487" s="60">
        <v>5878.3</v>
      </c>
      <c r="H487" s="54">
        <v>0.06</v>
      </c>
      <c r="I487" s="62">
        <f t="shared" si="58"/>
        <v>810.59431524547801</v>
      </c>
      <c r="J487" s="44">
        <v>627.4</v>
      </c>
      <c r="K487" s="57">
        <v>-0.22600000000000001</v>
      </c>
      <c r="L487" s="66">
        <f t="shared" si="52"/>
        <v>309</v>
      </c>
      <c r="M487" s="90">
        <f t="shared" si="55"/>
        <v>5250.9000000000005</v>
      </c>
      <c r="N487" s="44">
        <v>7587.6</v>
      </c>
      <c r="O487" s="41">
        <v>8474.7999999999993</v>
      </c>
      <c r="P487" s="60">
        <f>G487*(1+X491)</f>
        <v>5878.3</v>
      </c>
      <c r="Q487" s="76">
        <f t="shared" si="56"/>
        <v>485</v>
      </c>
      <c r="R487" s="60"/>
      <c r="S487" s="80" t="e">
        <f t="shared" si="57"/>
        <v>#N/A</v>
      </c>
      <c r="T487" s="77">
        <f>E487+(E487*$X$5)</f>
        <v>32130</v>
      </c>
      <c r="U487" s="79">
        <f>(R487-J487)/ABS(J487)</f>
        <v>-1</v>
      </c>
      <c r="Z487" s="78"/>
    </row>
    <row r="488" spans="1:26">
      <c r="A488" s="49">
        <f t="shared" si="53"/>
        <v>478</v>
      </c>
      <c r="B488" s="51">
        <v>486</v>
      </c>
      <c r="C488" s="48">
        <v>-8</v>
      </c>
      <c r="D488" s="15" t="s">
        <v>983</v>
      </c>
      <c r="E488" s="16">
        <v>11000</v>
      </c>
      <c r="F488" s="62">
        <f t="shared" si="54"/>
        <v>5829.3413173652698</v>
      </c>
      <c r="G488" s="60">
        <v>5841</v>
      </c>
      <c r="H488" s="54">
        <v>2E-3</v>
      </c>
      <c r="I488" s="62">
        <f t="shared" si="58"/>
        <v>518.73536299765806</v>
      </c>
      <c r="J488" s="44">
        <v>443</v>
      </c>
      <c r="K488" s="57">
        <v>-0.14599999999999999</v>
      </c>
      <c r="L488" s="66">
        <f t="shared" si="52"/>
        <v>351</v>
      </c>
      <c r="M488" s="90">
        <f t="shared" si="55"/>
        <v>5398</v>
      </c>
      <c r="N488" s="44">
        <v>5728</v>
      </c>
      <c r="O488" s="41">
        <v>6312.7</v>
      </c>
      <c r="P488" s="60">
        <f>G488*(1+X492)</f>
        <v>5841</v>
      </c>
      <c r="Q488" s="76">
        <f t="shared" si="56"/>
        <v>486</v>
      </c>
      <c r="R488" s="60"/>
      <c r="S488" s="80" t="e">
        <f t="shared" si="57"/>
        <v>#N/A</v>
      </c>
      <c r="T488" s="77">
        <f>E488+(E488*$X$5)</f>
        <v>9900</v>
      </c>
      <c r="U488" s="79">
        <f>(R488-J488)/ABS(J488)</f>
        <v>-1</v>
      </c>
      <c r="Z488" s="78"/>
    </row>
    <row r="489" spans="1:26">
      <c r="A489" s="49">
        <f t="shared" si="53"/>
        <v>487</v>
      </c>
      <c r="B489" s="51">
        <v>487</v>
      </c>
      <c r="C489" s="48">
        <v>0</v>
      </c>
      <c r="D489" s="15" t="s">
        <v>985</v>
      </c>
      <c r="E489" s="16">
        <v>10000</v>
      </c>
      <c r="F489" s="62">
        <f t="shared" si="54"/>
        <v>5305.1001821493619</v>
      </c>
      <c r="G489" s="60">
        <v>5825</v>
      </c>
      <c r="H489" s="54">
        <v>9.8000000000000004E-2</v>
      </c>
      <c r="I489" s="62">
        <f t="shared" si="58"/>
        <v>863.88384754990921</v>
      </c>
      <c r="J489" s="44">
        <v>1428</v>
      </c>
      <c r="K489" s="57">
        <v>0.65300000000000002</v>
      </c>
      <c r="L489" s="66">
        <f t="shared" si="52"/>
        <v>192</v>
      </c>
      <c r="M489" s="90">
        <f t="shared" si="55"/>
        <v>4397</v>
      </c>
      <c r="N489" s="44">
        <v>10777</v>
      </c>
      <c r="O489" s="41">
        <v>48198</v>
      </c>
      <c r="P489" s="60">
        <f>G489*(1+X493)</f>
        <v>5825</v>
      </c>
      <c r="Q489" s="76">
        <f t="shared" si="56"/>
        <v>487</v>
      </c>
      <c r="R489" s="60"/>
      <c r="S489" s="80" t="e">
        <f t="shared" si="57"/>
        <v>#N/A</v>
      </c>
      <c r="T489" s="77">
        <f>E489+(E489*$X$5)</f>
        <v>9000</v>
      </c>
      <c r="U489" s="79">
        <f>(R489-J489)/ABS(J489)</f>
        <v>-1</v>
      </c>
      <c r="Z489" s="78"/>
    </row>
    <row r="490" spans="1:26">
      <c r="A490" s="49">
        <f t="shared" si="53"/>
        <v>487</v>
      </c>
      <c r="B490" s="51">
        <v>488</v>
      </c>
      <c r="C490" s="48">
        <v>-1</v>
      </c>
      <c r="D490" s="15" t="s">
        <v>987</v>
      </c>
      <c r="E490" s="16">
        <v>24000</v>
      </c>
      <c r="F490" s="62">
        <f t="shared" si="54"/>
        <v>5697.6516634050877</v>
      </c>
      <c r="G490" s="60">
        <v>5823</v>
      </c>
      <c r="H490" s="54">
        <v>2.2000000000000002E-2</v>
      </c>
      <c r="I490" s="62">
        <f t="shared" si="58"/>
        <v>1245.5403987408185</v>
      </c>
      <c r="J490" s="44">
        <v>1187</v>
      </c>
      <c r="K490" s="57">
        <v>-4.7E-2</v>
      </c>
      <c r="L490" s="66">
        <f t="shared" si="52"/>
        <v>215</v>
      </c>
      <c r="M490" s="90">
        <f t="shared" si="55"/>
        <v>4636</v>
      </c>
      <c r="N490" s="44">
        <v>11262</v>
      </c>
      <c r="O490" s="41">
        <v>34603.1</v>
      </c>
      <c r="P490" s="60">
        <f>G490*(1+X494)</f>
        <v>5823</v>
      </c>
      <c r="Q490" s="76">
        <f t="shared" si="56"/>
        <v>488</v>
      </c>
      <c r="R490" s="60"/>
      <c r="S490" s="80" t="e">
        <f t="shared" si="57"/>
        <v>#N/A</v>
      </c>
      <c r="T490" s="77">
        <f>E490+(E490*$X$5)</f>
        <v>21600</v>
      </c>
      <c r="U490" s="79">
        <f>(R490-J490)/ABS(J490)</f>
        <v>-1</v>
      </c>
      <c r="Z490" s="78"/>
    </row>
    <row r="491" spans="1:26">
      <c r="A491" s="49">
        <f t="shared" si="53"/>
        <v>446</v>
      </c>
      <c r="B491" s="51">
        <v>489</v>
      </c>
      <c r="C491" s="48">
        <v>-43</v>
      </c>
      <c r="D491" s="15" t="s">
        <v>989</v>
      </c>
      <c r="E491" s="16">
        <v>12700</v>
      </c>
      <c r="F491" s="62">
        <f t="shared" si="54"/>
        <v>6303.7960954446853</v>
      </c>
      <c r="G491" s="60">
        <v>5812.1</v>
      </c>
      <c r="H491" s="54">
        <v>-7.8E-2</v>
      </c>
      <c r="I491" s="62" t="e">
        <f t="shared" si="58"/>
        <v>#VALUE!</v>
      </c>
      <c r="J491" s="44">
        <v>-61.4</v>
      </c>
      <c r="K491" s="57" t="s">
        <v>14</v>
      </c>
      <c r="L491" s="66">
        <f t="shared" si="52"/>
        <v>466</v>
      </c>
      <c r="M491" s="90">
        <f t="shared" si="55"/>
        <v>5873.5</v>
      </c>
      <c r="N491" s="44">
        <v>5599.3</v>
      </c>
      <c r="O491" s="41">
        <v>3614.1</v>
      </c>
      <c r="P491" s="60">
        <f>G491*(1+X495)</f>
        <v>5812.1</v>
      </c>
      <c r="Q491" s="76">
        <f t="shared" si="56"/>
        <v>489</v>
      </c>
      <c r="R491" s="60"/>
      <c r="S491" s="80" t="e">
        <f t="shared" si="57"/>
        <v>#N/A</v>
      </c>
      <c r="T491" s="77">
        <f>E491+(E491*$X$5)</f>
        <v>11430</v>
      </c>
      <c r="U491" s="79">
        <f>(R491-J491)/ABS(J491)</f>
        <v>1</v>
      </c>
      <c r="Z491" s="78"/>
    </row>
    <row r="492" spans="1:26">
      <c r="A492" s="49">
        <f t="shared" si="53"/>
        <v>490</v>
      </c>
      <c r="B492" s="51">
        <v>490</v>
      </c>
      <c r="C492" s="48">
        <v>0</v>
      </c>
      <c r="D492" s="15" t="s">
        <v>991</v>
      </c>
      <c r="E492" s="16">
        <v>18900</v>
      </c>
      <c r="F492" s="62">
        <f t="shared" si="54"/>
        <v>5268.2107175295187</v>
      </c>
      <c r="G492" s="60">
        <v>5800.3</v>
      </c>
      <c r="H492" s="54">
        <v>0.10099999999999999</v>
      </c>
      <c r="I492" s="62">
        <f t="shared" si="58"/>
        <v>290.50167224080269</v>
      </c>
      <c r="J492" s="44">
        <v>434.3</v>
      </c>
      <c r="K492" s="57">
        <v>0.495</v>
      </c>
      <c r="L492" s="66">
        <f t="shared" si="52"/>
        <v>355</v>
      </c>
      <c r="M492" s="90">
        <f t="shared" si="55"/>
        <v>5366</v>
      </c>
      <c r="N492" s="44">
        <v>1903.1</v>
      </c>
      <c r="O492" s="41">
        <v>7759.2</v>
      </c>
      <c r="P492" s="60">
        <f>G492*(1+X496)</f>
        <v>5800.3</v>
      </c>
      <c r="Q492" s="76">
        <f t="shared" si="56"/>
        <v>490</v>
      </c>
      <c r="R492" s="60"/>
      <c r="S492" s="80" t="e">
        <f t="shared" si="57"/>
        <v>#N/A</v>
      </c>
      <c r="T492" s="77">
        <f>E492+(E492*$X$5)</f>
        <v>17010</v>
      </c>
      <c r="U492" s="79">
        <f>(R492-J492)/ABS(J492)</f>
        <v>-1</v>
      </c>
      <c r="Z492" s="78"/>
    </row>
    <row r="493" spans="1:26">
      <c r="A493" s="49">
        <f t="shared" si="53"/>
        <v>483</v>
      </c>
      <c r="B493" s="51">
        <v>491</v>
      </c>
      <c r="C493" s="48">
        <v>-8</v>
      </c>
      <c r="D493" s="15" t="s">
        <v>993</v>
      </c>
      <c r="E493" s="16">
        <v>18251</v>
      </c>
      <c r="F493" s="62">
        <f t="shared" si="54"/>
        <v>5770.8835341365466</v>
      </c>
      <c r="G493" s="60">
        <v>5747.8</v>
      </c>
      <c r="H493" s="54">
        <v>-4.0000000000000001E-3</v>
      </c>
      <c r="I493" s="62">
        <f t="shared" si="58"/>
        <v>422.90552584670235</v>
      </c>
      <c r="J493" s="44">
        <v>474.5</v>
      </c>
      <c r="K493" s="57">
        <v>0.122</v>
      </c>
      <c r="L493" s="66">
        <f t="shared" si="52"/>
        <v>340</v>
      </c>
      <c r="M493" s="90">
        <f t="shared" si="55"/>
        <v>5273.3</v>
      </c>
      <c r="N493" s="44">
        <v>10630.6</v>
      </c>
      <c r="O493" s="41">
        <v>5765.3</v>
      </c>
      <c r="P493" s="60">
        <f>G493*(1+X497)</f>
        <v>5747.8</v>
      </c>
      <c r="Q493" s="76">
        <f t="shared" si="56"/>
        <v>491</v>
      </c>
      <c r="R493" s="60"/>
      <c r="S493" s="80" t="e">
        <f t="shared" si="57"/>
        <v>#N/A</v>
      </c>
      <c r="T493" s="77">
        <f>E493+(E493*$X$5)</f>
        <v>16425.900000000001</v>
      </c>
      <c r="U493" s="79">
        <f>(R493-J493)/ABS(J493)</f>
        <v>-1</v>
      </c>
      <c r="Z493" s="78"/>
    </row>
    <row r="494" spans="1:26">
      <c r="A494" s="49">
        <f t="shared" si="53"/>
        <v>488</v>
      </c>
      <c r="B494" s="51">
        <v>492</v>
      </c>
      <c r="C494" s="48">
        <v>-4</v>
      </c>
      <c r="D494" s="15" t="s">
        <v>995</v>
      </c>
      <c r="E494" s="16">
        <v>5900</v>
      </c>
      <c r="F494" s="62">
        <f t="shared" si="54"/>
        <v>5649.1106719367581</v>
      </c>
      <c r="G494" s="60">
        <v>5716.9</v>
      </c>
      <c r="H494" s="54">
        <v>1.2E-2</v>
      </c>
      <c r="I494" s="62">
        <f t="shared" si="58"/>
        <v>521.58979391560354</v>
      </c>
      <c r="J494" s="44">
        <v>531.5</v>
      </c>
      <c r="K494" s="57">
        <v>1.9E-2</v>
      </c>
      <c r="L494" s="66">
        <f t="shared" si="52"/>
        <v>330</v>
      </c>
      <c r="M494" s="90">
        <f t="shared" si="55"/>
        <v>5185.3999999999996</v>
      </c>
      <c r="N494" s="44">
        <v>10665.7</v>
      </c>
      <c r="O494" s="41">
        <v>5670.7</v>
      </c>
      <c r="P494" s="60">
        <f>G494*(1+X498)</f>
        <v>5716.9</v>
      </c>
      <c r="Q494" s="76">
        <f t="shared" si="56"/>
        <v>492</v>
      </c>
      <c r="R494" s="60"/>
      <c r="S494" s="80" t="e">
        <f t="shared" si="57"/>
        <v>#N/A</v>
      </c>
      <c r="T494" s="77">
        <f>E494+(E494*$X$5)</f>
        <v>5310</v>
      </c>
      <c r="U494" s="79">
        <f>(R494-J494)/ABS(J494)</f>
        <v>-1</v>
      </c>
      <c r="Z494" s="78"/>
    </row>
    <row r="495" spans="1:26">
      <c r="A495" s="49">
        <f t="shared" si="53"/>
        <v>474</v>
      </c>
      <c r="B495" s="51">
        <v>493</v>
      </c>
      <c r="C495" s="48">
        <v>-19</v>
      </c>
      <c r="D495" s="15" t="s">
        <v>997</v>
      </c>
      <c r="E495" s="16">
        <v>11945</v>
      </c>
      <c r="F495" s="62">
        <f t="shared" si="54"/>
        <v>5853.5860655737706</v>
      </c>
      <c r="G495" s="60">
        <v>5713.1</v>
      </c>
      <c r="H495" s="54">
        <v>-2.4E-2</v>
      </c>
      <c r="I495" s="62" t="e">
        <f t="shared" si="58"/>
        <v>#VALUE!</v>
      </c>
      <c r="J495" s="44">
        <v>-723</v>
      </c>
      <c r="K495" s="57" t="s">
        <v>14</v>
      </c>
      <c r="L495" s="66">
        <f t="shared" si="52"/>
        <v>489</v>
      </c>
      <c r="M495" s="90">
        <f t="shared" si="55"/>
        <v>6436.1</v>
      </c>
      <c r="N495" s="44">
        <v>10257.9</v>
      </c>
      <c r="O495" s="41">
        <v>12.9</v>
      </c>
      <c r="P495" s="60">
        <f>G495*(1+X499)</f>
        <v>5713.1</v>
      </c>
      <c r="Q495" s="76">
        <f t="shared" si="56"/>
        <v>493</v>
      </c>
      <c r="R495" s="60"/>
      <c r="S495" s="80" t="e">
        <f t="shared" si="57"/>
        <v>#N/A</v>
      </c>
      <c r="T495" s="77">
        <f>E495+(E495*$X$5)</f>
        <v>10750.5</v>
      </c>
      <c r="U495" s="79">
        <f>(R495-J495)/ABS(J495)</f>
        <v>1</v>
      </c>
      <c r="Z495" s="78"/>
    </row>
    <row r="496" spans="1:26">
      <c r="A496" s="49">
        <f t="shared" si="53"/>
        <v>472</v>
      </c>
      <c r="B496" s="51">
        <v>494</v>
      </c>
      <c r="C496" s="48">
        <v>-22</v>
      </c>
      <c r="D496" s="15" t="s">
        <v>999</v>
      </c>
      <c r="E496" s="16">
        <v>34000</v>
      </c>
      <c r="F496" s="62">
        <f t="shared" si="54"/>
        <v>5876.0330578512394</v>
      </c>
      <c r="G496" s="60">
        <v>5688</v>
      </c>
      <c r="H496" s="54">
        <v>-3.2000000000000001E-2</v>
      </c>
      <c r="I496" s="62">
        <f t="shared" si="58"/>
        <v>1339.7046046915725</v>
      </c>
      <c r="J496" s="44">
        <v>1542</v>
      </c>
      <c r="K496" s="57">
        <v>0.151</v>
      </c>
      <c r="L496" s="66">
        <f t="shared" si="52"/>
        <v>182</v>
      </c>
      <c r="M496" s="90">
        <f t="shared" si="55"/>
        <v>4146</v>
      </c>
      <c r="N496" s="44">
        <v>4130</v>
      </c>
      <c r="O496" s="41">
        <v>30583.200000000001</v>
      </c>
      <c r="P496" s="60">
        <f>G496*(1+X500)</f>
        <v>5688</v>
      </c>
      <c r="Q496" s="76">
        <f t="shared" si="56"/>
        <v>494</v>
      </c>
      <c r="R496" s="60"/>
      <c r="S496" s="80" t="e">
        <f t="shared" si="57"/>
        <v>#N/A</v>
      </c>
      <c r="T496" s="77">
        <f>E496+(E496*$X$5)</f>
        <v>30600</v>
      </c>
      <c r="U496" s="79">
        <f>(R496-J496)/ABS(J496)</f>
        <v>-1</v>
      </c>
      <c r="Z496" s="78"/>
    </row>
    <row r="497" spans="1:26">
      <c r="A497" s="49">
        <f t="shared" si="53"/>
        <v>495</v>
      </c>
      <c r="B497" s="51">
        <v>495</v>
      </c>
      <c r="C497" s="48">
        <v>0</v>
      </c>
      <c r="D497" s="15" t="s">
        <v>1001</v>
      </c>
      <c r="E497" s="16">
        <v>19800</v>
      </c>
      <c r="F497" s="62">
        <f t="shared" si="54"/>
        <v>5290.6716417910447</v>
      </c>
      <c r="G497" s="60">
        <v>5671.6</v>
      </c>
      <c r="H497" s="54">
        <v>7.2000000000000008E-2</v>
      </c>
      <c r="I497" s="62">
        <f t="shared" si="58"/>
        <v>259.48678071539655</v>
      </c>
      <c r="J497" s="44">
        <v>333.7</v>
      </c>
      <c r="K497" s="57">
        <v>0.28599999999999998</v>
      </c>
      <c r="L497" s="66">
        <f t="shared" si="52"/>
        <v>380</v>
      </c>
      <c r="M497" s="90">
        <f t="shared" si="55"/>
        <v>5337.9000000000005</v>
      </c>
      <c r="N497" s="44">
        <v>2812.8</v>
      </c>
      <c r="O497" s="41">
        <v>4434.8</v>
      </c>
      <c r="P497" s="60">
        <f>G497*(1+X501)</f>
        <v>5671.6</v>
      </c>
      <c r="Q497" s="76">
        <f t="shared" si="56"/>
        <v>495</v>
      </c>
      <c r="R497" s="60"/>
      <c r="S497" s="80" t="e">
        <f t="shared" si="57"/>
        <v>#N/A</v>
      </c>
      <c r="T497" s="77">
        <f>E497+(E497*$X$5)</f>
        <v>17820</v>
      </c>
      <c r="U497" s="79">
        <f>(R497-J497)/ABS(J497)</f>
        <v>-1</v>
      </c>
      <c r="Z497" s="78"/>
    </row>
    <row r="498" spans="1:26">
      <c r="A498" s="49">
        <f t="shared" si="53"/>
        <v>493</v>
      </c>
      <c r="B498" s="51">
        <v>496</v>
      </c>
      <c r="C498" s="48">
        <v>-3</v>
      </c>
      <c r="D498" s="15" t="s">
        <v>1003</v>
      </c>
      <c r="E498" s="16">
        <v>4150</v>
      </c>
      <c r="F498" s="62">
        <f t="shared" si="54"/>
        <v>5536.1056751467704</v>
      </c>
      <c r="G498" s="60">
        <v>5657.9</v>
      </c>
      <c r="H498" s="54">
        <v>2.2000000000000002E-2</v>
      </c>
      <c r="I498" s="62">
        <f t="shared" si="58"/>
        <v>1947.4062250598561</v>
      </c>
      <c r="J498" s="44">
        <v>2440.1</v>
      </c>
      <c r="K498" s="57">
        <v>0.253</v>
      </c>
      <c r="L498" s="66">
        <f t="shared" si="52"/>
        <v>121</v>
      </c>
      <c r="M498" s="90">
        <f t="shared" si="55"/>
        <v>3217.7999999999997</v>
      </c>
      <c r="N498" s="44">
        <v>30686.2</v>
      </c>
      <c r="O498" s="41">
        <v>56301.7</v>
      </c>
      <c r="P498" s="60">
        <f>G498*(1+X502)</f>
        <v>5657.9</v>
      </c>
      <c r="Q498" s="76">
        <f t="shared" si="56"/>
        <v>496</v>
      </c>
      <c r="R498" s="60"/>
      <c r="S498" s="80" t="e">
        <f t="shared" si="57"/>
        <v>#N/A</v>
      </c>
      <c r="T498" s="77">
        <f>E498+(E498*$X$5)</f>
        <v>3735</v>
      </c>
      <c r="U498" s="79">
        <f>(R498-J498)/ABS(J498)</f>
        <v>-1</v>
      </c>
      <c r="Z498" s="78"/>
    </row>
    <row r="499" spans="1:26">
      <c r="A499" s="49">
        <f t="shared" si="53"/>
        <v>497</v>
      </c>
      <c r="B499" s="51">
        <v>497</v>
      </c>
      <c r="C499" s="48">
        <v>0</v>
      </c>
      <c r="D499" s="15" t="s">
        <v>1005</v>
      </c>
      <c r="E499" s="16">
        <v>6500</v>
      </c>
      <c r="F499" s="62">
        <f t="shared" si="54"/>
        <v>5180.0554016620499</v>
      </c>
      <c r="G499" s="60">
        <v>5610</v>
      </c>
      <c r="H499" s="54">
        <v>8.3000000000000004E-2</v>
      </c>
      <c r="I499" s="62">
        <f t="shared" si="58"/>
        <v>291.94382852919438</v>
      </c>
      <c r="J499" s="44">
        <v>395</v>
      </c>
      <c r="K499" s="57">
        <v>0.35299999999999998</v>
      </c>
      <c r="L499" s="66">
        <f t="shared" si="52"/>
        <v>367</v>
      </c>
      <c r="M499" s="90">
        <f t="shared" si="55"/>
        <v>5215</v>
      </c>
      <c r="N499" s="44">
        <v>104176</v>
      </c>
      <c r="O499" s="41">
        <v>2828.9</v>
      </c>
      <c r="P499" s="60">
        <f>G499*(1+X503)</f>
        <v>5610</v>
      </c>
      <c r="Q499" s="76">
        <f t="shared" si="56"/>
        <v>497</v>
      </c>
      <c r="R499" s="60"/>
      <c r="S499" s="80" t="e">
        <f t="shared" si="57"/>
        <v>#N/A</v>
      </c>
      <c r="T499" s="77">
        <f>E499+(E499*$X$5)</f>
        <v>5850</v>
      </c>
      <c r="U499" s="79">
        <f>(R499-J499)/ABS(J499)</f>
        <v>-1</v>
      </c>
      <c r="Z499" s="78"/>
    </row>
    <row r="500" spans="1:26">
      <c r="A500" s="49">
        <f t="shared" si="53"/>
        <v>494</v>
      </c>
      <c r="B500" s="51">
        <v>498</v>
      </c>
      <c r="C500" s="48">
        <v>-4</v>
      </c>
      <c r="D500" s="15" t="s">
        <v>1007</v>
      </c>
      <c r="E500" s="16">
        <v>12000</v>
      </c>
      <c r="F500" s="62">
        <f t="shared" si="54"/>
        <v>5523.6166007905131</v>
      </c>
      <c r="G500" s="60">
        <v>5589.9</v>
      </c>
      <c r="H500" s="54">
        <v>1.2E-2</v>
      </c>
      <c r="I500" s="62" t="e">
        <f t="shared" si="58"/>
        <v>#VALUE!</v>
      </c>
      <c r="J500" s="44">
        <v>851.9</v>
      </c>
      <c r="K500" s="57" t="s">
        <v>14</v>
      </c>
      <c r="L500" s="66">
        <f t="shared" si="52"/>
        <v>262</v>
      </c>
      <c r="M500" s="90">
        <f t="shared" si="55"/>
        <v>4738</v>
      </c>
      <c r="N500" s="44">
        <v>8996.7999999999993</v>
      </c>
      <c r="O500" s="41">
        <v>8050.9</v>
      </c>
      <c r="P500" s="60">
        <f>G500*(1+X504)</f>
        <v>5589.9</v>
      </c>
      <c r="Q500" s="76">
        <f t="shared" si="56"/>
        <v>498</v>
      </c>
      <c r="R500" s="60"/>
      <c r="S500" s="80" t="e">
        <f t="shared" si="57"/>
        <v>#N/A</v>
      </c>
      <c r="T500" s="77">
        <f>E500+(E500*$X$5)</f>
        <v>10800</v>
      </c>
      <c r="U500" s="79">
        <f>(R500-J500)/ABS(J500)</f>
        <v>-1</v>
      </c>
      <c r="Z500" s="78"/>
    </row>
    <row r="501" spans="1:26">
      <c r="A501" s="49">
        <f t="shared" si="53"/>
        <v>491</v>
      </c>
      <c r="B501" s="51">
        <v>499</v>
      </c>
      <c r="C501" s="48">
        <v>-8</v>
      </c>
      <c r="D501" s="15" t="s">
        <v>1009</v>
      </c>
      <c r="E501" s="16">
        <v>7400</v>
      </c>
      <c r="F501" s="62">
        <f t="shared" si="54"/>
        <v>5576.2237762237773</v>
      </c>
      <c r="G501" s="60">
        <v>5581.8</v>
      </c>
      <c r="H501" s="54">
        <v>1E-3</v>
      </c>
      <c r="I501" s="62" t="e">
        <f t="shared" si="58"/>
        <v>#VALUE!</v>
      </c>
      <c r="J501" s="44">
        <v>646.9</v>
      </c>
      <c r="K501" s="57" t="s">
        <v>14</v>
      </c>
      <c r="L501" s="66">
        <f t="shared" si="52"/>
        <v>300</v>
      </c>
      <c r="M501" s="90">
        <f t="shared" si="55"/>
        <v>4934.9000000000005</v>
      </c>
      <c r="N501" s="44">
        <v>7423.7</v>
      </c>
      <c r="O501" s="41">
        <v>3065.6</v>
      </c>
      <c r="P501" s="60">
        <f>G501*(1+X505)</f>
        <v>5581.8</v>
      </c>
      <c r="Q501" s="76">
        <f t="shared" si="56"/>
        <v>499</v>
      </c>
      <c r="R501" s="60"/>
      <c r="S501" s="80" t="e">
        <f t="shared" si="57"/>
        <v>#N/A</v>
      </c>
      <c r="T501" s="77">
        <f>E501+(E501*$X$5)</f>
        <v>6660</v>
      </c>
      <c r="U501" s="79">
        <f>(R501-J501)/ABS(J501)</f>
        <v>-1</v>
      </c>
      <c r="Z501" s="78"/>
    </row>
    <row r="502" spans="1:26">
      <c r="A502" s="49">
        <f t="shared" si="53"/>
        <v>500</v>
      </c>
      <c r="B502" s="52">
        <v>500</v>
      </c>
      <c r="C502" s="48">
        <v>0</v>
      </c>
      <c r="D502" s="31" t="s">
        <v>1011</v>
      </c>
      <c r="E502" s="32">
        <v>15100</v>
      </c>
      <c r="F502" s="62">
        <f t="shared" si="54"/>
        <v>4903.6059806508356</v>
      </c>
      <c r="G502" s="45">
        <v>5575.4</v>
      </c>
      <c r="H502" s="55">
        <v>0.13699999999999998</v>
      </c>
      <c r="I502" s="62">
        <f t="shared" si="58"/>
        <v>281.41153081510936</v>
      </c>
      <c r="J502" s="45">
        <v>283.10000000000002</v>
      </c>
      <c r="K502" s="58">
        <v>6.0000000000000001E-3</v>
      </c>
      <c r="L502" s="66">
        <f t="shared" si="52"/>
        <v>393</v>
      </c>
      <c r="M502" s="90">
        <f t="shared" si="55"/>
        <v>5292.2999999999993</v>
      </c>
      <c r="N502" s="45">
        <v>3542.7</v>
      </c>
      <c r="O502" s="42">
        <v>9207.7999999999993</v>
      </c>
      <c r="P502" s="60">
        <f>G502*(1+X506)</f>
        <v>5575.4</v>
      </c>
      <c r="Q502" s="76">
        <f t="shared" si="56"/>
        <v>500</v>
      </c>
      <c r="R502" s="60"/>
      <c r="S502" s="80" t="e">
        <f t="shared" si="57"/>
        <v>#N/A</v>
      </c>
      <c r="T502" s="77">
        <f>E502+(E502*$X$5)</f>
        <v>13590</v>
      </c>
      <c r="U502" s="79">
        <f>(R502-J502)/ABS(J502)</f>
        <v>-1</v>
      </c>
      <c r="Z502" s="78"/>
    </row>
    <row r="509" spans="1:26">
      <c r="C509">
        <f>252+122</f>
        <v>374</v>
      </c>
    </row>
    <row r="510" spans="1:26">
      <c r="C510">
        <f>374-252</f>
        <v>122</v>
      </c>
    </row>
  </sheetData>
  <autoFilter ref="A2:AA502" xr:uid="{3AE83453-C6C8-4076-8EA4-5A9A62A907DC}"/>
  <mergeCells count="4">
    <mergeCell ref="A1:E1"/>
    <mergeCell ref="W4:X4"/>
    <mergeCell ref="F1:O1"/>
    <mergeCell ref="P1:U1"/>
  </mergeCells>
  <conditionalFormatting sqref="C3:C502">
    <cfRule type="cellIs" dxfId="4" priority="5" operator="lessThan">
      <formula>0</formula>
    </cfRule>
    <cfRule type="cellIs" dxfId="3" priority="6" operator="lessThan">
      <formula>0</formula>
    </cfRule>
  </conditionalFormatting>
  <conditionalFormatting sqref="K3:M502">
    <cfRule type="cellIs" dxfId="2" priority="4" operator="lessThan">
      <formula>0</formula>
    </cfRule>
  </conditionalFormatting>
  <conditionalFormatting sqref="H3:H502">
    <cfRule type="cellIs" dxfId="1" priority="3" operator="lessThan">
      <formula>0</formula>
    </cfRule>
  </conditionalFormatting>
  <conditionalFormatting sqref="J3:J502"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 r:id="rId1"/>
  <ignoredErrors>
    <ignoredError sqref="P482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Instructions</vt:lpstr>
      <vt:lpstr>2019 Projections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Rachelle Perez</dc:creator>
  <cp:keywords/>
  <dc:description/>
  <cp:lastModifiedBy>Rachelle Perez</cp:lastModifiedBy>
  <cp:revision/>
  <dcterms:created xsi:type="dcterms:W3CDTF">2019-10-07T13:19:08Z</dcterms:created>
  <dcterms:modified xsi:type="dcterms:W3CDTF">2019-10-07T16:27:28Z</dcterms:modified>
  <cp:category/>
  <cp:contentStatus/>
</cp:coreProperties>
</file>