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ATA\TTP-Excel-Assessment\"/>
    </mc:Choice>
  </mc:AlternateContent>
  <xr:revisionPtr revIDLastSave="0" documentId="13_ncr:1_{67593AD6-FAB6-4723-A3EC-6F17514A0DC9}" xr6:coauthVersionLast="45" xr6:coauthVersionMax="45" xr10:uidLastSave="{00000000-0000-0000-0000-000000000000}"/>
  <bookViews>
    <workbookView xWindow="-108" yWindow="-108" windowWidth="23256" windowHeight="12576" firstSheet="2" activeTab="7" xr2:uid="{953B05E5-DDFD-C748-8195-189FAFDAC1FE}"/>
  </bookViews>
  <sheets>
    <sheet name="Problem1-DATA" sheetId="8" r:id="rId1"/>
    <sheet name="Problem1-Questions" sheetId="3" r:id="rId2"/>
    <sheet name="Problem1- Answer" sheetId="1" r:id="rId3"/>
    <sheet name="Problem2-1" sheetId="2" r:id="rId4"/>
    <sheet name="Problem2-2" sheetId="7" r:id="rId5"/>
    <sheet name="Problem3" sheetId="5" r:id="rId6"/>
    <sheet name="Problem4" sheetId="6" r:id="rId7"/>
    <sheet name="Problem4 - Alternative" sheetId="9" r:id="rId8"/>
  </sheets>
  <definedNames>
    <definedName name="_xlnm._FilterDatabase" localSheetId="2" hidden="1">'Problem1- Answer'!$A$2:$W$502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7" i="9" l="1"/>
  <c r="G17" i="9"/>
  <c r="C17" i="9"/>
  <c r="B17" i="9"/>
  <c r="H17" i="9" s="1"/>
  <c r="J16" i="9"/>
  <c r="H16" i="9"/>
  <c r="G16" i="9"/>
  <c r="F16" i="9"/>
  <c r="B16" i="9"/>
  <c r="I16" i="9" s="1"/>
  <c r="J15" i="9"/>
  <c r="I15" i="9"/>
  <c r="I18" i="9" s="1"/>
  <c r="H15" i="9"/>
  <c r="G15" i="9"/>
  <c r="G18" i="9" s="1"/>
  <c r="F15" i="9"/>
  <c r="B14" i="6"/>
  <c r="B13" i="6"/>
  <c r="D18" i="6"/>
  <c r="D21" i="6"/>
  <c r="D19" i="6"/>
  <c r="D20" i="6"/>
  <c r="D22" i="6"/>
  <c r="F17" i="9" l="1"/>
  <c r="F18" i="9" s="1"/>
  <c r="J17" i="9"/>
  <c r="J18" i="9" s="1"/>
  <c r="C14" i="6"/>
  <c r="H18" i="9" l="1"/>
  <c r="J6" i="5"/>
  <c r="K6" i="5"/>
  <c r="L6" i="5"/>
  <c r="M6" i="5"/>
  <c r="N6" i="5"/>
  <c r="O6" i="5"/>
  <c r="P6" i="5"/>
  <c r="Q6" i="5"/>
  <c r="R6" i="5"/>
  <c r="S6" i="5"/>
  <c r="T6" i="5"/>
  <c r="U6" i="5"/>
  <c r="J7" i="5"/>
  <c r="K7" i="5"/>
  <c r="L7" i="5"/>
  <c r="M7" i="5"/>
  <c r="N7" i="5"/>
  <c r="O7" i="5"/>
  <c r="P7" i="5"/>
  <c r="Q7" i="5"/>
  <c r="R7" i="5"/>
  <c r="S7" i="5"/>
  <c r="T7" i="5"/>
  <c r="U7" i="5"/>
  <c r="J8" i="5"/>
  <c r="K8" i="5"/>
  <c r="L8" i="5"/>
  <c r="M8" i="5"/>
  <c r="N8" i="5"/>
  <c r="O8" i="5"/>
  <c r="P8" i="5"/>
  <c r="Q8" i="5"/>
  <c r="R8" i="5"/>
  <c r="S8" i="5"/>
  <c r="T8" i="5"/>
  <c r="U8" i="5"/>
  <c r="J9" i="5"/>
  <c r="K9" i="5"/>
  <c r="L9" i="5"/>
  <c r="M9" i="5"/>
  <c r="N9" i="5"/>
  <c r="O9" i="5"/>
  <c r="P9" i="5"/>
  <c r="Q9" i="5"/>
  <c r="R9" i="5"/>
  <c r="S9" i="5"/>
  <c r="T9" i="5"/>
  <c r="U9" i="5"/>
  <c r="J10" i="5"/>
  <c r="K10" i="5"/>
  <c r="L10" i="5"/>
  <c r="M10" i="5"/>
  <c r="N10" i="5"/>
  <c r="O10" i="5"/>
  <c r="P10" i="5"/>
  <c r="Q10" i="5"/>
  <c r="R10" i="5"/>
  <c r="S10" i="5"/>
  <c r="T10" i="5"/>
  <c r="U10" i="5"/>
  <c r="J11" i="5"/>
  <c r="K11" i="5"/>
  <c r="L11" i="5"/>
  <c r="M11" i="5"/>
  <c r="N11" i="5"/>
  <c r="O11" i="5"/>
  <c r="P11" i="5"/>
  <c r="Q11" i="5"/>
  <c r="R11" i="5"/>
  <c r="S11" i="5"/>
  <c r="T11" i="5"/>
  <c r="U11" i="5"/>
  <c r="J12" i="5"/>
  <c r="K12" i="5"/>
  <c r="L12" i="5"/>
  <c r="M12" i="5"/>
  <c r="N12" i="5"/>
  <c r="O12" i="5"/>
  <c r="P12" i="5"/>
  <c r="Q12" i="5"/>
  <c r="R12" i="5"/>
  <c r="S12" i="5"/>
  <c r="T12" i="5"/>
  <c r="U12" i="5"/>
  <c r="J13" i="5"/>
  <c r="K13" i="5"/>
  <c r="L13" i="5"/>
  <c r="M13" i="5"/>
  <c r="N13" i="5"/>
  <c r="O13" i="5"/>
  <c r="P13" i="5"/>
  <c r="Q13" i="5"/>
  <c r="R13" i="5"/>
  <c r="S13" i="5"/>
  <c r="T13" i="5"/>
  <c r="U13" i="5"/>
  <c r="J14" i="5"/>
  <c r="K14" i="5"/>
  <c r="L14" i="5"/>
  <c r="M14" i="5"/>
  <c r="N14" i="5"/>
  <c r="O14" i="5"/>
  <c r="P14" i="5"/>
  <c r="Q14" i="5"/>
  <c r="R14" i="5"/>
  <c r="S14" i="5"/>
  <c r="T14" i="5"/>
  <c r="U14" i="5"/>
  <c r="J15" i="5"/>
  <c r="K15" i="5"/>
  <c r="L15" i="5"/>
  <c r="M15" i="5"/>
  <c r="N15" i="5"/>
  <c r="O15" i="5"/>
  <c r="P15" i="5"/>
  <c r="Q15" i="5"/>
  <c r="R15" i="5"/>
  <c r="S15" i="5"/>
  <c r="T15" i="5"/>
  <c r="U15" i="5"/>
  <c r="J16" i="5"/>
  <c r="K16" i="5"/>
  <c r="L16" i="5"/>
  <c r="M16" i="5"/>
  <c r="N16" i="5"/>
  <c r="O16" i="5"/>
  <c r="P16" i="5"/>
  <c r="Q16" i="5"/>
  <c r="R16" i="5"/>
  <c r="S16" i="5"/>
  <c r="T16" i="5"/>
  <c r="U16" i="5"/>
  <c r="K5" i="5"/>
  <c r="L5" i="5"/>
  <c r="M5" i="5"/>
  <c r="N5" i="5"/>
  <c r="O5" i="5"/>
  <c r="P5" i="5"/>
  <c r="Q5" i="5"/>
  <c r="R5" i="5"/>
  <c r="S5" i="5"/>
  <c r="T5" i="5"/>
  <c r="U5" i="5"/>
  <c r="J5" i="5"/>
  <c r="N9" i="7" l="1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8" i="7"/>
  <c r="L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8" i="7"/>
  <c r="E9" i="2" l="1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8" i="2"/>
  <c r="O3" i="1" l="1"/>
  <c r="K4" i="1"/>
  <c r="Q4" i="1" s="1"/>
  <c r="K5" i="1"/>
  <c r="Q5" i="1" s="1"/>
  <c r="K6" i="1"/>
  <c r="Q6" i="1" s="1"/>
  <c r="K7" i="1"/>
  <c r="Q7" i="1" s="1"/>
  <c r="K8" i="1"/>
  <c r="Q8" i="1" s="1"/>
  <c r="K9" i="1"/>
  <c r="Q9" i="1" s="1"/>
  <c r="K10" i="1"/>
  <c r="Q10" i="1" s="1"/>
  <c r="K11" i="1"/>
  <c r="Q11" i="1" s="1"/>
  <c r="K12" i="1"/>
  <c r="Q12" i="1" s="1"/>
  <c r="K13" i="1"/>
  <c r="Q13" i="1" s="1"/>
  <c r="K14" i="1"/>
  <c r="Q14" i="1" s="1"/>
  <c r="K15" i="1"/>
  <c r="Q15" i="1" s="1"/>
  <c r="K16" i="1"/>
  <c r="Q16" i="1" s="1"/>
  <c r="K17" i="1"/>
  <c r="Q17" i="1" s="1"/>
  <c r="K18" i="1"/>
  <c r="Q18" i="1" s="1"/>
  <c r="K19" i="1"/>
  <c r="Q19" i="1" s="1"/>
  <c r="K20" i="1"/>
  <c r="Q20" i="1" s="1"/>
  <c r="K21" i="1"/>
  <c r="Q21" i="1" s="1"/>
  <c r="K22" i="1"/>
  <c r="Q22" i="1" s="1"/>
  <c r="K23" i="1"/>
  <c r="Q23" i="1" s="1"/>
  <c r="K24" i="1"/>
  <c r="Q24" i="1" s="1"/>
  <c r="K25" i="1"/>
  <c r="Q25" i="1" s="1"/>
  <c r="K26" i="1"/>
  <c r="Q26" i="1" s="1"/>
  <c r="K27" i="1"/>
  <c r="Q27" i="1" s="1"/>
  <c r="K28" i="1"/>
  <c r="Q28" i="1" s="1"/>
  <c r="K29" i="1"/>
  <c r="Q29" i="1" s="1"/>
  <c r="K30" i="1"/>
  <c r="Q30" i="1" s="1"/>
  <c r="K31" i="1"/>
  <c r="Q31" i="1" s="1"/>
  <c r="K32" i="1"/>
  <c r="Q32" i="1" s="1"/>
  <c r="K33" i="1"/>
  <c r="Q33" i="1" s="1"/>
  <c r="K34" i="1"/>
  <c r="Q34" i="1" s="1"/>
  <c r="K35" i="1"/>
  <c r="Q35" i="1" s="1"/>
  <c r="K36" i="1"/>
  <c r="Q36" i="1" s="1"/>
  <c r="K37" i="1"/>
  <c r="Q37" i="1" s="1"/>
  <c r="K38" i="1"/>
  <c r="Q38" i="1" s="1"/>
  <c r="K39" i="1"/>
  <c r="Q39" i="1" s="1"/>
  <c r="K40" i="1"/>
  <c r="Q40" i="1" s="1"/>
  <c r="K41" i="1"/>
  <c r="Q41" i="1" s="1"/>
  <c r="K42" i="1"/>
  <c r="Q42" i="1" s="1"/>
  <c r="K43" i="1"/>
  <c r="Q43" i="1" s="1"/>
  <c r="K44" i="1"/>
  <c r="Q44" i="1" s="1"/>
  <c r="K45" i="1"/>
  <c r="Q45" i="1" s="1"/>
  <c r="K46" i="1"/>
  <c r="Q46" i="1" s="1"/>
  <c r="K47" i="1"/>
  <c r="Q47" i="1" s="1"/>
  <c r="K48" i="1"/>
  <c r="Q48" i="1" s="1"/>
  <c r="K49" i="1"/>
  <c r="Q49" i="1" s="1"/>
  <c r="K50" i="1"/>
  <c r="Q50" i="1" s="1"/>
  <c r="K51" i="1"/>
  <c r="Q51" i="1" s="1"/>
  <c r="K52" i="1"/>
  <c r="Q52" i="1" s="1"/>
  <c r="K53" i="1"/>
  <c r="Q53" i="1" s="1"/>
  <c r="K54" i="1"/>
  <c r="Q54" i="1" s="1"/>
  <c r="K55" i="1"/>
  <c r="Q55" i="1" s="1"/>
  <c r="K56" i="1"/>
  <c r="Q56" i="1" s="1"/>
  <c r="K57" i="1"/>
  <c r="Q57" i="1" s="1"/>
  <c r="K58" i="1"/>
  <c r="Q58" i="1" s="1"/>
  <c r="K59" i="1"/>
  <c r="Q59" i="1" s="1"/>
  <c r="K60" i="1"/>
  <c r="Q60" i="1" s="1"/>
  <c r="K61" i="1"/>
  <c r="Q61" i="1" s="1"/>
  <c r="K62" i="1"/>
  <c r="Q62" i="1" s="1"/>
  <c r="K63" i="1"/>
  <c r="Q63" i="1" s="1"/>
  <c r="K64" i="1"/>
  <c r="Q64" i="1" s="1"/>
  <c r="K65" i="1"/>
  <c r="Q65" i="1" s="1"/>
  <c r="K66" i="1"/>
  <c r="Q66" i="1" s="1"/>
  <c r="K67" i="1"/>
  <c r="Q67" i="1" s="1"/>
  <c r="K68" i="1"/>
  <c r="Q68" i="1" s="1"/>
  <c r="K69" i="1"/>
  <c r="Q69" i="1" s="1"/>
  <c r="K70" i="1"/>
  <c r="Q70" i="1" s="1"/>
  <c r="K71" i="1"/>
  <c r="Q71" i="1" s="1"/>
  <c r="K72" i="1"/>
  <c r="Q72" i="1" s="1"/>
  <c r="K73" i="1"/>
  <c r="Q73" i="1" s="1"/>
  <c r="K74" i="1"/>
  <c r="Q74" i="1" s="1"/>
  <c r="K75" i="1"/>
  <c r="Q75" i="1" s="1"/>
  <c r="K76" i="1"/>
  <c r="Q76" i="1" s="1"/>
  <c r="K77" i="1"/>
  <c r="Q77" i="1" s="1"/>
  <c r="K78" i="1"/>
  <c r="Q78" i="1" s="1"/>
  <c r="K79" i="1"/>
  <c r="Q79" i="1" s="1"/>
  <c r="K80" i="1"/>
  <c r="Q80" i="1" s="1"/>
  <c r="K81" i="1"/>
  <c r="Q81" i="1" s="1"/>
  <c r="K82" i="1"/>
  <c r="Q82" i="1" s="1"/>
  <c r="K83" i="1"/>
  <c r="Q83" i="1" s="1"/>
  <c r="K84" i="1"/>
  <c r="Q84" i="1" s="1"/>
  <c r="K85" i="1"/>
  <c r="Q85" i="1" s="1"/>
  <c r="K86" i="1"/>
  <c r="Q86" i="1" s="1"/>
  <c r="K87" i="1"/>
  <c r="Q87" i="1" s="1"/>
  <c r="K88" i="1"/>
  <c r="Q88" i="1" s="1"/>
  <c r="K89" i="1"/>
  <c r="Q89" i="1" s="1"/>
  <c r="K90" i="1"/>
  <c r="Q90" i="1" s="1"/>
  <c r="K91" i="1"/>
  <c r="Q91" i="1" s="1"/>
  <c r="K92" i="1"/>
  <c r="Q92" i="1" s="1"/>
  <c r="K93" i="1"/>
  <c r="Q93" i="1" s="1"/>
  <c r="K94" i="1"/>
  <c r="Q94" i="1" s="1"/>
  <c r="K95" i="1"/>
  <c r="Q95" i="1" s="1"/>
  <c r="K96" i="1"/>
  <c r="Q96" i="1" s="1"/>
  <c r="K97" i="1"/>
  <c r="Q97" i="1" s="1"/>
  <c r="K98" i="1"/>
  <c r="Q98" i="1" s="1"/>
  <c r="K99" i="1"/>
  <c r="Q99" i="1" s="1"/>
  <c r="K100" i="1"/>
  <c r="Q100" i="1" s="1"/>
  <c r="K101" i="1"/>
  <c r="Q101" i="1" s="1"/>
  <c r="K102" i="1"/>
  <c r="Q102" i="1" s="1"/>
  <c r="K103" i="1"/>
  <c r="Q103" i="1" s="1"/>
  <c r="K104" i="1"/>
  <c r="Q104" i="1" s="1"/>
  <c r="K105" i="1"/>
  <c r="Q105" i="1" s="1"/>
  <c r="K106" i="1"/>
  <c r="Q106" i="1" s="1"/>
  <c r="K107" i="1"/>
  <c r="Q107" i="1" s="1"/>
  <c r="K108" i="1"/>
  <c r="Q108" i="1" s="1"/>
  <c r="K109" i="1"/>
  <c r="Q109" i="1" s="1"/>
  <c r="K110" i="1"/>
  <c r="Q110" i="1" s="1"/>
  <c r="K111" i="1"/>
  <c r="Q111" i="1" s="1"/>
  <c r="K112" i="1"/>
  <c r="Q112" i="1" s="1"/>
  <c r="K113" i="1"/>
  <c r="Q113" i="1" s="1"/>
  <c r="K114" i="1"/>
  <c r="Q114" i="1" s="1"/>
  <c r="K115" i="1"/>
  <c r="Q115" i="1" s="1"/>
  <c r="K116" i="1"/>
  <c r="Q116" i="1" s="1"/>
  <c r="K117" i="1"/>
  <c r="Q117" i="1" s="1"/>
  <c r="K118" i="1"/>
  <c r="Q118" i="1" s="1"/>
  <c r="K119" i="1"/>
  <c r="Q119" i="1" s="1"/>
  <c r="K120" i="1"/>
  <c r="Q120" i="1" s="1"/>
  <c r="K121" i="1"/>
  <c r="Q121" i="1" s="1"/>
  <c r="K122" i="1"/>
  <c r="Q122" i="1" s="1"/>
  <c r="K123" i="1"/>
  <c r="Q123" i="1" s="1"/>
  <c r="K124" i="1"/>
  <c r="Q124" i="1" s="1"/>
  <c r="K125" i="1"/>
  <c r="Q125" i="1" s="1"/>
  <c r="K126" i="1"/>
  <c r="Q126" i="1" s="1"/>
  <c r="K127" i="1"/>
  <c r="Q127" i="1" s="1"/>
  <c r="K128" i="1"/>
  <c r="Q128" i="1" s="1"/>
  <c r="K129" i="1"/>
  <c r="Q129" i="1" s="1"/>
  <c r="K130" i="1"/>
  <c r="Q130" i="1" s="1"/>
  <c r="K131" i="1"/>
  <c r="Q131" i="1" s="1"/>
  <c r="K132" i="1"/>
  <c r="Q132" i="1" s="1"/>
  <c r="K133" i="1"/>
  <c r="Q133" i="1" s="1"/>
  <c r="K134" i="1"/>
  <c r="Q134" i="1" s="1"/>
  <c r="K135" i="1"/>
  <c r="Q135" i="1" s="1"/>
  <c r="K136" i="1"/>
  <c r="Q136" i="1" s="1"/>
  <c r="K137" i="1"/>
  <c r="Q137" i="1" s="1"/>
  <c r="K138" i="1"/>
  <c r="Q138" i="1" s="1"/>
  <c r="K139" i="1"/>
  <c r="Q139" i="1" s="1"/>
  <c r="K140" i="1"/>
  <c r="Q140" i="1" s="1"/>
  <c r="K141" i="1"/>
  <c r="Q141" i="1" s="1"/>
  <c r="K142" i="1"/>
  <c r="Q142" i="1" s="1"/>
  <c r="K143" i="1"/>
  <c r="Q143" i="1" s="1"/>
  <c r="K144" i="1"/>
  <c r="Q144" i="1" s="1"/>
  <c r="K145" i="1"/>
  <c r="Q145" i="1" s="1"/>
  <c r="K146" i="1"/>
  <c r="Q146" i="1" s="1"/>
  <c r="K147" i="1"/>
  <c r="Q147" i="1" s="1"/>
  <c r="K148" i="1"/>
  <c r="Q148" i="1" s="1"/>
  <c r="K149" i="1"/>
  <c r="Q149" i="1" s="1"/>
  <c r="K150" i="1"/>
  <c r="Q150" i="1" s="1"/>
  <c r="K151" i="1"/>
  <c r="Q151" i="1" s="1"/>
  <c r="K152" i="1"/>
  <c r="Q152" i="1" s="1"/>
  <c r="K153" i="1"/>
  <c r="Q153" i="1" s="1"/>
  <c r="K154" i="1"/>
  <c r="Q154" i="1" s="1"/>
  <c r="K155" i="1"/>
  <c r="Q155" i="1" s="1"/>
  <c r="K156" i="1"/>
  <c r="Q156" i="1" s="1"/>
  <c r="K157" i="1"/>
  <c r="Q157" i="1" s="1"/>
  <c r="K158" i="1"/>
  <c r="Q158" i="1" s="1"/>
  <c r="K159" i="1"/>
  <c r="Q159" i="1" s="1"/>
  <c r="K160" i="1"/>
  <c r="Q160" i="1" s="1"/>
  <c r="K161" i="1"/>
  <c r="Q161" i="1" s="1"/>
  <c r="K162" i="1"/>
  <c r="Q162" i="1" s="1"/>
  <c r="K163" i="1"/>
  <c r="Q163" i="1" s="1"/>
  <c r="K164" i="1"/>
  <c r="Q164" i="1" s="1"/>
  <c r="K165" i="1"/>
  <c r="Q165" i="1" s="1"/>
  <c r="K166" i="1"/>
  <c r="Q166" i="1" s="1"/>
  <c r="K167" i="1"/>
  <c r="Q167" i="1" s="1"/>
  <c r="K168" i="1"/>
  <c r="Q168" i="1" s="1"/>
  <c r="K169" i="1"/>
  <c r="Q169" i="1" s="1"/>
  <c r="K170" i="1"/>
  <c r="Q170" i="1" s="1"/>
  <c r="K171" i="1"/>
  <c r="Q171" i="1" s="1"/>
  <c r="K172" i="1"/>
  <c r="Q172" i="1" s="1"/>
  <c r="K173" i="1"/>
  <c r="Q173" i="1" s="1"/>
  <c r="K174" i="1"/>
  <c r="Q174" i="1" s="1"/>
  <c r="K175" i="1"/>
  <c r="Q175" i="1" s="1"/>
  <c r="K176" i="1"/>
  <c r="Q176" i="1" s="1"/>
  <c r="K177" i="1"/>
  <c r="Q177" i="1" s="1"/>
  <c r="K178" i="1"/>
  <c r="Q178" i="1" s="1"/>
  <c r="K179" i="1"/>
  <c r="Q179" i="1" s="1"/>
  <c r="K180" i="1"/>
  <c r="Q180" i="1" s="1"/>
  <c r="K181" i="1"/>
  <c r="Q181" i="1" s="1"/>
  <c r="K182" i="1"/>
  <c r="Q182" i="1" s="1"/>
  <c r="K183" i="1"/>
  <c r="Q183" i="1" s="1"/>
  <c r="K184" i="1"/>
  <c r="Q184" i="1" s="1"/>
  <c r="K185" i="1"/>
  <c r="Q185" i="1" s="1"/>
  <c r="K186" i="1"/>
  <c r="Q186" i="1" s="1"/>
  <c r="K187" i="1"/>
  <c r="Q187" i="1" s="1"/>
  <c r="K188" i="1"/>
  <c r="Q188" i="1" s="1"/>
  <c r="K189" i="1"/>
  <c r="Q189" i="1" s="1"/>
  <c r="K190" i="1"/>
  <c r="Q190" i="1" s="1"/>
  <c r="K191" i="1"/>
  <c r="Q191" i="1" s="1"/>
  <c r="K192" i="1"/>
  <c r="Q192" i="1" s="1"/>
  <c r="K193" i="1"/>
  <c r="Q193" i="1" s="1"/>
  <c r="K194" i="1"/>
  <c r="Q194" i="1" s="1"/>
  <c r="K195" i="1"/>
  <c r="Q195" i="1" s="1"/>
  <c r="K196" i="1"/>
  <c r="Q196" i="1" s="1"/>
  <c r="K197" i="1"/>
  <c r="Q197" i="1" s="1"/>
  <c r="K198" i="1"/>
  <c r="Q198" i="1" s="1"/>
  <c r="K199" i="1"/>
  <c r="Q199" i="1" s="1"/>
  <c r="K200" i="1"/>
  <c r="Q200" i="1" s="1"/>
  <c r="K201" i="1"/>
  <c r="Q201" i="1" s="1"/>
  <c r="K202" i="1"/>
  <c r="Q202" i="1" s="1"/>
  <c r="K203" i="1"/>
  <c r="Q203" i="1" s="1"/>
  <c r="K204" i="1"/>
  <c r="Q204" i="1" s="1"/>
  <c r="K205" i="1"/>
  <c r="Q205" i="1" s="1"/>
  <c r="K206" i="1"/>
  <c r="Q206" i="1" s="1"/>
  <c r="K207" i="1"/>
  <c r="Q207" i="1" s="1"/>
  <c r="K208" i="1"/>
  <c r="Q208" i="1" s="1"/>
  <c r="K209" i="1"/>
  <c r="Q209" i="1" s="1"/>
  <c r="K210" i="1"/>
  <c r="Q210" i="1" s="1"/>
  <c r="K211" i="1"/>
  <c r="Q211" i="1" s="1"/>
  <c r="K212" i="1"/>
  <c r="Q212" i="1" s="1"/>
  <c r="K213" i="1"/>
  <c r="Q213" i="1" s="1"/>
  <c r="K214" i="1"/>
  <c r="Q214" i="1" s="1"/>
  <c r="K215" i="1"/>
  <c r="Q215" i="1" s="1"/>
  <c r="K216" i="1"/>
  <c r="Q216" i="1" s="1"/>
  <c r="K217" i="1"/>
  <c r="Q217" i="1" s="1"/>
  <c r="K218" i="1"/>
  <c r="Q218" i="1" s="1"/>
  <c r="K219" i="1"/>
  <c r="Q219" i="1" s="1"/>
  <c r="K220" i="1"/>
  <c r="Q220" i="1" s="1"/>
  <c r="K221" i="1"/>
  <c r="Q221" i="1" s="1"/>
  <c r="K222" i="1"/>
  <c r="Q222" i="1" s="1"/>
  <c r="K223" i="1"/>
  <c r="Q223" i="1" s="1"/>
  <c r="K224" i="1"/>
  <c r="Q224" i="1" s="1"/>
  <c r="K225" i="1"/>
  <c r="Q225" i="1" s="1"/>
  <c r="K226" i="1"/>
  <c r="Q226" i="1" s="1"/>
  <c r="K227" i="1"/>
  <c r="Q227" i="1" s="1"/>
  <c r="K228" i="1"/>
  <c r="Q228" i="1" s="1"/>
  <c r="K229" i="1"/>
  <c r="Q229" i="1" s="1"/>
  <c r="K230" i="1"/>
  <c r="Q230" i="1" s="1"/>
  <c r="K231" i="1"/>
  <c r="Q231" i="1" s="1"/>
  <c r="K232" i="1"/>
  <c r="Q232" i="1" s="1"/>
  <c r="K233" i="1"/>
  <c r="Q233" i="1" s="1"/>
  <c r="K234" i="1"/>
  <c r="Q234" i="1" s="1"/>
  <c r="K235" i="1"/>
  <c r="Q235" i="1" s="1"/>
  <c r="K236" i="1"/>
  <c r="Q236" i="1" s="1"/>
  <c r="K237" i="1"/>
  <c r="Q237" i="1" s="1"/>
  <c r="K238" i="1"/>
  <c r="Q238" i="1" s="1"/>
  <c r="K239" i="1"/>
  <c r="Q239" i="1" s="1"/>
  <c r="K240" i="1"/>
  <c r="Q240" i="1" s="1"/>
  <c r="K241" i="1"/>
  <c r="Q241" i="1" s="1"/>
  <c r="K242" i="1"/>
  <c r="Q242" i="1" s="1"/>
  <c r="K243" i="1"/>
  <c r="Q243" i="1" s="1"/>
  <c r="K244" i="1"/>
  <c r="Q244" i="1" s="1"/>
  <c r="K245" i="1"/>
  <c r="Q245" i="1" s="1"/>
  <c r="K246" i="1"/>
  <c r="Q246" i="1" s="1"/>
  <c r="K247" i="1"/>
  <c r="Q247" i="1" s="1"/>
  <c r="K248" i="1"/>
  <c r="Q248" i="1" s="1"/>
  <c r="K249" i="1"/>
  <c r="Q249" i="1" s="1"/>
  <c r="K250" i="1"/>
  <c r="Q250" i="1" s="1"/>
  <c r="K251" i="1"/>
  <c r="Q251" i="1" s="1"/>
  <c r="K252" i="1"/>
  <c r="Q252" i="1" s="1"/>
  <c r="K253" i="1"/>
  <c r="Q253" i="1" s="1"/>
  <c r="K254" i="1"/>
  <c r="Q254" i="1" s="1"/>
  <c r="K255" i="1"/>
  <c r="Q255" i="1" s="1"/>
  <c r="K256" i="1"/>
  <c r="Q256" i="1" s="1"/>
  <c r="K257" i="1"/>
  <c r="Q257" i="1" s="1"/>
  <c r="K258" i="1"/>
  <c r="Q258" i="1" s="1"/>
  <c r="K259" i="1"/>
  <c r="Q259" i="1" s="1"/>
  <c r="K260" i="1"/>
  <c r="Q260" i="1" s="1"/>
  <c r="K261" i="1"/>
  <c r="Q261" i="1" s="1"/>
  <c r="K262" i="1"/>
  <c r="Q262" i="1" s="1"/>
  <c r="K263" i="1"/>
  <c r="Q263" i="1" s="1"/>
  <c r="K264" i="1"/>
  <c r="Q264" i="1" s="1"/>
  <c r="K265" i="1"/>
  <c r="Q265" i="1" s="1"/>
  <c r="K266" i="1"/>
  <c r="Q266" i="1" s="1"/>
  <c r="K267" i="1"/>
  <c r="Q267" i="1" s="1"/>
  <c r="K268" i="1"/>
  <c r="Q268" i="1" s="1"/>
  <c r="K269" i="1"/>
  <c r="Q269" i="1" s="1"/>
  <c r="K270" i="1"/>
  <c r="Q270" i="1" s="1"/>
  <c r="K271" i="1"/>
  <c r="Q271" i="1" s="1"/>
  <c r="K272" i="1"/>
  <c r="Q272" i="1" s="1"/>
  <c r="K273" i="1"/>
  <c r="Q273" i="1" s="1"/>
  <c r="K274" i="1"/>
  <c r="Q274" i="1" s="1"/>
  <c r="K275" i="1"/>
  <c r="Q275" i="1" s="1"/>
  <c r="K276" i="1"/>
  <c r="Q276" i="1" s="1"/>
  <c r="K277" i="1"/>
  <c r="Q277" i="1" s="1"/>
  <c r="K278" i="1"/>
  <c r="Q278" i="1" s="1"/>
  <c r="K279" i="1"/>
  <c r="Q279" i="1" s="1"/>
  <c r="K280" i="1"/>
  <c r="Q280" i="1" s="1"/>
  <c r="K281" i="1"/>
  <c r="Q281" i="1" s="1"/>
  <c r="K282" i="1"/>
  <c r="Q282" i="1" s="1"/>
  <c r="K283" i="1"/>
  <c r="Q283" i="1" s="1"/>
  <c r="K284" i="1"/>
  <c r="Q284" i="1" s="1"/>
  <c r="K285" i="1"/>
  <c r="Q285" i="1" s="1"/>
  <c r="K286" i="1"/>
  <c r="Q286" i="1" s="1"/>
  <c r="K287" i="1"/>
  <c r="Q287" i="1" s="1"/>
  <c r="K288" i="1"/>
  <c r="Q288" i="1" s="1"/>
  <c r="K289" i="1"/>
  <c r="Q289" i="1" s="1"/>
  <c r="K290" i="1"/>
  <c r="Q290" i="1" s="1"/>
  <c r="K291" i="1"/>
  <c r="Q291" i="1" s="1"/>
  <c r="K292" i="1"/>
  <c r="Q292" i="1" s="1"/>
  <c r="K293" i="1"/>
  <c r="Q293" i="1" s="1"/>
  <c r="K294" i="1"/>
  <c r="Q294" i="1" s="1"/>
  <c r="K295" i="1"/>
  <c r="Q295" i="1" s="1"/>
  <c r="K296" i="1"/>
  <c r="Q296" i="1" s="1"/>
  <c r="K297" i="1"/>
  <c r="Q297" i="1" s="1"/>
  <c r="K298" i="1"/>
  <c r="Q298" i="1" s="1"/>
  <c r="K299" i="1"/>
  <c r="Q299" i="1" s="1"/>
  <c r="K300" i="1"/>
  <c r="Q300" i="1" s="1"/>
  <c r="K301" i="1"/>
  <c r="Q301" i="1" s="1"/>
  <c r="K302" i="1"/>
  <c r="Q302" i="1" s="1"/>
  <c r="K303" i="1"/>
  <c r="Q303" i="1" s="1"/>
  <c r="K304" i="1"/>
  <c r="Q304" i="1" s="1"/>
  <c r="K305" i="1"/>
  <c r="Q305" i="1" s="1"/>
  <c r="K306" i="1"/>
  <c r="Q306" i="1" s="1"/>
  <c r="K307" i="1"/>
  <c r="Q307" i="1" s="1"/>
  <c r="K308" i="1"/>
  <c r="Q308" i="1" s="1"/>
  <c r="K309" i="1"/>
  <c r="Q309" i="1" s="1"/>
  <c r="K310" i="1"/>
  <c r="Q310" i="1" s="1"/>
  <c r="K311" i="1"/>
  <c r="Q311" i="1" s="1"/>
  <c r="K312" i="1"/>
  <c r="Q312" i="1" s="1"/>
  <c r="K313" i="1"/>
  <c r="Q313" i="1" s="1"/>
  <c r="K314" i="1"/>
  <c r="Q314" i="1" s="1"/>
  <c r="K315" i="1"/>
  <c r="Q315" i="1" s="1"/>
  <c r="K316" i="1"/>
  <c r="Q316" i="1" s="1"/>
  <c r="K317" i="1"/>
  <c r="Q317" i="1" s="1"/>
  <c r="K318" i="1"/>
  <c r="Q318" i="1" s="1"/>
  <c r="K319" i="1"/>
  <c r="Q319" i="1" s="1"/>
  <c r="K320" i="1"/>
  <c r="Q320" i="1" s="1"/>
  <c r="K321" i="1"/>
  <c r="Q321" i="1" s="1"/>
  <c r="K322" i="1"/>
  <c r="Q322" i="1" s="1"/>
  <c r="K323" i="1"/>
  <c r="Q323" i="1" s="1"/>
  <c r="K324" i="1"/>
  <c r="Q324" i="1" s="1"/>
  <c r="K325" i="1"/>
  <c r="Q325" i="1" s="1"/>
  <c r="K326" i="1"/>
  <c r="Q326" i="1" s="1"/>
  <c r="K327" i="1"/>
  <c r="Q327" i="1" s="1"/>
  <c r="K328" i="1"/>
  <c r="Q328" i="1" s="1"/>
  <c r="K329" i="1"/>
  <c r="Q329" i="1" s="1"/>
  <c r="K330" i="1"/>
  <c r="Q330" i="1" s="1"/>
  <c r="K331" i="1"/>
  <c r="Q331" i="1" s="1"/>
  <c r="K332" i="1"/>
  <c r="Q332" i="1" s="1"/>
  <c r="K333" i="1"/>
  <c r="Q333" i="1" s="1"/>
  <c r="K334" i="1"/>
  <c r="Q334" i="1" s="1"/>
  <c r="K335" i="1"/>
  <c r="Q335" i="1" s="1"/>
  <c r="K336" i="1"/>
  <c r="Q336" i="1" s="1"/>
  <c r="K337" i="1"/>
  <c r="Q337" i="1" s="1"/>
  <c r="K338" i="1"/>
  <c r="Q338" i="1" s="1"/>
  <c r="K339" i="1"/>
  <c r="Q339" i="1" s="1"/>
  <c r="K340" i="1"/>
  <c r="Q340" i="1" s="1"/>
  <c r="K341" i="1"/>
  <c r="Q341" i="1" s="1"/>
  <c r="K342" i="1"/>
  <c r="Q342" i="1" s="1"/>
  <c r="K343" i="1"/>
  <c r="Q343" i="1" s="1"/>
  <c r="K344" i="1"/>
  <c r="Q344" i="1" s="1"/>
  <c r="K345" i="1"/>
  <c r="Q345" i="1" s="1"/>
  <c r="K346" i="1"/>
  <c r="Q346" i="1" s="1"/>
  <c r="K347" i="1"/>
  <c r="Q347" i="1" s="1"/>
  <c r="K348" i="1"/>
  <c r="Q348" i="1" s="1"/>
  <c r="K349" i="1"/>
  <c r="Q349" i="1" s="1"/>
  <c r="K350" i="1"/>
  <c r="Q350" i="1" s="1"/>
  <c r="K351" i="1"/>
  <c r="Q351" i="1" s="1"/>
  <c r="K352" i="1"/>
  <c r="Q352" i="1" s="1"/>
  <c r="K353" i="1"/>
  <c r="Q353" i="1" s="1"/>
  <c r="K354" i="1"/>
  <c r="Q354" i="1" s="1"/>
  <c r="K355" i="1"/>
  <c r="Q355" i="1" s="1"/>
  <c r="K356" i="1"/>
  <c r="Q356" i="1" s="1"/>
  <c r="K357" i="1"/>
  <c r="Q357" i="1" s="1"/>
  <c r="K358" i="1"/>
  <c r="Q358" i="1" s="1"/>
  <c r="K359" i="1"/>
  <c r="Q359" i="1" s="1"/>
  <c r="K360" i="1"/>
  <c r="Q360" i="1" s="1"/>
  <c r="K361" i="1"/>
  <c r="Q361" i="1" s="1"/>
  <c r="K362" i="1"/>
  <c r="Q362" i="1" s="1"/>
  <c r="K363" i="1"/>
  <c r="Q363" i="1" s="1"/>
  <c r="K364" i="1"/>
  <c r="Q364" i="1" s="1"/>
  <c r="K365" i="1"/>
  <c r="Q365" i="1" s="1"/>
  <c r="K366" i="1"/>
  <c r="Q366" i="1" s="1"/>
  <c r="K367" i="1"/>
  <c r="Q367" i="1" s="1"/>
  <c r="K368" i="1"/>
  <c r="Q368" i="1" s="1"/>
  <c r="K369" i="1"/>
  <c r="Q369" i="1" s="1"/>
  <c r="K370" i="1"/>
  <c r="Q370" i="1" s="1"/>
  <c r="K371" i="1"/>
  <c r="Q371" i="1" s="1"/>
  <c r="K372" i="1"/>
  <c r="Q372" i="1" s="1"/>
  <c r="K373" i="1"/>
  <c r="Q373" i="1" s="1"/>
  <c r="K374" i="1"/>
  <c r="Q374" i="1" s="1"/>
  <c r="K375" i="1"/>
  <c r="Q375" i="1" s="1"/>
  <c r="K376" i="1"/>
  <c r="Q376" i="1" s="1"/>
  <c r="K377" i="1"/>
  <c r="Q377" i="1" s="1"/>
  <c r="K378" i="1"/>
  <c r="Q378" i="1" s="1"/>
  <c r="K379" i="1"/>
  <c r="Q379" i="1" s="1"/>
  <c r="K380" i="1"/>
  <c r="Q380" i="1" s="1"/>
  <c r="K381" i="1"/>
  <c r="Q381" i="1" s="1"/>
  <c r="K382" i="1"/>
  <c r="Q382" i="1" s="1"/>
  <c r="K383" i="1"/>
  <c r="Q383" i="1" s="1"/>
  <c r="K384" i="1"/>
  <c r="Q384" i="1" s="1"/>
  <c r="K385" i="1"/>
  <c r="Q385" i="1" s="1"/>
  <c r="K386" i="1"/>
  <c r="Q386" i="1" s="1"/>
  <c r="K387" i="1"/>
  <c r="Q387" i="1" s="1"/>
  <c r="K388" i="1"/>
  <c r="Q388" i="1" s="1"/>
  <c r="K389" i="1"/>
  <c r="Q389" i="1" s="1"/>
  <c r="K390" i="1"/>
  <c r="Q390" i="1" s="1"/>
  <c r="K391" i="1"/>
  <c r="Q391" i="1" s="1"/>
  <c r="K392" i="1"/>
  <c r="Q392" i="1" s="1"/>
  <c r="K393" i="1"/>
  <c r="Q393" i="1" s="1"/>
  <c r="K394" i="1"/>
  <c r="Q394" i="1" s="1"/>
  <c r="K395" i="1"/>
  <c r="Q395" i="1" s="1"/>
  <c r="K396" i="1"/>
  <c r="Q396" i="1" s="1"/>
  <c r="K397" i="1"/>
  <c r="Q397" i="1" s="1"/>
  <c r="K398" i="1"/>
  <c r="Q398" i="1" s="1"/>
  <c r="K399" i="1"/>
  <c r="Q399" i="1" s="1"/>
  <c r="K400" i="1"/>
  <c r="Q400" i="1" s="1"/>
  <c r="K401" i="1"/>
  <c r="Q401" i="1" s="1"/>
  <c r="K402" i="1"/>
  <c r="Q402" i="1" s="1"/>
  <c r="K403" i="1"/>
  <c r="Q403" i="1" s="1"/>
  <c r="K404" i="1"/>
  <c r="Q404" i="1" s="1"/>
  <c r="K405" i="1"/>
  <c r="Q405" i="1" s="1"/>
  <c r="K406" i="1"/>
  <c r="Q406" i="1" s="1"/>
  <c r="K407" i="1"/>
  <c r="Q407" i="1" s="1"/>
  <c r="K408" i="1"/>
  <c r="Q408" i="1" s="1"/>
  <c r="K409" i="1"/>
  <c r="Q409" i="1" s="1"/>
  <c r="K410" i="1"/>
  <c r="Q410" i="1" s="1"/>
  <c r="K411" i="1"/>
  <c r="Q411" i="1" s="1"/>
  <c r="K412" i="1"/>
  <c r="Q412" i="1" s="1"/>
  <c r="K413" i="1"/>
  <c r="Q413" i="1" s="1"/>
  <c r="K414" i="1"/>
  <c r="Q414" i="1" s="1"/>
  <c r="K415" i="1"/>
  <c r="Q415" i="1" s="1"/>
  <c r="K416" i="1"/>
  <c r="Q416" i="1" s="1"/>
  <c r="K417" i="1"/>
  <c r="Q417" i="1" s="1"/>
  <c r="K418" i="1"/>
  <c r="Q418" i="1" s="1"/>
  <c r="K419" i="1"/>
  <c r="Q419" i="1" s="1"/>
  <c r="K420" i="1"/>
  <c r="Q420" i="1" s="1"/>
  <c r="K421" i="1"/>
  <c r="Q421" i="1" s="1"/>
  <c r="K422" i="1"/>
  <c r="Q422" i="1" s="1"/>
  <c r="K423" i="1"/>
  <c r="Q423" i="1" s="1"/>
  <c r="K424" i="1"/>
  <c r="Q424" i="1" s="1"/>
  <c r="K425" i="1"/>
  <c r="Q425" i="1" s="1"/>
  <c r="K426" i="1"/>
  <c r="Q426" i="1" s="1"/>
  <c r="K427" i="1"/>
  <c r="Q427" i="1" s="1"/>
  <c r="K428" i="1"/>
  <c r="Q428" i="1" s="1"/>
  <c r="K429" i="1"/>
  <c r="Q429" i="1" s="1"/>
  <c r="K430" i="1"/>
  <c r="Q430" i="1" s="1"/>
  <c r="K431" i="1"/>
  <c r="Q431" i="1" s="1"/>
  <c r="K432" i="1"/>
  <c r="Q432" i="1" s="1"/>
  <c r="K433" i="1"/>
  <c r="Q433" i="1" s="1"/>
  <c r="K434" i="1"/>
  <c r="Q434" i="1" s="1"/>
  <c r="K435" i="1"/>
  <c r="Q435" i="1" s="1"/>
  <c r="K436" i="1"/>
  <c r="Q436" i="1" s="1"/>
  <c r="K437" i="1"/>
  <c r="Q437" i="1" s="1"/>
  <c r="K438" i="1"/>
  <c r="Q438" i="1" s="1"/>
  <c r="K439" i="1"/>
  <c r="Q439" i="1" s="1"/>
  <c r="K440" i="1"/>
  <c r="Q440" i="1" s="1"/>
  <c r="K441" i="1"/>
  <c r="Q441" i="1" s="1"/>
  <c r="K442" i="1"/>
  <c r="Q442" i="1" s="1"/>
  <c r="K443" i="1"/>
  <c r="Q443" i="1" s="1"/>
  <c r="K444" i="1"/>
  <c r="Q444" i="1" s="1"/>
  <c r="K445" i="1"/>
  <c r="Q445" i="1" s="1"/>
  <c r="K446" i="1"/>
  <c r="Q446" i="1" s="1"/>
  <c r="K447" i="1"/>
  <c r="Q447" i="1" s="1"/>
  <c r="K448" i="1"/>
  <c r="Q448" i="1" s="1"/>
  <c r="K449" i="1"/>
  <c r="Q449" i="1" s="1"/>
  <c r="K450" i="1"/>
  <c r="Q450" i="1" s="1"/>
  <c r="K451" i="1"/>
  <c r="Q451" i="1" s="1"/>
  <c r="K452" i="1"/>
  <c r="Q452" i="1" s="1"/>
  <c r="K453" i="1"/>
  <c r="Q453" i="1" s="1"/>
  <c r="K454" i="1"/>
  <c r="Q454" i="1" s="1"/>
  <c r="K455" i="1"/>
  <c r="Q455" i="1" s="1"/>
  <c r="K456" i="1"/>
  <c r="Q456" i="1" s="1"/>
  <c r="K457" i="1"/>
  <c r="Q457" i="1" s="1"/>
  <c r="K458" i="1"/>
  <c r="Q458" i="1" s="1"/>
  <c r="K459" i="1"/>
  <c r="Q459" i="1" s="1"/>
  <c r="K460" i="1"/>
  <c r="Q460" i="1" s="1"/>
  <c r="K461" i="1"/>
  <c r="Q461" i="1" s="1"/>
  <c r="K462" i="1"/>
  <c r="Q462" i="1" s="1"/>
  <c r="K463" i="1"/>
  <c r="Q463" i="1" s="1"/>
  <c r="K464" i="1"/>
  <c r="Q464" i="1" s="1"/>
  <c r="K465" i="1"/>
  <c r="Q465" i="1" s="1"/>
  <c r="K466" i="1"/>
  <c r="Q466" i="1" s="1"/>
  <c r="K467" i="1"/>
  <c r="Q467" i="1" s="1"/>
  <c r="K468" i="1"/>
  <c r="Q468" i="1" s="1"/>
  <c r="K469" i="1"/>
  <c r="Q469" i="1" s="1"/>
  <c r="K470" i="1"/>
  <c r="Q470" i="1" s="1"/>
  <c r="K471" i="1"/>
  <c r="Q471" i="1" s="1"/>
  <c r="K472" i="1"/>
  <c r="Q472" i="1" s="1"/>
  <c r="K473" i="1"/>
  <c r="Q473" i="1" s="1"/>
  <c r="K474" i="1"/>
  <c r="Q474" i="1" s="1"/>
  <c r="K475" i="1"/>
  <c r="Q475" i="1" s="1"/>
  <c r="K476" i="1"/>
  <c r="Q476" i="1" s="1"/>
  <c r="K477" i="1"/>
  <c r="Q477" i="1" s="1"/>
  <c r="K478" i="1"/>
  <c r="Q478" i="1" s="1"/>
  <c r="K479" i="1"/>
  <c r="Q479" i="1" s="1"/>
  <c r="K480" i="1"/>
  <c r="Q480" i="1" s="1"/>
  <c r="K481" i="1"/>
  <c r="Q481" i="1" s="1"/>
  <c r="K482" i="1"/>
  <c r="Q482" i="1" s="1"/>
  <c r="K483" i="1"/>
  <c r="Q483" i="1" s="1"/>
  <c r="K484" i="1"/>
  <c r="Q484" i="1" s="1"/>
  <c r="K485" i="1"/>
  <c r="Q485" i="1" s="1"/>
  <c r="K486" i="1"/>
  <c r="Q486" i="1" s="1"/>
  <c r="K487" i="1"/>
  <c r="Q487" i="1" s="1"/>
  <c r="K488" i="1"/>
  <c r="Q488" i="1" s="1"/>
  <c r="K489" i="1"/>
  <c r="Q489" i="1" s="1"/>
  <c r="K490" i="1"/>
  <c r="Q490" i="1" s="1"/>
  <c r="K491" i="1"/>
  <c r="Q491" i="1" s="1"/>
  <c r="K492" i="1"/>
  <c r="Q492" i="1" s="1"/>
  <c r="K493" i="1"/>
  <c r="Q493" i="1" s="1"/>
  <c r="K494" i="1"/>
  <c r="Q494" i="1" s="1"/>
  <c r="K495" i="1"/>
  <c r="Q495" i="1" s="1"/>
  <c r="K496" i="1"/>
  <c r="Q496" i="1" s="1"/>
  <c r="K497" i="1"/>
  <c r="Q497" i="1" s="1"/>
  <c r="K498" i="1"/>
  <c r="Q498" i="1" s="1"/>
  <c r="K499" i="1"/>
  <c r="Q499" i="1" s="1"/>
  <c r="K500" i="1"/>
  <c r="Q500" i="1" s="1"/>
  <c r="K501" i="1"/>
  <c r="Q501" i="1" s="1"/>
  <c r="K502" i="1"/>
  <c r="Q502" i="1" s="1"/>
  <c r="K3" i="1"/>
  <c r="Q3" i="1" s="1"/>
  <c r="O4" i="1"/>
  <c r="R4" i="1" s="1"/>
  <c r="S4" i="1" s="1"/>
  <c r="O5" i="1"/>
  <c r="R5" i="1" s="1"/>
  <c r="S5" i="1" s="1"/>
  <c r="O6" i="1"/>
  <c r="O7" i="1"/>
  <c r="O8" i="1"/>
  <c r="O9" i="1"/>
  <c r="R9" i="1" s="1"/>
  <c r="S9" i="1" s="1"/>
  <c r="O10" i="1"/>
  <c r="O11" i="1"/>
  <c r="O12" i="1"/>
  <c r="R12" i="1" s="1"/>
  <c r="S12" i="1" s="1"/>
  <c r="O13" i="1"/>
  <c r="R13" i="1" s="1"/>
  <c r="S13" i="1" s="1"/>
  <c r="O14" i="1"/>
  <c r="O15" i="1"/>
  <c r="O16" i="1"/>
  <c r="R16" i="1" s="1"/>
  <c r="S16" i="1" s="1"/>
  <c r="O17" i="1"/>
  <c r="O18" i="1"/>
  <c r="O19" i="1"/>
  <c r="O20" i="1"/>
  <c r="R20" i="1" s="1"/>
  <c r="S20" i="1" s="1"/>
  <c r="O21" i="1"/>
  <c r="O22" i="1"/>
  <c r="O23" i="1"/>
  <c r="O24" i="1"/>
  <c r="O25" i="1"/>
  <c r="O26" i="1"/>
  <c r="O27" i="1"/>
  <c r="O28" i="1"/>
  <c r="R28" i="1" s="1"/>
  <c r="S28" i="1" s="1"/>
  <c r="O29" i="1"/>
  <c r="O30" i="1"/>
  <c r="O31" i="1"/>
  <c r="O32" i="1"/>
  <c r="R32" i="1" s="1"/>
  <c r="S32" i="1" s="1"/>
  <c r="O33" i="1"/>
  <c r="O34" i="1"/>
  <c r="O35" i="1"/>
  <c r="O36" i="1"/>
  <c r="R36" i="1" s="1"/>
  <c r="S36" i="1" s="1"/>
  <c r="O37" i="1"/>
  <c r="O38" i="1"/>
  <c r="O39" i="1"/>
  <c r="O40" i="1"/>
  <c r="R40" i="1" s="1"/>
  <c r="S40" i="1" s="1"/>
  <c r="O41" i="1"/>
  <c r="O42" i="1"/>
  <c r="O43" i="1"/>
  <c r="O44" i="1"/>
  <c r="R44" i="1" s="1"/>
  <c r="S44" i="1" s="1"/>
  <c r="O45" i="1"/>
  <c r="O46" i="1"/>
  <c r="O47" i="1"/>
  <c r="O48" i="1"/>
  <c r="R48" i="1" s="1"/>
  <c r="S48" i="1" s="1"/>
  <c r="O49" i="1"/>
  <c r="O50" i="1"/>
  <c r="O51" i="1"/>
  <c r="O52" i="1"/>
  <c r="R52" i="1" s="1"/>
  <c r="S52" i="1" s="1"/>
  <c r="O53" i="1"/>
  <c r="O54" i="1"/>
  <c r="O55" i="1"/>
  <c r="O56" i="1"/>
  <c r="R56" i="1" s="1"/>
  <c r="S56" i="1" s="1"/>
  <c r="O57" i="1"/>
  <c r="O58" i="1"/>
  <c r="O59" i="1"/>
  <c r="O60" i="1"/>
  <c r="R60" i="1" s="1"/>
  <c r="S60" i="1" s="1"/>
  <c r="O61" i="1"/>
  <c r="O62" i="1"/>
  <c r="O63" i="1"/>
  <c r="O64" i="1"/>
  <c r="R64" i="1" s="1"/>
  <c r="S64" i="1" s="1"/>
  <c r="O65" i="1"/>
  <c r="O66" i="1"/>
  <c r="O67" i="1"/>
  <c r="O68" i="1"/>
  <c r="R68" i="1" s="1"/>
  <c r="S68" i="1" s="1"/>
  <c r="O69" i="1"/>
  <c r="O70" i="1"/>
  <c r="O71" i="1"/>
  <c r="O72" i="1"/>
  <c r="R72" i="1" s="1"/>
  <c r="S72" i="1" s="1"/>
  <c r="O73" i="1"/>
  <c r="O74" i="1"/>
  <c r="O75" i="1"/>
  <c r="O76" i="1"/>
  <c r="R76" i="1" s="1"/>
  <c r="S76" i="1" s="1"/>
  <c r="O77" i="1"/>
  <c r="O78" i="1"/>
  <c r="O79" i="1"/>
  <c r="O80" i="1"/>
  <c r="R80" i="1" s="1"/>
  <c r="S80" i="1" s="1"/>
  <c r="O81" i="1"/>
  <c r="O82" i="1"/>
  <c r="O83" i="1"/>
  <c r="O84" i="1"/>
  <c r="R84" i="1" s="1"/>
  <c r="S84" i="1" s="1"/>
  <c r="O85" i="1"/>
  <c r="O86" i="1"/>
  <c r="O87" i="1"/>
  <c r="O88" i="1"/>
  <c r="R88" i="1" s="1"/>
  <c r="S88" i="1" s="1"/>
  <c r="O89" i="1"/>
  <c r="O90" i="1"/>
  <c r="O91" i="1"/>
  <c r="O92" i="1"/>
  <c r="R92" i="1" s="1"/>
  <c r="S92" i="1" s="1"/>
  <c r="O93" i="1"/>
  <c r="O94" i="1"/>
  <c r="O95" i="1"/>
  <c r="O96" i="1"/>
  <c r="R96" i="1" s="1"/>
  <c r="S96" i="1" s="1"/>
  <c r="O97" i="1"/>
  <c r="O98" i="1"/>
  <c r="O99" i="1"/>
  <c r="O100" i="1"/>
  <c r="R100" i="1" s="1"/>
  <c r="S100" i="1" s="1"/>
  <c r="O101" i="1"/>
  <c r="O102" i="1"/>
  <c r="O103" i="1"/>
  <c r="O104" i="1"/>
  <c r="R104" i="1" s="1"/>
  <c r="S104" i="1" s="1"/>
  <c r="O105" i="1"/>
  <c r="O106" i="1"/>
  <c r="O107" i="1"/>
  <c r="O108" i="1"/>
  <c r="R108" i="1" s="1"/>
  <c r="S108" i="1" s="1"/>
  <c r="O109" i="1"/>
  <c r="O110" i="1"/>
  <c r="O111" i="1"/>
  <c r="O112" i="1"/>
  <c r="O113" i="1"/>
  <c r="O114" i="1"/>
  <c r="O115" i="1"/>
  <c r="O116" i="1"/>
  <c r="R116" i="1" s="1"/>
  <c r="S116" i="1" s="1"/>
  <c r="O117" i="1"/>
  <c r="O118" i="1"/>
  <c r="O119" i="1"/>
  <c r="O120" i="1"/>
  <c r="R120" i="1" s="1"/>
  <c r="S120" i="1" s="1"/>
  <c r="O121" i="1"/>
  <c r="O122" i="1"/>
  <c r="O123" i="1"/>
  <c r="O124" i="1"/>
  <c r="R124" i="1" s="1"/>
  <c r="S124" i="1" s="1"/>
  <c r="O125" i="1"/>
  <c r="O126" i="1"/>
  <c r="O127" i="1"/>
  <c r="O128" i="1"/>
  <c r="R128" i="1" s="1"/>
  <c r="S128" i="1" s="1"/>
  <c r="O129" i="1"/>
  <c r="O130" i="1"/>
  <c r="O131" i="1"/>
  <c r="O132" i="1"/>
  <c r="R132" i="1" s="1"/>
  <c r="S132" i="1" s="1"/>
  <c r="O133" i="1"/>
  <c r="O134" i="1"/>
  <c r="O135" i="1"/>
  <c r="O136" i="1"/>
  <c r="R136" i="1" s="1"/>
  <c r="S136" i="1" s="1"/>
  <c r="O137" i="1"/>
  <c r="O138" i="1"/>
  <c r="O139" i="1"/>
  <c r="O140" i="1"/>
  <c r="R140" i="1" s="1"/>
  <c r="S140" i="1" s="1"/>
  <c r="O141" i="1"/>
  <c r="O142" i="1"/>
  <c r="O143" i="1"/>
  <c r="O144" i="1"/>
  <c r="R144" i="1" s="1"/>
  <c r="S144" i="1" s="1"/>
  <c r="O145" i="1"/>
  <c r="O146" i="1"/>
  <c r="O147" i="1"/>
  <c r="O148" i="1"/>
  <c r="R148" i="1" s="1"/>
  <c r="S148" i="1" s="1"/>
  <c r="O149" i="1"/>
  <c r="O150" i="1"/>
  <c r="O151" i="1"/>
  <c r="O152" i="1"/>
  <c r="R152" i="1" s="1"/>
  <c r="S152" i="1" s="1"/>
  <c r="O153" i="1"/>
  <c r="O154" i="1"/>
  <c r="O155" i="1"/>
  <c r="O156" i="1"/>
  <c r="R156" i="1" s="1"/>
  <c r="S156" i="1" s="1"/>
  <c r="O157" i="1"/>
  <c r="O158" i="1"/>
  <c r="O159" i="1"/>
  <c r="O160" i="1"/>
  <c r="R160" i="1" s="1"/>
  <c r="S160" i="1" s="1"/>
  <c r="O161" i="1"/>
  <c r="O162" i="1"/>
  <c r="O163" i="1"/>
  <c r="O164" i="1"/>
  <c r="R164" i="1" s="1"/>
  <c r="S164" i="1" s="1"/>
  <c r="O165" i="1"/>
  <c r="O166" i="1"/>
  <c r="O167" i="1"/>
  <c r="O168" i="1"/>
  <c r="R168" i="1" s="1"/>
  <c r="S168" i="1" s="1"/>
  <c r="O169" i="1"/>
  <c r="O170" i="1"/>
  <c r="O171" i="1"/>
  <c r="O172" i="1"/>
  <c r="R172" i="1" s="1"/>
  <c r="S172" i="1" s="1"/>
  <c r="O173" i="1"/>
  <c r="O174" i="1"/>
  <c r="O175" i="1"/>
  <c r="O176" i="1"/>
  <c r="O177" i="1"/>
  <c r="O178" i="1"/>
  <c r="O179" i="1"/>
  <c r="O180" i="1"/>
  <c r="R180" i="1" s="1"/>
  <c r="S180" i="1" s="1"/>
  <c r="O181" i="1"/>
  <c r="O182" i="1"/>
  <c r="O183" i="1"/>
  <c r="O184" i="1"/>
  <c r="O185" i="1"/>
  <c r="O186" i="1"/>
  <c r="O187" i="1"/>
  <c r="O188" i="1"/>
  <c r="R188" i="1" s="1"/>
  <c r="S188" i="1" s="1"/>
  <c r="O189" i="1"/>
  <c r="O190" i="1"/>
  <c r="R190" i="1" s="1"/>
  <c r="S190" i="1" s="1"/>
  <c r="O191" i="1"/>
  <c r="O192" i="1"/>
  <c r="R192" i="1" s="1"/>
  <c r="S192" i="1" s="1"/>
  <c r="O193" i="1"/>
  <c r="O194" i="1"/>
  <c r="O195" i="1"/>
  <c r="O196" i="1"/>
  <c r="R196" i="1" s="1"/>
  <c r="S196" i="1" s="1"/>
  <c r="O197" i="1"/>
  <c r="O198" i="1"/>
  <c r="O199" i="1"/>
  <c r="O200" i="1"/>
  <c r="R200" i="1" s="1"/>
  <c r="S200" i="1" s="1"/>
  <c r="O201" i="1"/>
  <c r="O202" i="1"/>
  <c r="R202" i="1" s="1"/>
  <c r="S202" i="1" s="1"/>
  <c r="O203" i="1"/>
  <c r="O204" i="1"/>
  <c r="R204" i="1" s="1"/>
  <c r="S204" i="1" s="1"/>
  <c r="O205" i="1"/>
  <c r="O206" i="1"/>
  <c r="R206" i="1" s="1"/>
  <c r="S206" i="1" s="1"/>
  <c r="O207" i="1"/>
  <c r="O208" i="1"/>
  <c r="R208" i="1" s="1"/>
  <c r="S208" i="1" s="1"/>
  <c r="O209" i="1"/>
  <c r="O210" i="1"/>
  <c r="O211" i="1"/>
  <c r="O212" i="1"/>
  <c r="R212" i="1" s="1"/>
  <c r="S212" i="1" s="1"/>
  <c r="O213" i="1"/>
  <c r="O214" i="1"/>
  <c r="O215" i="1"/>
  <c r="O216" i="1"/>
  <c r="R216" i="1" s="1"/>
  <c r="S216" i="1" s="1"/>
  <c r="O217" i="1"/>
  <c r="O218" i="1"/>
  <c r="R218" i="1" s="1"/>
  <c r="S218" i="1" s="1"/>
  <c r="O219" i="1"/>
  <c r="O220" i="1"/>
  <c r="R220" i="1" s="1"/>
  <c r="S220" i="1" s="1"/>
  <c r="O221" i="1"/>
  <c r="O222" i="1"/>
  <c r="R222" i="1" s="1"/>
  <c r="S222" i="1" s="1"/>
  <c r="O223" i="1"/>
  <c r="O224" i="1"/>
  <c r="R224" i="1" s="1"/>
  <c r="S224" i="1" s="1"/>
  <c r="O225" i="1"/>
  <c r="O226" i="1"/>
  <c r="O227" i="1"/>
  <c r="O228" i="1"/>
  <c r="R228" i="1" s="1"/>
  <c r="S228" i="1" s="1"/>
  <c r="O229" i="1"/>
  <c r="O230" i="1"/>
  <c r="O231" i="1"/>
  <c r="O232" i="1"/>
  <c r="R232" i="1" s="1"/>
  <c r="S232" i="1" s="1"/>
  <c r="O233" i="1"/>
  <c r="O234" i="1"/>
  <c r="R234" i="1" s="1"/>
  <c r="S234" i="1" s="1"/>
  <c r="O235" i="1"/>
  <c r="O236" i="1"/>
  <c r="R236" i="1" s="1"/>
  <c r="S236" i="1" s="1"/>
  <c r="O237" i="1"/>
  <c r="O238" i="1"/>
  <c r="R238" i="1" s="1"/>
  <c r="S238" i="1" s="1"/>
  <c r="O239" i="1"/>
  <c r="O240" i="1"/>
  <c r="O241" i="1"/>
  <c r="O242" i="1"/>
  <c r="O243" i="1"/>
  <c r="O244" i="1"/>
  <c r="R244" i="1" s="1"/>
  <c r="S244" i="1" s="1"/>
  <c r="O245" i="1"/>
  <c r="O246" i="1"/>
  <c r="O247" i="1"/>
  <c r="O248" i="1"/>
  <c r="O249" i="1"/>
  <c r="O250" i="1"/>
  <c r="R250" i="1" s="1"/>
  <c r="S250" i="1" s="1"/>
  <c r="O251" i="1"/>
  <c r="O252" i="1"/>
  <c r="R252" i="1" s="1"/>
  <c r="S252" i="1" s="1"/>
  <c r="O253" i="1"/>
  <c r="O254" i="1"/>
  <c r="R254" i="1" s="1"/>
  <c r="S254" i="1" s="1"/>
  <c r="O255" i="1"/>
  <c r="O256" i="1"/>
  <c r="R256" i="1" s="1"/>
  <c r="S256" i="1" s="1"/>
  <c r="O257" i="1"/>
  <c r="O258" i="1"/>
  <c r="O259" i="1"/>
  <c r="O260" i="1"/>
  <c r="R260" i="1" s="1"/>
  <c r="S260" i="1" s="1"/>
  <c r="O261" i="1"/>
  <c r="O262" i="1"/>
  <c r="O263" i="1"/>
  <c r="O264" i="1"/>
  <c r="R264" i="1" s="1"/>
  <c r="S264" i="1" s="1"/>
  <c r="O265" i="1"/>
  <c r="O266" i="1"/>
  <c r="O267" i="1"/>
  <c r="O268" i="1"/>
  <c r="R268" i="1" s="1"/>
  <c r="S268" i="1" s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R3" i="1" l="1"/>
  <c r="R498" i="1"/>
  <c r="S498" i="1" s="1"/>
  <c r="R490" i="1"/>
  <c r="S490" i="1" s="1"/>
  <c r="R482" i="1"/>
  <c r="S482" i="1" s="1"/>
  <c r="R474" i="1"/>
  <c r="S474" i="1" s="1"/>
  <c r="R466" i="1"/>
  <c r="S466" i="1" s="1"/>
  <c r="R454" i="1"/>
  <c r="S454" i="1" s="1"/>
  <c r="R446" i="1"/>
  <c r="S446" i="1" s="1"/>
  <c r="R430" i="1"/>
  <c r="S430" i="1" s="1"/>
  <c r="R502" i="1"/>
  <c r="S502" i="1" s="1"/>
  <c r="R494" i="1"/>
  <c r="S494" i="1" s="1"/>
  <c r="R486" i="1"/>
  <c r="S486" i="1" s="1"/>
  <c r="R478" i="1"/>
  <c r="S478" i="1" s="1"/>
  <c r="R470" i="1"/>
  <c r="S470" i="1" s="1"/>
  <c r="R462" i="1"/>
  <c r="S462" i="1" s="1"/>
  <c r="R458" i="1"/>
  <c r="S458" i="1" s="1"/>
  <c r="R450" i="1"/>
  <c r="S450" i="1" s="1"/>
  <c r="R442" i="1"/>
  <c r="S442" i="1" s="1"/>
  <c r="R438" i="1"/>
  <c r="S438" i="1" s="1"/>
  <c r="R434" i="1"/>
  <c r="S434" i="1" s="1"/>
  <c r="R422" i="1"/>
  <c r="S422" i="1" s="1"/>
  <c r="R418" i="1"/>
  <c r="S418" i="1" s="1"/>
  <c r="R414" i="1"/>
  <c r="S414" i="1" s="1"/>
  <c r="R410" i="1"/>
  <c r="S410" i="1" s="1"/>
  <c r="R406" i="1"/>
  <c r="S406" i="1" s="1"/>
  <c r="R402" i="1"/>
  <c r="S402" i="1" s="1"/>
  <c r="R398" i="1"/>
  <c r="S398" i="1" s="1"/>
  <c r="R394" i="1"/>
  <c r="S394" i="1" s="1"/>
  <c r="R390" i="1"/>
  <c r="S390" i="1" s="1"/>
  <c r="R386" i="1"/>
  <c r="S386" i="1" s="1"/>
  <c r="R382" i="1"/>
  <c r="S382" i="1" s="1"/>
  <c r="R378" i="1"/>
  <c r="S378" i="1" s="1"/>
  <c r="R374" i="1"/>
  <c r="S374" i="1" s="1"/>
  <c r="R370" i="1"/>
  <c r="S370" i="1" s="1"/>
  <c r="R366" i="1"/>
  <c r="S366" i="1" s="1"/>
  <c r="R358" i="1"/>
  <c r="S358" i="1" s="1"/>
  <c r="R354" i="1"/>
  <c r="S354" i="1" s="1"/>
  <c r="R350" i="1"/>
  <c r="S350" i="1" s="1"/>
  <c r="R346" i="1"/>
  <c r="S346" i="1" s="1"/>
  <c r="R342" i="1"/>
  <c r="S342" i="1" s="1"/>
  <c r="R262" i="1"/>
  <c r="S262" i="1" s="1"/>
  <c r="R258" i="1"/>
  <c r="S258" i="1" s="1"/>
  <c r="R246" i="1"/>
  <c r="S246" i="1" s="1"/>
  <c r="R242" i="1"/>
  <c r="S242" i="1" s="1"/>
  <c r="R230" i="1"/>
  <c r="S230" i="1" s="1"/>
  <c r="R226" i="1"/>
  <c r="S226" i="1" s="1"/>
  <c r="R214" i="1"/>
  <c r="S214" i="1" s="1"/>
  <c r="R210" i="1"/>
  <c r="S210" i="1" s="1"/>
  <c r="R198" i="1"/>
  <c r="S198" i="1" s="1"/>
  <c r="R194" i="1"/>
  <c r="S194" i="1" s="1"/>
  <c r="R334" i="1"/>
  <c r="S334" i="1" s="1"/>
  <c r="R322" i="1"/>
  <c r="S322" i="1" s="1"/>
  <c r="R314" i="1"/>
  <c r="S314" i="1" s="1"/>
  <c r="R306" i="1"/>
  <c r="S306" i="1" s="1"/>
  <c r="R294" i="1"/>
  <c r="S294" i="1" s="1"/>
  <c r="R282" i="1"/>
  <c r="S282" i="1" s="1"/>
  <c r="R274" i="1"/>
  <c r="S274" i="1" s="1"/>
  <c r="R266" i="1"/>
  <c r="S266" i="1" s="1"/>
  <c r="R338" i="1"/>
  <c r="S338" i="1" s="1"/>
  <c r="R330" i="1"/>
  <c r="S330" i="1" s="1"/>
  <c r="R326" i="1"/>
  <c r="S326" i="1" s="1"/>
  <c r="R318" i="1"/>
  <c r="S318" i="1" s="1"/>
  <c r="R302" i="1"/>
  <c r="S302" i="1" s="1"/>
  <c r="R290" i="1"/>
  <c r="S290" i="1" s="1"/>
  <c r="R286" i="1"/>
  <c r="S286" i="1" s="1"/>
  <c r="R278" i="1"/>
  <c r="S278" i="1" s="1"/>
  <c r="R270" i="1"/>
  <c r="S270" i="1" s="1"/>
  <c r="R310" i="1"/>
  <c r="S310" i="1" s="1"/>
  <c r="R298" i="1"/>
  <c r="S298" i="1" s="1"/>
  <c r="R307" i="1"/>
  <c r="S307" i="1" s="1"/>
  <c r="R303" i="1"/>
  <c r="S303" i="1" s="1"/>
  <c r="R299" i="1"/>
  <c r="S299" i="1" s="1"/>
  <c r="R295" i="1"/>
  <c r="S295" i="1" s="1"/>
  <c r="R291" i="1"/>
  <c r="S291" i="1" s="1"/>
  <c r="R287" i="1"/>
  <c r="S287" i="1" s="1"/>
  <c r="R283" i="1"/>
  <c r="S283" i="1" s="1"/>
  <c r="R279" i="1"/>
  <c r="S279" i="1" s="1"/>
  <c r="R275" i="1"/>
  <c r="S275" i="1" s="1"/>
  <c r="R271" i="1"/>
  <c r="S271" i="1" s="1"/>
  <c r="R267" i="1"/>
  <c r="S267" i="1" s="1"/>
  <c r="R263" i="1"/>
  <c r="S263" i="1" s="1"/>
  <c r="R259" i="1"/>
  <c r="S259" i="1" s="1"/>
  <c r="R255" i="1"/>
  <c r="S255" i="1" s="1"/>
  <c r="R251" i="1"/>
  <c r="S251" i="1" s="1"/>
  <c r="R247" i="1"/>
  <c r="S247" i="1" s="1"/>
  <c r="R243" i="1"/>
  <c r="S243" i="1" s="1"/>
  <c r="R239" i="1"/>
  <c r="S239" i="1" s="1"/>
  <c r="R235" i="1"/>
  <c r="S235" i="1" s="1"/>
  <c r="R231" i="1"/>
  <c r="S231" i="1" s="1"/>
  <c r="R227" i="1"/>
  <c r="S227" i="1" s="1"/>
  <c r="R223" i="1"/>
  <c r="S223" i="1" s="1"/>
  <c r="R219" i="1"/>
  <c r="S219" i="1" s="1"/>
  <c r="R215" i="1"/>
  <c r="S215" i="1" s="1"/>
  <c r="R211" i="1"/>
  <c r="S211" i="1" s="1"/>
  <c r="R207" i="1"/>
  <c r="S207" i="1" s="1"/>
  <c r="R203" i="1"/>
  <c r="S203" i="1" s="1"/>
  <c r="R199" i="1"/>
  <c r="S199" i="1" s="1"/>
  <c r="R195" i="1"/>
  <c r="S195" i="1" s="1"/>
  <c r="R191" i="1"/>
  <c r="S191" i="1" s="1"/>
  <c r="R187" i="1"/>
  <c r="S187" i="1" s="1"/>
  <c r="R183" i="1"/>
  <c r="S183" i="1" s="1"/>
  <c r="R179" i="1"/>
  <c r="S179" i="1" s="1"/>
  <c r="R175" i="1"/>
  <c r="S175" i="1" s="1"/>
  <c r="R171" i="1"/>
  <c r="S171" i="1" s="1"/>
  <c r="R167" i="1"/>
  <c r="S167" i="1" s="1"/>
  <c r="R163" i="1"/>
  <c r="S163" i="1" s="1"/>
  <c r="R159" i="1"/>
  <c r="S159" i="1" s="1"/>
  <c r="R155" i="1"/>
  <c r="S155" i="1" s="1"/>
  <c r="R151" i="1"/>
  <c r="S151" i="1" s="1"/>
  <c r="R147" i="1"/>
  <c r="S147" i="1" s="1"/>
  <c r="R143" i="1"/>
  <c r="S143" i="1" s="1"/>
  <c r="R139" i="1"/>
  <c r="S139" i="1" s="1"/>
  <c r="R135" i="1"/>
  <c r="S135" i="1" s="1"/>
  <c r="R127" i="1"/>
  <c r="S127" i="1" s="1"/>
  <c r="R123" i="1"/>
  <c r="S123" i="1" s="1"/>
  <c r="R119" i="1"/>
  <c r="S119" i="1" s="1"/>
  <c r="R115" i="1"/>
  <c r="S115" i="1" s="1"/>
  <c r="R111" i="1"/>
  <c r="S111" i="1" s="1"/>
  <c r="R107" i="1"/>
  <c r="S107" i="1" s="1"/>
  <c r="R426" i="1"/>
  <c r="S426" i="1" s="1"/>
  <c r="R362" i="1"/>
  <c r="S362" i="1" s="1"/>
  <c r="P190" i="1"/>
  <c r="R501" i="1"/>
  <c r="S501" i="1" s="1"/>
  <c r="P501" i="1"/>
  <c r="R493" i="1"/>
  <c r="S493" i="1" s="1"/>
  <c r="P493" i="1"/>
  <c r="R481" i="1"/>
  <c r="S481" i="1" s="1"/>
  <c r="P481" i="1"/>
  <c r="R473" i="1"/>
  <c r="S473" i="1" s="1"/>
  <c r="P473" i="1"/>
  <c r="R465" i="1"/>
  <c r="S465" i="1" s="1"/>
  <c r="P465" i="1"/>
  <c r="R457" i="1"/>
  <c r="S457" i="1" s="1"/>
  <c r="P457" i="1"/>
  <c r="R449" i="1"/>
  <c r="S449" i="1" s="1"/>
  <c r="P449" i="1"/>
  <c r="P441" i="1"/>
  <c r="R441" i="1"/>
  <c r="S441" i="1" s="1"/>
  <c r="R433" i="1"/>
  <c r="S433" i="1" s="1"/>
  <c r="P433" i="1"/>
  <c r="R429" i="1"/>
  <c r="S429" i="1" s="1"/>
  <c r="P429" i="1"/>
  <c r="R421" i="1"/>
  <c r="S421" i="1" s="1"/>
  <c r="P421" i="1"/>
  <c r="P413" i="1"/>
  <c r="R413" i="1"/>
  <c r="S413" i="1" s="1"/>
  <c r="P405" i="1"/>
  <c r="R405" i="1"/>
  <c r="S405" i="1" s="1"/>
  <c r="R397" i="1"/>
  <c r="S397" i="1" s="1"/>
  <c r="P397" i="1"/>
  <c r="R389" i="1"/>
  <c r="S389" i="1" s="1"/>
  <c r="P389" i="1"/>
  <c r="R381" i="1"/>
  <c r="S381" i="1" s="1"/>
  <c r="P381" i="1"/>
  <c r="R373" i="1"/>
  <c r="S373" i="1" s="1"/>
  <c r="P373" i="1"/>
  <c r="R365" i="1"/>
  <c r="S365" i="1" s="1"/>
  <c r="P365" i="1"/>
  <c r="R357" i="1"/>
  <c r="S357" i="1" s="1"/>
  <c r="P357" i="1"/>
  <c r="P349" i="1"/>
  <c r="R349" i="1"/>
  <c r="S349" i="1" s="1"/>
  <c r="P341" i="1"/>
  <c r="R341" i="1"/>
  <c r="S341" i="1" s="1"/>
  <c r="R329" i="1"/>
  <c r="S329" i="1" s="1"/>
  <c r="P329" i="1"/>
  <c r="R321" i="1"/>
  <c r="S321" i="1" s="1"/>
  <c r="P321" i="1"/>
  <c r="P313" i="1"/>
  <c r="R313" i="1"/>
  <c r="S313" i="1" s="1"/>
  <c r="R305" i="1"/>
  <c r="S305" i="1" s="1"/>
  <c r="P305" i="1"/>
  <c r="R297" i="1"/>
  <c r="S297" i="1" s="1"/>
  <c r="P297" i="1"/>
  <c r="R289" i="1"/>
  <c r="S289" i="1" s="1"/>
  <c r="P289" i="1"/>
  <c r="R281" i="1"/>
  <c r="S281" i="1" s="1"/>
  <c r="P281" i="1"/>
  <c r="R273" i="1"/>
  <c r="S273" i="1" s="1"/>
  <c r="P273" i="1"/>
  <c r="P269" i="1"/>
  <c r="R269" i="1"/>
  <c r="S269" i="1" s="1"/>
  <c r="R261" i="1"/>
  <c r="S261" i="1" s="1"/>
  <c r="P261" i="1"/>
  <c r="R253" i="1"/>
  <c r="S253" i="1" s="1"/>
  <c r="P253" i="1"/>
  <c r="R249" i="1"/>
  <c r="S249" i="1" s="1"/>
  <c r="P249" i="1"/>
  <c r="R245" i="1"/>
  <c r="S245" i="1" s="1"/>
  <c r="P245" i="1"/>
  <c r="R237" i="1"/>
  <c r="S237" i="1" s="1"/>
  <c r="P237" i="1"/>
  <c r="R229" i="1"/>
  <c r="S229" i="1" s="1"/>
  <c r="P229" i="1"/>
  <c r="R221" i="1"/>
  <c r="S221" i="1" s="1"/>
  <c r="P221" i="1"/>
  <c r="R209" i="1"/>
  <c r="S209" i="1" s="1"/>
  <c r="P209" i="1"/>
  <c r="R201" i="1"/>
  <c r="S201" i="1" s="1"/>
  <c r="P201" i="1"/>
  <c r="R193" i="1"/>
  <c r="S193" i="1" s="1"/>
  <c r="P193" i="1"/>
  <c r="R185" i="1"/>
  <c r="S185" i="1" s="1"/>
  <c r="P185" i="1"/>
  <c r="R177" i="1"/>
  <c r="S177" i="1" s="1"/>
  <c r="P177" i="1"/>
  <c r="R169" i="1"/>
  <c r="S169" i="1" s="1"/>
  <c r="P169" i="1"/>
  <c r="R161" i="1"/>
  <c r="S161" i="1" s="1"/>
  <c r="P161" i="1"/>
  <c r="R153" i="1"/>
  <c r="S153" i="1" s="1"/>
  <c r="P153" i="1"/>
  <c r="R145" i="1"/>
  <c r="S145" i="1" s="1"/>
  <c r="P145" i="1"/>
  <c r="R137" i="1"/>
  <c r="S137" i="1" s="1"/>
  <c r="P137" i="1"/>
  <c r="R129" i="1"/>
  <c r="S129" i="1" s="1"/>
  <c r="P129" i="1"/>
  <c r="R121" i="1"/>
  <c r="S121" i="1" s="1"/>
  <c r="P121" i="1"/>
  <c r="R113" i="1"/>
  <c r="S113" i="1" s="1"/>
  <c r="P113" i="1"/>
  <c r="R105" i="1"/>
  <c r="S105" i="1" s="1"/>
  <c r="P105" i="1"/>
  <c r="R97" i="1"/>
  <c r="S97" i="1" s="1"/>
  <c r="P97" i="1"/>
  <c r="R89" i="1"/>
  <c r="S89" i="1" s="1"/>
  <c r="P89" i="1"/>
  <c r="R81" i="1"/>
  <c r="S81" i="1" s="1"/>
  <c r="P81" i="1"/>
  <c r="R73" i="1"/>
  <c r="S73" i="1" s="1"/>
  <c r="P73" i="1"/>
  <c r="R65" i="1"/>
  <c r="S65" i="1" s="1"/>
  <c r="P65" i="1"/>
  <c r="R57" i="1"/>
  <c r="S57" i="1" s="1"/>
  <c r="P57" i="1"/>
  <c r="R49" i="1"/>
  <c r="S49" i="1" s="1"/>
  <c r="P49" i="1"/>
  <c r="R41" i="1"/>
  <c r="S41" i="1" s="1"/>
  <c r="P41" i="1"/>
  <c r="R33" i="1"/>
  <c r="S33" i="1" s="1"/>
  <c r="P33" i="1"/>
  <c r="R25" i="1"/>
  <c r="S25" i="1" s="1"/>
  <c r="P25" i="1"/>
  <c r="P478" i="1"/>
  <c r="P446" i="1"/>
  <c r="P414" i="1"/>
  <c r="P382" i="1"/>
  <c r="P350" i="1"/>
  <c r="P318" i="1"/>
  <c r="P286" i="1"/>
  <c r="P254" i="1"/>
  <c r="P222" i="1"/>
  <c r="R500" i="1"/>
  <c r="S500" i="1" s="1"/>
  <c r="P500" i="1"/>
  <c r="R492" i="1"/>
  <c r="S492" i="1" s="1"/>
  <c r="P492" i="1"/>
  <c r="P484" i="1"/>
  <c r="R484" i="1"/>
  <c r="S484" i="1" s="1"/>
  <c r="R476" i="1"/>
  <c r="S476" i="1" s="1"/>
  <c r="P476" i="1"/>
  <c r="P468" i="1"/>
  <c r="R468" i="1"/>
  <c r="S468" i="1" s="1"/>
  <c r="R460" i="1"/>
  <c r="S460" i="1" s="1"/>
  <c r="P460" i="1"/>
  <c r="R452" i="1"/>
  <c r="S452" i="1" s="1"/>
  <c r="P452" i="1"/>
  <c r="R444" i="1"/>
  <c r="S444" i="1" s="1"/>
  <c r="P444" i="1"/>
  <c r="R436" i="1"/>
  <c r="S436" i="1" s="1"/>
  <c r="P436" i="1"/>
  <c r="R428" i="1"/>
  <c r="S428" i="1" s="1"/>
  <c r="P428" i="1"/>
  <c r="P420" i="1"/>
  <c r="R420" i="1"/>
  <c r="S420" i="1" s="1"/>
  <c r="R412" i="1"/>
  <c r="S412" i="1" s="1"/>
  <c r="P412" i="1"/>
  <c r="P404" i="1"/>
  <c r="R404" i="1"/>
  <c r="S404" i="1" s="1"/>
  <c r="R396" i="1"/>
  <c r="S396" i="1" s="1"/>
  <c r="P396" i="1"/>
  <c r="R388" i="1"/>
  <c r="S388" i="1" s="1"/>
  <c r="P388" i="1"/>
  <c r="R380" i="1"/>
  <c r="S380" i="1" s="1"/>
  <c r="P380" i="1"/>
  <c r="R372" i="1"/>
  <c r="S372" i="1" s="1"/>
  <c r="P372" i="1"/>
  <c r="R364" i="1"/>
  <c r="S364" i="1" s="1"/>
  <c r="P364" i="1"/>
  <c r="P356" i="1"/>
  <c r="R356" i="1"/>
  <c r="S356" i="1" s="1"/>
  <c r="R348" i="1"/>
  <c r="S348" i="1" s="1"/>
  <c r="P348" i="1"/>
  <c r="R344" i="1"/>
  <c r="S344" i="1" s="1"/>
  <c r="P344" i="1"/>
  <c r="P340" i="1"/>
  <c r="R340" i="1"/>
  <c r="S340" i="1" s="1"/>
  <c r="R332" i="1"/>
  <c r="S332" i="1" s="1"/>
  <c r="P332" i="1"/>
  <c r="P328" i="1"/>
  <c r="R328" i="1"/>
  <c r="S328" i="1" s="1"/>
  <c r="R324" i="1"/>
  <c r="S324" i="1" s="1"/>
  <c r="P324" i="1"/>
  <c r="P320" i="1"/>
  <c r="R320" i="1"/>
  <c r="S320" i="1" s="1"/>
  <c r="R316" i="1"/>
  <c r="S316" i="1" s="1"/>
  <c r="P316" i="1"/>
  <c r="P312" i="1"/>
  <c r="R312" i="1"/>
  <c r="S312" i="1" s="1"/>
  <c r="R308" i="1"/>
  <c r="S308" i="1" s="1"/>
  <c r="P308" i="1"/>
  <c r="P304" i="1"/>
  <c r="R304" i="1"/>
  <c r="S304" i="1" s="1"/>
  <c r="R300" i="1"/>
  <c r="S300" i="1" s="1"/>
  <c r="P300" i="1"/>
  <c r="R296" i="1"/>
  <c r="S296" i="1" s="1"/>
  <c r="P296" i="1"/>
  <c r="P292" i="1"/>
  <c r="R292" i="1"/>
  <c r="S292" i="1" s="1"/>
  <c r="R288" i="1"/>
  <c r="S288" i="1" s="1"/>
  <c r="P288" i="1"/>
  <c r="R284" i="1"/>
  <c r="S284" i="1" s="1"/>
  <c r="P284" i="1"/>
  <c r="P280" i="1"/>
  <c r="R280" i="1"/>
  <c r="S280" i="1" s="1"/>
  <c r="R276" i="1"/>
  <c r="S276" i="1" s="1"/>
  <c r="P276" i="1"/>
  <c r="R272" i="1"/>
  <c r="S272" i="1" s="1"/>
  <c r="P272" i="1"/>
  <c r="P248" i="1"/>
  <c r="P240" i="1"/>
  <c r="P184" i="1"/>
  <c r="P176" i="1"/>
  <c r="P120" i="1"/>
  <c r="P112" i="1"/>
  <c r="P56" i="1"/>
  <c r="P490" i="1"/>
  <c r="P474" i="1"/>
  <c r="P458" i="1"/>
  <c r="P442" i="1"/>
  <c r="P426" i="1"/>
  <c r="P410" i="1"/>
  <c r="P394" i="1"/>
  <c r="P378" i="1"/>
  <c r="P362" i="1"/>
  <c r="P346" i="1"/>
  <c r="P330" i="1"/>
  <c r="P314" i="1"/>
  <c r="P298" i="1"/>
  <c r="P282" i="1"/>
  <c r="P266" i="1"/>
  <c r="P250" i="1"/>
  <c r="P234" i="1"/>
  <c r="P218" i="1"/>
  <c r="P202" i="1"/>
  <c r="R497" i="1"/>
  <c r="S497" i="1" s="1"/>
  <c r="P497" i="1"/>
  <c r="R489" i="1"/>
  <c r="S489" i="1" s="1"/>
  <c r="P489" i="1"/>
  <c r="R485" i="1"/>
  <c r="S485" i="1" s="1"/>
  <c r="P485" i="1"/>
  <c r="P477" i="1"/>
  <c r="R477" i="1"/>
  <c r="S477" i="1" s="1"/>
  <c r="P469" i="1"/>
  <c r="R469" i="1"/>
  <c r="S469" i="1" s="1"/>
  <c r="R461" i="1"/>
  <c r="S461" i="1" s="1"/>
  <c r="P461" i="1"/>
  <c r="R453" i="1"/>
  <c r="S453" i="1" s="1"/>
  <c r="P453" i="1"/>
  <c r="R445" i="1"/>
  <c r="S445" i="1" s="1"/>
  <c r="P445" i="1"/>
  <c r="R437" i="1"/>
  <c r="S437" i="1" s="1"/>
  <c r="P437" i="1"/>
  <c r="R425" i="1"/>
  <c r="S425" i="1" s="1"/>
  <c r="P425" i="1"/>
  <c r="R417" i="1"/>
  <c r="S417" i="1" s="1"/>
  <c r="P417" i="1"/>
  <c r="R409" i="1"/>
  <c r="S409" i="1" s="1"/>
  <c r="P409" i="1"/>
  <c r="R401" i="1"/>
  <c r="S401" i="1" s="1"/>
  <c r="P401" i="1"/>
  <c r="R393" i="1"/>
  <c r="S393" i="1" s="1"/>
  <c r="P393" i="1"/>
  <c r="R385" i="1"/>
  <c r="S385" i="1" s="1"/>
  <c r="P385" i="1"/>
  <c r="P377" i="1"/>
  <c r="R377" i="1"/>
  <c r="S377" i="1" s="1"/>
  <c r="R369" i="1"/>
  <c r="S369" i="1" s="1"/>
  <c r="P369" i="1"/>
  <c r="R361" i="1"/>
  <c r="S361" i="1" s="1"/>
  <c r="P361" i="1"/>
  <c r="R353" i="1"/>
  <c r="S353" i="1" s="1"/>
  <c r="P353" i="1"/>
  <c r="R345" i="1"/>
  <c r="S345" i="1" s="1"/>
  <c r="P345" i="1"/>
  <c r="R337" i="1"/>
  <c r="S337" i="1" s="1"/>
  <c r="P337" i="1"/>
  <c r="R333" i="1"/>
  <c r="S333" i="1" s="1"/>
  <c r="P333" i="1"/>
  <c r="R325" i="1"/>
  <c r="S325" i="1" s="1"/>
  <c r="P325" i="1"/>
  <c r="R317" i="1"/>
  <c r="S317" i="1" s="1"/>
  <c r="P317" i="1"/>
  <c r="R309" i="1"/>
  <c r="S309" i="1" s="1"/>
  <c r="P309" i="1"/>
  <c r="R301" i="1"/>
  <c r="S301" i="1" s="1"/>
  <c r="P301" i="1"/>
  <c r="R293" i="1"/>
  <c r="S293" i="1" s="1"/>
  <c r="P293" i="1"/>
  <c r="P285" i="1"/>
  <c r="R285" i="1"/>
  <c r="S285" i="1" s="1"/>
  <c r="R277" i="1"/>
  <c r="S277" i="1" s="1"/>
  <c r="P277" i="1"/>
  <c r="R265" i="1"/>
  <c r="S265" i="1" s="1"/>
  <c r="P265" i="1"/>
  <c r="R257" i="1"/>
  <c r="S257" i="1" s="1"/>
  <c r="P257" i="1"/>
  <c r="R241" i="1"/>
  <c r="S241" i="1" s="1"/>
  <c r="P241" i="1"/>
  <c r="R233" i="1"/>
  <c r="S233" i="1" s="1"/>
  <c r="P233" i="1"/>
  <c r="R225" i="1"/>
  <c r="S225" i="1" s="1"/>
  <c r="P225" i="1"/>
  <c r="R217" i="1"/>
  <c r="S217" i="1" s="1"/>
  <c r="P217" i="1"/>
  <c r="R213" i="1"/>
  <c r="S213" i="1" s="1"/>
  <c r="P213" i="1"/>
  <c r="P205" i="1"/>
  <c r="R205" i="1"/>
  <c r="S205" i="1" s="1"/>
  <c r="R197" i="1"/>
  <c r="S197" i="1" s="1"/>
  <c r="P197" i="1"/>
  <c r="R189" i="1"/>
  <c r="S189" i="1" s="1"/>
  <c r="P189" i="1"/>
  <c r="R181" i="1"/>
  <c r="S181" i="1" s="1"/>
  <c r="P181" i="1"/>
  <c r="R173" i="1"/>
  <c r="S173" i="1" s="1"/>
  <c r="P173" i="1"/>
  <c r="R165" i="1"/>
  <c r="S165" i="1" s="1"/>
  <c r="P165" i="1"/>
  <c r="R157" i="1"/>
  <c r="S157" i="1" s="1"/>
  <c r="P157" i="1"/>
  <c r="R149" i="1"/>
  <c r="S149" i="1" s="1"/>
  <c r="P149" i="1"/>
  <c r="P141" i="1"/>
  <c r="R141" i="1"/>
  <c r="S141" i="1" s="1"/>
  <c r="R133" i="1"/>
  <c r="S133" i="1" s="1"/>
  <c r="P133" i="1"/>
  <c r="R125" i="1"/>
  <c r="S125" i="1" s="1"/>
  <c r="P125" i="1"/>
  <c r="R117" i="1"/>
  <c r="S117" i="1" s="1"/>
  <c r="P117" i="1"/>
  <c r="R109" i="1"/>
  <c r="S109" i="1" s="1"/>
  <c r="P109" i="1"/>
  <c r="R101" i="1"/>
  <c r="S101" i="1" s="1"/>
  <c r="P101" i="1"/>
  <c r="R93" i="1"/>
  <c r="S93" i="1" s="1"/>
  <c r="P93" i="1"/>
  <c r="R85" i="1"/>
  <c r="S85" i="1" s="1"/>
  <c r="P85" i="1"/>
  <c r="P77" i="1"/>
  <c r="R77" i="1"/>
  <c r="S77" i="1" s="1"/>
  <c r="R69" i="1"/>
  <c r="S69" i="1" s="1"/>
  <c r="P69" i="1"/>
  <c r="R61" i="1"/>
  <c r="S61" i="1" s="1"/>
  <c r="P61" i="1"/>
  <c r="R53" i="1"/>
  <c r="S53" i="1" s="1"/>
  <c r="P53" i="1"/>
  <c r="R45" i="1"/>
  <c r="S45" i="1" s="1"/>
  <c r="P45" i="1"/>
  <c r="R37" i="1"/>
  <c r="S37" i="1" s="1"/>
  <c r="P37" i="1"/>
  <c r="R29" i="1"/>
  <c r="S29" i="1" s="1"/>
  <c r="P29" i="1"/>
  <c r="R21" i="1"/>
  <c r="S21" i="1" s="1"/>
  <c r="P21" i="1"/>
  <c r="R17" i="1"/>
  <c r="S17" i="1" s="1"/>
  <c r="P17" i="1"/>
  <c r="P494" i="1"/>
  <c r="P462" i="1"/>
  <c r="P430" i="1"/>
  <c r="P398" i="1"/>
  <c r="P366" i="1"/>
  <c r="P334" i="1"/>
  <c r="P302" i="1"/>
  <c r="P270" i="1"/>
  <c r="P238" i="1"/>
  <c r="P206" i="1"/>
  <c r="P496" i="1"/>
  <c r="R496" i="1"/>
  <c r="S496" i="1" s="1"/>
  <c r="R488" i="1"/>
  <c r="S488" i="1" s="1"/>
  <c r="P488" i="1"/>
  <c r="R480" i="1"/>
  <c r="S480" i="1" s="1"/>
  <c r="P480" i="1"/>
  <c r="R472" i="1"/>
  <c r="S472" i="1" s="1"/>
  <c r="P472" i="1"/>
  <c r="R464" i="1"/>
  <c r="S464" i="1" s="1"/>
  <c r="P464" i="1"/>
  <c r="P456" i="1"/>
  <c r="R456" i="1"/>
  <c r="S456" i="1" s="1"/>
  <c r="P448" i="1"/>
  <c r="R448" i="1"/>
  <c r="S448" i="1" s="1"/>
  <c r="P440" i="1"/>
  <c r="R440" i="1"/>
  <c r="S440" i="1" s="1"/>
  <c r="P432" i="1"/>
  <c r="R432" i="1"/>
  <c r="S432" i="1" s="1"/>
  <c r="R424" i="1"/>
  <c r="S424" i="1" s="1"/>
  <c r="P424" i="1"/>
  <c r="R416" i="1"/>
  <c r="S416" i="1" s="1"/>
  <c r="P416" i="1"/>
  <c r="R408" i="1"/>
  <c r="S408" i="1" s="1"/>
  <c r="P408" i="1"/>
  <c r="R400" i="1"/>
  <c r="S400" i="1" s="1"/>
  <c r="P400" i="1"/>
  <c r="P392" i="1"/>
  <c r="R392" i="1"/>
  <c r="S392" i="1" s="1"/>
  <c r="P384" i="1"/>
  <c r="R384" i="1"/>
  <c r="S384" i="1" s="1"/>
  <c r="P376" i="1"/>
  <c r="R376" i="1"/>
  <c r="S376" i="1" s="1"/>
  <c r="P368" i="1"/>
  <c r="R368" i="1"/>
  <c r="S368" i="1" s="1"/>
  <c r="R360" i="1"/>
  <c r="S360" i="1" s="1"/>
  <c r="P360" i="1"/>
  <c r="R352" i="1"/>
  <c r="S352" i="1" s="1"/>
  <c r="P352" i="1"/>
  <c r="R336" i="1"/>
  <c r="S336" i="1" s="1"/>
  <c r="P336" i="1"/>
  <c r="S3" i="1"/>
  <c r="P3" i="1"/>
  <c r="P5" i="1"/>
  <c r="P12" i="1"/>
  <c r="P20" i="1"/>
  <c r="P32" i="1"/>
  <c r="P48" i="1"/>
  <c r="P64" i="1"/>
  <c r="P80" i="1"/>
  <c r="P96" i="1"/>
  <c r="R499" i="1"/>
  <c r="S499" i="1" s="1"/>
  <c r="P499" i="1"/>
  <c r="R495" i="1"/>
  <c r="S495" i="1" s="1"/>
  <c r="P495" i="1"/>
  <c r="R491" i="1"/>
  <c r="S491" i="1" s="1"/>
  <c r="P491" i="1"/>
  <c r="R487" i="1"/>
  <c r="S487" i="1" s="1"/>
  <c r="P487" i="1"/>
  <c r="R483" i="1"/>
  <c r="S483" i="1" s="1"/>
  <c r="P483" i="1"/>
  <c r="R479" i="1"/>
  <c r="S479" i="1" s="1"/>
  <c r="P479" i="1"/>
  <c r="R475" i="1"/>
  <c r="S475" i="1" s="1"/>
  <c r="P475" i="1"/>
  <c r="R471" i="1"/>
  <c r="S471" i="1" s="1"/>
  <c r="P471" i="1"/>
  <c r="R467" i="1"/>
  <c r="S467" i="1" s="1"/>
  <c r="P467" i="1"/>
  <c r="R463" i="1"/>
  <c r="S463" i="1" s="1"/>
  <c r="P463" i="1"/>
  <c r="R459" i="1"/>
  <c r="S459" i="1" s="1"/>
  <c r="P459" i="1"/>
  <c r="R455" i="1"/>
  <c r="S455" i="1" s="1"/>
  <c r="P455" i="1"/>
  <c r="R451" i="1"/>
  <c r="S451" i="1" s="1"/>
  <c r="P451" i="1"/>
  <c r="R447" i="1"/>
  <c r="S447" i="1" s="1"/>
  <c r="P447" i="1"/>
  <c r="R443" i="1"/>
  <c r="S443" i="1" s="1"/>
  <c r="P443" i="1"/>
  <c r="R439" i="1"/>
  <c r="S439" i="1" s="1"/>
  <c r="P439" i="1"/>
  <c r="R435" i="1"/>
  <c r="S435" i="1" s="1"/>
  <c r="P435" i="1"/>
  <c r="R431" i="1"/>
  <c r="S431" i="1" s="1"/>
  <c r="P431" i="1"/>
  <c r="R427" i="1"/>
  <c r="S427" i="1" s="1"/>
  <c r="P427" i="1"/>
  <c r="R423" i="1"/>
  <c r="S423" i="1" s="1"/>
  <c r="P423" i="1"/>
  <c r="R419" i="1"/>
  <c r="S419" i="1" s="1"/>
  <c r="P419" i="1"/>
  <c r="R415" i="1"/>
  <c r="S415" i="1" s="1"/>
  <c r="P415" i="1"/>
  <c r="R411" i="1"/>
  <c r="S411" i="1" s="1"/>
  <c r="P411" i="1"/>
  <c r="R407" i="1"/>
  <c r="S407" i="1" s="1"/>
  <c r="P407" i="1"/>
  <c r="R403" i="1"/>
  <c r="S403" i="1" s="1"/>
  <c r="P403" i="1"/>
  <c r="R399" i="1"/>
  <c r="S399" i="1" s="1"/>
  <c r="P399" i="1"/>
  <c r="R395" i="1"/>
  <c r="S395" i="1" s="1"/>
  <c r="P395" i="1"/>
  <c r="R391" i="1"/>
  <c r="S391" i="1" s="1"/>
  <c r="P391" i="1"/>
  <c r="R387" i="1"/>
  <c r="S387" i="1" s="1"/>
  <c r="P387" i="1"/>
  <c r="R383" i="1"/>
  <c r="S383" i="1" s="1"/>
  <c r="P383" i="1"/>
  <c r="R379" i="1"/>
  <c r="S379" i="1" s="1"/>
  <c r="P379" i="1"/>
  <c r="R375" i="1"/>
  <c r="S375" i="1" s="1"/>
  <c r="P375" i="1"/>
  <c r="R371" i="1"/>
  <c r="S371" i="1" s="1"/>
  <c r="P371" i="1"/>
  <c r="R367" i="1"/>
  <c r="S367" i="1" s="1"/>
  <c r="P367" i="1"/>
  <c r="R363" i="1"/>
  <c r="S363" i="1" s="1"/>
  <c r="P363" i="1"/>
  <c r="R359" i="1"/>
  <c r="S359" i="1" s="1"/>
  <c r="P359" i="1"/>
  <c r="R355" i="1"/>
  <c r="S355" i="1" s="1"/>
  <c r="P355" i="1"/>
  <c r="R351" i="1"/>
  <c r="S351" i="1" s="1"/>
  <c r="P351" i="1"/>
  <c r="R347" i="1"/>
  <c r="S347" i="1" s="1"/>
  <c r="P347" i="1"/>
  <c r="R343" i="1"/>
  <c r="S343" i="1" s="1"/>
  <c r="P343" i="1"/>
  <c r="R339" i="1"/>
  <c r="S339" i="1" s="1"/>
  <c r="P339" i="1"/>
  <c r="R335" i="1"/>
  <c r="S335" i="1" s="1"/>
  <c r="P335" i="1"/>
  <c r="R331" i="1"/>
  <c r="S331" i="1" s="1"/>
  <c r="P331" i="1"/>
  <c r="R327" i="1"/>
  <c r="S327" i="1" s="1"/>
  <c r="P327" i="1"/>
  <c r="R323" i="1"/>
  <c r="S323" i="1" s="1"/>
  <c r="P323" i="1"/>
  <c r="R319" i="1"/>
  <c r="S319" i="1" s="1"/>
  <c r="P319" i="1"/>
  <c r="R315" i="1"/>
  <c r="S315" i="1" s="1"/>
  <c r="P315" i="1"/>
  <c r="R311" i="1"/>
  <c r="S311" i="1" s="1"/>
  <c r="P311" i="1"/>
  <c r="P502" i="1"/>
  <c r="P486" i="1"/>
  <c r="P470" i="1"/>
  <c r="P454" i="1"/>
  <c r="P438" i="1"/>
  <c r="P422" i="1"/>
  <c r="P406" i="1"/>
  <c r="P390" i="1"/>
  <c r="P374" i="1"/>
  <c r="P358" i="1"/>
  <c r="P342" i="1"/>
  <c r="P326" i="1"/>
  <c r="P310" i="1"/>
  <c r="P294" i="1"/>
  <c r="P278" i="1"/>
  <c r="P262" i="1"/>
  <c r="P246" i="1"/>
  <c r="P230" i="1"/>
  <c r="P214" i="1"/>
  <c r="P198" i="1"/>
  <c r="R186" i="1"/>
  <c r="S186" i="1" s="1"/>
  <c r="P186" i="1"/>
  <c r="R182" i="1"/>
  <c r="S182" i="1" s="1"/>
  <c r="P182" i="1"/>
  <c r="R178" i="1"/>
  <c r="S178" i="1" s="1"/>
  <c r="P178" i="1"/>
  <c r="R174" i="1"/>
  <c r="S174" i="1" s="1"/>
  <c r="P174" i="1"/>
  <c r="R170" i="1"/>
  <c r="S170" i="1" s="1"/>
  <c r="P170" i="1"/>
  <c r="R166" i="1"/>
  <c r="S166" i="1" s="1"/>
  <c r="P166" i="1"/>
  <c r="R162" i="1"/>
  <c r="S162" i="1" s="1"/>
  <c r="P162" i="1"/>
  <c r="R158" i="1"/>
  <c r="S158" i="1" s="1"/>
  <c r="P158" i="1"/>
  <c r="R154" i="1"/>
  <c r="S154" i="1" s="1"/>
  <c r="P154" i="1"/>
  <c r="R150" i="1"/>
  <c r="S150" i="1" s="1"/>
  <c r="P150" i="1"/>
  <c r="R146" i="1"/>
  <c r="S146" i="1" s="1"/>
  <c r="P146" i="1"/>
  <c r="R142" i="1"/>
  <c r="S142" i="1" s="1"/>
  <c r="P142" i="1"/>
  <c r="R138" i="1"/>
  <c r="S138" i="1" s="1"/>
  <c r="P138" i="1"/>
  <c r="R134" i="1"/>
  <c r="S134" i="1" s="1"/>
  <c r="P134" i="1"/>
  <c r="R130" i="1"/>
  <c r="S130" i="1" s="1"/>
  <c r="P130" i="1"/>
  <c r="R126" i="1"/>
  <c r="S126" i="1" s="1"/>
  <c r="P126" i="1"/>
  <c r="R122" i="1"/>
  <c r="S122" i="1" s="1"/>
  <c r="P122" i="1"/>
  <c r="R118" i="1"/>
  <c r="S118" i="1" s="1"/>
  <c r="P118" i="1"/>
  <c r="R114" i="1"/>
  <c r="S114" i="1" s="1"/>
  <c r="P114" i="1"/>
  <c r="R110" i="1"/>
  <c r="S110" i="1" s="1"/>
  <c r="P110" i="1"/>
  <c r="R106" i="1"/>
  <c r="S106" i="1" s="1"/>
  <c r="P106" i="1"/>
  <c r="R102" i="1"/>
  <c r="S102" i="1" s="1"/>
  <c r="P102" i="1"/>
  <c r="P98" i="1"/>
  <c r="R98" i="1"/>
  <c r="S98" i="1" s="1"/>
  <c r="R94" i="1"/>
  <c r="S94" i="1" s="1"/>
  <c r="P94" i="1"/>
  <c r="R90" i="1"/>
  <c r="S90" i="1" s="1"/>
  <c r="P90" i="1"/>
  <c r="R86" i="1"/>
  <c r="S86" i="1" s="1"/>
  <c r="P86" i="1"/>
  <c r="R82" i="1"/>
  <c r="S82" i="1" s="1"/>
  <c r="P82" i="1"/>
  <c r="R78" i="1"/>
  <c r="S78" i="1" s="1"/>
  <c r="P78" i="1"/>
  <c r="R74" i="1"/>
  <c r="S74" i="1" s="1"/>
  <c r="P74" i="1"/>
  <c r="R70" i="1"/>
  <c r="S70" i="1" s="1"/>
  <c r="P70" i="1"/>
  <c r="R66" i="1"/>
  <c r="S66" i="1" s="1"/>
  <c r="P66" i="1"/>
  <c r="R62" i="1"/>
  <c r="S62" i="1" s="1"/>
  <c r="P62" i="1"/>
  <c r="R58" i="1"/>
  <c r="S58" i="1" s="1"/>
  <c r="P58" i="1"/>
  <c r="R54" i="1"/>
  <c r="S54" i="1" s="1"/>
  <c r="P54" i="1"/>
  <c r="R50" i="1"/>
  <c r="S50" i="1" s="1"/>
  <c r="P50" i="1"/>
  <c r="R46" i="1"/>
  <c r="S46" i="1" s="1"/>
  <c r="P46" i="1"/>
  <c r="R42" i="1"/>
  <c r="S42" i="1" s="1"/>
  <c r="P42" i="1"/>
  <c r="R38" i="1"/>
  <c r="S38" i="1" s="1"/>
  <c r="P38" i="1"/>
  <c r="P34" i="1"/>
  <c r="R34" i="1"/>
  <c r="S34" i="1" s="1"/>
  <c r="R30" i="1"/>
  <c r="S30" i="1" s="1"/>
  <c r="P30" i="1"/>
  <c r="R26" i="1"/>
  <c r="S26" i="1" s="1"/>
  <c r="P26" i="1"/>
  <c r="R22" i="1"/>
  <c r="S22" i="1" s="1"/>
  <c r="P22" i="1"/>
  <c r="R18" i="1"/>
  <c r="S18" i="1" s="1"/>
  <c r="P18" i="1"/>
  <c r="R14" i="1"/>
  <c r="S14" i="1" s="1"/>
  <c r="P14" i="1"/>
  <c r="R10" i="1"/>
  <c r="S10" i="1" s="1"/>
  <c r="P10" i="1"/>
  <c r="R6" i="1"/>
  <c r="S6" i="1" s="1"/>
  <c r="P6" i="1"/>
  <c r="P498" i="1"/>
  <c r="P482" i="1"/>
  <c r="P466" i="1"/>
  <c r="P450" i="1"/>
  <c r="P434" i="1"/>
  <c r="P418" i="1"/>
  <c r="P402" i="1"/>
  <c r="P386" i="1"/>
  <c r="P370" i="1"/>
  <c r="P354" i="1"/>
  <c r="P338" i="1"/>
  <c r="P322" i="1"/>
  <c r="P306" i="1"/>
  <c r="P290" i="1"/>
  <c r="P274" i="1"/>
  <c r="P258" i="1"/>
  <c r="P242" i="1"/>
  <c r="P226" i="1"/>
  <c r="P210" i="1"/>
  <c r="P194" i="1"/>
  <c r="R248" i="1"/>
  <c r="S248" i="1" s="1"/>
  <c r="R184" i="1"/>
  <c r="S184" i="1" s="1"/>
  <c r="P13" i="1"/>
  <c r="P100" i="1"/>
  <c r="P84" i="1"/>
  <c r="P68" i="1"/>
  <c r="P52" i="1"/>
  <c r="P36" i="1"/>
  <c r="P4" i="1"/>
  <c r="R240" i="1"/>
  <c r="S240" i="1" s="1"/>
  <c r="R176" i="1"/>
  <c r="S176" i="1" s="1"/>
  <c r="R112" i="1"/>
  <c r="S112" i="1" s="1"/>
  <c r="P24" i="1"/>
  <c r="R8" i="1"/>
  <c r="S8" i="1" s="1"/>
  <c r="P8" i="1"/>
  <c r="P268" i="1"/>
  <c r="P264" i="1"/>
  <c r="P260" i="1"/>
  <c r="P256" i="1"/>
  <c r="P252" i="1"/>
  <c r="P244" i="1"/>
  <c r="P236" i="1"/>
  <c r="P232" i="1"/>
  <c r="P228" i="1"/>
  <c r="P224" i="1"/>
  <c r="P220" i="1"/>
  <c r="P216" i="1"/>
  <c r="P212" i="1"/>
  <c r="P208" i="1"/>
  <c r="P204" i="1"/>
  <c r="P200" i="1"/>
  <c r="P196" i="1"/>
  <c r="P192" i="1"/>
  <c r="P188" i="1"/>
  <c r="P180" i="1"/>
  <c r="P172" i="1"/>
  <c r="P168" i="1"/>
  <c r="P164" i="1"/>
  <c r="P160" i="1"/>
  <c r="P156" i="1"/>
  <c r="P152" i="1"/>
  <c r="P148" i="1"/>
  <c r="P144" i="1"/>
  <c r="P140" i="1"/>
  <c r="P136" i="1"/>
  <c r="P132" i="1"/>
  <c r="P128" i="1"/>
  <c r="P124" i="1"/>
  <c r="P116" i="1"/>
  <c r="P108" i="1"/>
  <c r="P104" i="1"/>
  <c r="P88" i="1"/>
  <c r="P72" i="1"/>
  <c r="P40" i="1"/>
  <c r="P16" i="1"/>
  <c r="P9" i="1"/>
  <c r="R24" i="1"/>
  <c r="S24" i="1" s="1"/>
  <c r="R131" i="1"/>
  <c r="S131" i="1" s="1"/>
  <c r="R103" i="1"/>
  <c r="S103" i="1" s="1"/>
  <c r="P103" i="1"/>
  <c r="R99" i="1"/>
  <c r="S99" i="1" s="1"/>
  <c r="P99" i="1"/>
  <c r="R95" i="1"/>
  <c r="S95" i="1" s="1"/>
  <c r="P95" i="1"/>
  <c r="R91" i="1"/>
  <c r="S91" i="1" s="1"/>
  <c r="P91" i="1"/>
  <c r="R87" i="1"/>
  <c r="S87" i="1" s="1"/>
  <c r="P87" i="1"/>
  <c r="R83" i="1"/>
  <c r="S83" i="1" s="1"/>
  <c r="P83" i="1"/>
  <c r="R79" i="1"/>
  <c r="S79" i="1" s="1"/>
  <c r="P79" i="1"/>
  <c r="R75" i="1"/>
  <c r="S75" i="1" s="1"/>
  <c r="P75" i="1"/>
  <c r="R71" i="1"/>
  <c r="S71" i="1" s="1"/>
  <c r="P71" i="1"/>
  <c r="R67" i="1"/>
  <c r="S67" i="1" s="1"/>
  <c r="P67" i="1"/>
  <c r="R63" i="1"/>
  <c r="S63" i="1" s="1"/>
  <c r="P63" i="1"/>
  <c r="R59" i="1"/>
  <c r="S59" i="1" s="1"/>
  <c r="P59" i="1"/>
  <c r="R55" i="1"/>
  <c r="S55" i="1" s="1"/>
  <c r="P55" i="1"/>
  <c r="R51" i="1"/>
  <c r="S51" i="1" s="1"/>
  <c r="P51" i="1"/>
  <c r="R47" i="1"/>
  <c r="S47" i="1" s="1"/>
  <c r="P47" i="1"/>
  <c r="R43" i="1"/>
  <c r="S43" i="1" s="1"/>
  <c r="P43" i="1"/>
  <c r="R39" i="1"/>
  <c r="S39" i="1" s="1"/>
  <c r="P39" i="1"/>
  <c r="R35" i="1"/>
  <c r="S35" i="1" s="1"/>
  <c r="P35" i="1"/>
  <c r="R31" i="1"/>
  <c r="S31" i="1" s="1"/>
  <c r="P31" i="1"/>
  <c r="R27" i="1"/>
  <c r="S27" i="1" s="1"/>
  <c r="P27" i="1"/>
  <c r="R23" i="1"/>
  <c r="S23" i="1" s="1"/>
  <c r="P23" i="1"/>
  <c r="R19" i="1"/>
  <c r="S19" i="1" s="1"/>
  <c r="P19" i="1"/>
  <c r="R15" i="1"/>
  <c r="S15" i="1" s="1"/>
  <c r="P15" i="1"/>
  <c r="R11" i="1"/>
  <c r="S11" i="1" s="1"/>
  <c r="P11" i="1"/>
  <c r="R7" i="1"/>
  <c r="S7" i="1" s="1"/>
  <c r="P7" i="1"/>
  <c r="P307" i="1"/>
  <c r="P303" i="1"/>
  <c r="P299" i="1"/>
  <c r="P295" i="1"/>
  <c r="P291" i="1"/>
  <c r="P287" i="1"/>
  <c r="P283" i="1"/>
  <c r="P279" i="1"/>
  <c r="P275" i="1"/>
  <c r="P271" i="1"/>
  <c r="P267" i="1"/>
  <c r="P263" i="1"/>
  <c r="P259" i="1"/>
  <c r="P255" i="1"/>
  <c r="P251" i="1"/>
  <c r="P247" i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92" i="1"/>
  <c r="P76" i="1"/>
  <c r="P60" i="1"/>
  <c r="P44" i="1"/>
  <c r="P28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3" i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3" i="1"/>
  <c r="G3" i="1" s="1"/>
  <c r="G397" i="1" l="1"/>
  <c r="G438" i="1"/>
  <c r="G325" i="1"/>
</calcChain>
</file>

<file path=xl/sharedStrings.xml><?xml version="1.0" encoding="utf-8"?>
<sst xmlns="http://schemas.openxmlformats.org/spreadsheetml/2006/main" count="2329" uniqueCount="662">
  <si>
    <t>Company Name</t>
  </si>
  <si>
    <t>Country</t>
  </si>
  <si>
    <t>Number of Employees</t>
  </si>
  <si>
    <r>
      <t xml:space="preserve">Revenues
</t>
    </r>
    <r>
      <rPr>
        <sz val="10"/>
        <color theme="1"/>
        <rFont val="Calibri"/>
        <family val="2"/>
        <charset val="162"/>
        <scheme val="minor"/>
      </rPr>
      <t>($millions)</t>
    </r>
  </si>
  <si>
    <t>Revenue 
Change</t>
  </si>
  <si>
    <r>
      <t xml:space="preserve">Profits
</t>
    </r>
    <r>
      <rPr>
        <sz val="10"/>
        <color theme="1"/>
        <rFont val="Calibri"/>
        <family val="2"/>
        <charset val="162"/>
        <scheme val="minor"/>
      </rPr>
      <t>($millions)</t>
    </r>
  </si>
  <si>
    <t>Profit 
Change</t>
  </si>
  <si>
    <r>
      <t xml:space="preserve">Assets
</t>
    </r>
    <r>
      <rPr>
        <sz val="10"/>
        <color theme="1"/>
        <rFont val="Calibri"/>
        <family val="2"/>
        <charset val="162"/>
        <scheme val="minor"/>
      </rPr>
      <t>($millions)</t>
    </r>
  </si>
  <si>
    <t>Walmart</t>
  </si>
  <si>
    <t>USA</t>
  </si>
  <si>
    <t>Sinopec Group</t>
  </si>
  <si>
    <t>China</t>
  </si>
  <si>
    <t>Royal Dutch Shell</t>
  </si>
  <si>
    <t>Netherlands</t>
  </si>
  <si>
    <t>China National Petroleum</t>
  </si>
  <si>
    <t>-</t>
  </si>
  <si>
    <t>State Grid</t>
  </si>
  <si>
    <t>Saudi Aramco</t>
  </si>
  <si>
    <t>Saudi Arabia</t>
  </si>
  <si>
    <t xml:space="preserve"> -</t>
  </si>
  <si>
    <t>BP</t>
  </si>
  <si>
    <t>Britain</t>
  </si>
  <si>
    <t>Exxon Mobil</t>
  </si>
  <si>
    <t>Volkswagen</t>
  </si>
  <si>
    <t>Germany</t>
  </si>
  <si>
    <t>Toyota Motor</t>
  </si>
  <si>
    <t>Japan</t>
  </si>
  <si>
    <t>Apple</t>
  </si>
  <si>
    <t>Berkshire Hathaway</t>
  </si>
  <si>
    <t>Amazon.com</t>
  </si>
  <si>
    <t>UnitedHealth Group</t>
  </si>
  <si>
    <t>Samsung Electronics</t>
  </si>
  <si>
    <t>South Korea</t>
  </si>
  <si>
    <t>Glencore</t>
  </si>
  <si>
    <t>Switzerland</t>
  </si>
  <si>
    <t>McKesson</t>
  </si>
  <si>
    <t>Daimler</t>
  </si>
  <si>
    <t>CVS Health</t>
  </si>
  <si>
    <t>Total</t>
  </si>
  <si>
    <t>France</t>
  </si>
  <si>
    <t>China State Construction Engineering</t>
  </si>
  <si>
    <t>Trafigura Group</t>
  </si>
  <si>
    <t>Singapore</t>
  </si>
  <si>
    <t>Hon Hai Precision Industry</t>
  </si>
  <si>
    <t>Taiwan</t>
  </si>
  <si>
    <t>EXOR Group</t>
  </si>
  <si>
    <t>Italy</t>
  </si>
  <si>
    <t>AT&amp;T</t>
  </si>
  <si>
    <t>Industrial &amp; Commercial Bank of China</t>
  </si>
  <si>
    <t>AmerisourceBergen</t>
  </si>
  <si>
    <t>Chevron</t>
  </si>
  <si>
    <t>Ping An Insurance</t>
  </si>
  <si>
    <t>Ford Motor</t>
  </si>
  <si>
    <t>China Construction Bank</t>
  </si>
  <si>
    <t>General Motors</t>
  </si>
  <si>
    <t>Mitsubishi</t>
  </si>
  <si>
    <t>Honda Motor</t>
  </si>
  <si>
    <t>Costco Wholesale</t>
  </si>
  <si>
    <t>Agricultural Bank of China</t>
  </si>
  <si>
    <t>Alphabet</t>
  </si>
  <si>
    <t>Cardinal Health</t>
  </si>
  <si>
    <t>SAIC Motor</t>
  </si>
  <si>
    <t>Walgreens Boots Alliance</t>
  </si>
  <si>
    <t>JPMorgan Chase &amp; Co.</t>
  </si>
  <si>
    <t>Gazprom</t>
  </si>
  <si>
    <t>Russia</t>
  </si>
  <si>
    <t>Verizon Communications</t>
  </si>
  <si>
    <t>Bank of China</t>
  </si>
  <si>
    <t>Allianz</t>
  </si>
  <si>
    <t>AXA</t>
  </si>
  <si>
    <t>Kroger</t>
  </si>
  <si>
    <t>General Electric</t>
  </si>
  <si>
    <t>Fannie Mae</t>
  </si>
  <si>
    <t>Lukoil</t>
  </si>
  <si>
    <t>China Life Insurance</t>
  </si>
  <si>
    <t>Japan Post Holdings</t>
  </si>
  <si>
    <t>BMW Group</t>
  </si>
  <si>
    <t>Phillips 66</t>
  </si>
  <si>
    <t>China Railway Engineering Group</t>
  </si>
  <si>
    <t>China Mobile Communications</t>
  </si>
  <si>
    <t>Valero Energy</t>
  </si>
  <si>
    <t>Bank of America Corp.</t>
  </si>
  <si>
    <t>China Railway Construction</t>
  </si>
  <si>
    <t>Microsoft</t>
  </si>
  <si>
    <t>Huawei Investment &amp; Holding</t>
  </si>
  <si>
    <t>Home Depot</t>
  </si>
  <si>
    <t>China National Offshore Oil</t>
  </si>
  <si>
    <t>Nippon Telegraph &amp; Telephone</t>
  </si>
  <si>
    <t>Itochu</t>
  </si>
  <si>
    <t>Nissan Motor</t>
  </si>
  <si>
    <t>China Development Bank</t>
  </si>
  <si>
    <t>Boeing</t>
  </si>
  <si>
    <t>Wells Fargo</t>
  </si>
  <si>
    <t>Siemens</t>
  </si>
  <si>
    <t>Citigroup</t>
  </si>
  <si>
    <t>Marathon Petroleum</t>
  </si>
  <si>
    <t>SK Holdings</t>
  </si>
  <si>
    <t>Petrobras</t>
  </si>
  <si>
    <t>Brazil</t>
  </si>
  <si>
    <t>Comcast</t>
  </si>
  <si>
    <t>Nestlé</t>
  </si>
  <si>
    <t>Bosch Group</t>
  </si>
  <si>
    <t>Uniper</t>
  </si>
  <si>
    <t>Anthem</t>
  </si>
  <si>
    <t>China Resources</t>
  </si>
  <si>
    <t>Carrefour</t>
  </si>
  <si>
    <t>Dongfeng Motor</t>
  </si>
  <si>
    <t>ENI</t>
  </si>
  <si>
    <t>Dell Technologies</t>
  </si>
  <si>
    <t>Banco Santander</t>
  </si>
  <si>
    <t>Spain</t>
  </si>
  <si>
    <t>Rosneft Oil</t>
  </si>
  <si>
    <t>China FAW Group</t>
  </si>
  <si>
    <t>Sinochem Group</t>
  </si>
  <si>
    <t>Enel</t>
  </si>
  <si>
    <t>Deutsche Telekom</t>
  </si>
  <si>
    <t>Crédit Agricole</t>
  </si>
  <si>
    <t>Assicurazioni Generali</t>
  </si>
  <si>
    <t>China Communications Construction</t>
  </si>
  <si>
    <t>Hyundai Motor</t>
  </si>
  <si>
    <t>Pemex</t>
  </si>
  <si>
    <t>Mexico</t>
  </si>
  <si>
    <t>Peugeot</t>
  </si>
  <si>
    <t>Pacific Construction Group</t>
  </si>
  <si>
    <t>SoftBank Group</t>
  </si>
  <si>
    <t>HSBC Holdings</t>
  </si>
  <si>
    <t>DuPont</t>
  </si>
  <si>
    <t>China Post Group</t>
  </si>
  <si>
    <t>Hitachi</t>
  </si>
  <si>
    <t>Tesco</t>
  </si>
  <si>
    <t>BNP Paribas</t>
  </si>
  <si>
    <t>JXTG Holdings</t>
  </si>
  <si>
    <t>Reliance Industries</t>
  </si>
  <si>
    <t>India</t>
  </si>
  <si>
    <t>China Energy Investment</t>
  </si>
  <si>
    <t>State Farm Insurance Cos.</t>
  </si>
  <si>
    <t>Johnson &amp; Johnson</t>
  </si>
  <si>
    <t>Electricité de France</t>
  </si>
  <si>
    <t>france</t>
  </si>
  <si>
    <t>China Southern Power Grid</t>
  </si>
  <si>
    <t>China Minmetals</t>
  </si>
  <si>
    <t>Equinor</t>
  </si>
  <si>
    <t>Norway</t>
  </si>
  <si>
    <t>International Business Machines</t>
  </si>
  <si>
    <t>BASF</t>
  </si>
  <si>
    <t>Sony</t>
  </si>
  <si>
    <t>Indian Oil</t>
  </si>
  <si>
    <t>AEON</t>
  </si>
  <si>
    <t>Amer International Group</t>
  </si>
  <si>
    <t>ArcelorMittal</t>
  </si>
  <si>
    <t>Luxembourg</t>
  </si>
  <si>
    <t>People's Insurance Co. of China</t>
  </si>
  <si>
    <t>Target</t>
  </si>
  <si>
    <t>Airbus</t>
  </si>
  <si>
    <t>Deutsche Post DHL Group</t>
  </si>
  <si>
    <t>Nippon Life Insurance</t>
  </si>
  <si>
    <t>Engie</t>
  </si>
  <si>
    <t>Royal Ahold Delhaize</t>
  </si>
  <si>
    <t>Freddie Mac</t>
  </si>
  <si>
    <t>Beijing Automotive Group</t>
  </si>
  <si>
    <t>PTT</t>
  </si>
  <si>
    <t>Thailand</t>
  </si>
  <si>
    <t>Panasonic</t>
  </si>
  <si>
    <t>United Parcel Service</t>
  </si>
  <si>
    <t>Lowe's</t>
  </si>
  <si>
    <t>COFCO</t>
  </si>
  <si>
    <t>Intel</t>
  </si>
  <si>
    <t>U.S. Postal Service</t>
  </si>
  <si>
    <t>CITIC Group</t>
  </si>
  <si>
    <t>China Evergrande Group</t>
  </si>
  <si>
    <t>JD.com</t>
  </si>
  <si>
    <t>China North Industries Group</t>
  </si>
  <si>
    <t>China Telecommunications</t>
  </si>
  <si>
    <t>MetLife</t>
  </si>
  <si>
    <t>Renault</t>
  </si>
  <si>
    <t>ChemChina</t>
  </si>
  <si>
    <t>Munich Re Group</t>
  </si>
  <si>
    <t>Procter &amp; Gamble</t>
  </si>
  <si>
    <t>Marubeni</t>
  </si>
  <si>
    <t>United Technologies</t>
  </si>
  <si>
    <t>China Baowu Steel Group</t>
  </si>
  <si>
    <t>Bank of Communications</t>
  </si>
  <si>
    <t>Aviation Industry Corp. of China</t>
  </si>
  <si>
    <t>FedEx</t>
  </si>
  <si>
    <t>Dai-ichi Life Holdings</t>
  </si>
  <si>
    <t>PepsiCo</t>
  </si>
  <si>
    <t>Archer Daniels Midland</t>
  </si>
  <si>
    <t>Prudential Financial</t>
  </si>
  <si>
    <t>Mitsui</t>
  </si>
  <si>
    <t>Petronas</t>
  </si>
  <si>
    <t>Malaysia</t>
  </si>
  <si>
    <t>Seven &amp; I Holdings</t>
  </si>
  <si>
    <t>Oil &amp; Natural Gas</t>
  </si>
  <si>
    <t>PowerChina</t>
  </si>
  <si>
    <t>Toyota Tsusho</t>
  </si>
  <si>
    <t>Roche Group</t>
  </si>
  <si>
    <t>Auchan Holding</t>
  </si>
  <si>
    <t>Albertsons Cos.</t>
  </si>
  <si>
    <t>Mitsubishi UFJ Financial Group</t>
  </si>
  <si>
    <t>Unilever</t>
  </si>
  <si>
    <t>Britain/Netherlands</t>
  </si>
  <si>
    <t>Centene</t>
  </si>
  <si>
    <t>Sinopharm</t>
  </si>
  <si>
    <t>Walt Disney</t>
  </si>
  <si>
    <t>POSCO</t>
  </si>
  <si>
    <t>Sysco</t>
  </si>
  <si>
    <t>HP</t>
  </si>
  <si>
    <t>Société Générale</t>
  </si>
  <si>
    <t>Pertamina</t>
  </si>
  <si>
    <t>Indonesia</t>
  </si>
  <si>
    <t>Telefónica</t>
  </si>
  <si>
    <t>Country Garden Holdings</t>
  </si>
  <si>
    <t>Tokyo Electric Power</t>
  </si>
  <si>
    <t>Humana</t>
  </si>
  <si>
    <t>Brookfield Asset Management</t>
  </si>
  <si>
    <t>Canada</t>
  </si>
  <si>
    <t>Hengli Group</t>
  </si>
  <si>
    <t>Alibaba Group Holding</t>
  </si>
  <si>
    <t>RWE</t>
  </si>
  <si>
    <t>Facebook</t>
  </si>
  <si>
    <t>LG Electronics</t>
  </si>
  <si>
    <t>Nippon Steel Corporation</t>
  </si>
  <si>
    <t>Christian Dior</t>
  </si>
  <si>
    <t>China Merchants Bank</t>
  </si>
  <si>
    <t>Guangzhou Automobile Industry Group</t>
  </si>
  <si>
    <t>Caterpillar</t>
  </si>
  <si>
    <t>Itaú Unibanco Holding</t>
  </si>
  <si>
    <t>Anheuser-Busch InBev</t>
  </si>
  <si>
    <t>Belgium</t>
  </si>
  <si>
    <t>Korea Electric Power</t>
  </si>
  <si>
    <t>Energy Transfer</t>
  </si>
  <si>
    <t>Wesfarmers</t>
  </si>
  <si>
    <t>Australia</t>
  </si>
  <si>
    <t>América Móvil</t>
  </si>
  <si>
    <t>Lockheed Martin</t>
  </si>
  <si>
    <t>Pfizer</t>
  </si>
  <si>
    <t>China Pacific Insurance (Group)</t>
  </si>
  <si>
    <t>Repsol</t>
  </si>
  <si>
    <t>Novartis</t>
  </si>
  <si>
    <t>Greenland Holding Group</t>
  </si>
  <si>
    <t>China National Building Material Group</t>
  </si>
  <si>
    <t>Goldman Sachs Group</t>
  </si>
  <si>
    <t>Continental</t>
  </si>
  <si>
    <t>Vinci</t>
  </si>
  <si>
    <t>Finatis</t>
  </si>
  <si>
    <t>Deutsche Bahn</t>
  </si>
  <si>
    <t>Sumitomo Mitsui Financial Group</t>
  </si>
  <si>
    <t>Alimentation Couche-Tard</t>
  </si>
  <si>
    <t>Shandong Energy Group</t>
  </si>
  <si>
    <t>Lenovo Group</t>
  </si>
  <si>
    <t>Industrial Bank</t>
  </si>
  <si>
    <t>HBIS Group</t>
  </si>
  <si>
    <t>ThyssenKrupp</t>
  </si>
  <si>
    <t>Shanghai Pudong Development Bank</t>
  </si>
  <si>
    <t>Vodafone Group</t>
  </si>
  <si>
    <t>Morgan Stanley</t>
  </si>
  <si>
    <t>JBS</t>
  </si>
  <si>
    <t>Zhejiang Geely Holding Group</t>
  </si>
  <si>
    <t>Banco Bradesco</t>
  </si>
  <si>
    <t>MS&amp;AD Insurance Group Holdings</t>
  </si>
  <si>
    <t>Groupe BPCE</t>
  </si>
  <si>
    <t>Tokio Marine Holdings</t>
  </si>
  <si>
    <t>Cisco Systems</t>
  </si>
  <si>
    <t>Saint-Gobain</t>
  </si>
  <si>
    <t>Kia Motors</t>
  </si>
  <si>
    <t>Orange</t>
  </si>
  <si>
    <t>Cigna</t>
  </si>
  <si>
    <t>Denso</t>
  </si>
  <si>
    <t>Sumitomo</t>
  </si>
  <si>
    <t>China Minsheng Banking</t>
  </si>
  <si>
    <t>Woolworths Group</t>
  </si>
  <si>
    <t>Banco Bilbao Vizcaya Argentaria</t>
  </si>
  <si>
    <t>American International Group</t>
  </si>
  <si>
    <t>State Bank of India</t>
  </si>
  <si>
    <t>Tencent Holdings</t>
  </si>
  <si>
    <t>Zurich Insurance Group</t>
  </si>
  <si>
    <t>Deutsche Bank</t>
  </si>
  <si>
    <t>Bayer</t>
  </si>
  <si>
    <t>HCA Healthcare</t>
  </si>
  <si>
    <t>China Poly Group</t>
  </si>
  <si>
    <t>China Shipbuilding Industry</t>
  </si>
  <si>
    <t>China Merchants Group</t>
  </si>
  <si>
    <t>KDDI</t>
  </si>
  <si>
    <t>BHP Group</t>
  </si>
  <si>
    <t>Bunge</t>
  </si>
  <si>
    <t>CNP Assurances</t>
  </si>
  <si>
    <t>Wuchan Zhongda Group</t>
  </si>
  <si>
    <t>Sinomach</t>
  </si>
  <si>
    <t>Aluminum Corp. of China</t>
  </si>
  <si>
    <t>SABIC</t>
  </si>
  <si>
    <t>Volvo</t>
  </si>
  <si>
    <t>Sweden</t>
  </si>
  <si>
    <t>China Vanke</t>
  </si>
  <si>
    <t>Sberbank</t>
  </si>
  <si>
    <t>Royal Bank of Canada</t>
  </si>
  <si>
    <t>American Airlines Group</t>
  </si>
  <si>
    <t>Wilmar International</t>
  </si>
  <si>
    <t>Pegatron</t>
  </si>
  <si>
    <t>Delta Air Lines</t>
  </si>
  <si>
    <t>Hanwha</t>
  </si>
  <si>
    <t>China United Network Communications</t>
  </si>
  <si>
    <t>Shaanxi Yanchang Petroleum (Group)</t>
  </si>
  <si>
    <t>Charter Communications</t>
  </si>
  <si>
    <t>Tata Motors</t>
  </si>
  <si>
    <t>ZF Friedrichshafen</t>
  </si>
  <si>
    <t>Metro</t>
  </si>
  <si>
    <t>New York Life Insurance</t>
  </si>
  <si>
    <t>Banco do Brasil</t>
  </si>
  <si>
    <t>American Express</t>
  </si>
  <si>
    <t>Nationwide</t>
  </si>
  <si>
    <t>ACS</t>
  </si>
  <si>
    <t>Shandong Weiqiao Pioneering Group</t>
  </si>
  <si>
    <t>UBS Group</t>
  </si>
  <si>
    <t>Bharat Petroleum</t>
  </si>
  <si>
    <t>Best Buy</t>
  </si>
  <si>
    <t>Xiamen C&amp;D</t>
  </si>
  <si>
    <t>Liberty Mutual Insurance Group</t>
  </si>
  <si>
    <t>China COSCO Shipping</t>
  </si>
  <si>
    <t>Jardine Matheson</t>
  </si>
  <si>
    <t>Shaanxi Coal &amp; Chemical Industry</t>
  </si>
  <si>
    <t>Talanx</t>
  </si>
  <si>
    <t>China National Aviation Fuel Group</t>
  </si>
  <si>
    <t>Lufthansa Group</t>
  </si>
  <si>
    <t>Merck</t>
  </si>
  <si>
    <t>China Huaneng Group</t>
  </si>
  <si>
    <t>Bouygues</t>
  </si>
  <si>
    <t>Sanofi</t>
  </si>
  <si>
    <t>China Everbright Group</t>
  </si>
  <si>
    <t>Honeywell International</t>
  </si>
  <si>
    <t>Xiamen ITG Holding Group</t>
  </si>
  <si>
    <t>Iberdrola</t>
  </si>
  <si>
    <t>United Airlines Holdings</t>
  </si>
  <si>
    <t>Maersk Group</t>
  </si>
  <si>
    <t>Denmark</t>
  </si>
  <si>
    <t>Toronto-Dominion Bank</t>
  </si>
  <si>
    <t>GlaxoSmithKline</t>
  </si>
  <si>
    <t>TIAA</t>
  </si>
  <si>
    <t>Accenture</t>
  </si>
  <si>
    <t>Ireland</t>
  </si>
  <si>
    <t>Magna International</t>
  </si>
  <si>
    <t>Mitsubishi Electric</t>
  </si>
  <si>
    <t>Cedar Holdings Group</t>
  </si>
  <si>
    <t>Louis Dreyfus</t>
  </si>
  <si>
    <t>Rio Tinto Group</t>
  </si>
  <si>
    <t>Edeka Zentrale</t>
  </si>
  <si>
    <t>Caixa Econômica Federal</t>
  </si>
  <si>
    <t>Tyson Foods</t>
  </si>
  <si>
    <t>Oracle</t>
  </si>
  <si>
    <t>Allstate</t>
  </si>
  <si>
    <t>World Fuel Services</t>
  </si>
  <si>
    <t>ING Group</t>
  </si>
  <si>
    <t>Centrica</t>
  </si>
  <si>
    <t>Midea Group</t>
  </si>
  <si>
    <t>Fresenius</t>
  </si>
  <si>
    <t>Massachusetts Mutual Life Insurance</t>
  </si>
  <si>
    <t>Intesa Sanpaolo</t>
  </si>
  <si>
    <t>LyondellBasell Industries</t>
  </si>
  <si>
    <t>TJX</t>
  </si>
  <si>
    <t>Yankuang Group</t>
  </si>
  <si>
    <t>ConocoPhillips</t>
  </si>
  <si>
    <t>Barclays</t>
  </si>
  <si>
    <t>J. Sainsbury</t>
  </si>
  <si>
    <t>China Aerospace Science &amp; Industry</t>
  </si>
  <si>
    <t>China Aerospace Science &amp; Technology</t>
  </si>
  <si>
    <t>Meiji Yasuda Life Insurance</t>
  </si>
  <si>
    <t>George Weston</t>
  </si>
  <si>
    <t>SNCF Mobilités</t>
  </si>
  <si>
    <t>Daiwa House Industry</t>
  </si>
  <si>
    <t>ABB</t>
  </si>
  <si>
    <t>Deere</t>
  </si>
  <si>
    <t>Tech Data</t>
  </si>
  <si>
    <t>Power Corp. of Canada</t>
  </si>
  <si>
    <t>Swiss Re</t>
  </si>
  <si>
    <t>Suning.com Group</t>
  </si>
  <si>
    <t>Mitsubishi Heavy Industries</t>
  </si>
  <si>
    <t>SK Hynix</t>
  </si>
  <si>
    <t>Vale</t>
  </si>
  <si>
    <t>Enterprise Products Partners</t>
  </si>
  <si>
    <t>XMXYG</t>
  </si>
  <si>
    <t>Aisin Seiki</t>
  </si>
  <si>
    <t>Jiangsu Shagang Group</t>
  </si>
  <si>
    <t>Nike</t>
  </si>
  <si>
    <t>Publix Super Markets</t>
  </si>
  <si>
    <t>General Dynamics</t>
  </si>
  <si>
    <t>Exelon</t>
  </si>
  <si>
    <t>Canon</t>
  </si>
  <si>
    <t>Enbridge</t>
  </si>
  <si>
    <t>Jizhong Energy Group</t>
  </si>
  <si>
    <t>E.ON</t>
  </si>
  <si>
    <t>Fujitsu</t>
  </si>
  <si>
    <t>Mizuho Financial Group</t>
  </si>
  <si>
    <t>Mitsubishi Chemical Holdings</t>
  </si>
  <si>
    <t>CK Hutchison Holdings</t>
  </si>
  <si>
    <t>Lloyds Banking Group</t>
  </si>
  <si>
    <t>Idemitsu Kosan</t>
  </si>
  <si>
    <t>Poste Italiane</t>
  </si>
  <si>
    <t>JFE Holdings</t>
  </si>
  <si>
    <t>Suzuki Motor</t>
  </si>
  <si>
    <t>Jiangxi Copper</t>
  </si>
  <si>
    <t>CRRC Group</t>
  </si>
  <si>
    <t>Credit Suisse Group</t>
  </si>
  <si>
    <t>Tsingshan Holding Group</t>
  </si>
  <si>
    <t>State Power Investment</t>
  </si>
  <si>
    <t>Taiwan Semiconductor Manufacturing</t>
  </si>
  <si>
    <t>China Energy Engineering Group</t>
  </si>
  <si>
    <t>Quanta Computer</t>
  </si>
  <si>
    <t>Plains GP Holdings</t>
  </si>
  <si>
    <t>China South Industries Group</t>
  </si>
  <si>
    <t>Yango Longking Group</t>
  </si>
  <si>
    <t>Jinchuan Group</t>
  </si>
  <si>
    <t xml:space="preserve"> - </t>
  </si>
  <si>
    <t>China Electronics Technology Group</t>
  </si>
  <si>
    <t>Toshiba</t>
  </si>
  <si>
    <t>Prudential</t>
  </si>
  <si>
    <t>Commonwealth Bank of Australia</t>
  </si>
  <si>
    <t>Bridgestone</t>
  </si>
  <si>
    <t>China Electronics</t>
  </si>
  <si>
    <t>GS Caltex</t>
  </si>
  <si>
    <t>Sompo Holdings</t>
  </si>
  <si>
    <t>Sumitomo Life Insurance</t>
  </si>
  <si>
    <t>Schlumberger</t>
  </si>
  <si>
    <t>3M</t>
  </si>
  <si>
    <t>AbbVie</t>
  </si>
  <si>
    <t>Chubb</t>
  </si>
  <si>
    <t>CHS</t>
  </si>
  <si>
    <t>British American Tobacco</t>
  </si>
  <si>
    <t>Ansteel Group</t>
  </si>
  <si>
    <t>China Huadian</t>
  </si>
  <si>
    <t>Capital One Financial</t>
  </si>
  <si>
    <t>AIA Group</t>
  </si>
  <si>
    <t>Mazda Motor</t>
  </si>
  <si>
    <t>Compal Electronics</t>
  </si>
  <si>
    <t>Progressive</t>
  </si>
  <si>
    <t>DZ Bank</t>
  </si>
  <si>
    <t>Hyundai Mobis</t>
  </si>
  <si>
    <t>CPC</t>
  </si>
  <si>
    <t>Coca-Cola</t>
  </si>
  <si>
    <t>L'Oréal</t>
  </si>
  <si>
    <t>CRH</t>
  </si>
  <si>
    <t>Bank of Nova Scotia</t>
  </si>
  <si>
    <t>Johnson Controls International</t>
  </si>
  <si>
    <t>USAA</t>
  </si>
  <si>
    <t>Air France-KLM Group</t>
  </si>
  <si>
    <t>Shougang Group</t>
  </si>
  <si>
    <t>Compass Group</t>
  </si>
  <si>
    <t>Hewlett Packard Enterprise</t>
  </si>
  <si>
    <t>BT Group</t>
  </si>
  <si>
    <t>Inditex</t>
  </si>
  <si>
    <t>Veolia Environnement</t>
  </si>
  <si>
    <t>Abbott Laboratories</t>
  </si>
  <si>
    <t>Micron Technology</t>
  </si>
  <si>
    <t>PKN ORLEN Group</t>
  </si>
  <si>
    <t>Poland</t>
  </si>
  <si>
    <t>Schneider Electric</t>
  </si>
  <si>
    <t>Phoenix Pharma</t>
  </si>
  <si>
    <t>Travelers Cos.</t>
  </si>
  <si>
    <t>Gree Electrical Appliances</t>
  </si>
  <si>
    <t>Coop Group</t>
  </si>
  <si>
    <t>Northrop Grumman</t>
  </si>
  <si>
    <t>Suncor Energy</t>
  </si>
  <si>
    <t>Manulife Financial</t>
  </si>
  <si>
    <t>Medtronic</t>
  </si>
  <si>
    <t>Kansai Electric Power</t>
  </si>
  <si>
    <t>Arrow Electronics</t>
  </si>
  <si>
    <t>Philip Morris International</t>
  </si>
  <si>
    <t>Koç Holding</t>
  </si>
  <si>
    <t>Turkey</t>
  </si>
  <si>
    <t>Wistron</t>
  </si>
  <si>
    <t>UniCredit Group</t>
  </si>
  <si>
    <t>Samsung Life Insurance</t>
  </si>
  <si>
    <t>SAP</t>
  </si>
  <si>
    <t>La Poste</t>
  </si>
  <si>
    <t>Northwestern Mutual</t>
  </si>
  <si>
    <t>Naturgy Energy Group</t>
  </si>
  <si>
    <t>Migros Group</t>
  </si>
  <si>
    <t>Danone</t>
  </si>
  <si>
    <t>Westpac Banking</t>
  </si>
  <si>
    <t>KB Financial Group</t>
  </si>
  <si>
    <t>International Airlines Group</t>
  </si>
  <si>
    <t>Medipal Holdings</t>
  </si>
  <si>
    <t>Sumitomo Electric Industries</t>
  </si>
  <si>
    <t>China Datang</t>
  </si>
  <si>
    <t>Xinjiang Guanghui Industry Investment</t>
  </si>
  <si>
    <t>Subaru</t>
  </si>
  <si>
    <t>Anhui Conch Group</t>
  </si>
  <si>
    <t>Huaxia Life Insurance</t>
  </si>
  <si>
    <t>CFE</t>
  </si>
  <si>
    <t>Samsung C&amp;T</t>
  </si>
  <si>
    <t>Adecco Group</t>
  </si>
  <si>
    <t>Randstad</t>
  </si>
  <si>
    <t>LafargeHolcim</t>
  </si>
  <si>
    <t>Haier Smart Home</t>
  </si>
  <si>
    <t>INTL FCStone</t>
  </si>
  <si>
    <t>Anglo American</t>
  </si>
  <si>
    <t>China Taiping Insurance Group</t>
  </si>
  <si>
    <t>Mapfre Group</t>
  </si>
  <si>
    <t>Chubu Electric Power</t>
  </si>
  <si>
    <t>PBF Energy</t>
  </si>
  <si>
    <t>Cathay Life Insurance</t>
  </si>
  <si>
    <t>Financière de l'Odet</t>
  </si>
  <si>
    <t>Australia &amp; New Zealand Banking Group</t>
  </si>
  <si>
    <t>East Japan Railway</t>
  </si>
  <si>
    <t>OMV Group</t>
  </si>
  <si>
    <t>Raytheon</t>
  </si>
  <si>
    <t>TongLing Nonferrous Metals Group</t>
  </si>
  <si>
    <t>Shanxi LuAn Mining Group</t>
  </si>
  <si>
    <t>CJ Corp.</t>
  </si>
  <si>
    <t>Datong Coal Mine Group</t>
  </si>
  <si>
    <t>Shanxi Coking Coal Group</t>
  </si>
  <si>
    <t>Nokia</t>
  </si>
  <si>
    <t>Finland</t>
  </si>
  <si>
    <t>Heineken Holding</t>
  </si>
  <si>
    <t>Xiaomi</t>
  </si>
  <si>
    <t>Yangquan Coal Industry Group</t>
  </si>
  <si>
    <t>NEC</t>
  </si>
  <si>
    <t>Fubon Financial Holding</t>
  </si>
  <si>
    <t>Kraft Heinz</t>
  </si>
  <si>
    <t>Hailiang Group</t>
  </si>
  <si>
    <t>Flex</t>
  </si>
  <si>
    <t>Xinxing Cathay International Group</t>
  </si>
  <si>
    <t>Emirates Group</t>
  </si>
  <si>
    <t>U.A.E</t>
  </si>
  <si>
    <t>Ceconomy</t>
  </si>
  <si>
    <t>Michelin</t>
  </si>
  <si>
    <t>National Australia Bank</t>
  </si>
  <si>
    <t>Mondelez International</t>
  </si>
  <si>
    <t>Adidas</t>
  </si>
  <si>
    <t>Shanxi Jincheng Anthracite Coal Mining Group</t>
  </si>
  <si>
    <t>Rabobank Group</t>
  </si>
  <si>
    <t>Henan Energy &amp; Chemical</t>
  </si>
  <si>
    <t>China General Technology</t>
  </si>
  <si>
    <t>U.S. Bancorp</t>
  </si>
  <si>
    <t>Macy's</t>
  </si>
  <si>
    <t>Fomento Económico Mexicano</t>
  </si>
  <si>
    <t>Dollar General</t>
  </si>
  <si>
    <t>LG Chem</t>
  </si>
  <si>
    <t>Onex</t>
  </si>
  <si>
    <t>Formosa Petrochemical</t>
  </si>
  <si>
    <t>Safran</t>
  </si>
  <si>
    <t>Achmea</t>
  </si>
  <si>
    <t>Rajesh Exports</t>
  </si>
  <si>
    <t>Nucor</t>
  </si>
  <si>
    <t>Bank of Montreal</t>
  </si>
  <si>
    <t>Taikang Insurance Group</t>
  </si>
  <si>
    <t>Ultrapar Holdings</t>
  </si>
  <si>
    <t>Air Liquide</t>
  </si>
  <si>
    <t>DO THIS PROBLEM USING ONLY *ONE* FORMULA THAT YOU'VE COPIED AND DRAGGED TO THE ENTIRE SHEET</t>
  </si>
  <si>
    <t>Barrels of Crude Oil can be purchased according to this price schedule</t>
  </si>
  <si>
    <t>For the first 1000 gallons</t>
  </si>
  <si>
    <t>$53 per gallon</t>
  </si>
  <si>
    <t>For any of the next 1000 gallons</t>
  </si>
  <si>
    <t>$52 per gallon</t>
  </si>
  <si>
    <t>For any oil beyond 2000 gallons</t>
  </si>
  <si>
    <t>$51 per gallon</t>
  </si>
  <si>
    <t>Create a spreadsheet that will calculate the total price of buying X gallons of oil,</t>
  </si>
  <si>
    <t>where X is a number to be entered into a cell on the spreadhseet.</t>
  </si>
  <si>
    <t>Projected Rank by Revenues</t>
  </si>
  <si>
    <t>KEY FINANCIALS for 2018</t>
  </si>
  <si>
    <t>Assume that every company with more than 166,000 million in Revenues in 2018 reduced their expenses by 4% in 2019</t>
  </si>
  <si>
    <t xml:space="preserve">Projected 2019 Revenues </t>
  </si>
  <si>
    <t>Projected 2019 Profits (NOTE: Profit = Revenues - Expenses)</t>
  </si>
  <si>
    <t>% profit change (from 2018 to 2019)</t>
  </si>
  <si>
    <t>Part 1</t>
  </si>
  <si>
    <t>Part 2</t>
  </si>
  <si>
    <t>MAKE PROJECTIONS FOR 2019 USING ONLY THE FOLLOWING ASSUMPTIONS:</t>
  </si>
  <si>
    <t>add columns to the spreadsheet showing the following projections  for 2019:</t>
  </si>
  <si>
    <t xml:space="preserve">Projected 2019 Expenses </t>
  </si>
  <si>
    <t>Create a VLOOKUP formula that calculates the amount of commission each sales Rep (SR) makes.</t>
  </si>
  <si>
    <t>Date</t>
  </si>
  <si>
    <t>SR</t>
  </si>
  <si>
    <t># Customers Served</t>
  </si>
  <si>
    <t>Commission</t>
  </si>
  <si>
    <t>Elain</t>
  </si>
  <si>
    <t>Carol</t>
  </si>
  <si>
    <t>Gianna</t>
  </si>
  <si>
    <t>Jason</t>
  </si>
  <si>
    <t>Michelle</t>
  </si>
  <si>
    <t>Shari</t>
  </si>
  <si>
    <t>Denise</t>
  </si>
  <si>
    <t>Daniel</t>
  </si>
  <si>
    <t>Sarah</t>
  </si>
  <si>
    <t>Christina</t>
  </si>
  <si>
    <t>Janita</t>
  </si>
  <si>
    <t>Debra</t>
  </si>
  <si>
    <t>Nelia</t>
  </si>
  <si>
    <t>Manavbir</t>
  </si>
  <si>
    <t>Richard</t>
  </si>
  <si>
    <t>Yla-Katrina</t>
  </si>
  <si>
    <t>Kaur</t>
  </si>
  <si>
    <t>Mansa</t>
  </si>
  <si>
    <t>Mitchell</t>
  </si>
  <si>
    <t>Craig</t>
  </si>
  <si>
    <t>Sykes</t>
  </si>
  <si>
    <t>Ewelina</t>
  </si>
  <si>
    <t>Michael</t>
  </si>
  <si>
    <t>Nakyunhan</t>
  </si>
  <si>
    <t>Thongtara</t>
  </si>
  <si>
    <t>`</t>
  </si>
  <si>
    <t>Product/Supplier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</si>
  <si>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</si>
  <si>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</si>
  <si>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</si>
  <si>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</si>
  <si>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</si>
  <si>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</si>
  <si>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</si>
  <si>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Low Bid</t>
  </si>
  <si>
    <t>Supplier 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</si>
  <si>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</si>
  <si>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</si>
  <si>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</si>
  <si>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</si>
  <si>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</si>
  <si>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</si>
  <si>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</si>
  <si>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</si>
  <si>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</si>
  <si>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</si>
  <si>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</si>
  <si>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</si>
  <si>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</si>
  <si>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</si>
  <si>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</si>
  <si>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</si>
  <si>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</si>
  <si>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High Bid</t>
  </si>
  <si>
    <t>Create a formula that will determine the low bid AND THE HIGH BID for each product. Then create a formula that will show the suppliers name associated with each bid.</t>
  </si>
  <si>
    <t xml:space="preserve">Add a column that contains the Rank for the year 2017 given the 2018 data shown. </t>
  </si>
  <si>
    <t xml:space="preserve">Add a column that contains the REVENUES for the year 2017 given the 2018 data shown. </t>
  </si>
  <si>
    <t xml:space="preserve">Add a column that contains the PROFIT for the year 2017 given the 2018 data shown. </t>
  </si>
  <si>
    <t>Assume 2019 revenues grow by 2.2% over 2018 revenues for all companies</t>
  </si>
  <si>
    <t>Using the global 500 data from 2018 on the Problem1 Data sheet:</t>
  </si>
  <si>
    <t>2018 Rank</t>
  </si>
  <si>
    <t>2017 Rank</t>
  </si>
  <si>
    <t>KEY FINANCIALS for 2017</t>
  </si>
  <si>
    <t>COMPANY INFO</t>
  </si>
  <si>
    <r>
      <t xml:space="preserve">Expenses
</t>
    </r>
    <r>
      <rPr>
        <sz val="11"/>
        <rFont val="Calibri"/>
        <family val="2"/>
        <scheme val="minor"/>
      </rPr>
      <t xml:space="preserve"> ($ millions)</t>
    </r>
  </si>
  <si>
    <r>
      <t xml:space="preserve">Revenues
</t>
    </r>
    <r>
      <rPr>
        <sz val="11"/>
        <rFont val="Calibri"/>
        <family val="2"/>
        <scheme val="minor"/>
      </rPr>
      <t>($ millions)</t>
    </r>
  </si>
  <si>
    <r>
      <t xml:space="preserve">Profit
</t>
    </r>
    <r>
      <rPr>
        <sz val="11"/>
        <rFont val="Calibri"/>
        <family val="2"/>
        <scheme val="minor"/>
      </rPr>
      <t>($ millions)</t>
    </r>
  </si>
  <si>
    <t>Company Info for 2018</t>
  </si>
  <si>
    <t>Rank</t>
  </si>
  <si>
    <t>Previous 
Rank</t>
  </si>
  <si>
    <t>2019 ASSUMPTIONS</t>
  </si>
  <si>
    <t>Rank by 
Revenue</t>
  </si>
  <si>
    <t>Profit
% Change</t>
  </si>
  <si>
    <t>Revenues Change from 2018</t>
  </si>
  <si>
    <t>Expenses Change from 2018</t>
  </si>
  <si>
    <t>If 2018 Revenues &gt;</t>
  </si>
  <si>
    <t>If 2018 Revenues &lt;=</t>
  </si>
  <si>
    <r>
      <t xml:space="preserve">Expenses
</t>
    </r>
    <r>
      <rPr>
        <sz val="11"/>
        <color theme="1"/>
        <rFont val="Calibri"/>
        <family val="2"/>
        <scheme val="minor"/>
      </rPr>
      <t>($ millions)</t>
    </r>
  </si>
  <si>
    <r>
      <t xml:space="preserve">PROJECTED KEY FINANCIALS for 2019 
</t>
    </r>
    <r>
      <rPr>
        <sz val="11"/>
        <color theme="1"/>
        <rFont val="Calibri"/>
        <family val="2"/>
        <scheme val="minor"/>
      </rPr>
      <t>(Based on "2019 ASSUMPTIONS" table)</t>
    </r>
  </si>
  <si>
    <t>Price</t>
  </si>
  <si>
    <t>Up to</t>
  </si>
  <si>
    <t>More Than</t>
  </si>
  <si>
    <t>Number of Gallons</t>
  </si>
  <si>
    <t>Quantity</t>
  </si>
  <si>
    <t>TOTAL DUE</t>
  </si>
  <si>
    <t>X =</t>
  </si>
  <si>
    <t>Order #</t>
  </si>
  <si>
    <t>Total Due</t>
  </si>
  <si>
    <t>Breakdown:</t>
  </si>
  <si>
    <t>ALTERNATIVE - NOT FOR GRADING (ONLY FOR PRACTICE)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</si>
</sst>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0.0%"/>
    <numFmt numFmtId="166" formatCode="[$$-409]#,##0"/>
    <numFmt numFmtId="167" formatCode="0.0%;[Red]\-0.0%"/>
    <numFmt numFmtId="168" formatCode="[$$-409]#,##0_ ;[Red]\-[$$-409]#,##0\ "/>
    <numFmt numFmtId="169" formatCode="_(&quot;$&quot;* #,##0_);_(&quot;$&quot;* \(#,##0\);_(&quot;$&quot;* &quot;-&quot;??_);_(@_)"/>
    <numFmt numFmtId="170" formatCode="[$$-409]#,##0.00"/>
    <numFmt numFmtId="172" formatCode="_(* #,##0_);_(* \(#,##0\);_(* &quot;-&quot;??_);_(@_)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FA9E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127">
    <xf numFmtId="0" fontId="0" fillId="0" borderId="0" xfId="0"/>
    <xf numFmtId="0" fontId="2" fillId="3" borderId="1" xfId="0" applyFont="1" applyFill="1" applyBorder="1" applyAlignment="1">
      <alignment horizontal="centerContinuous" vertical="center"/>
    </xf>
    <xf numFmtId="0" fontId="2" fillId="3" borderId="3" xfId="0" applyFont="1" applyFill="1" applyBorder="1" applyAlignment="1">
      <alignment horizontal="centerContinuous" vertical="center"/>
    </xf>
    <xf numFmtId="0" fontId="2" fillId="3" borderId="2" xfId="0" applyFont="1" applyFill="1" applyBorder="1" applyAlignment="1">
      <alignment horizontal="centerContinuous" vertical="center"/>
    </xf>
    <xf numFmtId="164" fontId="3" fillId="2" borderId="4" xfId="0" applyNumberFormat="1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5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" fontId="5" fillId="0" borderId="7" xfId="0" applyNumberFormat="1" applyFont="1" applyBorder="1" applyAlignment="1" applyProtection="1">
      <alignment horizontal="center" vertical="center" shrinkToFit="1"/>
      <protection locked="0"/>
    </xf>
    <xf numFmtId="49" fontId="5" fillId="0" borderId="0" xfId="0" applyNumberFormat="1" applyFont="1" applyAlignment="1" applyProtection="1">
      <alignment horizontal="left" vertical="center" shrinkToFit="1"/>
      <protection locked="0"/>
    </xf>
    <xf numFmtId="49" fontId="5" fillId="0" borderId="0" xfId="0" applyNumberFormat="1" applyFont="1" applyAlignment="1" applyProtection="1">
      <alignment horizontal="center" vertical="center" shrinkToFit="1"/>
      <protection locked="0"/>
    </xf>
    <xf numFmtId="3" fontId="5" fillId="0" borderId="0" xfId="0" applyNumberFormat="1" applyFont="1" applyAlignment="1" applyProtection="1">
      <alignment horizontal="center" vertical="center" shrinkToFit="1"/>
      <protection locked="0"/>
    </xf>
    <xf numFmtId="3" fontId="5" fillId="0" borderId="8" xfId="0" applyNumberFormat="1" applyFont="1" applyBorder="1" applyAlignment="1" applyProtection="1">
      <alignment horizontal="center" vertical="center" shrinkToFit="1"/>
      <protection locked="0"/>
    </xf>
    <xf numFmtId="166" fontId="4" fillId="0" borderId="4" xfId="0" applyNumberFormat="1" applyFont="1" applyBorder="1" applyAlignment="1" applyProtection="1">
      <alignment horizontal="center"/>
      <protection locked="0"/>
    </xf>
    <xf numFmtId="167" fontId="4" fillId="0" borderId="5" xfId="0" applyNumberFormat="1" applyFont="1" applyBorder="1" applyAlignment="1" applyProtection="1">
      <alignment horizontal="center"/>
      <protection locked="0"/>
    </xf>
    <xf numFmtId="168" fontId="4" fillId="0" borderId="5" xfId="0" applyNumberFormat="1" applyFont="1" applyBorder="1" applyAlignment="1" applyProtection="1">
      <alignment horizontal="center"/>
      <protection locked="0"/>
    </xf>
    <xf numFmtId="167" fontId="5" fillId="0" borderId="5" xfId="0" applyNumberFormat="1" applyFont="1" applyBorder="1" applyAlignment="1" applyProtection="1">
      <alignment horizontal="center"/>
      <protection locked="0"/>
    </xf>
    <xf numFmtId="166" fontId="4" fillId="0" borderId="6" xfId="0" applyNumberFormat="1" applyFont="1" applyBorder="1" applyAlignment="1" applyProtection="1">
      <alignment horizontal="center"/>
      <protection locked="0"/>
    </xf>
    <xf numFmtId="166" fontId="4" fillId="0" borderId="7" xfId="0" applyNumberFormat="1" applyFont="1" applyBorder="1" applyAlignment="1" applyProtection="1">
      <alignment horizontal="center"/>
      <protection locked="0"/>
    </xf>
    <xf numFmtId="167" fontId="4" fillId="0" borderId="0" xfId="0" applyNumberFormat="1" applyFont="1" applyAlignment="1" applyProtection="1">
      <alignment horizontal="center"/>
      <protection locked="0"/>
    </xf>
    <xf numFmtId="168" fontId="4" fillId="0" borderId="0" xfId="0" applyNumberFormat="1" applyFont="1" applyAlignment="1" applyProtection="1">
      <alignment horizontal="center"/>
      <protection locked="0"/>
    </xf>
    <xf numFmtId="167" fontId="5" fillId="0" borderId="0" xfId="0" applyNumberFormat="1" applyFont="1" applyAlignment="1" applyProtection="1">
      <alignment horizontal="center"/>
      <protection locked="0"/>
    </xf>
    <xf numFmtId="166" fontId="4" fillId="0" borderId="8" xfId="0" applyNumberFormat="1" applyFont="1" applyBorder="1" applyAlignment="1" applyProtection="1">
      <alignment horizontal="center"/>
      <protection locked="0"/>
    </xf>
    <xf numFmtId="1" fontId="5" fillId="0" borderId="9" xfId="0" applyNumberFormat="1" applyFont="1" applyBorder="1" applyAlignment="1" applyProtection="1">
      <alignment horizontal="center" vertical="center" shrinkToFit="1"/>
      <protection locked="0"/>
    </xf>
    <xf numFmtId="49" fontId="5" fillId="0" borderId="10" xfId="0" applyNumberFormat="1" applyFont="1" applyBorder="1" applyAlignment="1" applyProtection="1">
      <alignment horizontal="left" vertical="center" shrinkToFit="1"/>
      <protection locked="0"/>
    </xf>
    <xf numFmtId="49" fontId="5" fillId="0" borderId="10" xfId="0" applyNumberFormat="1" applyFont="1" applyBorder="1" applyAlignment="1" applyProtection="1">
      <alignment horizontal="center" vertical="center" shrinkToFit="1"/>
      <protection locked="0"/>
    </xf>
    <xf numFmtId="3" fontId="5" fillId="0" borderId="10" xfId="0" applyNumberFormat="1" applyFont="1" applyBorder="1" applyAlignment="1" applyProtection="1">
      <alignment horizontal="center" vertical="center" shrinkToFit="1"/>
      <protection locked="0"/>
    </xf>
    <xf numFmtId="3" fontId="5" fillId="0" borderId="11" xfId="0" applyNumberFormat="1" applyFont="1" applyBorder="1" applyAlignment="1" applyProtection="1">
      <alignment horizontal="center" vertical="center" shrinkToFit="1"/>
      <protection locked="0"/>
    </xf>
    <xf numFmtId="166" fontId="4" fillId="0" borderId="9" xfId="0" applyNumberFormat="1" applyFont="1" applyBorder="1" applyAlignment="1" applyProtection="1">
      <alignment horizontal="center"/>
      <protection locked="0"/>
    </xf>
    <xf numFmtId="167" fontId="4" fillId="0" borderId="10" xfId="0" applyNumberFormat="1" applyFont="1" applyBorder="1" applyAlignment="1" applyProtection="1">
      <alignment horizontal="center"/>
      <protection locked="0"/>
    </xf>
    <xf numFmtId="168" fontId="4" fillId="0" borderId="10" xfId="0" applyNumberFormat="1" applyFont="1" applyBorder="1" applyAlignment="1" applyProtection="1">
      <alignment horizontal="center"/>
      <protection locked="0"/>
    </xf>
    <xf numFmtId="167" fontId="5" fillId="0" borderId="10" xfId="0" applyNumberFormat="1" applyFont="1" applyBorder="1" applyAlignment="1" applyProtection="1">
      <alignment horizontal="center"/>
      <protection locked="0"/>
    </xf>
    <xf numFmtId="166" fontId="4" fillId="0" borderId="11" xfId="0" applyNumberFormat="1" applyFont="1" applyBorder="1" applyAlignment="1" applyProtection="1">
      <alignment horizontal="center"/>
      <protection locked="0"/>
    </xf>
    <xf numFmtId="0" fontId="6" fillId="0" borderId="0" xfId="0" applyFont="1"/>
    <xf numFmtId="0" fontId="7" fillId="0" borderId="0" xfId="0" applyFont="1"/>
    <xf numFmtId="0" fontId="0" fillId="4" borderId="12" xfId="0" applyFill="1" applyBorder="1"/>
    <xf numFmtId="0" fontId="8" fillId="0" borderId="12" xfId="0" applyFont="1" applyBorder="1"/>
    <xf numFmtId="14" fontId="0" fillId="0" borderId="12" xfId="0" applyNumberFormat="1" applyBorder="1"/>
    <xf numFmtId="0" fontId="0" fillId="0" borderId="12" xfId="0" applyBorder="1"/>
    <xf numFmtId="0" fontId="0" fillId="5" borderId="12" xfId="0" applyFill="1" applyBorder="1"/>
    <xf numFmtId="8" fontId="0" fillId="0" borderId="12" xfId="0" applyNumberFormat="1" applyBorder="1"/>
    <xf numFmtId="0" fontId="0" fillId="0" borderId="12" xfId="0" applyFill="1" applyBorder="1"/>
    <xf numFmtId="0" fontId="9" fillId="6" borderId="12" xfId="0" applyFont="1" applyFill="1" applyBorder="1"/>
    <xf numFmtId="0" fontId="0" fillId="7" borderId="12" xfId="0" applyFill="1" applyBorder="1"/>
    <xf numFmtId="2" fontId="0" fillId="0" borderId="12" xfId="0" applyNumberFormat="1" applyBorder="1"/>
    <xf numFmtId="2" fontId="0" fillId="5" borderId="12" xfId="0" applyNumberFormat="1" applyFill="1" applyBorder="1"/>
    <xf numFmtId="0" fontId="0" fillId="0" borderId="12" xfId="0" applyFill="1" applyBorder="1" applyAlignment="1">
      <alignment horizontal="centerContinuous" wrapText="1"/>
    </xf>
    <xf numFmtId="0" fontId="11" fillId="0" borderId="0" xfId="0" applyFont="1"/>
    <xf numFmtId="164" fontId="3" fillId="8" borderId="5" xfId="0" applyNumberFormat="1" applyFont="1" applyFill="1" applyBorder="1" applyAlignment="1">
      <alignment horizontal="center" vertical="center" wrapText="1"/>
    </xf>
    <xf numFmtId="169" fontId="5" fillId="0" borderId="0" xfId="1" applyNumberFormat="1" applyFont="1" applyAlignment="1" applyProtection="1">
      <alignment horizontal="center" vertical="center" shrinkToFit="1"/>
    </xf>
    <xf numFmtId="164" fontId="3" fillId="8" borderId="4" xfId="0" applyNumberFormat="1" applyFont="1" applyFill="1" applyBorder="1" applyAlignment="1">
      <alignment horizontal="center" vertical="center" wrapText="1"/>
    </xf>
    <xf numFmtId="169" fontId="5" fillId="0" borderId="7" xfId="1" applyNumberFormat="1" applyFont="1" applyBorder="1" applyAlignment="1" applyProtection="1">
      <alignment horizontal="center" vertical="center" shrinkToFit="1"/>
    </xf>
    <xf numFmtId="0" fontId="0" fillId="0" borderId="7" xfId="0" applyBorder="1"/>
    <xf numFmtId="0" fontId="0" fillId="9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Continuous" vertical="center"/>
    </xf>
    <xf numFmtId="0" fontId="2" fillId="2" borderId="2" xfId="0" applyFont="1" applyFill="1" applyBorder="1" applyAlignment="1">
      <alignment horizontal="center" vertical="center"/>
    </xf>
    <xf numFmtId="0" fontId="14" fillId="0" borderId="0" xfId="0" applyFont="1"/>
    <xf numFmtId="164" fontId="3" fillId="11" borderId="4" xfId="0" applyNumberFormat="1" applyFont="1" applyFill="1" applyBorder="1" applyAlignment="1">
      <alignment horizontal="center" vertical="center" wrapText="1"/>
    </xf>
    <xf numFmtId="164" fontId="3" fillId="11" borderId="5" xfId="0" applyNumberFormat="1" applyFont="1" applyFill="1" applyBorder="1" applyAlignment="1">
      <alignment horizontal="center" vertical="center" wrapText="1"/>
    </xf>
    <xf numFmtId="0" fontId="0" fillId="0" borderId="0" xfId="0" applyBorder="1"/>
    <xf numFmtId="164" fontId="3" fillId="11" borderId="6" xfId="0" applyNumberFormat="1" applyFont="1" applyFill="1" applyBorder="1" applyAlignment="1">
      <alignment horizontal="center" vertical="center" wrapText="1"/>
    </xf>
    <xf numFmtId="0" fontId="0" fillId="0" borderId="8" xfId="0" applyBorder="1"/>
    <xf numFmtId="10" fontId="13" fillId="10" borderId="13" xfId="2" applyNumberFormat="1" applyFont="1" applyFill="1" applyBorder="1"/>
    <xf numFmtId="9" fontId="13" fillId="10" borderId="13" xfId="2" applyFont="1" applyFill="1" applyBorder="1"/>
    <xf numFmtId="1" fontId="5" fillId="0" borderId="0" xfId="1" applyNumberFormat="1" applyFont="1" applyBorder="1" applyAlignment="1" applyProtection="1">
      <alignment horizontal="center" vertical="center" shrinkToFit="1"/>
    </xf>
    <xf numFmtId="9" fontId="5" fillId="0" borderId="8" xfId="2" applyFont="1" applyBorder="1" applyAlignment="1" applyProtection="1">
      <alignment horizontal="center" vertical="center" shrinkToFit="1"/>
    </xf>
    <xf numFmtId="169" fontId="4" fillId="0" borderId="5" xfId="1" applyNumberFormat="1" applyFont="1" applyBorder="1" applyAlignment="1" applyProtection="1">
      <alignment horizontal="center"/>
    </xf>
    <xf numFmtId="169" fontId="4" fillId="0" borderId="0" xfId="1" applyNumberFormat="1" applyFont="1" applyBorder="1" applyAlignment="1" applyProtection="1">
      <alignment horizontal="center"/>
    </xf>
    <xf numFmtId="166" fontId="0" fillId="0" borderId="0" xfId="0" applyNumberFormat="1"/>
    <xf numFmtId="44" fontId="0" fillId="0" borderId="0" xfId="0" applyNumberFormat="1"/>
    <xf numFmtId="169" fontId="0" fillId="0" borderId="0" xfId="0" applyNumberFormat="1"/>
    <xf numFmtId="0" fontId="13" fillId="0" borderId="13" xfId="0" applyFont="1" applyBorder="1"/>
    <xf numFmtId="0" fontId="15" fillId="0" borderId="13" xfId="0" applyFont="1" applyBorder="1" applyAlignment="1">
      <alignment horizontal="right"/>
    </xf>
    <xf numFmtId="170" fontId="0" fillId="0" borderId="0" xfId="0" applyNumberFormat="1"/>
    <xf numFmtId="0" fontId="8" fillId="0" borderId="0" xfId="0" applyFont="1" applyFill="1" applyBorder="1"/>
    <xf numFmtId="0" fontId="0" fillId="0" borderId="0" xfId="0" applyFill="1" applyBorder="1"/>
    <xf numFmtId="0" fontId="0" fillId="0" borderId="0" xfId="0" applyFill="1"/>
    <xf numFmtId="44" fontId="0" fillId="5" borderId="12" xfId="1" applyNumberFormat="1" applyFont="1" applyFill="1" applyBorder="1"/>
    <xf numFmtId="2" fontId="0" fillId="5" borderId="12" xfId="1" applyNumberFormat="1" applyFont="1" applyFill="1" applyBorder="1"/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0" fontId="13" fillId="10" borderId="13" xfId="2" applyNumberFormat="1" applyFont="1" applyFill="1" applyBorder="1" applyAlignment="1">
      <alignment horizontal="center"/>
    </xf>
    <xf numFmtId="169" fontId="13" fillId="10" borderId="13" xfId="1" applyNumberFormat="1" applyFont="1" applyFill="1" applyBorder="1" applyAlignment="1">
      <alignment horizontal="center" vertical="center"/>
    </xf>
    <xf numFmtId="0" fontId="13" fillId="0" borderId="13" xfId="0" applyFont="1" applyBorder="1" applyAlignment="1">
      <alignment horizontal="left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 wrapText="1"/>
    </xf>
    <xf numFmtId="0" fontId="2" fillId="11" borderId="10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6" fillId="10" borderId="13" xfId="0" applyFont="1" applyFill="1" applyBorder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4" fontId="6" fillId="0" borderId="0" xfId="1" applyFont="1"/>
    <xf numFmtId="0" fontId="6" fillId="0" borderId="12" xfId="0" applyFont="1" applyBorder="1"/>
    <xf numFmtId="0" fontId="17" fillId="0" borderId="0" xfId="0" applyFont="1"/>
    <xf numFmtId="0" fontId="7" fillId="2" borderId="12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7" fillId="0" borderId="0" xfId="0" applyFont="1" applyAlignment="1">
      <alignment horizontal="right"/>
    </xf>
    <xf numFmtId="44" fontId="7" fillId="0" borderId="12" xfId="1" applyFont="1" applyBorder="1"/>
    <xf numFmtId="172" fontId="7" fillId="0" borderId="12" xfId="3" applyNumberFormat="1" applyFont="1" applyBorder="1"/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44" fontId="6" fillId="0" borderId="0" xfId="1" applyFont="1" applyFill="1" applyBorder="1"/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6FA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350763</xdr:colOff>
      <xdr:row>2</xdr:row>
      <xdr:rowOff>74929</xdr:rowOff>
    </xdr:from>
    <xdr:to>
      <xdr:col>7</xdr:col>
      <xdr:colOff>97498</xdr:colOff>
      <xdr:row>14</xdr:row>
      <xdr:rowOff>157239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3ACF56-8D1A-4C4E-8777-E67EED4FB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763" y="498262"/>
          <a:ext cx="5758068" cy="34205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9D86-8647-4FA7-BE8D-D51F07319A5A}">
  <dimension ref="C2:L504"/>
  <sheetViews>
    <sheetView workbookViewId="0">
      <selection activeCell="C3" sqref="C3"/>
    </sheetView>
  </sheetViews>
  <sheetFormatPr defaultColWidth="11.19921875" defaultRowHeight="15.6" x14ac:dyDescent="0.3"/>
  <sheetData>
    <row r="2" spans="3:12" x14ac:dyDescent="0.3">
      <c r="C2" s="57"/>
      <c r="D2" s="57"/>
      <c r="E2" s="57"/>
      <c r="F2" s="57"/>
      <c r="G2" s="58"/>
      <c r="H2" s="57"/>
      <c r="I2" s="57"/>
      <c r="J2" s="57"/>
      <c r="K2" s="57"/>
      <c r="L2" s="57"/>
    </row>
    <row r="3" spans="3:12" x14ac:dyDescent="0.3">
      <c r="C3" s="57"/>
      <c r="D3" s="57"/>
      <c r="E3" s="59"/>
      <c r="F3" s="60" t="s">
        <v>639</v>
      </c>
      <c r="G3" s="61"/>
      <c r="H3" s="1" t="s">
        <v>557</v>
      </c>
      <c r="I3" s="2"/>
      <c r="J3" s="2"/>
      <c r="K3" s="3"/>
      <c r="L3" s="3"/>
    </row>
    <row r="4" spans="3:12" ht="28.8" x14ac:dyDescent="0.3">
      <c r="C4" s="4" t="s">
        <v>640</v>
      </c>
      <c r="D4" s="5" t="s">
        <v>0</v>
      </c>
      <c r="E4" s="6" t="s">
        <v>1</v>
      </c>
      <c r="F4" s="5" t="s">
        <v>2</v>
      </c>
      <c r="G4" s="7" t="s">
        <v>641</v>
      </c>
      <c r="H4" s="8" t="s">
        <v>3</v>
      </c>
      <c r="I4" s="9" t="s">
        <v>4</v>
      </c>
      <c r="J4" s="10" t="s">
        <v>5</v>
      </c>
      <c r="K4" s="9" t="s">
        <v>6</v>
      </c>
      <c r="L4" s="11" t="s">
        <v>7</v>
      </c>
    </row>
    <row r="5" spans="3:12" x14ac:dyDescent="0.3">
      <c r="C5" s="12">
        <v>1</v>
      </c>
      <c r="D5" s="13" t="s">
        <v>8</v>
      </c>
      <c r="E5" s="14" t="s">
        <v>9</v>
      </c>
      <c r="F5" s="15">
        <v>2200000</v>
      </c>
      <c r="G5" s="16">
        <v>1</v>
      </c>
      <c r="H5" s="17">
        <v>514405</v>
      </c>
      <c r="I5" s="18">
        <v>2.8000000000000001E-2</v>
      </c>
      <c r="J5" s="19">
        <v>6670</v>
      </c>
      <c r="K5" s="20">
        <v>-0.32400000000000001</v>
      </c>
      <c r="L5" s="21">
        <v>219295</v>
      </c>
    </row>
    <row r="6" spans="3:12" x14ac:dyDescent="0.3">
      <c r="C6" s="12">
        <v>2</v>
      </c>
      <c r="D6" s="13" t="s">
        <v>10</v>
      </c>
      <c r="E6" s="14" t="s">
        <v>11</v>
      </c>
      <c r="F6" s="15">
        <v>619151</v>
      </c>
      <c r="G6" s="16">
        <v>3</v>
      </c>
      <c r="H6" s="22">
        <v>414649.9</v>
      </c>
      <c r="I6" s="23">
        <v>0.26800000000000002</v>
      </c>
      <c r="J6" s="24">
        <v>5845</v>
      </c>
      <c r="K6" s="25">
        <v>2.8010000000000002</v>
      </c>
      <c r="L6" s="26">
        <v>329186.3</v>
      </c>
    </row>
    <row r="7" spans="3:12" x14ac:dyDescent="0.3">
      <c r="C7" s="12">
        <v>3</v>
      </c>
      <c r="D7" s="13" t="s">
        <v>12</v>
      </c>
      <c r="E7" s="14" t="s">
        <v>13</v>
      </c>
      <c r="F7" s="15">
        <v>81000</v>
      </c>
      <c r="G7" s="16">
        <v>5</v>
      </c>
      <c r="H7" s="22">
        <v>396556</v>
      </c>
      <c r="I7" s="23">
        <v>0.27200000000000002</v>
      </c>
      <c r="J7" s="24">
        <v>23352</v>
      </c>
      <c r="K7" s="25">
        <v>0.79900000000000004</v>
      </c>
      <c r="L7" s="26">
        <v>399194</v>
      </c>
    </row>
    <row r="8" spans="3:12" x14ac:dyDescent="0.3">
      <c r="C8" s="12">
        <v>4</v>
      </c>
      <c r="D8" s="13" t="s">
        <v>14</v>
      </c>
      <c r="E8" s="14" t="s">
        <v>11</v>
      </c>
      <c r="F8" s="15">
        <v>1382401</v>
      </c>
      <c r="G8" s="16">
        <v>4</v>
      </c>
      <c r="H8" s="22">
        <v>392976.6</v>
      </c>
      <c r="I8" s="23">
        <v>0.20499999999999999</v>
      </c>
      <c r="J8" s="24">
        <v>2270.5</v>
      </c>
      <c r="K8" s="25" t="s">
        <v>15</v>
      </c>
      <c r="L8" s="26">
        <v>601899.9</v>
      </c>
    </row>
    <row r="9" spans="3:12" x14ac:dyDescent="0.3">
      <c r="C9" s="12">
        <v>5</v>
      </c>
      <c r="D9" s="13" t="s">
        <v>16</v>
      </c>
      <c r="E9" s="14" t="s">
        <v>11</v>
      </c>
      <c r="F9" s="15">
        <v>917717</v>
      </c>
      <c r="G9" s="16">
        <v>2</v>
      </c>
      <c r="H9" s="22">
        <v>387056</v>
      </c>
      <c r="I9" s="23">
        <v>0.109</v>
      </c>
      <c r="J9" s="24">
        <v>8174.8</v>
      </c>
      <c r="K9" s="25">
        <v>-0.14299999999999999</v>
      </c>
      <c r="L9" s="26">
        <v>572309.5</v>
      </c>
    </row>
    <row r="10" spans="3:12" x14ac:dyDescent="0.3">
      <c r="C10" s="12">
        <v>6</v>
      </c>
      <c r="D10" s="13" t="s">
        <v>17</v>
      </c>
      <c r="E10" s="14" t="s">
        <v>18</v>
      </c>
      <c r="F10" s="15">
        <v>76418</v>
      </c>
      <c r="G10" s="16" t="s">
        <v>19</v>
      </c>
      <c r="H10" s="22">
        <v>355905</v>
      </c>
      <c r="I10" s="23">
        <v>0.35299999999999998</v>
      </c>
      <c r="J10" s="24">
        <v>110974.5</v>
      </c>
      <c r="K10" s="25">
        <v>0.46899999999999997</v>
      </c>
      <c r="L10" s="26">
        <v>358872.9</v>
      </c>
    </row>
    <row r="11" spans="3:12" x14ac:dyDescent="0.3">
      <c r="C11" s="12">
        <v>7</v>
      </c>
      <c r="D11" s="13" t="s">
        <v>20</v>
      </c>
      <c r="E11" s="14" t="s">
        <v>21</v>
      </c>
      <c r="F11" s="15">
        <v>73000</v>
      </c>
      <c r="G11" s="16">
        <v>8</v>
      </c>
      <c r="H11" s="22">
        <v>303738</v>
      </c>
      <c r="I11" s="23">
        <v>0.24199999999999999</v>
      </c>
      <c r="J11" s="24">
        <v>9383</v>
      </c>
      <c r="K11" s="25">
        <v>1.7689999999999999</v>
      </c>
      <c r="L11" s="26">
        <v>282176</v>
      </c>
    </row>
    <row r="12" spans="3:12" x14ac:dyDescent="0.3">
      <c r="C12" s="12">
        <v>8</v>
      </c>
      <c r="D12" s="13" t="s">
        <v>22</v>
      </c>
      <c r="E12" s="14" t="s">
        <v>9</v>
      </c>
      <c r="F12" s="15">
        <v>71000</v>
      </c>
      <c r="G12" s="16">
        <v>9</v>
      </c>
      <c r="H12" s="22">
        <v>290212</v>
      </c>
      <c r="I12" s="23">
        <v>0.188</v>
      </c>
      <c r="J12" s="24">
        <v>20840</v>
      </c>
      <c r="K12" s="25">
        <v>5.7000000000000002E-2</v>
      </c>
      <c r="L12" s="26">
        <v>346196</v>
      </c>
    </row>
    <row r="13" spans="3:12" x14ac:dyDescent="0.3">
      <c r="C13" s="12">
        <v>9</v>
      </c>
      <c r="D13" s="13" t="s">
        <v>23</v>
      </c>
      <c r="E13" s="14" t="s">
        <v>24</v>
      </c>
      <c r="F13" s="15">
        <v>664496</v>
      </c>
      <c r="G13" s="16">
        <v>7</v>
      </c>
      <c r="H13" s="22">
        <v>278341.5</v>
      </c>
      <c r="I13" s="23">
        <v>7.0000000000000007E-2</v>
      </c>
      <c r="J13" s="24">
        <v>14322.5</v>
      </c>
      <c r="K13" s="25">
        <v>9.2999999999999999E-2</v>
      </c>
      <c r="L13" s="26">
        <v>523672.3</v>
      </c>
    </row>
    <row r="14" spans="3:12" x14ac:dyDescent="0.3">
      <c r="C14" s="12">
        <v>10</v>
      </c>
      <c r="D14" s="13" t="s">
        <v>25</v>
      </c>
      <c r="E14" s="14" t="s">
        <v>26</v>
      </c>
      <c r="F14" s="15">
        <v>370870</v>
      </c>
      <c r="G14" s="16">
        <v>6</v>
      </c>
      <c r="H14" s="22">
        <v>272612</v>
      </c>
      <c r="I14" s="23">
        <v>2.8000000000000001E-2</v>
      </c>
      <c r="J14" s="24">
        <v>16982</v>
      </c>
      <c r="K14" s="25">
        <v>-0.246</v>
      </c>
      <c r="L14" s="26">
        <v>469295.6</v>
      </c>
    </row>
    <row r="15" spans="3:12" x14ac:dyDescent="0.3">
      <c r="C15" s="12">
        <v>11</v>
      </c>
      <c r="D15" s="13" t="s">
        <v>27</v>
      </c>
      <c r="E15" s="14" t="s">
        <v>9</v>
      </c>
      <c r="F15" s="15">
        <v>132000</v>
      </c>
      <c r="G15" s="16">
        <v>11</v>
      </c>
      <c r="H15" s="22">
        <v>265595</v>
      </c>
      <c r="I15" s="23">
        <v>0.159</v>
      </c>
      <c r="J15" s="24">
        <v>59531</v>
      </c>
      <c r="K15" s="25">
        <v>0.23100000000000001</v>
      </c>
      <c r="L15" s="26">
        <v>365725</v>
      </c>
    </row>
    <row r="16" spans="3:12" x14ac:dyDescent="0.3">
      <c r="C16" s="12">
        <v>12</v>
      </c>
      <c r="D16" s="13" t="s">
        <v>28</v>
      </c>
      <c r="E16" s="14" t="s">
        <v>9</v>
      </c>
      <c r="F16" s="15">
        <v>389000</v>
      </c>
      <c r="G16" s="16">
        <v>10</v>
      </c>
      <c r="H16" s="22">
        <v>247837</v>
      </c>
      <c r="I16" s="23">
        <v>2.4E-2</v>
      </c>
      <c r="J16" s="24">
        <v>4021</v>
      </c>
      <c r="K16" s="25">
        <v>-0.91100000000000003</v>
      </c>
      <c r="L16" s="26">
        <v>707794</v>
      </c>
    </row>
    <row r="17" spans="3:12" x14ac:dyDescent="0.3">
      <c r="C17" s="12">
        <v>13</v>
      </c>
      <c r="D17" s="13" t="s">
        <v>29</v>
      </c>
      <c r="E17" s="14" t="s">
        <v>9</v>
      </c>
      <c r="F17" s="15">
        <v>647500</v>
      </c>
      <c r="G17" s="16">
        <v>18</v>
      </c>
      <c r="H17" s="22">
        <v>232887</v>
      </c>
      <c r="I17" s="23">
        <v>0.309</v>
      </c>
      <c r="J17" s="24">
        <v>10073</v>
      </c>
      <c r="K17" s="25">
        <v>2.3210000000000002</v>
      </c>
      <c r="L17" s="26">
        <v>162648</v>
      </c>
    </row>
    <row r="18" spans="3:12" x14ac:dyDescent="0.3">
      <c r="C18" s="12">
        <v>14</v>
      </c>
      <c r="D18" s="13" t="s">
        <v>30</v>
      </c>
      <c r="E18" s="14" t="s">
        <v>9</v>
      </c>
      <c r="F18" s="15">
        <v>300000</v>
      </c>
      <c r="G18" s="16">
        <v>15</v>
      </c>
      <c r="H18" s="22">
        <v>226247</v>
      </c>
      <c r="I18" s="23">
        <v>0.125</v>
      </c>
      <c r="J18" s="24">
        <v>11986</v>
      </c>
      <c r="K18" s="25">
        <v>0.13500000000000001</v>
      </c>
      <c r="L18" s="26">
        <v>152221</v>
      </c>
    </row>
    <row r="19" spans="3:12" x14ac:dyDescent="0.3">
      <c r="C19" s="12">
        <v>15</v>
      </c>
      <c r="D19" s="13" t="s">
        <v>31</v>
      </c>
      <c r="E19" s="14" t="s">
        <v>32</v>
      </c>
      <c r="F19" s="15">
        <v>309630</v>
      </c>
      <c r="G19" s="16">
        <v>12</v>
      </c>
      <c r="H19" s="22">
        <v>221579.4</v>
      </c>
      <c r="I19" s="23">
        <v>4.4999999999999998E-2</v>
      </c>
      <c r="J19" s="24">
        <v>39895.199999999997</v>
      </c>
      <c r="K19" s="25">
        <v>9.0999999999999998E-2</v>
      </c>
      <c r="L19" s="26">
        <v>304165.3</v>
      </c>
    </row>
    <row r="20" spans="3:12" x14ac:dyDescent="0.3">
      <c r="C20" s="12">
        <v>16</v>
      </c>
      <c r="D20" s="13" t="s">
        <v>33</v>
      </c>
      <c r="E20" s="14" t="s">
        <v>34</v>
      </c>
      <c r="F20" s="15">
        <v>85504</v>
      </c>
      <c r="G20" s="16">
        <v>14</v>
      </c>
      <c r="H20" s="22">
        <v>219754</v>
      </c>
      <c r="I20" s="23">
        <v>6.9000000000000006E-2</v>
      </c>
      <c r="J20" s="24">
        <v>3408</v>
      </c>
      <c r="K20" s="25">
        <v>-0.41</v>
      </c>
      <c r="L20" s="26">
        <v>128672</v>
      </c>
    </row>
    <row r="21" spans="3:12" x14ac:dyDescent="0.3">
      <c r="C21" s="12">
        <v>17</v>
      </c>
      <c r="D21" s="13" t="s">
        <v>35</v>
      </c>
      <c r="E21" s="14" t="s">
        <v>9</v>
      </c>
      <c r="F21" s="15">
        <v>70000</v>
      </c>
      <c r="G21" s="16">
        <v>13</v>
      </c>
      <c r="H21" s="22">
        <v>214319</v>
      </c>
      <c r="I21" s="23">
        <v>2.9000000000000001E-2</v>
      </c>
      <c r="J21" s="24">
        <v>34</v>
      </c>
      <c r="K21" s="25">
        <v>-0.49299999999999999</v>
      </c>
      <c r="L21" s="26">
        <v>59672</v>
      </c>
    </row>
    <row r="22" spans="3:12" x14ac:dyDescent="0.3">
      <c r="C22" s="12">
        <v>18</v>
      </c>
      <c r="D22" s="13" t="s">
        <v>36</v>
      </c>
      <c r="E22" s="14" t="s">
        <v>24</v>
      </c>
      <c r="F22" s="15">
        <v>298683</v>
      </c>
      <c r="G22" s="16">
        <v>16</v>
      </c>
      <c r="H22" s="22">
        <v>197515.3</v>
      </c>
      <c r="I22" s="23">
        <v>6.6000000000000003E-2</v>
      </c>
      <c r="J22" s="24">
        <v>8555</v>
      </c>
      <c r="K22" s="25">
        <v>-0.27900000000000003</v>
      </c>
      <c r="L22" s="26">
        <v>321890.5</v>
      </c>
    </row>
    <row r="23" spans="3:12" x14ac:dyDescent="0.3">
      <c r="C23" s="12">
        <v>19</v>
      </c>
      <c r="D23" s="13" t="s">
        <v>37</v>
      </c>
      <c r="E23" s="14" t="s">
        <v>9</v>
      </c>
      <c r="F23" s="15">
        <v>295000</v>
      </c>
      <c r="G23" s="16">
        <v>17</v>
      </c>
      <c r="H23" s="22">
        <v>194579</v>
      </c>
      <c r="I23" s="23">
        <v>5.2999999999999999E-2</v>
      </c>
      <c r="J23" s="24">
        <v>-594</v>
      </c>
      <c r="K23" s="25">
        <v>-1.0900000000000001</v>
      </c>
      <c r="L23" s="26">
        <v>196456</v>
      </c>
    </row>
    <row r="24" spans="3:12" x14ac:dyDescent="0.3">
      <c r="C24" s="12">
        <v>20</v>
      </c>
      <c r="D24" s="13" t="s">
        <v>38</v>
      </c>
      <c r="E24" s="14" t="s">
        <v>39</v>
      </c>
      <c r="F24" s="15">
        <v>104460</v>
      </c>
      <c r="G24" s="16">
        <v>28</v>
      </c>
      <c r="H24" s="22">
        <v>184106</v>
      </c>
      <c r="I24" s="23">
        <v>0.23499999999999999</v>
      </c>
      <c r="J24" s="24">
        <v>11446</v>
      </c>
      <c r="K24" s="25">
        <v>0.32600000000000001</v>
      </c>
      <c r="L24" s="26">
        <v>256762</v>
      </c>
    </row>
    <row r="25" spans="3:12" x14ac:dyDescent="0.3">
      <c r="C25" s="12">
        <v>21</v>
      </c>
      <c r="D25" s="13" t="s">
        <v>40</v>
      </c>
      <c r="E25" s="14" t="s">
        <v>11</v>
      </c>
      <c r="F25" s="15">
        <v>302827</v>
      </c>
      <c r="G25" s="16">
        <v>23</v>
      </c>
      <c r="H25" s="22">
        <v>181524.5</v>
      </c>
      <c r="I25" s="23">
        <v>0.16300000000000001</v>
      </c>
      <c r="J25" s="24">
        <v>3159.5</v>
      </c>
      <c r="K25" s="25">
        <v>0.18099999999999999</v>
      </c>
      <c r="L25" s="26">
        <v>272768.8</v>
      </c>
    </row>
    <row r="26" spans="3:12" x14ac:dyDescent="0.3">
      <c r="C26" s="12">
        <v>22</v>
      </c>
      <c r="D26" s="13" t="s">
        <v>41</v>
      </c>
      <c r="E26" s="14" t="s">
        <v>42</v>
      </c>
      <c r="F26" s="15">
        <v>4316</v>
      </c>
      <c r="G26" s="16">
        <v>32</v>
      </c>
      <c r="H26" s="22">
        <v>180744.1</v>
      </c>
      <c r="I26" s="23">
        <v>0.32500000000000001</v>
      </c>
      <c r="J26" s="24">
        <v>849.2</v>
      </c>
      <c r="K26" s="25">
        <v>2E-3</v>
      </c>
      <c r="L26" s="26">
        <v>53801</v>
      </c>
    </row>
    <row r="27" spans="3:12" x14ac:dyDescent="0.3">
      <c r="C27" s="12">
        <v>23</v>
      </c>
      <c r="D27" s="13" t="s">
        <v>43</v>
      </c>
      <c r="E27" s="14" t="s">
        <v>44</v>
      </c>
      <c r="F27" s="15">
        <v>667680</v>
      </c>
      <c r="G27" s="16">
        <v>24</v>
      </c>
      <c r="H27" s="22">
        <v>175617</v>
      </c>
      <c r="I27" s="23">
        <v>0.13500000000000001</v>
      </c>
      <c r="J27" s="24">
        <v>4281.6000000000004</v>
      </c>
      <c r="K27" s="25">
        <v>-6.0999999999999999E-2</v>
      </c>
      <c r="L27" s="26">
        <v>110012.9</v>
      </c>
    </row>
    <row r="28" spans="3:12" x14ac:dyDescent="0.3">
      <c r="C28" s="12">
        <v>24</v>
      </c>
      <c r="D28" s="13" t="s">
        <v>45</v>
      </c>
      <c r="E28" s="14" t="s">
        <v>46</v>
      </c>
      <c r="F28" s="15">
        <v>314790</v>
      </c>
      <c r="G28" s="16">
        <v>19</v>
      </c>
      <c r="H28" s="22">
        <v>175009.5</v>
      </c>
      <c r="I28" s="23">
        <v>8.2000000000000003E-2</v>
      </c>
      <c r="J28" s="24">
        <v>1589.7</v>
      </c>
      <c r="K28" s="25">
        <v>1.2999999999999999E-2</v>
      </c>
      <c r="L28" s="26">
        <v>190052.3</v>
      </c>
    </row>
    <row r="29" spans="3:12" x14ac:dyDescent="0.3">
      <c r="C29" s="12">
        <v>25</v>
      </c>
      <c r="D29" s="13" t="s">
        <v>47</v>
      </c>
      <c r="E29" s="14" t="s">
        <v>9</v>
      </c>
      <c r="F29" s="15">
        <v>268220</v>
      </c>
      <c r="G29" s="16">
        <v>20</v>
      </c>
      <c r="H29" s="22">
        <v>170756</v>
      </c>
      <c r="I29" s="23">
        <v>6.4000000000000001E-2</v>
      </c>
      <c r="J29" s="24">
        <v>19370</v>
      </c>
      <c r="K29" s="25">
        <v>-0.34200000000000003</v>
      </c>
      <c r="L29" s="26">
        <v>531864</v>
      </c>
    </row>
    <row r="30" spans="3:12" x14ac:dyDescent="0.3">
      <c r="C30" s="12">
        <v>26</v>
      </c>
      <c r="D30" s="13" t="s">
        <v>48</v>
      </c>
      <c r="E30" s="14" t="s">
        <v>11</v>
      </c>
      <c r="F30" s="15">
        <v>449296</v>
      </c>
      <c r="G30" s="16">
        <v>26</v>
      </c>
      <c r="H30" s="22">
        <v>168979</v>
      </c>
      <c r="I30" s="23">
        <v>0.104</v>
      </c>
      <c r="J30" s="24">
        <v>45002.3</v>
      </c>
      <c r="K30" s="25">
        <v>6.3E-2</v>
      </c>
      <c r="L30" s="26">
        <v>4034481.6</v>
      </c>
    </row>
    <row r="31" spans="3:12" x14ac:dyDescent="0.3">
      <c r="C31" s="12">
        <v>27</v>
      </c>
      <c r="D31" s="13" t="s">
        <v>49</v>
      </c>
      <c r="E31" s="14" t="s">
        <v>9</v>
      </c>
      <c r="F31" s="15">
        <v>20500</v>
      </c>
      <c r="G31" s="16">
        <v>25</v>
      </c>
      <c r="H31" s="22">
        <v>167939.6</v>
      </c>
      <c r="I31" s="23">
        <v>9.7000000000000003E-2</v>
      </c>
      <c r="J31" s="24">
        <v>1658.4</v>
      </c>
      <c r="K31" s="25">
        <v>3.55</v>
      </c>
      <c r="L31" s="26">
        <v>37669.800000000003</v>
      </c>
    </row>
    <row r="32" spans="3:12" x14ac:dyDescent="0.3">
      <c r="C32" s="12">
        <v>28</v>
      </c>
      <c r="D32" s="13" t="s">
        <v>50</v>
      </c>
      <c r="E32" s="14" t="s">
        <v>9</v>
      </c>
      <c r="F32" s="15">
        <v>48600</v>
      </c>
      <c r="G32" s="16">
        <v>33</v>
      </c>
      <c r="H32" s="22">
        <v>166339</v>
      </c>
      <c r="I32" s="23">
        <v>0.23599999999999999</v>
      </c>
      <c r="J32" s="24">
        <v>14824</v>
      </c>
      <c r="K32" s="25">
        <v>0.61199999999999999</v>
      </c>
      <c r="L32" s="26">
        <v>253863</v>
      </c>
    </row>
    <row r="33" spans="3:12" x14ac:dyDescent="0.3">
      <c r="C33" s="12">
        <v>29</v>
      </c>
      <c r="D33" s="13" t="s">
        <v>51</v>
      </c>
      <c r="E33" s="14" t="s">
        <v>11</v>
      </c>
      <c r="F33" s="15">
        <v>376900</v>
      </c>
      <c r="G33" s="16">
        <v>29</v>
      </c>
      <c r="H33" s="22">
        <v>163597.4</v>
      </c>
      <c r="I33" s="23">
        <v>0.13500000000000001</v>
      </c>
      <c r="J33" s="24">
        <v>16237.2</v>
      </c>
      <c r="K33" s="25">
        <v>0.23200000000000001</v>
      </c>
      <c r="L33" s="26">
        <v>1040383.4</v>
      </c>
    </row>
    <row r="34" spans="3:12" x14ac:dyDescent="0.3">
      <c r="C34" s="12">
        <v>30</v>
      </c>
      <c r="D34" s="13" t="s">
        <v>52</v>
      </c>
      <c r="E34" s="14" t="s">
        <v>9</v>
      </c>
      <c r="F34" s="15">
        <v>199000</v>
      </c>
      <c r="G34" s="16">
        <v>22</v>
      </c>
      <c r="H34" s="22">
        <v>160338</v>
      </c>
      <c r="I34" s="23">
        <v>2.3E-2</v>
      </c>
      <c r="J34" s="24">
        <v>3677</v>
      </c>
      <c r="K34" s="25">
        <v>-0.51600000000000001</v>
      </c>
      <c r="L34" s="26">
        <v>256540</v>
      </c>
    </row>
    <row r="35" spans="3:12" x14ac:dyDescent="0.3">
      <c r="C35" s="12">
        <v>31</v>
      </c>
      <c r="D35" s="13" t="s">
        <v>53</v>
      </c>
      <c r="E35" s="14" t="s">
        <v>11</v>
      </c>
      <c r="F35" s="15">
        <v>366996</v>
      </c>
      <c r="G35" s="16">
        <v>31</v>
      </c>
      <c r="H35" s="22">
        <v>151110.79999999999</v>
      </c>
      <c r="I35" s="23">
        <v>0.09</v>
      </c>
      <c r="J35" s="24">
        <v>38498.400000000001</v>
      </c>
      <c r="K35" s="25">
        <v>7.3999999999999996E-2</v>
      </c>
      <c r="L35" s="26">
        <v>3382421.7</v>
      </c>
    </row>
    <row r="36" spans="3:12" x14ac:dyDescent="0.3">
      <c r="C36" s="12">
        <v>32</v>
      </c>
      <c r="D36" s="13" t="s">
        <v>54</v>
      </c>
      <c r="E36" s="14" t="s">
        <v>9</v>
      </c>
      <c r="F36" s="15">
        <v>173000</v>
      </c>
      <c r="G36" s="16">
        <v>21</v>
      </c>
      <c r="H36" s="22">
        <v>147049</v>
      </c>
      <c r="I36" s="23">
        <v>-6.5000000000000002E-2</v>
      </c>
      <c r="J36" s="24">
        <v>8014</v>
      </c>
      <c r="K36" s="25" t="s">
        <v>15</v>
      </c>
      <c r="L36" s="26">
        <v>227339</v>
      </c>
    </row>
    <row r="37" spans="3:12" x14ac:dyDescent="0.3">
      <c r="C37" s="12">
        <v>33</v>
      </c>
      <c r="D37" s="13" t="s">
        <v>55</v>
      </c>
      <c r="E37" s="14" t="s">
        <v>26</v>
      </c>
      <c r="F37" s="15">
        <v>79994</v>
      </c>
      <c r="G37" s="16">
        <v>129</v>
      </c>
      <c r="H37" s="22">
        <v>145243.29999999999</v>
      </c>
      <c r="I37" s="23">
        <v>1.127</v>
      </c>
      <c r="J37" s="24">
        <v>5328</v>
      </c>
      <c r="K37" s="25">
        <v>5.3999999999999999E-2</v>
      </c>
      <c r="L37" s="26">
        <v>149388.29999999999</v>
      </c>
    </row>
    <row r="38" spans="3:12" x14ac:dyDescent="0.3">
      <c r="C38" s="12">
        <v>34</v>
      </c>
      <c r="D38" s="13" t="s">
        <v>56</v>
      </c>
      <c r="E38" s="14" t="s">
        <v>26</v>
      </c>
      <c r="F38" s="15">
        <v>219722</v>
      </c>
      <c r="G38" s="16">
        <v>30</v>
      </c>
      <c r="H38" s="22">
        <v>143302.9</v>
      </c>
      <c r="I38" s="23">
        <v>3.4000000000000002E-2</v>
      </c>
      <c r="J38" s="24">
        <v>5504.6</v>
      </c>
      <c r="K38" s="25">
        <v>-0.42399999999999999</v>
      </c>
      <c r="L38" s="26">
        <v>184504.6</v>
      </c>
    </row>
    <row r="39" spans="3:12" x14ac:dyDescent="0.3">
      <c r="C39" s="12">
        <v>35</v>
      </c>
      <c r="D39" s="13" t="s">
        <v>57</v>
      </c>
      <c r="E39" s="14" t="s">
        <v>9</v>
      </c>
      <c r="F39" s="15">
        <v>194000</v>
      </c>
      <c r="G39" s="16">
        <v>35</v>
      </c>
      <c r="H39" s="22">
        <v>141576</v>
      </c>
      <c r="I39" s="23">
        <v>9.7000000000000003E-2</v>
      </c>
      <c r="J39" s="24">
        <v>3134</v>
      </c>
      <c r="K39" s="25">
        <v>0.17</v>
      </c>
      <c r="L39" s="26">
        <v>40830</v>
      </c>
    </row>
    <row r="40" spans="3:12" x14ac:dyDescent="0.3">
      <c r="C40" s="12">
        <v>36</v>
      </c>
      <c r="D40" s="13" t="s">
        <v>58</v>
      </c>
      <c r="E40" s="14" t="s">
        <v>11</v>
      </c>
      <c r="F40" s="15">
        <v>477526</v>
      </c>
      <c r="G40" s="16">
        <v>40</v>
      </c>
      <c r="H40" s="22">
        <v>139523.6</v>
      </c>
      <c r="I40" s="23">
        <v>0.14000000000000001</v>
      </c>
      <c r="J40" s="24">
        <v>30656.5</v>
      </c>
      <c r="K40" s="25">
        <v>7.3999999999999996E-2</v>
      </c>
      <c r="L40" s="26">
        <v>3293105</v>
      </c>
    </row>
    <row r="41" spans="3:12" x14ac:dyDescent="0.3">
      <c r="C41" s="12">
        <v>37</v>
      </c>
      <c r="D41" s="13" t="s">
        <v>59</v>
      </c>
      <c r="E41" s="14" t="s">
        <v>9</v>
      </c>
      <c r="F41" s="15">
        <v>98771</v>
      </c>
      <c r="G41" s="16">
        <v>52</v>
      </c>
      <c r="H41" s="22">
        <v>136819</v>
      </c>
      <c r="I41" s="23">
        <v>0.23400000000000001</v>
      </c>
      <c r="J41" s="24">
        <v>30736</v>
      </c>
      <c r="K41" s="25">
        <v>1.427</v>
      </c>
      <c r="L41" s="26">
        <v>232792</v>
      </c>
    </row>
    <row r="42" spans="3:12" x14ac:dyDescent="0.3">
      <c r="C42" s="12">
        <v>38</v>
      </c>
      <c r="D42" s="13" t="s">
        <v>60</v>
      </c>
      <c r="E42" s="14" t="s">
        <v>9</v>
      </c>
      <c r="F42" s="15">
        <v>50200</v>
      </c>
      <c r="G42" s="16">
        <v>34</v>
      </c>
      <c r="H42" s="22">
        <v>136809</v>
      </c>
      <c r="I42" s="23">
        <v>5.2999999999999999E-2</v>
      </c>
      <c r="J42" s="24">
        <v>256</v>
      </c>
      <c r="K42" s="25">
        <v>-0.80100000000000005</v>
      </c>
      <c r="L42" s="26">
        <v>39951</v>
      </c>
    </row>
    <row r="43" spans="3:12" x14ac:dyDescent="0.3">
      <c r="C43" s="12">
        <v>39</v>
      </c>
      <c r="D43" s="13" t="s">
        <v>61</v>
      </c>
      <c r="E43" s="14" t="s">
        <v>11</v>
      </c>
      <c r="F43" s="15">
        <v>147738</v>
      </c>
      <c r="G43" s="16">
        <v>36</v>
      </c>
      <c r="H43" s="22">
        <v>136392.5</v>
      </c>
      <c r="I43" s="23">
        <v>5.8999999999999997E-2</v>
      </c>
      <c r="J43" s="24">
        <v>5443.8</v>
      </c>
      <c r="K43" s="25">
        <v>6.9000000000000006E-2</v>
      </c>
      <c r="L43" s="26">
        <v>114011.7</v>
      </c>
    </row>
    <row r="44" spans="3:12" x14ac:dyDescent="0.3">
      <c r="C44" s="12">
        <v>40</v>
      </c>
      <c r="D44" s="13" t="s">
        <v>62</v>
      </c>
      <c r="E44" s="14" t="s">
        <v>9</v>
      </c>
      <c r="F44" s="15">
        <v>299000</v>
      </c>
      <c r="G44" s="16">
        <v>43</v>
      </c>
      <c r="H44" s="22">
        <v>131537</v>
      </c>
      <c r="I44" s="23">
        <v>0.113</v>
      </c>
      <c r="J44" s="24">
        <v>5024</v>
      </c>
      <c r="K44" s="25">
        <v>0.23200000000000001</v>
      </c>
      <c r="L44" s="26">
        <v>68124</v>
      </c>
    </row>
    <row r="45" spans="3:12" x14ac:dyDescent="0.3">
      <c r="C45" s="12">
        <v>41</v>
      </c>
      <c r="D45" s="13" t="s">
        <v>63</v>
      </c>
      <c r="E45" s="14" t="s">
        <v>9</v>
      </c>
      <c r="F45" s="15">
        <v>256105</v>
      </c>
      <c r="G45" s="16">
        <v>47</v>
      </c>
      <c r="H45" s="22">
        <v>131412</v>
      </c>
      <c r="I45" s="23">
        <v>0.154</v>
      </c>
      <c r="J45" s="24">
        <v>32474</v>
      </c>
      <c r="K45" s="25">
        <v>0.32900000000000001</v>
      </c>
      <c r="L45" s="26">
        <v>2622532</v>
      </c>
    </row>
    <row r="46" spans="3:12" x14ac:dyDescent="0.3">
      <c r="C46" s="12">
        <v>42</v>
      </c>
      <c r="D46" s="13" t="s">
        <v>64</v>
      </c>
      <c r="E46" s="14" t="s">
        <v>65</v>
      </c>
      <c r="F46" s="15">
        <v>466100</v>
      </c>
      <c r="G46" s="16">
        <v>49</v>
      </c>
      <c r="H46" s="22">
        <v>131302</v>
      </c>
      <c r="I46" s="23">
        <v>0.17299999999999999</v>
      </c>
      <c r="J46" s="24">
        <v>23199.1</v>
      </c>
      <c r="K46" s="25">
        <v>0.89400000000000002</v>
      </c>
      <c r="L46" s="26">
        <v>300354.8</v>
      </c>
    </row>
    <row r="47" spans="3:12" x14ac:dyDescent="0.3">
      <c r="C47" s="12">
        <v>43</v>
      </c>
      <c r="D47" s="13" t="s">
        <v>66</v>
      </c>
      <c r="E47" s="14" t="s">
        <v>9</v>
      </c>
      <c r="F47" s="15">
        <v>144500</v>
      </c>
      <c r="G47" s="16">
        <v>37</v>
      </c>
      <c r="H47" s="22">
        <v>130863</v>
      </c>
      <c r="I47" s="23">
        <v>3.7999999999999999E-2</v>
      </c>
      <c r="J47" s="24">
        <v>15528</v>
      </c>
      <c r="K47" s="25">
        <v>-0.48399999999999999</v>
      </c>
      <c r="L47" s="26">
        <v>264829</v>
      </c>
    </row>
    <row r="48" spans="3:12" x14ac:dyDescent="0.3">
      <c r="C48" s="12">
        <v>44</v>
      </c>
      <c r="D48" s="13" t="s">
        <v>67</v>
      </c>
      <c r="E48" s="14" t="s">
        <v>11</v>
      </c>
      <c r="F48" s="15">
        <v>310119</v>
      </c>
      <c r="G48" s="16">
        <v>46</v>
      </c>
      <c r="H48" s="22">
        <v>127714.1</v>
      </c>
      <c r="I48" s="23">
        <v>0.106</v>
      </c>
      <c r="J48" s="24">
        <v>27225.200000000001</v>
      </c>
      <c r="K48" s="25">
        <v>6.7000000000000004E-2</v>
      </c>
      <c r="L48" s="26">
        <v>3097612</v>
      </c>
    </row>
    <row r="49" spans="3:12" x14ac:dyDescent="0.3">
      <c r="C49" s="12">
        <v>45</v>
      </c>
      <c r="D49" s="13" t="s">
        <v>68</v>
      </c>
      <c r="E49" s="14" t="s">
        <v>24</v>
      </c>
      <c r="F49" s="15">
        <v>142460</v>
      </c>
      <c r="G49" s="16">
        <v>38</v>
      </c>
      <c r="H49" s="22">
        <v>126799.6</v>
      </c>
      <c r="I49" s="23">
        <v>2.5999999999999999E-2</v>
      </c>
      <c r="J49" s="24">
        <v>8806.4</v>
      </c>
      <c r="K49" s="25">
        <v>0.14799999999999999</v>
      </c>
      <c r="L49" s="26">
        <v>1025919.1</v>
      </c>
    </row>
    <row r="50" spans="3:12" x14ac:dyDescent="0.3">
      <c r="C50" s="12">
        <v>46</v>
      </c>
      <c r="D50" s="13" t="s">
        <v>69</v>
      </c>
      <c r="E50" s="14" t="s">
        <v>39</v>
      </c>
      <c r="F50" s="15">
        <v>104065</v>
      </c>
      <c r="G50" s="16">
        <v>27</v>
      </c>
      <c r="H50" s="22">
        <v>125578.2</v>
      </c>
      <c r="I50" s="23">
        <v>-0.16</v>
      </c>
      <c r="J50" s="24">
        <v>2525.6</v>
      </c>
      <c r="K50" s="25">
        <v>-0.63900000000000001</v>
      </c>
      <c r="L50" s="26">
        <v>1063784.3999999999</v>
      </c>
    </row>
    <row r="51" spans="3:12" x14ac:dyDescent="0.3">
      <c r="C51" s="12">
        <v>47</v>
      </c>
      <c r="D51" s="13" t="s">
        <v>70</v>
      </c>
      <c r="E51" s="14" t="s">
        <v>9</v>
      </c>
      <c r="F51" s="15">
        <v>453000</v>
      </c>
      <c r="G51" s="16">
        <v>39</v>
      </c>
      <c r="H51" s="22">
        <v>121162</v>
      </c>
      <c r="I51" s="23">
        <v>-1.2E-2</v>
      </c>
      <c r="J51" s="24">
        <v>3110</v>
      </c>
      <c r="K51" s="25">
        <v>0.63100000000000001</v>
      </c>
      <c r="L51" s="26">
        <v>38118</v>
      </c>
    </row>
    <row r="52" spans="3:12" x14ac:dyDescent="0.3">
      <c r="C52" s="12">
        <v>48</v>
      </c>
      <c r="D52" s="13" t="s">
        <v>71</v>
      </c>
      <c r="E52" s="14" t="s">
        <v>9</v>
      </c>
      <c r="F52" s="15">
        <v>283000</v>
      </c>
      <c r="G52" s="16">
        <v>41</v>
      </c>
      <c r="H52" s="22">
        <v>120268</v>
      </c>
      <c r="I52" s="23">
        <v>-1.6E-2</v>
      </c>
      <c r="J52" s="24">
        <v>-22355</v>
      </c>
      <c r="K52" s="25" t="s">
        <v>15</v>
      </c>
      <c r="L52" s="26">
        <v>309129</v>
      </c>
    </row>
    <row r="53" spans="3:12" x14ac:dyDescent="0.3">
      <c r="C53" s="12">
        <v>49</v>
      </c>
      <c r="D53" s="13" t="s">
        <v>72</v>
      </c>
      <c r="E53" s="14" t="s">
        <v>9</v>
      </c>
      <c r="F53" s="15">
        <v>7400</v>
      </c>
      <c r="G53" s="16">
        <v>48</v>
      </c>
      <c r="H53" s="22">
        <v>120101</v>
      </c>
      <c r="I53" s="23">
        <v>6.9000000000000006E-2</v>
      </c>
      <c r="J53" s="24">
        <v>15959</v>
      </c>
      <c r="K53" s="25">
        <v>5.4790000000000001</v>
      </c>
      <c r="L53" s="26">
        <v>3418318</v>
      </c>
    </row>
    <row r="54" spans="3:12" x14ac:dyDescent="0.3">
      <c r="C54" s="12">
        <v>50</v>
      </c>
      <c r="D54" s="13" t="s">
        <v>73</v>
      </c>
      <c r="E54" s="14" t="s">
        <v>65</v>
      </c>
      <c r="F54" s="15">
        <v>102500</v>
      </c>
      <c r="G54" s="16">
        <v>63</v>
      </c>
      <c r="H54" s="22">
        <v>119145</v>
      </c>
      <c r="I54" s="23">
        <v>0.26900000000000002</v>
      </c>
      <c r="J54" s="24">
        <v>9863.7000000000007</v>
      </c>
      <c r="K54" s="25">
        <v>0.373</v>
      </c>
      <c r="L54" s="26">
        <v>82734.8</v>
      </c>
    </row>
    <row r="55" spans="3:12" x14ac:dyDescent="0.3">
      <c r="C55" s="12">
        <v>51</v>
      </c>
      <c r="D55" s="13" t="s">
        <v>74</v>
      </c>
      <c r="E55" s="14" t="s">
        <v>11</v>
      </c>
      <c r="F55" s="15">
        <v>175077</v>
      </c>
      <c r="G55" s="16">
        <v>42</v>
      </c>
      <c r="H55" s="22">
        <v>116171.5</v>
      </c>
      <c r="I55" s="23">
        <v>-3.4000000000000002E-2</v>
      </c>
      <c r="J55" s="24">
        <v>-2566.9</v>
      </c>
      <c r="K55" s="25">
        <v>-10.631</v>
      </c>
      <c r="L55" s="26">
        <v>580331.6</v>
      </c>
    </row>
    <row r="56" spans="3:12" x14ac:dyDescent="0.3">
      <c r="C56" s="12">
        <v>52</v>
      </c>
      <c r="D56" s="13" t="s">
        <v>75</v>
      </c>
      <c r="E56" s="14" t="s">
        <v>26</v>
      </c>
      <c r="F56" s="15">
        <v>245922</v>
      </c>
      <c r="G56" s="16">
        <v>45</v>
      </c>
      <c r="H56" s="22">
        <v>115220.5</v>
      </c>
      <c r="I56" s="23">
        <v>-1.2E-2</v>
      </c>
      <c r="J56" s="24">
        <v>4324</v>
      </c>
      <c r="K56" s="25">
        <v>0.04</v>
      </c>
      <c r="L56" s="26">
        <v>2585802</v>
      </c>
    </row>
    <row r="57" spans="3:12" x14ac:dyDescent="0.3">
      <c r="C57" s="12">
        <v>53</v>
      </c>
      <c r="D57" s="13" t="s">
        <v>76</v>
      </c>
      <c r="E57" s="14" t="s">
        <v>24</v>
      </c>
      <c r="F57" s="15">
        <v>134682</v>
      </c>
      <c r="G57" s="16">
        <v>51</v>
      </c>
      <c r="H57" s="22">
        <v>115042.8</v>
      </c>
      <c r="I57" s="23">
        <v>3.4000000000000002E-2</v>
      </c>
      <c r="J57" s="24">
        <v>8399.2999999999993</v>
      </c>
      <c r="K57" s="25">
        <v>-0.13600000000000001</v>
      </c>
      <c r="L57" s="26">
        <v>238864.1</v>
      </c>
    </row>
    <row r="58" spans="3:12" x14ac:dyDescent="0.3">
      <c r="C58" s="12">
        <v>54</v>
      </c>
      <c r="D58" s="13" t="s">
        <v>77</v>
      </c>
      <c r="E58" s="14" t="s">
        <v>9</v>
      </c>
      <c r="F58" s="15">
        <v>14200</v>
      </c>
      <c r="G58" s="16">
        <v>67</v>
      </c>
      <c r="H58" s="22">
        <v>114217</v>
      </c>
      <c r="I58" s="23">
        <v>0.247</v>
      </c>
      <c r="J58" s="24">
        <v>5595</v>
      </c>
      <c r="K58" s="25">
        <v>9.6000000000000002E-2</v>
      </c>
      <c r="L58" s="26">
        <v>54302</v>
      </c>
    </row>
    <row r="59" spans="3:12" x14ac:dyDescent="0.3">
      <c r="C59" s="12">
        <v>55</v>
      </c>
      <c r="D59" s="13" t="s">
        <v>78</v>
      </c>
      <c r="E59" s="14" t="s">
        <v>11</v>
      </c>
      <c r="F59" s="15">
        <v>307992</v>
      </c>
      <c r="G59" s="16">
        <v>56</v>
      </c>
      <c r="H59" s="22">
        <v>112132.7</v>
      </c>
      <c r="I59" s="23">
        <v>9.0999999999999998E-2</v>
      </c>
      <c r="J59" s="24">
        <v>1240.9000000000001</v>
      </c>
      <c r="K59" s="25">
        <v>6.0999999999999999E-2</v>
      </c>
      <c r="L59" s="26">
        <v>137914.20000000001</v>
      </c>
    </row>
    <row r="60" spans="3:12" x14ac:dyDescent="0.3">
      <c r="C60" s="12">
        <v>56</v>
      </c>
      <c r="D60" s="13" t="s">
        <v>79</v>
      </c>
      <c r="E60" s="14" t="s">
        <v>11</v>
      </c>
      <c r="F60" s="15">
        <v>462046</v>
      </c>
      <c r="G60" s="16">
        <v>53</v>
      </c>
      <c r="H60" s="22">
        <v>112096</v>
      </c>
      <c r="I60" s="23">
        <v>1.7999999999999999E-2</v>
      </c>
      <c r="J60" s="24">
        <v>11745.3</v>
      </c>
      <c r="K60" s="25">
        <v>7.3999999999999996E-2</v>
      </c>
      <c r="L60" s="26">
        <v>255216.6</v>
      </c>
    </row>
    <row r="61" spans="3:12" x14ac:dyDescent="0.3">
      <c r="C61" s="12">
        <v>57</v>
      </c>
      <c r="D61" s="13" t="s">
        <v>80</v>
      </c>
      <c r="E61" s="14" t="s">
        <v>9</v>
      </c>
      <c r="F61" s="15">
        <v>10261</v>
      </c>
      <c r="G61" s="16">
        <v>74</v>
      </c>
      <c r="H61" s="22">
        <v>111407</v>
      </c>
      <c r="I61" s="23">
        <v>0.26</v>
      </c>
      <c r="J61" s="24">
        <v>3122</v>
      </c>
      <c r="K61" s="25">
        <v>-0.23200000000000001</v>
      </c>
      <c r="L61" s="26">
        <v>50155</v>
      </c>
    </row>
    <row r="62" spans="3:12" x14ac:dyDescent="0.3">
      <c r="C62" s="12">
        <v>58</v>
      </c>
      <c r="D62" s="13" t="s">
        <v>81</v>
      </c>
      <c r="E62" s="14" t="s">
        <v>9</v>
      </c>
      <c r="F62" s="15">
        <v>204489</v>
      </c>
      <c r="G62" s="16">
        <v>60</v>
      </c>
      <c r="H62" s="22">
        <v>110584</v>
      </c>
      <c r="I62" s="23">
        <v>0.10299999999999999</v>
      </c>
      <c r="J62" s="24">
        <v>28147</v>
      </c>
      <c r="K62" s="25">
        <v>0.54400000000000004</v>
      </c>
      <c r="L62" s="26">
        <v>2354507</v>
      </c>
    </row>
    <row r="63" spans="3:12" x14ac:dyDescent="0.3">
      <c r="C63" s="12">
        <v>59</v>
      </c>
      <c r="D63" s="13" t="s">
        <v>82</v>
      </c>
      <c r="E63" s="14" t="s">
        <v>11</v>
      </c>
      <c r="F63" s="15">
        <v>356326</v>
      </c>
      <c r="G63" s="16">
        <v>58</v>
      </c>
      <c r="H63" s="22">
        <v>110455.9</v>
      </c>
      <c r="I63" s="23">
        <v>9.5000000000000001E-2</v>
      </c>
      <c r="J63" s="24">
        <v>1186.9000000000001</v>
      </c>
      <c r="K63" s="25">
        <v>-9.2999999999999999E-2</v>
      </c>
      <c r="L63" s="26">
        <v>134180.20000000001</v>
      </c>
    </row>
    <row r="64" spans="3:12" x14ac:dyDescent="0.3">
      <c r="C64" s="12">
        <v>60</v>
      </c>
      <c r="D64" s="13" t="s">
        <v>83</v>
      </c>
      <c r="E64" s="14" t="s">
        <v>9</v>
      </c>
      <c r="F64" s="15">
        <v>131000</v>
      </c>
      <c r="G64" s="16">
        <v>71</v>
      </c>
      <c r="H64" s="22">
        <v>110360</v>
      </c>
      <c r="I64" s="23">
        <v>0.22700000000000001</v>
      </c>
      <c r="J64" s="24">
        <v>16571</v>
      </c>
      <c r="K64" s="25">
        <v>-0.218</v>
      </c>
      <c r="L64" s="26">
        <v>258848</v>
      </c>
    </row>
    <row r="65" spans="3:12" x14ac:dyDescent="0.3">
      <c r="C65" s="12">
        <v>61</v>
      </c>
      <c r="D65" s="13" t="s">
        <v>84</v>
      </c>
      <c r="E65" s="14" t="s">
        <v>11</v>
      </c>
      <c r="F65" s="15">
        <v>188000</v>
      </c>
      <c r="G65" s="16">
        <v>72</v>
      </c>
      <c r="H65" s="22">
        <v>109030.39999999999</v>
      </c>
      <c r="I65" s="23">
        <v>0.221</v>
      </c>
      <c r="J65" s="24">
        <v>8953.9</v>
      </c>
      <c r="K65" s="25">
        <v>0.27500000000000002</v>
      </c>
      <c r="L65" s="26">
        <v>96973.7</v>
      </c>
    </row>
    <row r="66" spans="3:12" x14ac:dyDescent="0.3">
      <c r="C66" s="12">
        <v>62</v>
      </c>
      <c r="D66" s="13" t="s">
        <v>85</v>
      </c>
      <c r="E66" s="14" t="s">
        <v>9</v>
      </c>
      <c r="F66" s="15">
        <v>413000</v>
      </c>
      <c r="G66" s="16">
        <v>57</v>
      </c>
      <c r="H66" s="22">
        <v>108203</v>
      </c>
      <c r="I66" s="23">
        <v>7.1999999999999995E-2</v>
      </c>
      <c r="J66" s="24">
        <v>11121</v>
      </c>
      <c r="K66" s="25">
        <v>0.28899999999999998</v>
      </c>
      <c r="L66" s="26">
        <v>44003</v>
      </c>
    </row>
    <row r="67" spans="3:12" x14ac:dyDescent="0.3">
      <c r="C67" s="12">
        <v>63</v>
      </c>
      <c r="D67" s="13" t="s">
        <v>86</v>
      </c>
      <c r="E67" s="14" t="s">
        <v>11</v>
      </c>
      <c r="F67" s="15">
        <v>93601</v>
      </c>
      <c r="G67" s="16">
        <v>87</v>
      </c>
      <c r="H67" s="22">
        <v>108130.4</v>
      </c>
      <c r="I67" s="23">
        <v>0.32700000000000001</v>
      </c>
      <c r="J67" s="24">
        <v>7331.1</v>
      </c>
      <c r="K67" s="25">
        <v>1.429</v>
      </c>
      <c r="L67" s="26">
        <v>177193.60000000001</v>
      </c>
    </row>
    <row r="68" spans="3:12" x14ac:dyDescent="0.3">
      <c r="C68" s="12">
        <v>64</v>
      </c>
      <c r="D68" s="13" t="s">
        <v>87</v>
      </c>
      <c r="E68" s="14" t="s">
        <v>26</v>
      </c>
      <c r="F68" s="15">
        <v>303351</v>
      </c>
      <c r="G68" s="16">
        <v>55</v>
      </c>
      <c r="H68" s="22">
        <v>107146.9</v>
      </c>
      <c r="I68" s="23">
        <v>6.0000000000000001E-3</v>
      </c>
      <c r="J68" s="24">
        <v>7707.5</v>
      </c>
      <c r="K68" s="25">
        <v>-6.0999999999999999E-2</v>
      </c>
      <c r="L68" s="26">
        <v>201456.1</v>
      </c>
    </row>
    <row r="69" spans="3:12" x14ac:dyDescent="0.3">
      <c r="C69" s="12">
        <v>65</v>
      </c>
      <c r="D69" s="13" t="s">
        <v>88</v>
      </c>
      <c r="E69" s="14" t="s">
        <v>26</v>
      </c>
      <c r="F69" s="15">
        <v>139157</v>
      </c>
      <c r="G69" s="16">
        <v>204</v>
      </c>
      <c r="H69" s="22">
        <v>104627.3</v>
      </c>
      <c r="I69" s="23">
        <v>1.1040000000000001</v>
      </c>
      <c r="J69" s="24">
        <v>4514.3</v>
      </c>
      <c r="K69" s="25">
        <v>0.249</v>
      </c>
      <c r="L69" s="26">
        <v>91250.6</v>
      </c>
    </row>
    <row r="70" spans="3:12" x14ac:dyDescent="0.3">
      <c r="C70" s="12">
        <v>66</v>
      </c>
      <c r="D70" s="13" t="s">
        <v>89</v>
      </c>
      <c r="E70" s="14" t="s">
        <v>26</v>
      </c>
      <c r="F70" s="15">
        <v>148513</v>
      </c>
      <c r="G70" s="16">
        <v>54</v>
      </c>
      <c r="H70" s="22">
        <v>104390.6</v>
      </c>
      <c r="I70" s="23">
        <v>-3.2000000000000001E-2</v>
      </c>
      <c r="J70" s="24">
        <v>2878.4</v>
      </c>
      <c r="K70" s="25">
        <v>-0.57299999999999995</v>
      </c>
      <c r="L70" s="26">
        <v>171251</v>
      </c>
    </row>
    <row r="71" spans="3:12" x14ac:dyDescent="0.3">
      <c r="C71" s="12">
        <v>67</v>
      </c>
      <c r="D71" s="13" t="s">
        <v>90</v>
      </c>
      <c r="E71" s="14" t="s">
        <v>11</v>
      </c>
      <c r="F71" s="15">
        <v>9507</v>
      </c>
      <c r="G71" s="16" t="s">
        <v>19</v>
      </c>
      <c r="H71" s="22">
        <v>103072.9</v>
      </c>
      <c r="I71" s="23">
        <v>0.28299999999999997</v>
      </c>
      <c r="J71" s="24">
        <v>16744.3</v>
      </c>
      <c r="K71" s="25">
        <v>7.0000000000000001E-3</v>
      </c>
      <c r="L71" s="26">
        <v>2356616.2000000002</v>
      </c>
    </row>
    <row r="72" spans="3:12" x14ac:dyDescent="0.3">
      <c r="C72" s="12">
        <v>68</v>
      </c>
      <c r="D72" s="13" t="s">
        <v>91</v>
      </c>
      <c r="E72" s="14" t="s">
        <v>9</v>
      </c>
      <c r="F72" s="15">
        <v>153000</v>
      </c>
      <c r="G72" s="16">
        <v>64</v>
      </c>
      <c r="H72" s="22">
        <v>101127</v>
      </c>
      <c r="I72" s="23">
        <v>8.3000000000000004E-2</v>
      </c>
      <c r="J72" s="24">
        <v>10460</v>
      </c>
      <c r="K72" s="25">
        <v>0.27600000000000002</v>
      </c>
      <c r="L72" s="26">
        <v>117359</v>
      </c>
    </row>
    <row r="73" spans="3:12" x14ac:dyDescent="0.3">
      <c r="C73" s="12">
        <v>69</v>
      </c>
      <c r="D73" s="13" t="s">
        <v>92</v>
      </c>
      <c r="E73" s="14" t="s">
        <v>9</v>
      </c>
      <c r="F73" s="15">
        <v>258700</v>
      </c>
      <c r="G73" s="16">
        <v>62</v>
      </c>
      <c r="H73" s="22">
        <v>101060</v>
      </c>
      <c r="I73" s="23">
        <v>3.4000000000000002E-2</v>
      </c>
      <c r="J73" s="24">
        <v>22393</v>
      </c>
      <c r="K73" s="25">
        <v>8.9999999999999993E-3</v>
      </c>
      <c r="L73" s="26">
        <v>1895883</v>
      </c>
    </row>
    <row r="74" spans="3:12" x14ac:dyDescent="0.3">
      <c r="C74" s="12">
        <v>70</v>
      </c>
      <c r="D74" s="13" t="s">
        <v>93</v>
      </c>
      <c r="E74" s="14" t="s">
        <v>24</v>
      </c>
      <c r="F74" s="15">
        <v>379000</v>
      </c>
      <c r="G74" s="16">
        <v>66</v>
      </c>
      <c r="H74" s="22">
        <v>98802</v>
      </c>
      <c r="I74" s="23">
        <v>7.9000000000000001E-2</v>
      </c>
      <c r="J74" s="24">
        <v>6908.9</v>
      </c>
      <c r="K74" s="25">
        <v>3.5999999999999997E-2</v>
      </c>
      <c r="L74" s="26">
        <v>161335.9</v>
      </c>
    </row>
    <row r="75" spans="3:12" x14ac:dyDescent="0.3">
      <c r="C75" s="12">
        <v>71</v>
      </c>
      <c r="D75" s="13" t="s">
        <v>94</v>
      </c>
      <c r="E75" s="14" t="s">
        <v>9</v>
      </c>
      <c r="F75" s="15">
        <v>204000</v>
      </c>
      <c r="G75" s="16">
        <v>76</v>
      </c>
      <c r="H75" s="22">
        <v>97120</v>
      </c>
      <c r="I75" s="23">
        <v>0.104</v>
      </c>
      <c r="J75" s="24">
        <v>18045</v>
      </c>
      <c r="K75" s="25" t="s">
        <v>15</v>
      </c>
      <c r="L75" s="26">
        <v>1917383</v>
      </c>
    </row>
    <row r="76" spans="3:12" x14ac:dyDescent="0.3">
      <c r="C76" s="12">
        <v>72</v>
      </c>
      <c r="D76" s="13" t="s">
        <v>95</v>
      </c>
      <c r="E76" s="14" t="s">
        <v>9</v>
      </c>
      <c r="F76" s="15">
        <v>60350</v>
      </c>
      <c r="G76" s="16">
        <v>131</v>
      </c>
      <c r="H76" s="22">
        <v>97102</v>
      </c>
      <c r="I76" s="23">
        <v>0.436</v>
      </c>
      <c r="J76" s="24">
        <v>2780</v>
      </c>
      <c r="K76" s="25">
        <v>-0.19</v>
      </c>
      <c r="L76" s="26">
        <v>92940</v>
      </c>
    </row>
    <row r="77" spans="3:12" x14ac:dyDescent="0.3">
      <c r="C77" s="12">
        <v>73</v>
      </c>
      <c r="D77" s="13" t="s">
        <v>96</v>
      </c>
      <c r="E77" s="14" t="s">
        <v>32</v>
      </c>
      <c r="F77" s="15">
        <v>104374</v>
      </c>
      <c r="G77" s="16">
        <v>84</v>
      </c>
      <c r="H77" s="22">
        <v>95904.5</v>
      </c>
      <c r="I77" s="23">
        <v>0.14799999999999999</v>
      </c>
      <c r="J77" s="24">
        <v>2048</v>
      </c>
      <c r="K77" s="25">
        <v>0.38</v>
      </c>
      <c r="L77" s="26">
        <v>107069.1</v>
      </c>
    </row>
    <row r="78" spans="3:12" x14ac:dyDescent="0.3">
      <c r="C78" s="12">
        <v>74</v>
      </c>
      <c r="D78" s="13" t="s">
        <v>97</v>
      </c>
      <c r="E78" s="14" t="s">
        <v>98</v>
      </c>
      <c r="F78" s="15">
        <v>63361</v>
      </c>
      <c r="G78" s="16">
        <v>73</v>
      </c>
      <c r="H78" s="22">
        <v>95584</v>
      </c>
      <c r="I78" s="23">
        <v>7.5999999999999998E-2</v>
      </c>
      <c r="J78" s="24">
        <v>7173</v>
      </c>
      <c r="K78" s="25" t="s">
        <v>15</v>
      </c>
      <c r="L78" s="26">
        <v>222068</v>
      </c>
    </row>
    <row r="79" spans="3:12" x14ac:dyDescent="0.3">
      <c r="C79" s="12">
        <v>75</v>
      </c>
      <c r="D79" s="13" t="s">
        <v>99</v>
      </c>
      <c r="E79" s="14" t="s">
        <v>9</v>
      </c>
      <c r="F79" s="15">
        <v>184000</v>
      </c>
      <c r="G79" s="16">
        <v>80</v>
      </c>
      <c r="H79" s="22">
        <v>94507</v>
      </c>
      <c r="I79" s="23">
        <v>0.11799999999999999</v>
      </c>
      <c r="J79" s="24">
        <v>11731</v>
      </c>
      <c r="K79" s="25">
        <v>-0.48399999999999999</v>
      </c>
      <c r="L79" s="26">
        <v>251684</v>
      </c>
    </row>
    <row r="80" spans="3:12" x14ac:dyDescent="0.3">
      <c r="C80" s="12">
        <v>76</v>
      </c>
      <c r="D80" s="13" t="s">
        <v>100</v>
      </c>
      <c r="E80" s="14" t="s">
        <v>34</v>
      </c>
      <c r="F80" s="15">
        <v>308000</v>
      </c>
      <c r="G80" s="16">
        <v>69</v>
      </c>
      <c r="H80" s="22">
        <v>93512.5</v>
      </c>
      <c r="I80" s="23">
        <v>2.5000000000000001E-2</v>
      </c>
      <c r="J80" s="24">
        <v>10364.799999999999</v>
      </c>
      <c r="K80" s="25">
        <v>0.42</v>
      </c>
      <c r="L80" s="26">
        <v>139045.1</v>
      </c>
    </row>
    <row r="81" spans="3:12" x14ac:dyDescent="0.3">
      <c r="C81" s="12">
        <v>77</v>
      </c>
      <c r="D81" s="13" t="s">
        <v>101</v>
      </c>
      <c r="E81" s="14" t="s">
        <v>24</v>
      </c>
      <c r="F81" s="15">
        <v>409881</v>
      </c>
      <c r="G81" s="16">
        <v>75</v>
      </c>
      <c r="H81" s="22">
        <v>92601.9</v>
      </c>
      <c r="I81" s="23">
        <v>5.1999999999999998E-2</v>
      </c>
      <c r="J81" s="24">
        <v>3596</v>
      </c>
      <c r="K81" s="25">
        <v>0.159</v>
      </c>
      <c r="L81" s="26">
        <v>95616.5</v>
      </c>
    </row>
    <row r="82" spans="3:12" x14ac:dyDescent="0.3">
      <c r="C82" s="12">
        <v>78</v>
      </c>
      <c r="D82" s="13" t="s">
        <v>102</v>
      </c>
      <c r="E82" s="14" t="s">
        <v>24</v>
      </c>
      <c r="F82" s="15">
        <v>11828</v>
      </c>
      <c r="G82" s="16">
        <v>88</v>
      </c>
      <c r="H82" s="22">
        <v>92260.800000000003</v>
      </c>
      <c r="I82" s="23">
        <v>0.13300000000000001</v>
      </c>
      <c r="J82" s="24">
        <v>-533.4</v>
      </c>
      <c r="K82" s="25" t="s">
        <v>15</v>
      </c>
      <c r="L82" s="26">
        <v>57841.5</v>
      </c>
    </row>
    <row r="83" spans="3:12" x14ac:dyDescent="0.3">
      <c r="C83" s="12">
        <v>79</v>
      </c>
      <c r="D83" s="13" t="s">
        <v>103</v>
      </c>
      <c r="E83" s="14" t="s">
        <v>9</v>
      </c>
      <c r="F83" s="15">
        <v>63900</v>
      </c>
      <c r="G83" s="16">
        <v>70</v>
      </c>
      <c r="H83" s="22">
        <v>92105</v>
      </c>
      <c r="I83" s="23">
        <v>2.3E-2</v>
      </c>
      <c r="J83" s="24">
        <v>3750</v>
      </c>
      <c r="K83" s="25">
        <v>-2.4E-2</v>
      </c>
      <c r="L83" s="26">
        <v>71571</v>
      </c>
    </row>
    <row r="84" spans="3:12" x14ac:dyDescent="0.3">
      <c r="C84" s="12">
        <v>80</v>
      </c>
      <c r="D84" s="13" t="s">
        <v>104</v>
      </c>
      <c r="E84" s="14" t="s">
        <v>11</v>
      </c>
      <c r="F84" s="15">
        <v>421274</v>
      </c>
      <c r="G84" s="16">
        <v>86</v>
      </c>
      <c r="H84" s="22">
        <v>91986</v>
      </c>
      <c r="I84" s="23">
        <v>0.11899999999999999</v>
      </c>
      <c r="J84" s="24">
        <v>3474.6</v>
      </c>
      <c r="K84" s="25">
        <v>0.10199999999999999</v>
      </c>
      <c r="L84" s="26">
        <v>209651.5</v>
      </c>
    </row>
    <row r="85" spans="3:12" x14ac:dyDescent="0.3">
      <c r="C85" s="12">
        <v>81</v>
      </c>
      <c r="D85" s="13" t="s">
        <v>105</v>
      </c>
      <c r="E85" s="14" t="s">
        <v>39</v>
      </c>
      <c r="F85" s="15">
        <v>363862</v>
      </c>
      <c r="G85" s="16">
        <v>68</v>
      </c>
      <c r="H85" s="22">
        <v>91955.199999999997</v>
      </c>
      <c r="I85" s="23">
        <v>7.0000000000000001E-3</v>
      </c>
      <c r="J85" s="24">
        <v>-662.1</v>
      </c>
      <c r="K85" s="25" t="s">
        <v>15</v>
      </c>
      <c r="L85" s="26">
        <v>54153.1</v>
      </c>
    </row>
    <row r="86" spans="3:12" x14ac:dyDescent="0.3">
      <c r="C86" s="12">
        <v>82</v>
      </c>
      <c r="D86" s="13" t="s">
        <v>106</v>
      </c>
      <c r="E86" s="14" t="s">
        <v>11</v>
      </c>
      <c r="F86" s="15">
        <v>167528</v>
      </c>
      <c r="G86" s="16">
        <v>65</v>
      </c>
      <c r="H86" s="22">
        <v>90934.2</v>
      </c>
      <c r="I86" s="23">
        <v>-2.5000000000000001E-2</v>
      </c>
      <c r="J86" s="24">
        <v>1599.7</v>
      </c>
      <c r="K86" s="25">
        <v>0.14299999999999999</v>
      </c>
      <c r="L86" s="26">
        <v>66397.100000000006</v>
      </c>
    </row>
    <row r="87" spans="3:12" x14ac:dyDescent="0.3">
      <c r="C87" s="12">
        <v>83</v>
      </c>
      <c r="D87" s="13" t="s">
        <v>107</v>
      </c>
      <c r="E87" s="14" t="s">
        <v>46</v>
      </c>
      <c r="F87" s="15">
        <v>31701</v>
      </c>
      <c r="G87" s="16">
        <v>89</v>
      </c>
      <c r="H87" s="22">
        <v>90799.8</v>
      </c>
      <c r="I87" s="23">
        <v>0.13500000000000001</v>
      </c>
      <c r="J87" s="24">
        <v>4869.3999999999996</v>
      </c>
      <c r="K87" s="25">
        <v>0.28000000000000003</v>
      </c>
      <c r="L87" s="26">
        <v>135300.29999999999</v>
      </c>
    </row>
    <row r="88" spans="3:12" x14ac:dyDescent="0.3">
      <c r="C88" s="12">
        <v>84</v>
      </c>
      <c r="D88" s="13" t="s">
        <v>108</v>
      </c>
      <c r="E88" s="14" t="s">
        <v>9</v>
      </c>
      <c r="F88" s="15">
        <v>157000</v>
      </c>
      <c r="G88" s="16">
        <v>93</v>
      </c>
      <c r="H88" s="22">
        <v>90621</v>
      </c>
      <c r="I88" s="23">
        <v>0.152</v>
      </c>
      <c r="J88" s="24">
        <v>-2310</v>
      </c>
      <c r="K88" s="25" t="s">
        <v>15</v>
      </c>
      <c r="L88" s="26">
        <v>111820</v>
      </c>
    </row>
    <row r="89" spans="3:12" x14ac:dyDescent="0.3">
      <c r="C89" s="12">
        <v>85</v>
      </c>
      <c r="D89" s="13" t="s">
        <v>109</v>
      </c>
      <c r="E89" s="14" t="s">
        <v>110</v>
      </c>
      <c r="F89" s="15">
        <v>194015</v>
      </c>
      <c r="G89" s="16">
        <v>77</v>
      </c>
      <c r="H89" s="22">
        <v>90531.9</v>
      </c>
      <c r="I89" s="23">
        <v>3.5999999999999997E-2</v>
      </c>
      <c r="J89" s="24">
        <v>9217.1</v>
      </c>
      <c r="K89" s="25">
        <v>0.23499999999999999</v>
      </c>
      <c r="L89" s="26">
        <v>1667946.8</v>
      </c>
    </row>
    <row r="90" spans="3:12" x14ac:dyDescent="0.3">
      <c r="C90" s="12">
        <v>86</v>
      </c>
      <c r="D90" s="13" t="s">
        <v>111</v>
      </c>
      <c r="E90" s="14" t="s">
        <v>65</v>
      </c>
      <c r="F90" s="15">
        <v>308000</v>
      </c>
      <c r="G90" s="16">
        <v>115</v>
      </c>
      <c r="H90" s="22">
        <v>90055</v>
      </c>
      <c r="I90" s="23">
        <v>0.25</v>
      </c>
      <c r="J90" s="24">
        <v>8745.7999999999993</v>
      </c>
      <c r="K90" s="25">
        <v>1.2969999999999999</v>
      </c>
      <c r="L90" s="26">
        <v>189980.1</v>
      </c>
    </row>
    <row r="91" spans="3:12" x14ac:dyDescent="0.3">
      <c r="C91" s="12">
        <v>87</v>
      </c>
      <c r="D91" s="13" t="s">
        <v>112</v>
      </c>
      <c r="E91" s="14" t="s">
        <v>11</v>
      </c>
      <c r="F91" s="15">
        <v>142451</v>
      </c>
      <c r="G91" s="16">
        <v>125</v>
      </c>
      <c r="H91" s="22">
        <v>89804.7</v>
      </c>
      <c r="I91" s="23">
        <v>0.29199999999999998</v>
      </c>
      <c r="J91" s="24">
        <v>2660.3</v>
      </c>
      <c r="K91" s="25">
        <v>-6.8000000000000005E-2</v>
      </c>
      <c r="L91" s="26">
        <v>66682.899999999994</v>
      </c>
    </row>
    <row r="92" spans="3:12" x14ac:dyDescent="0.3">
      <c r="C92" s="12">
        <v>88</v>
      </c>
      <c r="D92" s="13" t="s">
        <v>113</v>
      </c>
      <c r="E92" s="14" t="s">
        <v>11</v>
      </c>
      <c r="F92" s="15">
        <v>66713</v>
      </c>
      <c r="G92" s="16">
        <v>98</v>
      </c>
      <c r="H92" s="22">
        <v>89358.1</v>
      </c>
      <c r="I92" s="23">
        <v>0.16400000000000001</v>
      </c>
      <c r="J92" s="24">
        <v>701.4</v>
      </c>
      <c r="K92" s="25">
        <v>-6.9000000000000006E-2</v>
      </c>
      <c r="L92" s="26">
        <v>71332.7</v>
      </c>
    </row>
    <row r="93" spans="3:12" x14ac:dyDescent="0.3">
      <c r="C93" s="12">
        <v>89</v>
      </c>
      <c r="D93" s="13" t="s">
        <v>114</v>
      </c>
      <c r="E93" s="14" t="s">
        <v>46</v>
      </c>
      <c r="F93" s="15">
        <v>69272</v>
      </c>
      <c r="G93" s="16">
        <v>83</v>
      </c>
      <c r="H93" s="22">
        <v>89305.7</v>
      </c>
      <c r="I93" s="23">
        <v>6.0999999999999999E-2</v>
      </c>
      <c r="J93" s="24">
        <v>5651.8</v>
      </c>
      <c r="K93" s="25">
        <v>0.32700000000000001</v>
      </c>
      <c r="L93" s="26">
        <v>189079.6</v>
      </c>
    </row>
    <row r="94" spans="3:12" x14ac:dyDescent="0.3">
      <c r="C94" s="12">
        <v>90</v>
      </c>
      <c r="D94" s="13" t="s">
        <v>115</v>
      </c>
      <c r="E94" s="14" t="s">
        <v>24</v>
      </c>
      <c r="F94" s="15">
        <v>215675</v>
      </c>
      <c r="G94" s="16">
        <v>81</v>
      </c>
      <c r="H94" s="22">
        <v>89286.8</v>
      </c>
      <c r="I94" s="23">
        <v>5.7000000000000002E-2</v>
      </c>
      <c r="J94" s="24">
        <v>2556.1999999999998</v>
      </c>
      <c r="K94" s="25">
        <v>-0.34499999999999997</v>
      </c>
      <c r="L94" s="26">
        <v>166163.6</v>
      </c>
    </row>
    <row r="95" spans="3:12" x14ac:dyDescent="0.3">
      <c r="C95" s="12">
        <v>91</v>
      </c>
      <c r="D95" s="13" t="s">
        <v>116</v>
      </c>
      <c r="E95" s="14" t="s">
        <v>39</v>
      </c>
      <c r="F95" s="15">
        <v>73346</v>
      </c>
      <c r="G95" s="16">
        <v>82</v>
      </c>
      <c r="H95" s="22">
        <v>88325</v>
      </c>
      <c r="I95" s="23">
        <v>4.9000000000000002E-2</v>
      </c>
      <c r="J95" s="24">
        <v>5192.7</v>
      </c>
      <c r="K95" s="25">
        <v>0.26200000000000001</v>
      </c>
      <c r="L95" s="26">
        <v>1856682.3</v>
      </c>
    </row>
    <row r="96" spans="3:12" x14ac:dyDescent="0.3">
      <c r="C96" s="12">
        <v>92</v>
      </c>
      <c r="D96" s="13" t="s">
        <v>117</v>
      </c>
      <c r="E96" s="14" t="s">
        <v>46</v>
      </c>
      <c r="F96" s="15">
        <v>70734</v>
      </c>
      <c r="G96" s="16">
        <v>59</v>
      </c>
      <c r="H96" s="22">
        <v>88157.4</v>
      </c>
      <c r="I96" s="23">
        <v>-0.123</v>
      </c>
      <c r="J96" s="24">
        <v>2725</v>
      </c>
      <c r="K96" s="25">
        <v>0.14599999999999999</v>
      </c>
      <c r="L96" s="26">
        <v>589590.30000000005</v>
      </c>
    </row>
    <row r="97" spans="3:12" x14ac:dyDescent="0.3">
      <c r="C97" s="12">
        <v>93</v>
      </c>
      <c r="D97" s="13" t="s">
        <v>118</v>
      </c>
      <c r="E97" s="14" t="s">
        <v>11</v>
      </c>
      <c r="F97" s="15">
        <v>178572</v>
      </c>
      <c r="G97" s="16">
        <v>91</v>
      </c>
      <c r="H97" s="22">
        <v>88140.9</v>
      </c>
      <c r="I97" s="23">
        <v>0.11</v>
      </c>
      <c r="J97" s="24">
        <v>1585.2</v>
      </c>
      <c r="K97" s="25">
        <v>2.5999999999999999E-2</v>
      </c>
      <c r="L97" s="26">
        <v>198943.7</v>
      </c>
    </row>
    <row r="98" spans="3:12" x14ac:dyDescent="0.3">
      <c r="C98" s="12">
        <v>94</v>
      </c>
      <c r="D98" s="13" t="s">
        <v>119</v>
      </c>
      <c r="E98" s="14" t="s">
        <v>32</v>
      </c>
      <c r="F98" s="15">
        <v>122217</v>
      </c>
      <c r="G98" s="16">
        <v>78</v>
      </c>
      <c r="H98" s="22">
        <v>87999.2</v>
      </c>
      <c r="I98" s="23">
        <v>3.2000000000000001E-2</v>
      </c>
      <c r="J98" s="24">
        <v>1370.8</v>
      </c>
      <c r="K98" s="25">
        <v>-0.61599999999999999</v>
      </c>
      <c r="L98" s="26">
        <v>161921.4</v>
      </c>
    </row>
    <row r="99" spans="3:12" x14ac:dyDescent="0.3">
      <c r="C99" s="12">
        <v>95</v>
      </c>
      <c r="D99" s="13" t="s">
        <v>120</v>
      </c>
      <c r="E99" s="14" t="s">
        <v>121</v>
      </c>
      <c r="F99" s="15">
        <v>131108</v>
      </c>
      <c r="G99" s="16">
        <v>107</v>
      </c>
      <c r="H99" s="22">
        <v>87403.3</v>
      </c>
      <c r="I99" s="23">
        <v>0.184</v>
      </c>
      <c r="J99" s="24">
        <v>-9377.9</v>
      </c>
      <c r="K99" s="25" t="s">
        <v>15</v>
      </c>
      <c r="L99" s="26">
        <v>105384.4</v>
      </c>
    </row>
    <row r="100" spans="3:12" x14ac:dyDescent="0.3">
      <c r="C100" s="12">
        <v>96</v>
      </c>
      <c r="D100" s="13" t="s">
        <v>122</v>
      </c>
      <c r="E100" s="14" t="s">
        <v>39</v>
      </c>
      <c r="F100" s="15">
        <v>216539</v>
      </c>
      <c r="G100" s="16">
        <v>108</v>
      </c>
      <c r="H100" s="22">
        <v>87364.3</v>
      </c>
      <c r="I100" s="23">
        <v>0.189</v>
      </c>
      <c r="J100" s="24">
        <v>3336.3</v>
      </c>
      <c r="K100" s="25">
        <v>0.53400000000000003</v>
      </c>
      <c r="L100" s="26">
        <v>70811.100000000006</v>
      </c>
    </row>
    <row r="101" spans="3:12" x14ac:dyDescent="0.3">
      <c r="C101" s="12">
        <v>97</v>
      </c>
      <c r="D101" s="13" t="s">
        <v>123</v>
      </c>
      <c r="E101" s="14" t="s">
        <v>11</v>
      </c>
      <c r="F101" s="15">
        <v>387525</v>
      </c>
      <c r="G101" s="16">
        <v>96</v>
      </c>
      <c r="H101" s="22">
        <v>86622.6</v>
      </c>
      <c r="I101" s="23">
        <v>0.122</v>
      </c>
      <c r="J101" s="24">
        <v>3390.9</v>
      </c>
      <c r="K101" s="25">
        <v>7.9000000000000001E-2</v>
      </c>
      <c r="L101" s="26">
        <v>58175</v>
      </c>
    </row>
    <row r="102" spans="3:12" x14ac:dyDescent="0.3">
      <c r="C102" s="12">
        <v>98</v>
      </c>
      <c r="D102" s="13" t="s">
        <v>124</v>
      </c>
      <c r="E102" s="14" t="s">
        <v>26</v>
      </c>
      <c r="F102" s="15">
        <v>76866</v>
      </c>
      <c r="G102" s="16">
        <v>85</v>
      </c>
      <c r="H102" s="22">
        <v>86604.7</v>
      </c>
      <c r="I102" s="23">
        <v>4.8000000000000001E-2</v>
      </c>
      <c r="J102" s="24">
        <v>12727.9</v>
      </c>
      <c r="K102" s="25">
        <v>0.35699999999999998</v>
      </c>
      <c r="L102" s="26">
        <v>326163.20000000001</v>
      </c>
    </row>
    <row r="103" spans="3:12" x14ac:dyDescent="0.3">
      <c r="C103" s="12">
        <v>99</v>
      </c>
      <c r="D103" s="13" t="s">
        <v>125</v>
      </c>
      <c r="E103" s="14" t="s">
        <v>21</v>
      </c>
      <c r="F103" s="15">
        <v>235217</v>
      </c>
      <c r="G103" s="16">
        <v>90</v>
      </c>
      <c r="H103" s="22">
        <v>86131</v>
      </c>
      <c r="I103" s="23">
        <v>8.2000000000000003E-2</v>
      </c>
      <c r="J103" s="24">
        <v>13727</v>
      </c>
      <c r="K103" s="25">
        <v>0.27100000000000002</v>
      </c>
      <c r="L103" s="26">
        <v>2558124</v>
      </c>
    </row>
    <row r="104" spans="3:12" x14ac:dyDescent="0.3">
      <c r="C104" s="12">
        <v>100</v>
      </c>
      <c r="D104" s="13" t="s">
        <v>126</v>
      </c>
      <c r="E104" s="14" t="s">
        <v>9</v>
      </c>
      <c r="F104" s="15">
        <v>98000</v>
      </c>
      <c r="G104" s="16">
        <v>147</v>
      </c>
      <c r="H104" s="22">
        <v>85977</v>
      </c>
      <c r="I104" s="23">
        <v>0.372</v>
      </c>
      <c r="J104" s="24">
        <v>3844</v>
      </c>
      <c r="K104" s="25">
        <v>1.633</v>
      </c>
      <c r="L104" s="26">
        <v>188030</v>
      </c>
    </row>
    <row r="105" spans="3:12" x14ac:dyDescent="0.3">
      <c r="C105" s="12">
        <v>101</v>
      </c>
      <c r="D105" s="13" t="s">
        <v>127</v>
      </c>
      <c r="E105" s="14" t="s">
        <v>11</v>
      </c>
      <c r="F105" s="15">
        <v>935191</v>
      </c>
      <c r="G105" s="16">
        <v>113</v>
      </c>
      <c r="H105" s="22">
        <v>85627.9</v>
      </c>
      <c r="I105" s="23">
        <v>0.186</v>
      </c>
      <c r="J105" s="24">
        <v>4133.6000000000004</v>
      </c>
      <c r="K105" s="25">
        <v>-0.16700000000000001</v>
      </c>
      <c r="L105" s="26">
        <v>1429122.3</v>
      </c>
    </row>
    <row r="106" spans="3:12" x14ac:dyDescent="0.3">
      <c r="C106" s="12">
        <v>102</v>
      </c>
      <c r="D106" s="13" t="s">
        <v>128</v>
      </c>
      <c r="E106" s="14" t="s">
        <v>26</v>
      </c>
      <c r="F106" s="15">
        <v>295941</v>
      </c>
      <c r="G106" s="16">
        <v>79</v>
      </c>
      <c r="H106" s="22">
        <v>85507.8</v>
      </c>
      <c r="I106" s="23">
        <v>1.0999999999999999E-2</v>
      </c>
      <c r="J106" s="24">
        <v>2007.2</v>
      </c>
      <c r="K106" s="25">
        <v>-0.38700000000000001</v>
      </c>
      <c r="L106" s="26">
        <v>86984.7</v>
      </c>
    </row>
    <row r="107" spans="3:12" x14ac:dyDescent="0.3">
      <c r="C107" s="12">
        <v>103</v>
      </c>
      <c r="D107" s="13" t="s">
        <v>129</v>
      </c>
      <c r="E107" s="14" t="s">
        <v>21</v>
      </c>
      <c r="F107" s="15">
        <v>321490</v>
      </c>
      <c r="G107" s="16">
        <v>102</v>
      </c>
      <c r="H107" s="22">
        <v>84270.6</v>
      </c>
      <c r="I107" s="23">
        <v>0.11799999999999999</v>
      </c>
      <c r="J107" s="24">
        <v>1743.1</v>
      </c>
      <c r="K107" s="25">
        <v>0.10199999999999999</v>
      </c>
      <c r="L107" s="26">
        <v>65227.6</v>
      </c>
    </row>
    <row r="108" spans="3:12" x14ac:dyDescent="0.3">
      <c r="C108" s="12">
        <v>104</v>
      </c>
      <c r="D108" s="13" t="s">
        <v>130</v>
      </c>
      <c r="E108" s="14" t="s">
        <v>39</v>
      </c>
      <c r="F108" s="15">
        <v>197162</v>
      </c>
      <c r="G108" s="16">
        <v>44</v>
      </c>
      <c r="H108" s="22">
        <v>83973.7</v>
      </c>
      <c r="I108" s="23">
        <v>-0.28499999999999998</v>
      </c>
      <c r="J108" s="24">
        <v>8881.9</v>
      </c>
      <c r="K108" s="25">
        <v>1.6E-2</v>
      </c>
      <c r="L108" s="26">
        <v>2332675.5</v>
      </c>
    </row>
    <row r="109" spans="3:12" x14ac:dyDescent="0.3">
      <c r="C109" s="12">
        <v>105</v>
      </c>
      <c r="D109" s="13" t="s">
        <v>131</v>
      </c>
      <c r="E109" s="14" t="s">
        <v>26</v>
      </c>
      <c r="F109" s="15">
        <v>40695</v>
      </c>
      <c r="G109" s="16">
        <v>99</v>
      </c>
      <c r="H109" s="22">
        <v>82733.3</v>
      </c>
      <c r="I109" s="23">
        <v>0.08</v>
      </c>
      <c r="J109" s="24">
        <v>2907.1</v>
      </c>
      <c r="K109" s="25">
        <v>-0.11</v>
      </c>
      <c r="L109" s="26">
        <v>76604.399999999994</v>
      </c>
    </row>
    <row r="110" spans="3:12" x14ac:dyDescent="0.3">
      <c r="C110" s="12">
        <v>106</v>
      </c>
      <c r="D110" s="13" t="s">
        <v>132</v>
      </c>
      <c r="E110" s="14" t="s">
        <v>133</v>
      </c>
      <c r="F110" s="15">
        <v>194056</v>
      </c>
      <c r="G110" s="16">
        <v>148</v>
      </c>
      <c r="H110" s="22">
        <v>82331.199999999997</v>
      </c>
      <c r="I110" s="23">
        <v>0.32100000000000001</v>
      </c>
      <c r="J110" s="24">
        <v>5660.8</v>
      </c>
      <c r="K110" s="25">
        <v>1.2E-2</v>
      </c>
      <c r="L110" s="26">
        <v>144715.20000000001</v>
      </c>
    </row>
    <row r="111" spans="3:12" x14ac:dyDescent="0.3">
      <c r="C111" s="12">
        <v>107</v>
      </c>
      <c r="D111" s="13" t="s">
        <v>134</v>
      </c>
      <c r="E111" s="14" t="s">
        <v>11</v>
      </c>
      <c r="F111" s="15">
        <v>338472</v>
      </c>
      <c r="G111" s="16">
        <v>101</v>
      </c>
      <c r="H111" s="22">
        <v>81977.7</v>
      </c>
      <c r="I111" s="23">
        <v>8.5000000000000006E-2</v>
      </c>
      <c r="J111" s="24">
        <v>3531.4</v>
      </c>
      <c r="K111" s="25">
        <v>0.41499999999999998</v>
      </c>
      <c r="L111" s="26">
        <v>259644.4</v>
      </c>
    </row>
    <row r="112" spans="3:12" x14ac:dyDescent="0.3">
      <c r="C112" s="12">
        <v>108</v>
      </c>
      <c r="D112" s="13" t="s">
        <v>135</v>
      </c>
      <c r="E112" s="14" t="s">
        <v>9</v>
      </c>
      <c r="F112" s="15">
        <v>56788</v>
      </c>
      <c r="G112" s="16">
        <v>95</v>
      </c>
      <c r="H112" s="22">
        <v>81732.2</v>
      </c>
      <c r="I112" s="23">
        <v>4.2999999999999997E-2</v>
      </c>
      <c r="J112" s="24">
        <v>8788.4</v>
      </c>
      <c r="K112" s="25">
        <v>2.9830000000000001</v>
      </c>
      <c r="L112" s="26">
        <v>272518.40000000002</v>
      </c>
    </row>
    <row r="113" spans="3:12" x14ac:dyDescent="0.3">
      <c r="C113" s="12">
        <v>109</v>
      </c>
      <c r="D113" s="13" t="s">
        <v>136</v>
      </c>
      <c r="E113" s="14" t="s">
        <v>9</v>
      </c>
      <c r="F113" s="15">
        <v>135100</v>
      </c>
      <c r="G113" s="16">
        <v>100</v>
      </c>
      <c r="H113" s="22">
        <v>81581</v>
      </c>
      <c r="I113" s="23">
        <v>6.7000000000000004E-2</v>
      </c>
      <c r="J113" s="24">
        <v>15297</v>
      </c>
      <c r="K113" s="25">
        <v>10.766999999999999</v>
      </c>
      <c r="L113" s="26">
        <v>152954</v>
      </c>
    </row>
    <row r="114" spans="3:12" x14ac:dyDescent="0.3">
      <c r="C114" s="12">
        <v>110</v>
      </c>
      <c r="D114" s="13" t="s">
        <v>137</v>
      </c>
      <c r="E114" s="14" t="s">
        <v>138</v>
      </c>
      <c r="F114" s="15">
        <v>165790</v>
      </c>
      <c r="G114" s="16">
        <v>94</v>
      </c>
      <c r="H114" s="22">
        <v>81403.3</v>
      </c>
      <c r="I114" s="23">
        <v>3.6999999999999998E-2</v>
      </c>
      <c r="J114" s="24">
        <v>1389.1</v>
      </c>
      <c r="K114" s="25">
        <v>-0.61199999999999999</v>
      </c>
      <c r="L114" s="26">
        <v>323662.2</v>
      </c>
    </row>
    <row r="115" spans="3:12" x14ac:dyDescent="0.3">
      <c r="C115" s="12">
        <v>111</v>
      </c>
      <c r="D115" s="13" t="s">
        <v>139</v>
      </c>
      <c r="E115" s="14" t="s">
        <v>11</v>
      </c>
      <c r="F115" s="15">
        <v>289735</v>
      </c>
      <c r="G115" s="16">
        <v>110</v>
      </c>
      <c r="H115" s="22">
        <v>80963.600000000006</v>
      </c>
      <c r="I115" s="23">
        <v>0.112</v>
      </c>
      <c r="J115" s="24">
        <v>1782.4</v>
      </c>
      <c r="K115" s="25">
        <v>-0.08</v>
      </c>
      <c r="L115" s="26">
        <v>118705.60000000001</v>
      </c>
    </row>
    <row r="116" spans="3:12" x14ac:dyDescent="0.3">
      <c r="C116" s="12">
        <v>112</v>
      </c>
      <c r="D116" s="13" t="s">
        <v>140</v>
      </c>
      <c r="E116" s="14" t="s">
        <v>11</v>
      </c>
      <c r="F116" s="15">
        <v>199442</v>
      </c>
      <c r="G116" s="16">
        <v>109</v>
      </c>
      <c r="H116" s="22">
        <v>80076.399999999994</v>
      </c>
      <c r="I116" s="23">
        <v>9.7000000000000003E-2</v>
      </c>
      <c r="J116" s="24">
        <v>-373.6</v>
      </c>
      <c r="K116" s="25" t="s">
        <v>15</v>
      </c>
      <c r="L116" s="26">
        <v>130626.8</v>
      </c>
    </row>
    <row r="117" spans="3:12" x14ac:dyDescent="0.3">
      <c r="C117" s="12">
        <v>113</v>
      </c>
      <c r="D117" s="13" t="s">
        <v>141</v>
      </c>
      <c r="E117" s="14" t="s">
        <v>142</v>
      </c>
      <c r="F117" s="15">
        <v>20525</v>
      </c>
      <c r="G117" s="16">
        <v>150</v>
      </c>
      <c r="H117" s="22">
        <v>79593</v>
      </c>
      <c r="I117" s="23">
        <v>0.30099999999999999</v>
      </c>
      <c r="J117" s="24">
        <v>7535</v>
      </c>
      <c r="K117" s="25">
        <v>0.64200000000000002</v>
      </c>
      <c r="L117" s="26">
        <v>112508</v>
      </c>
    </row>
    <row r="118" spans="3:12" x14ac:dyDescent="0.3">
      <c r="C118" s="12">
        <v>114</v>
      </c>
      <c r="D118" s="13" t="s">
        <v>143</v>
      </c>
      <c r="E118" s="14" t="s">
        <v>9</v>
      </c>
      <c r="F118" s="15">
        <v>381100</v>
      </c>
      <c r="G118" s="16">
        <v>92</v>
      </c>
      <c r="H118" s="22">
        <v>79591</v>
      </c>
      <c r="I118" s="23">
        <v>6.0000000000000001E-3</v>
      </c>
      <c r="J118" s="24">
        <v>8728</v>
      </c>
      <c r="K118" s="25">
        <v>0.51700000000000002</v>
      </c>
      <c r="L118" s="26">
        <v>123382</v>
      </c>
    </row>
    <row r="119" spans="3:12" x14ac:dyDescent="0.3">
      <c r="C119" s="12">
        <v>115</v>
      </c>
      <c r="D119" s="13" t="s">
        <v>144</v>
      </c>
      <c r="E119" s="14" t="s">
        <v>24</v>
      </c>
      <c r="F119" s="15">
        <v>122404</v>
      </c>
      <c r="G119" s="16">
        <v>112</v>
      </c>
      <c r="H119" s="22">
        <v>78798.7</v>
      </c>
      <c r="I119" s="23">
        <v>8.4000000000000005E-2</v>
      </c>
      <c r="J119" s="24">
        <v>5555.1</v>
      </c>
      <c r="K119" s="25">
        <v>-0.189</v>
      </c>
      <c r="L119" s="26">
        <v>98933.5</v>
      </c>
    </row>
    <row r="120" spans="3:12" x14ac:dyDescent="0.3">
      <c r="C120" s="12">
        <v>116</v>
      </c>
      <c r="D120" s="13" t="s">
        <v>145</v>
      </c>
      <c r="E120" s="14" t="s">
        <v>26</v>
      </c>
      <c r="F120" s="15">
        <v>114400</v>
      </c>
      <c r="G120" s="16">
        <v>97</v>
      </c>
      <c r="H120" s="22">
        <v>78157.7</v>
      </c>
      <c r="I120" s="23">
        <v>1.4E-2</v>
      </c>
      <c r="J120" s="24">
        <v>8264</v>
      </c>
      <c r="K120" s="25">
        <v>0.86599999999999999</v>
      </c>
      <c r="L120" s="26">
        <v>189586.9</v>
      </c>
    </row>
    <row r="121" spans="3:12" x14ac:dyDescent="0.3">
      <c r="C121" s="12">
        <v>117</v>
      </c>
      <c r="D121" s="13" t="s">
        <v>146</v>
      </c>
      <c r="E121" s="14" t="s">
        <v>133</v>
      </c>
      <c r="F121" s="15">
        <v>35442</v>
      </c>
      <c r="G121" s="16">
        <v>137</v>
      </c>
      <c r="H121" s="22">
        <v>77587</v>
      </c>
      <c r="I121" s="23">
        <v>0.17699999999999999</v>
      </c>
      <c r="J121" s="24">
        <v>2484.6999999999998</v>
      </c>
      <c r="K121" s="25">
        <v>-0.27800000000000002</v>
      </c>
      <c r="L121" s="26">
        <v>48385.599999999999</v>
      </c>
    </row>
    <row r="122" spans="3:12" x14ac:dyDescent="0.3">
      <c r="C122" s="12">
        <v>118</v>
      </c>
      <c r="D122" s="13" t="s">
        <v>147</v>
      </c>
      <c r="E122" s="14" t="s">
        <v>26</v>
      </c>
      <c r="F122" s="15">
        <v>288326</v>
      </c>
      <c r="G122" s="16">
        <v>103</v>
      </c>
      <c r="H122" s="22">
        <v>77122.5</v>
      </c>
      <c r="I122" s="23">
        <v>2.4E-2</v>
      </c>
      <c r="J122" s="24">
        <v>214</v>
      </c>
      <c r="K122" s="25">
        <v>-2.8000000000000001E-2</v>
      </c>
      <c r="L122" s="26">
        <v>90293.6</v>
      </c>
    </row>
    <row r="123" spans="3:12" x14ac:dyDescent="0.3">
      <c r="C123" s="12">
        <v>119</v>
      </c>
      <c r="D123" s="13" t="s">
        <v>148</v>
      </c>
      <c r="E123" s="14" t="s">
        <v>11</v>
      </c>
      <c r="F123" s="15">
        <v>16901</v>
      </c>
      <c r="G123" s="16">
        <v>111</v>
      </c>
      <c r="H123" s="22">
        <v>76363.100000000006</v>
      </c>
      <c r="I123" s="23">
        <v>4.9000000000000002E-2</v>
      </c>
      <c r="J123" s="24">
        <v>1483</v>
      </c>
      <c r="K123" s="25">
        <v>-4.1000000000000002E-2</v>
      </c>
      <c r="L123" s="26">
        <v>21240.6</v>
      </c>
    </row>
    <row r="124" spans="3:12" x14ac:dyDescent="0.3">
      <c r="C124" s="12">
        <v>120</v>
      </c>
      <c r="D124" s="13" t="s">
        <v>149</v>
      </c>
      <c r="E124" s="14" t="s">
        <v>150</v>
      </c>
      <c r="F124" s="15">
        <v>208583</v>
      </c>
      <c r="G124" s="16">
        <v>127</v>
      </c>
      <c r="H124" s="22">
        <v>76033</v>
      </c>
      <c r="I124" s="23">
        <v>0.107</v>
      </c>
      <c r="J124" s="24">
        <v>5149</v>
      </c>
      <c r="K124" s="25">
        <v>0.127</v>
      </c>
      <c r="L124" s="26">
        <v>91249</v>
      </c>
    </row>
    <row r="125" spans="3:12" x14ac:dyDescent="0.3">
      <c r="C125" s="12">
        <v>121</v>
      </c>
      <c r="D125" s="13" t="s">
        <v>151</v>
      </c>
      <c r="E125" s="14" t="s">
        <v>11</v>
      </c>
      <c r="F125" s="15">
        <v>198457</v>
      </c>
      <c r="G125" s="16">
        <v>117</v>
      </c>
      <c r="H125" s="22">
        <v>75377.3</v>
      </c>
      <c r="I125" s="23">
        <v>5.2999999999999999E-2</v>
      </c>
      <c r="J125" s="24">
        <v>1952</v>
      </c>
      <c r="K125" s="25">
        <v>-0.18099999999999999</v>
      </c>
      <c r="L125" s="26">
        <v>150259.29999999999</v>
      </c>
    </row>
    <row r="126" spans="3:12" x14ac:dyDescent="0.3">
      <c r="C126" s="12">
        <v>122</v>
      </c>
      <c r="D126" s="13" t="s">
        <v>152</v>
      </c>
      <c r="E126" s="14" t="s">
        <v>9</v>
      </c>
      <c r="F126" s="15">
        <v>360000</v>
      </c>
      <c r="G126" s="16">
        <v>116</v>
      </c>
      <c r="H126" s="22">
        <v>75356</v>
      </c>
      <c r="I126" s="23">
        <v>4.8000000000000001E-2</v>
      </c>
      <c r="J126" s="24">
        <v>2937</v>
      </c>
      <c r="K126" s="25">
        <v>1E-3</v>
      </c>
      <c r="L126" s="26">
        <v>41290</v>
      </c>
    </row>
    <row r="127" spans="3:12" x14ac:dyDescent="0.3">
      <c r="C127" s="12">
        <v>123</v>
      </c>
      <c r="D127" s="13" t="s">
        <v>153</v>
      </c>
      <c r="E127" s="14" t="s">
        <v>13</v>
      </c>
      <c r="F127" s="15">
        <v>133671</v>
      </c>
      <c r="G127" s="16">
        <v>105</v>
      </c>
      <c r="H127" s="22">
        <v>75185</v>
      </c>
      <c r="I127" s="23">
        <v>-1E-3</v>
      </c>
      <c r="J127" s="24">
        <v>3604.2</v>
      </c>
      <c r="K127" s="25">
        <v>0.113</v>
      </c>
      <c r="L127" s="26">
        <v>131671.29999999999</v>
      </c>
    </row>
    <row r="128" spans="3:12" x14ac:dyDescent="0.3">
      <c r="C128" s="12">
        <v>124</v>
      </c>
      <c r="D128" s="13" t="s">
        <v>154</v>
      </c>
      <c r="E128" s="14" t="s">
        <v>24</v>
      </c>
      <c r="F128" s="15">
        <v>499018</v>
      </c>
      <c r="G128" s="16">
        <v>119</v>
      </c>
      <c r="H128" s="22">
        <v>75000.899999999994</v>
      </c>
      <c r="I128" s="23">
        <v>6.3E-2</v>
      </c>
      <c r="J128" s="24">
        <v>2448.8000000000002</v>
      </c>
      <c r="K128" s="25">
        <v>-0.19900000000000001</v>
      </c>
      <c r="L128" s="26">
        <v>57687.199999999997</v>
      </c>
    </row>
    <row r="129" spans="3:12" x14ac:dyDescent="0.3">
      <c r="C129" s="12">
        <v>125</v>
      </c>
      <c r="D129" s="13" t="s">
        <v>155</v>
      </c>
      <c r="E129" s="14" t="s">
        <v>26</v>
      </c>
      <c r="F129" s="15">
        <v>89198</v>
      </c>
      <c r="G129" s="16">
        <v>126</v>
      </c>
      <c r="H129" s="22">
        <v>74202.3</v>
      </c>
      <c r="I129" s="23">
        <v>0.08</v>
      </c>
      <c r="J129" s="24">
        <v>2514.5</v>
      </c>
      <c r="K129" s="25">
        <v>0.14199999999999999</v>
      </c>
      <c r="L129" s="26">
        <v>712112.7</v>
      </c>
    </row>
    <row r="130" spans="3:12" x14ac:dyDescent="0.3">
      <c r="C130" s="12">
        <v>126</v>
      </c>
      <c r="D130" s="13" t="s">
        <v>156</v>
      </c>
      <c r="E130" s="14" t="s">
        <v>39</v>
      </c>
      <c r="F130" s="15">
        <v>160301</v>
      </c>
      <c r="G130" s="16">
        <v>104</v>
      </c>
      <c r="H130" s="22">
        <v>74144.100000000006</v>
      </c>
      <c r="I130" s="23">
        <v>-1.4999999999999999E-2</v>
      </c>
      <c r="J130" s="24">
        <v>1219.0999999999999</v>
      </c>
      <c r="K130" s="25">
        <v>-0.24</v>
      </c>
      <c r="L130" s="26">
        <v>175681.4</v>
      </c>
    </row>
    <row r="131" spans="3:12" x14ac:dyDescent="0.3">
      <c r="C131" s="12">
        <v>127</v>
      </c>
      <c r="D131" s="13" t="s">
        <v>157</v>
      </c>
      <c r="E131" s="14" t="s">
        <v>13</v>
      </c>
      <c r="F131" s="15">
        <v>225000</v>
      </c>
      <c r="G131" s="16">
        <v>118</v>
      </c>
      <c r="H131" s="22">
        <v>74103.899999999994</v>
      </c>
      <c r="I131" s="23">
        <v>4.4999999999999998E-2</v>
      </c>
      <c r="J131" s="24">
        <v>2116</v>
      </c>
      <c r="K131" s="25">
        <v>3.3000000000000002E-2</v>
      </c>
      <c r="L131" s="26">
        <v>38097.300000000003</v>
      </c>
    </row>
    <row r="132" spans="3:12" x14ac:dyDescent="0.3">
      <c r="C132" s="12">
        <v>128</v>
      </c>
      <c r="D132" s="13" t="s">
        <v>158</v>
      </c>
      <c r="E132" s="14" t="s">
        <v>9</v>
      </c>
      <c r="F132" s="15">
        <v>6621</v>
      </c>
      <c r="G132" s="16">
        <v>106</v>
      </c>
      <c r="H132" s="22">
        <v>73598</v>
      </c>
      <c r="I132" s="23">
        <v>-1.4E-2</v>
      </c>
      <c r="J132" s="24">
        <v>9235</v>
      </c>
      <c r="K132" s="25">
        <v>0.64200000000000002</v>
      </c>
      <c r="L132" s="26">
        <v>2063060</v>
      </c>
    </row>
    <row r="133" spans="3:12" x14ac:dyDescent="0.3">
      <c r="C133" s="12">
        <v>129</v>
      </c>
      <c r="D133" s="13" t="s">
        <v>159</v>
      </c>
      <c r="E133" s="14" t="s">
        <v>11</v>
      </c>
      <c r="F133" s="15">
        <v>127163</v>
      </c>
      <c r="G133" s="16">
        <v>124</v>
      </c>
      <c r="H133" s="22">
        <v>72677.399999999994</v>
      </c>
      <c r="I133" s="23">
        <v>4.3999999999999997E-2</v>
      </c>
      <c r="J133" s="24">
        <v>1097.7</v>
      </c>
      <c r="K133" s="25">
        <v>-0.29399999999999998</v>
      </c>
      <c r="L133" s="26">
        <v>66789.5</v>
      </c>
    </row>
    <row r="134" spans="3:12" x14ac:dyDescent="0.3">
      <c r="C134" s="12">
        <v>130</v>
      </c>
      <c r="D134" s="13" t="s">
        <v>160</v>
      </c>
      <c r="E134" s="14" t="s">
        <v>161</v>
      </c>
      <c r="F134" s="15">
        <v>26613</v>
      </c>
      <c r="G134" s="16">
        <v>163</v>
      </c>
      <c r="H134" s="22">
        <v>72307.199999999997</v>
      </c>
      <c r="I134" s="23">
        <v>0.22900000000000001</v>
      </c>
      <c r="J134" s="24">
        <v>3704.4</v>
      </c>
      <c r="K134" s="25">
        <v>-7.0000000000000007E-2</v>
      </c>
      <c r="L134" s="26">
        <v>72348.399999999994</v>
      </c>
    </row>
    <row r="135" spans="3:12" x14ac:dyDescent="0.3">
      <c r="C135" s="12">
        <v>131</v>
      </c>
      <c r="D135" s="13" t="s">
        <v>162</v>
      </c>
      <c r="E135" s="14" t="s">
        <v>26</v>
      </c>
      <c r="F135" s="15">
        <v>271869</v>
      </c>
      <c r="G135" s="16">
        <v>114</v>
      </c>
      <c r="H135" s="22">
        <v>72178.399999999994</v>
      </c>
      <c r="I135" s="23">
        <v>2E-3</v>
      </c>
      <c r="J135" s="24">
        <v>2562.8000000000002</v>
      </c>
      <c r="K135" s="25">
        <v>0.20300000000000001</v>
      </c>
      <c r="L135" s="26">
        <v>54341.1</v>
      </c>
    </row>
    <row r="136" spans="3:12" x14ac:dyDescent="0.3">
      <c r="C136" s="12">
        <v>132</v>
      </c>
      <c r="D136" s="13" t="s">
        <v>163</v>
      </c>
      <c r="E136" s="14" t="s">
        <v>9</v>
      </c>
      <c r="F136" s="15">
        <v>364575</v>
      </c>
      <c r="G136" s="16">
        <v>138</v>
      </c>
      <c r="H136" s="22">
        <v>71861</v>
      </c>
      <c r="I136" s="23">
        <v>9.0999999999999998E-2</v>
      </c>
      <c r="J136" s="24">
        <v>4791</v>
      </c>
      <c r="K136" s="25">
        <v>-2.4E-2</v>
      </c>
      <c r="L136" s="26">
        <v>50016</v>
      </c>
    </row>
    <row r="137" spans="3:12" x14ac:dyDescent="0.3">
      <c r="C137" s="12">
        <v>133</v>
      </c>
      <c r="D137" s="13" t="s">
        <v>164</v>
      </c>
      <c r="E137" s="14" t="s">
        <v>9</v>
      </c>
      <c r="F137" s="15">
        <v>245000</v>
      </c>
      <c r="G137" s="16">
        <v>128</v>
      </c>
      <c r="H137" s="22">
        <v>71309</v>
      </c>
      <c r="I137" s="23">
        <v>3.9E-2</v>
      </c>
      <c r="J137" s="24">
        <v>2314</v>
      </c>
      <c r="K137" s="25">
        <v>-0.32900000000000001</v>
      </c>
      <c r="L137" s="26">
        <v>34508</v>
      </c>
    </row>
    <row r="138" spans="3:12" x14ac:dyDescent="0.3">
      <c r="C138" s="12">
        <v>134</v>
      </c>
      <c r="D138" s="13" t="s">
        <v>165</v>
      </c>
      <c r="E138" s="14" t="s">
        <v>11</v>
      </c>
      <c r="F138" s="15">
        <v>117842</v>
      </c>
      <c r="G138" s="16">
        <v>122</v>
      </c>
      <c r="H138" s="22">
        <v>71223.3</v>
      </c>
      <c r="I138" s="23">
        <v>2.1999999999999999E-2</v>
      </c>
      <c r="J138" s="24">
        <v>337.8</v>
      </c>
      <c r="K138" s="25">
        <v>-0.14199999999999999</v>
      </c>
      <c r="L138" s="26">
        <v>81657.399999999994</v>
      </c>
    </row>
    <row r="139" spans="3:12" x14ac:dyDescent="0.3">
      <c r="C139" s="12">
        <v>135</v>
      </c>
      <c r="D139" s="13" t="s">
        <v>166</v>
      </c>
      <c r="E139" s="14" t="s">
        <v>9</v>
      </c>
      <c r="F139" s="15">
        <v>107400</v>
      </c>
      <c r="G139" s="16">
        <v>146</v>
      </c>
      <c r="H139" s="22">
        <v>70848</v>
      </c>
      <c r="I139" s="23">
        <v>0.129</v>
      </c>
      <c r="J139" s="24">
        <v>21053</v>
      </c>
      <c r="K139" s="25">
        <v>1.1930000000000001</v>
      </c>
      <c r="L139" s="26">
        <v>127963</v>
      </c>
    </row>
    <row r="140" spans="3:12" x14ac:dyDescent="0.3">
      <c r="C140" s="12">
        <v>136</v>
      </c>
      <c r="D140" s="13" t="s">
        <v>167</v>
      </c>
      <c r="E140" s="14" t="s">
        <v>9</v>
      </c>
      <c r="F140" s="15">
        <v>565802</v>
      </c>
      <c r="G140" s="16">
        <v>123</v>
      </c>
      <c r="H140" s="22">
        <v>70660</v>
      </c>
      <c r="I140" s="23">
        <v>1.4999999999999999E-2</v>
      </c>
      <c r="J140" s="24">
        <v>-3913</v>
      </c>
      <c r="K140" s="25" t="s">
        <v>15</v>
      </c>
      <c r="L140" s="26">
        <v>26688</v>
      </c>
    </row>
    <row r="141" spans="3:12" x14ac:dyDescent="0.3">
      <c r="C141" s="12">
        <v>137</v>
      </c>
      <c r="D141" s="13" t="s">
        <v>168</v>
      </c>
      <c r="E141" s="14" t="s">
        <v>11</v>
      </c>
      <c r="F141" s="15">
        <v>287500</v>
      </c>
      <c r="G141" s="16">
        <v>149</v>
      </c>
      <c r="H141" s="22">
        <v>70659</v>
      </c>
      <c r="I141" s="23">
        <v>0.152</v>
      </c>
      <c r="J141" s="24">
        <v>4566</v>
      </c>
      <c r="K141" s="25">
        <v>0.41599999999999998</v>
      </c>
      <c r="L141" s="26">
        <v>986297</v>
      </c>
    </row>
    <row r="142" spans="3:12" x14ac:dyDescent="0.3">
      <c r="C142" s="12">
        <v>138</v>
      </c>
      <c r="D142" s="13" t="s">
        <v>169</v>
      </c>
      <c r="E142" s="14" t="s">
        <v>11</v>
      </c>
      <c r="F142" s="15">
        <v>131694</v>
      </c>
      <c r="G142" s="16">
        <v>230</v>
      </c>
      <c r="H142" s="22">
        <v>70478.899999999994</v>
      </c>
      <c r="I142" s="23">
        <v>0.53200000000000003</v>
      </c>
      <c r="J142" s="24">
        <v>5652.6</v>
      </c>
      <c r="K142" s="25">
        <v>0.56799999999999995</v>
      </c>
      <c r="L142" s="26">
        <v>273829</v>
      </c>
    </row>
    <row r="143" spans="3:12" x14ac:dyDescent="0.3">
      <c r="C143" s="12">
        <v>139</v>
      </c>
      <c r="D143" s="13" t="s">
        <v>170</v>
      </c>
      <c r="E143" s="14" t="s">
        <v>11</v>
      </c>
      <c r="F143" s="15">
        <v>178927</v>
      </c>
      <c r="G143" s="16">
        <v>181</v>
      </c>
      <c r="H143" s="22">
        <v>69847.600000000006</v>
      </c>
      <c r="I143" s="23">
        <v>0.29399999999999998</v>
      </c>
      <c r="J143" s="24">
        <v>-376.7</v>
      </c>
      <c r="K143" s="25" t="s">
        <v>15</v>
      </c>
      <c r="L143" s="26">
        <v>30465.200000000001</v>
      </c>
    </row>
    <row r="144" spans="3:12" x14ac:dyDescent="0.3">
      <c r="C144" s="12">
        <v>140</v>
      </c>
      <c r="D144" s="13" t="s">
        <v>171</v>
      </c>
      <c r="E144" s="14" t="s">
        <v>11</v>
      </c>
      <c r="F144" s="15">
        <v>210507</v>
      </c>
      <c r="G144" s="16">
        <v>140</v>
      </c>
      <c r="H144" s="22">
        <v>68777.7</v>
      </c>
      <c r="I144" s="23">
        <v>6.4000000000000001E-2</v>
      </c>
      <c r="J144" s="24">
        <v>966.4</v>
      </c>
      <c r="K144" s="25">
        <v>0.127</v>
      </c>
      <c r="L144" s="26">
        <v>57675.4</v>
      </c>
    </row>
    <row r="145" spans="3:12" x14ac:dyDescent="0.3">
      <c r="C145" s="12">
        <v>141</v>
      </c>
      <c r="D145" s="13" t="s">
        <v>172</v>
      </c>
      <c r="E145" s="14" t="s">
        <v>11</v>
      </c>
      <c r="F145" s="15">
        <v>403014</v>
      </c>
      <c r="G145" s="16">
        <v>141</v>
      </c>
      <c r="H145" s="22">
        <v>68709.5</v>
      </c>
      <c r="I145" s="23">
        <v>7.3999999999999996E-2</v>
      </c>
      <c r="J145" s="24">
        <v>1664.6</v>
      </c>
      <c r="K145" s="25">
        <v>-8.5000000000000006E-2</v>
      </c>
      <c r="L145" s="26">
        <v>122945.9</v>
      </c>
    </row>
    <row r="146" spans="3:12" x14ac:dyDescent="0.3">
      <c r="C146" s="12">
        <v>142</v>
      </c>
      <c r="D146" s="13" t="s">
        <v>173</v>
      </c>
      <c r="E146" s="14" t="s">
        <v>9</v>
      </c>
      <c r="F146" s="15">
        <v>48000</v>
      </c>
      <c r="G146" s="16">
        <v>136</v>
      </c>
      <c r="H146" s="22">
        <v>67941</v>
      </c>
      <c r="I146" s="23">
        <v>2.7E-2</v>
      </c>
      <c r="J146" s="24">
        <v>5123</v>
      </c>
      <c r="K146" s="25">
        <v>0.27800000000000002</v>
      </c>
      <c r="L146" s="26">
        <v>687538</v>
      </c>
    </row>
    <row r="147" spans="3:12" x14ac:dyDescent="0.3">
      <c r="C147" s="12">
        <v>143</v>
      </c>
      <c r="D147" s="13" t="s">
        <v>174</v>
      </c>
      <c r="E147" s="14" t="s">
        <v>39</v>
      </c>
      <c r="F147" s="15">
        <v>183002</v>
      </c>
      <c r="G147" s="16">
        <v>134</v>
      </c>
      <c r="H147" s="22">
        <v>67764.100000000006</v>
      </c>
      <c r="I147" s="23">
        <v>2.3E-2</v>
      </c>
      <c r="J147" s="24">
        <v>3896.9</v>
      </c>
      <c r="K147" s="25">
        <v>-0.32400000000000001</v>
      </c>
      <c r="L147" s="26">
        <v>131440.4</v>
      </c>
    </row>
    <row r="148" spans="3:12" x14ac:dyDescent="0.3">
      <c r="C148" s="12">
        <v>144</v>
      </c>
      <c r="D148" s="13" t="s">
        <v>175</v>
      </c>
      <c r="E148" s="14" t="s">
        <v>11</v>
      </c>
      <c r="F148" s="15">
        <v>138652</v>
      </c>
      <c r="G148" s="16">
        <v>167</v>
      </c>
      <c r="H148" s="22">
        <v>67397.5</v>
      </c>
      <c r="I148" s="23">
        <v>0.16200000000000001</v>
      </c>
      <c r="J148" s="24">
        <v>-2207.6</v>
      </c>
      <c r="K148" s="25" t="s">
        <v>15</v>
      </c>
      <c r="L148" s="26">
        <v>116353.60000000001</v>
      </c>
    </row>
    <row r="149" spans="3:12" x14ac:dyDescent="0.3">
      <c r="C149" s="12">
        <v>145</v>
      </c>
      <c r="D149" s="13" t="s">
        <v>176</v>
      </c>
      <c r="E149" s="14" t="s">
        <v>24</v>
      </c>
      <c r="F149" s="15">
        <v>41410</v>
      </c>
      <c r="G149" s="16">
        <v>120</v>
      </c>
      <c r="H149" s="22">
        <v>67225.899999999994</v>
      </c>
      <c r="I149" s="23">
        <v>-4.2000000000000003E-2</v>
      </c>
      <c r="J149" s="24">
        <v>2726.2</v>
      </c>
      <c r="K149" s="25">
        <v>5.4489999999999998</v>
      </c>
      <c r="L149" s="26">
        <v>308802</v>
      </c>
    </row>
    <row r="150" spans="3:12" x14ac:dyDescent="0.3">
      <c r="C150" s="12">
        <v>146</v>
      </c>
      <c r="D150" s="13" t="s">
        <v>177</v>
      </c>
      <c r="E150" s="14" t="s">
        <v>9</v>
      </c>
      <c r="F150" s="15">
        <v>92000</v>
      </c>
      <c r="G150" s="16">
        <v>135</v>
      </c>
      <c r="H150" s="22">
        <v>66832</v>
      </c>
      <c r="I150" s="23">
        <v>8.9999999999999993E-3</v>
      </c>
      <c r="J150" s="24">
        <v>9750</v>
      </c>
      <c r="K150" s="25">
        <v>-0.36399999999999999</v>
      </c>
      <c r="L150" s="26">
        <v>118310</v>
      </c>
    </row>
    <row r="151" spans="3:12" x14ac:dyDescent="0.3">
      <c r="C151" s="12">
        <v>147</v>
      </c>
      <c r="D151" s="13" t="s">
        <v>178</v>
      </c>
      <c r="E151" s="14" t="s">
        <v>26</v>
      </c>
      <c r="F151" s="15">
        <v>46711</v>
      </c>
      <c r="G151" s="16">
        <v>130</v>
      </c>
      <c r="H151" s="22">
        <v>66753.5</v>
      </c>
      <c r="I151" s="23">
        <v>-1.9E-2</v>
      </c>
      <c r="J151" s="24">
        <v>2082.5</v>
      </c>
      <c r="K151" s="25">
        <v>9.1999999999999998E-2</v>
      </c>
      <c r="L151" s="26">
        <v>61526</v>
      </c>
    </row>
    <row r="152" spans="3:12" x14ac:dyDescent="0.3">
      <c r="C152" s="12">
        <v>148</v>
      </c>
      <c r="D152" s="13" t="s">
        <v>179</v>
      </c>
      <c r="E152" s="14" t="s">
        <v>9</v>
      </c>
      <c r="F152" s="15">
        <v>240200</v>
      </c>
      <c r="G152" s="16">
        <v>159</v>
      </c>
      <c r="H152" s="22">
        <v>66501</v>
      </c>
      <c r="I152" s="23">
        <v>0.111</v>
      </c>
      <c r="J152" s="24">
        <v>5269</v>
      </c>
      <c r="K152" s="25">
        <v>0.158</v>
      </c>
      <c r="L152" s="26">
        <v>134211</v>
      </c>
    </row>
    <row r="153" spans="3:12" x14ac:dyDescent="0.3">
      <c r="C153" s="12">
        <v>149</v>
      </c>
      <c r="D153" s="13" t="s">
        <v>180</v>
      </c>
      <c r="E153" s="14" t="s">
        <v>11</v>
      </c>
      <c r="F153" s="15">
        <v>161399</v>
      </c>
      <c r="G153" s="16">
        <v>162</v>
      </c>
      <c r="H153" s="22">
        <v>66310</v>
      </c>
      <c r="I153" s="23">
        <v>0.125</v>
      </c>
      <c r="J153" s="24">
        <v>2168.1999999999998</v>
      </c>
      <c r="K153" s="25">
        <v>7.2130000000000001</v>
      </c>
      <c r="L153" s="26">
        <v>103676.1</v>
      </c>
    </row>
    <row r="154" spans="3:12" x14ac:dyDescent="0.3">
      <c r="C154" s="12">
        <v>150</v>
      </c>
      <c r="D154" s="13" t="s">
        <v>181</v>
      </c>
      <c r="E154" s="14" t="s">
        <v>11</v>
      </c>
      <c r="F154" s="15">
        <v>92714</v>
      </c>
      <c r="G154" s="16">
        <v>168</v>
      </c>
      <c r="H154" s="22">
        <v>65644.800000000003</v>
      </c>
      <c r="I154" s="23">
        <v>0.13700000000000001</v>
      </c>
      <c r="J154" s="24">
        <v>11131.3</v>
      </c>
      <c r="K154" s="25">
        <v>7.0999999999999994E-2</v>
      </c>
      <c r="L154" s="26">
        <v>1388230</v>
      </c>
    </row>
    <row r="155" spans="3:12" x14ac:dyDescent="0.3">
      <c r="C155" s="12">
        <v>151</v>
      </c>
      <c r="D155" s="13" t="s">
        <v>182</v>
      </c>
      <c r="E155" s="14" t="s">
        <v>11</v>
      </c>
      <c r="F155" s="15">
        <v>446613</v>
      </c>
      <c r="G155" s="16">
        <v>161</v>
      </c>
      <c r="H155" s="22">
        <v>65534.400000000001</v>
      </c>
      <c r="I155" s="23">
        <v>0.106</v>
      </c>
      <c r="J155" s="24">
        <v>695</v>
      </c>
      <c r="K155" s="25">
        <v>0.91400000000000003</v>
      </c>
      <c r="L155" s="26">
        <v>138082.70000000001</v>
      </c>
    </row>
    <row r="156" spans="3:12" x14ac:dyDescent="0.3">
      <c r="C156" s="12">
        <v>152</v>
      </c>
      <c r="D156" s="13" t="s">
        <v>183</v>
      </c>
      <c r="E156" s="14" t="s">
        <v>9</v>
      </c>
      <c r="F156" s="15">
        <v>359530</v>
      </c>
      <c r="G156" s="16">
        <v>155</v>
      </c>
      <c r="H156" s="22">
        <v>65450</v>
      </c>
      <c r="I156" s="23">
        <v>8.5000000000000006E-2</v>
      </c>
      <c r="J156" s="24">
        <v>4572</v>
      </c>
      <c r="K156" s="25">
        <v>0.52600000000000002</v>
      </c>
      <c r="L156" s="26">
        <v>52330</v>
      </c>
    </row>
    <row r="157" spans="3:12" x14ac:dyDescent="0.3">
      <c r="C157" s="12">
        <v>153</v>
      </c>
      <c r="D157" s="13" t="s">
        <v>184</v>
      </c>
      <c r="E157" s="14" t="s">
        <v>26</v>
      </c>
      <c r="F157" s="15">
        <v>62938</v>
      </c>
      <c r="G157" s="16">
        <v>145</v>
      </c>
      <c r="H157" s="22">
        <v>64794.9</v>
      </c>
      <c r="I157" s="23">
        <v>0.02</v>
      </c>
      <c r="J157" s="24">
        <v>2029.6</v>
      </c>
      <c r="K157" s="25">
        <v>-0.38200000000000001</v>
      </c>
      <c r="L157" s="26">
        <v>505478.1</v>
      </c>
    </row>
    <row r="158" spans="3:12" x14ac:dyDescent="0.3">
      <c r="C158" s="12">
        <v>154</v>
      </c>
      <c r="D158" s="13" t="s">
        <v>185</v>
      </c>
      <c r="E158" s="14" t="s">
        <v>9</v>
      </c>
      <c r="F158" s="15">
        <v>267000</v>
      </c>
      <c r="G158" s="16">
        <v>144</v>
      </c>
      <c r="H158" s="22">
        <v>64661</v>
      </c>
      <c r="I158" s="23">
        <v>1.7999999999999999E-2</v>
      </c>
      <c r="J158" s="24">
        <v>12515</v>
      </c>
      <c r="K158" s="25">
        <v>1.577</v>
      </c>
      <c r="L158" s="26">
        <v>77648</v>
      </c>
    </row>
    <row r="159" spans="3:12" x14ac:dyDescent="0.3">
      <c r="C159" s="12">
        <v>155</v>
      </c>
      <c r="D159" s="13" t="s">
        <v>186</v>
      </c>
      <c r="E159" s="14" t="s">
        <v>9</v>
      </c>
      <c r="F159" s="15">
        <v>31600</v>
      </c>
      <c r="G159" s="16">
        <v>152</v>
      </c>
      <c r="H159" s="22">
        <v>64341</v>
      </c>
      <c r="I159" s="23">
        <v>5.8000000000000003E-2</v>
      </c>
      <c r="J159" s="24">
        <v>1810</v>
      </c>
      <c r="K159" s="25">
        <v>0.13500000000000001</v>
      </c>
      <c r="L159" s="26">
        <v>40833</v>
      </c>
    </row>
    <row r="160" spans="3:12" x14ac:dyDescent="0.3">
      <c r="C160" s="12">
        <v>156</v>
      </c>
      <c r="D160" s="13" t="s">
        <v>187</v>
      </c>
      <c r="E160" s="14" t="s">
        <v>9</v>
      </c>
      <c r="F160" s="15">
        <v>50492</v>
      </c>
      <c r="G160" s="16">
        <v>160</v>
      </c>
      <c r="H160" s="22">
        <v>62992</v>
      </c>
      <c r="I160" s="23">
        <v>5.5E-2</v>
      </c>
      <c r="J160" s="24">
        <v>4074</v>
      </c>
      <c r="K160" s="25">
        <v>-0.48199999999999998</v>
      </c>
      <c r="L160" s="26">
        <v>815078</v>
      </c>
    </row>
    <row r="161" spans="3:12" x14ac:dyDescent="0.3">
      <c r="C161" s="12">
        <v>157</v>
      </c>
      <c r="D161" s="13" t="s">
        <v>188</v>
      </c>
      <c r="E161" s="14" t="s">
        <v>26</v>
      </c>
      <c r="F161" s="15">
        <v>43993</v>
      </c>
      <c r="G161" s="16">
        <v>246</v>
      </c>
      <c r="H161" s="22">
        <v>62751.4</v>
      </c>
      <c r="I161" s="23">
        <v>0.42099999999999999</v>
      </c>
      <c r="J161" s="24">
        <v>3735.9</v>
      </c>
      <c r="K161" s="25">
        <v>-1.0999999999999999E-2</v>
      </c>
      <c r="L161" s="26">
        <v>107940.5</v>
      </c>
    </row>
    <row r="162" spans="3:12" x14ac:dyDescent="0.3">
      <c r="C162" s="12">
        <v>158</v>
      </c>
      <c r="D162" s="13" t="s">
        <v>189</v>
      </c>
      <c r="E162" s="14" t="s">
        <v>190</v>
      </c>
      <c r="F162" s="15">
        <v>48001</v>
      </c>
      <c r="G162" s="16">
        <v>191</v>
      </c>
      <c r="H162" s="22">
        <v>62230.6</v>
      </c>
      <c r="I162" s="23">
        <v>0.19600000000000001</v>
      </c>
      <c r="J162" s="24">
        <v>11868.3</v>
      </c>
      <c r="K162" s="25">
        <v>0.35499999999999998</v>
      </c>
      <c r="L162" s="26">
        <v>154071.20000000001</v>
      </c>
    </row>
    <row r="163" spans="3:12" x14ac:dyDescent="0.3">
      <c r="C163" s="12">
        <v>159</v>
      </c>
      <c r="D163" s="13" t="s">
        <v>191</v>
      </c>
      <c r="E163" s="14" t="s">
        <v>26</v>
      </c>
      <c r="F163" s="15">
        <v>58165</v>
      </c>
      <c r="G163" s="16">
        <v>179</v>
      </c>
      <c r="H163" s="22">
        <v>61486.5</v>
      </c>
      <c r="I163" s="23">
        <v>0.13400000000000001</v>
      </c>
      <c r="J163" s="24">
        <v>1838</v>
      </c>
      <c r="K163" s="25">
        <v>0.13</v>
      </c>
      <c r="L163" s="26">
        <v>52069.2</v>
      </c>
    </row>
    <row r="164" spans="3:12" x14ac:dyDescent="0.3">
      <c r="C164" s="12">
        <v>160</v>
      </c>
      <c r="D164" s="13" t="s">
        <v>192</v>
      </c>
      <c r="E164" s="14" t="s">
        <v>133</v>
      </c>
      <c r="F164" s="15">
        <v>43743</v>
      </c>
      <c r="G164" s="16">
        <v>197</v>
      </c>
      <c r="H164" s="22">
        <v>61420.4</v>
      </c>
      <c r="I164" s="23">
        <v>0.19900000000000001</v>
      </c>
      <c r="J164" s="24">
        <v>4360.6000000000004</v>
      </c>
      <c r="K164" s="25">
        <v>0.27200000000000002</v>
      </c>
      <c r="L164" s="26">
        <v>71563.399999999994</v>
      </c>
    </row>
    <row r="165" spans="3:12" x14ac:dyDescent="0.3">
      <c r="C165" s="12">
        <v>161</v>
      </c>
      <c r="D165" s="13" t="s">
        <v>193</v>
      </c>
      <c r="E165" s="14" t="s">
        <v>11</v>
      </c>
      <c r="F165" s="15">
        <v>185269</v>
      </c>
      <c r="G165" s="16">
        <v>182</v>
      </c>
      <c r="H165" s="22">
        <v>61224</v>
      </c>
      <c r="I165" s="23">
        <v>0.13700000000000001</v>
      </c>
      <c r="J165" s="24">
        <v>803.8</v>
      </c>
      <c r="K165" s="25">
        <v>-0.151</v>
      </c>
      <c r="L165" s="26">
        <v>123815.2</v>
      </c>
    </row>
    <row r="166" spans="3:12" x14ac:dyDescent="0.3">
      <c r="C166" s="12">
        <v>162</v>
      </c>
      <c r="D166" s="13" t="s">
        <v>194</v>
      </c>
      <c r="E166" s="14" t="s">
        <v>26</v>
      </c>
      <c r="F166" s="15">
        <v>58565</v>
      </c>
      <c r="G166" s="16">
        <v>165</v>
      </c>
      <c r="H166" s="22">
        <v>60994.3</v>
      </c>
      <c r="I166" s="23">
        <v>4.1000000000000002E-2</v>
      </c>
      <c r="J166" s="24">
        <v>1196.0999999999999</v>
      </c>
      <c r="K166" s="25">
        <v>1.7999999999999999E-2</v>
      </c>
      <c r="L166" s="26">
        <v>40132.5</v>
      </c>
    </row>
    <row r="167" spans="3:12" x14ac:dyDescent="0.3">
      <c r="C167" s="12">
        <v>163</v>
      </c>
      <c r="D167" s="13" t="s">
        <v>195</v>
      </c>
      <c r="E167" s="14" t="s">
        <v>34</v>
      </c>
      <c r="F167" s="15">
        <v>94442</v>
      </c>
      <c r="G167" s="16">
        <v>169</v>
      </c>
      <c r="H167" s="22">
        <v>60846.2</v>
      </c>
      <c r="I167" s="23">
        <v>7.3999999999999996E-2</v>
      </c>
      <c r="J167" s="24">
        <v>10738.1</v>
      </c>
      <c r="K167" s="25">
        <v>0.224</v>
      </c>
      <c r="L167" s="26">
        <v>79680.3</v>
      </c>
    </row>
    <row r="168" spans="3:12" x14ac:dyDescent="0.3">
      <c r="C168" s="12">
        <v>164</v>
      </c>
      <c r="D168" s="13" t="s">
        <v>196</v>
      </c>
      <c r="E168" s="14" t="s">
        <v>39</v>
      </c>
      <c r="F168" s="15">
        <v>340577</v>
      </c>
      <c r="G168" s="16">
        <v>156</v>
      </c>
      <c r="H168" s="22">
        <v>60749.2</v>
      </c>
      <c r="I168" s="23">
        <v>1.2E-2</v>
      </c>
      <c r="J168" s="24">
        <v>-1351.3</v>
      </c>
      <c r="K168" s="25">
        <v>-5.359</v>
      </c>
      <c r="L168" s="26">
        <v>41073.699999999997</v>
      </c>
    </row>
    <row r="169" spans="3:12" x14ac:dyDescent="0.3">
      <c r="C169" s="12">
        <v>165</v>
      </c>
      <c r="D169" s="13" t="s">
        <v>197</v>
      </c>
      <c r="E169" s="14" t="s">
        <v>9</v>
      </c>
      <c r="F169" s="15">
        <v>267000</v>
      </c>
      <c r="G169" s="16">
        <v>157</v>
      </c>
      <c r="H169" s="22">
        <v>60534.5</v>
      </c>
      <c r="I169" s="23">
        <v>0.01</v>
      </c>
      <c r="J169" s="24">
        <v>131.1</v>
      </c>
      <c r="K169" s="25">
        <v>1.8320000000000001</v>
      </c>
      <c r="L169" s="26">
        <v>20776.599999999999</v>
      </c>
    </row>
    <row r="170" spans="3:12" x14ac:dyDescent="0.3">
      <c r="C170" s="12">
        <v>166</v>
      </c>
      <c r="D170" s="13" t="s">
        <v>198</v>
      </c>
      <c r="E170" s="14" t="s">
        <v>26</v>
      </c>
      <c r="F170" s="15">
        <v>119390</v>
      </c>
      <c r="G170" s="16">
        <v>177</v>
      </c>
      <c r="H170" s="22">
        <v>60405.3</v>
      </c>
      <c r="I170" s="23">
        <v>0.10299999999999999</v>
      </c>
      <c r="J170" s="24">
        <v>7871</v>
      </c>
      <c r="K170" s="25">
        <v>-0.11899999999999999</v>
      </c>
      <c r="L170" s="26">
        <v>2811411.4</v>
      </c>
    </row>
    <row r="171" spans="3:12" x14ac:dyDescent="0.3">
      <c r="C171" s="12">
        <v>167</v>
      </c>
      <c r="D171" s="13" t="s">
        <v>199</v>
      </c>
      <c r="E171" s="14" t="s">
        <v>200</v>
      </c>
      <c r="F171" s="15">
        <v>154848</v>
      </c>
      <c r="G171" s="16">
        <v>153</v>
      </c>
      <c r="H171" s="22">
        <v>60167.3</v>
      </c>
      <c r="I171" s="23">
        <v>-6.0000000000000001E-3</v>
      </c>
      <c r="J171" s="24">
        <v>11080.6</v>
      </c>
      <c r="K171" s="25">
        <v>0.624</v>
      </c>
      <c r="L171" s="26">
        <v>67958.2</v>
      </c>
    </row>
    <row r="172" spans="3:12" x14ac:dyDescent="0.3">
      <c r="C172" s="12">
        <v>168</v>
      </c>
      <c r="D172" s="13" t="s">
        <v>201</v>
      </c>
      <c r="E172" s="14" t="s">
        <v>9</v>
      </c>
      <c r="F172" s="15">
        <v>47300</v>
      </c>
      <c r="G172" s="16">
        <v>210</v>
      </c>
      <c r="H172" s="22">
        <v>60116</v>
      </c>
      <c r="I172" s="23">
        <v>0.23799999999999999</v>
      </c>
      <c r="J172" s="24">
        <v>900</v>
      </c>
      <c r="K172" s="25">
        <v>8.6999999999999994E-2</v>
      </c>
      <c r="L172" s="26">
        <v>30901</v>
      </c>
    </row>
    <row r="173" spans="3:12" x14ac:dyDescent="0.3">
      <c r="C173" s="12">
        <v>169</v>
      </c>
      <c r="D173" s="13" t="s">
        <v>202</v>
      </c>
      <c r="E173" s="14" t="s">
        <v>11</v>
      </c>
      <c r="F173" s="15">
        <v>128600</v>
      </c>
      <c r="G173" s="16">
        <v>194</v>
      </c>
      <c r="H173" s="22">
        <v>59980.2</v>
      </c>
      <c r="I173" s="23">
        <v>0.157</v>
      </c>
      <c r="J173" s="24">
        <v>884.4</v>
      </c>
      <c r="K173" s="25">
        <v>0.28199999999999997</v>
      </c>
      <c r="L173" s="26">
        <v>49823.4</v>
      </c>
    </row>
    <row r="174" spans="3:12" x14ac:dyDescent="0.3">
      <c r="C174" s="12">
        <v>170</v>
      </c>
      <c r="D174" s="13" t="s">
        <v>203</v>
      </c>
      <c r="E174" s="14" t="s">
        <v>9</v>
      </c>
      <c r="F174" s="15">
        <v>201000</v>
      </c>
      <c r="G174" s="16">
        <v>176</v>
      </c>
      <c r="H174" s="22">
        <v>59434</v>
      </c>
      <c r="I174" s="23">
        <v>7.8E-2</v>
      </c>
      <c r="J174" s="24">
        <v>12598</v>
      </c>
      <c r="K174" s="25">
        <v>0.40300000000000002</v>
      </c>
      <c r="L174" s="26">
        <v>98598</v>
      </c>
    </row>
    <row r="175" spans="3:12" x14ac:dyDescent="0.3">
      <c r="C175" s="12">
        <v>171</v>
      </c>
      <c r="D175" s="13" t="s">
        <v>204</v>
      </c>
      <c r="E175" s="14" t="s">
        <v>32</v>
      </c>
      <c r="F175" s="15">
        <v>33784</v>
      </c>
      <c r="G175" s="16">
        <v>184</v>
      </c>
      <c r="H175" s="22">
        <v>59223.199999999997</v>
      </c>
      <c r="I175" s="23">
        <v>0.112</v>
      </c>
      <c r="J175" s="24">
        <v>1556.1</v>
      </c>
      <c r="K175" s="25">
        <v>-0.36199999999999999</v>
      </c>
      <c r="L175" s="26">
        <v>70607.7</v>
      </c>
    </row>
    <row r="176" spans="3:12" x14ac:dyDescent="0.3">
      <c r="C176" s="12">
        <v>172</v>
      </c>
      <c r="D176" s="13" t="s">
        <v>205</v>
      </c>
      <c r="E176" s="14" t="s">
        <v>9</v>
      </c>
      <c r="F176" s="15">
        <v>67000</v>
      </c>
      <c r="G176" s="16">
        <v>174</v>
      </c>
      <c r="H176" s="22">
        <v>58727.3</v>
      </c>
      <c r="I176" s="23">
        <v>6.0999999999999999E-2</v>
      </c>
      <c r="J176" s="24">
        <v>1430.8</v>
      </c>
      <c r="K176" s="25">
        <v>0.252</v>
      </c>
      <c r="L176" s="26">
        <v>18070.400000000001</v>
      </c>
    </row>
    <row r="177" spans="3:12" x14ac:dyDescent="0.3">
      <c r="C177" s="12">
        <v>173</v>
      </c>
      <c r="D177" s="13" t="s">
        <v>206</v>
      </c>
      <c r="E177" s="14" t="s">
        <v>9</v>
      </c>
      <c r="F177" s="15">
        <v>55000</v>
      </c>
      <c r="G177" s="16">
        <v>190</v>
      </c>
      <c r="H177" s="22">
        <v>58472</v>
      </c>
      <c r="I177" s="23">
        <v>0.123</v>
      </c>
      <c r="J177" s="24">
        <v>5327</v>
      </c>
      <c r="K177" s="25">
        <v>1.109</v>
      </c>
      <c r="L177" s="26">
        <v>34622</v>
      </c>
    </row>
    <row r="178" spans="3:12" x14ac:dyDescent="0.3">
      <c r="C178" s="12">
        <v>174</v>
      </c>
      <c r="D178" s="13" t="s">
        <v>207</v>
      </c>
      <c r="E178" s="14" t="s">
        <v>39</v>
      </c>
      <c r="F178" s="15">
        <v>140250</v>
      </c>
      <c r="G178" s="16">
        <v>121</v>
      </c>
      <c r="H178" s="22">
        <v>58390</v>
      </c>
      <c r="I178" s="23">
        <v>-0.16500000000000001</v>
      </c>
      <c r="J178" s="24">
        <v>4560.2</v>
      </c>
      <c r="K178" s="25">
        <v>0.442</v>
      </c>
      <c r="L178" s="26">
        <v>1496676.2</v>
      </c>
    </row>
    <row r="179" spans="3:12" x14ac:dyDescent="0.3">
      <c r="C179" s="12">
        <v>175</v>
      </c>
      <c r="D179" s="13" t="s">
        <v>208</v>
      </c>
      <c r="E179" s="14" t="s">
        <v>209</v>
      </c>
      <c r="F179" s="15">
        <v>31569</v>
      </c>
      <c r="G179" s="16">
        <v>253</v>
      </c>
      <c r="H179" s="22">
        <v>57933.599999999999</v>
      </c>
      <c r="I179" s="23">
        <v>0.34899999999999998</v>
      </c>
      <c r="J179" s="24">
        <v>2526.8000000000002</v>
      </c>
      <c r="K179" s="25">
        <v>-5.0000000000000001E-3</v>
      </c>
      <c r="L179" s="26">
        <v>64718.5</v>
      </c>
    </row>
    <row r="180" spans="3:12" x14ac:dyDescent="0.3">
      <c r="C180" s="12">
        <v>176</v>
      </c>
      <c r="D180" s="13" t="s">
        <v>210</v>
      </c>
      <c r="E180" s="14" t="s">
        <v>110</v>
      </c>
      <c r="F180" s="15">
        <v>120138</v>
      </c>
      <c r="G180" s="16">
        <v>164</v>
      </c>
      <c r="H180" s="22">
        <v>57465.9</v>
      </c>
      <c r="I180" s="23">
        <v>-0.02</v>
      </c>
      <c r="J180" s="24">
        <v>3931.1</v>
      </c>
      <c r="K180" s="25">
        <v>0.113</v>
      </c>
      <c r="L180" s="26">
        <v>130355.7</v>
      </c>
    </row>
    <row r="181" spans="3:12" x14ac:dyDescent="0.3">
      <c r="C181" s="12">
        <v>177</v>
      </c>
      <c r="D181" s="13" t="s">
        <v>211</v>
      </c>
      <c r="E181" s="14" t="s">
        <v>11</v>
      </c>
      <c r="F181" s="15">
        <v>131387</v>
      </c>
      <c r="G181" s="16">
        <v>353</v>
      </c>
      <c r="H181" s="22">
        <v>57308.7</v>
      </c>
      <c r="I181" s="23">
        <v>0.70699999999999996</v>
      </c>
      <c r="J181" s="24">
        <v>5233.5</v>
      </c>
      <c r="K181" s="25">
        <v>0.35699999999999998</v>
      </c>
      <c r="L181" s="26">
        <v>237367.5</v>
      </c>
    </row>
    <row r="182" spans="3:12" x14ac:dyDescent="0.3">
      <c r="C182" s="12">
        <v>178</v>
      </c>
      <c r="D182" s="13" t="s">
        <v>212</v>
      </c>
      <c r="E182" s="14" t="s">
        <v>26</v>
      </c>
      <c r="F182" s="15">
        <v>41086</v>
      </c>
      <c r="G182" s="16">
        <v>186</v>
      </c>
      <c r="H182" s="22">
        <v>57167.4</v>
      </c>
      <c r="I182" s="23">
        <v>8.3000000000000004E-2</v>
      </c>
      <c r="J182" s="24">
        <v>2096.1</v>
      </c>
      <c r="K182" s="25">
        <v>-0.27</v>
      </c>
      <c r="L182" s="26">
        <v>115274.2</v>
      </c>
    </row>
    <row r="183" spans="3:12" x14ac:dyDescent="0.3">
      <c r="C183" s="12">
        <v>179</v>
      </c>
      <c r="D183" s="13" t="s">
        <v>213</v>
      </c>
      <c r="E183" s="14" t="s">
        <v>9</v>
      </c>
      <c r="F183" s="15">
        <v>41600</v>
      </c>
      <c r="G183" s="16">
        <v>183</v>
      </c>
      <c r="H183" s="22">
        <v>56912</v>
      </c>
      <c r="I183" s="23">
        <v>5.8000000000000003E-2</v>
      </c>
      <c r="J183" s="24">
        <v>1683</v>
      </c>
      <c r="K183" s="25">
        <v>-0.313</v>
      </c>
      <c r="L183" s="26">
        <v>25413</v>
      </c>
    </row>
    <row r="184" spans="3:12" x14ac:dyDescent="0.3">
      <c r="C184" s="12">
        <v>180</v>
      </c>
      <c r="D184" s="13" t="s">
        <v>214</v>
      </c>
      <c r="E184" s="14" t="s">
        <v>215</v>
      </c>
      <c r="F184" s="15">
        <v>100750</v>
      </c>
      <c r="G184" s="16">
        <v>272</v>
      </c>
      <c r="H184" s="22">
        <v>56771</v>
      </c>
      <c r="I184" s="23">
        <v>0.39200000000000002</v>
      </c>
      <c r="J184" s="24">
        <v>3584</v>
      </c>
      <c r="K184" s="25">
        <v>1.4510000000000001</v>
      </c>
      <c r="L184" s="26">
        <v>256281</v>
      </c>
    </row>
    <row r="185" spans="3:12" x14ac:dyDescent="0.3">
      <c r="C185" s="12">
        <v>181</v>
      </c>
      <c r="D185" s="13" t="s">
        <v>216</v>
      </c>
      <c r="E185" s="14" t="s">
        <v>11</v>
      </c>
      <c r="F185" s="15">
        <v>81350</v>
      </c>
      <c r="G185" s="16">
        <v>235</v>
      </c>
      <c r="H185" s="22">
        <v>56198.6</v>
      </c>
      <c r="I185" s="23">
        <v>0.23300000000000001</v>
      </c>
      <c r="J185" s="24">
        <v>582.9</v>
      </c>
      <c r="K185" s="25">
        <v>-0.42599999999999999</v>
      </c>
      <c r="L185" s="26">
        <v>22400.3</v>
      </c>
    </row>
    <row r="186" spans="3:12" x14ac:dyDescent="0.3">
      <c r="C186" s="12">
        <v>182</v>
      </c>
      <c r="D186" s="13" t="s">
        <v>217</v>
      </c>
      <c r="E186" s="14" t="s">
        <v>11</v>
      </c>
      <c r="F186" s="15">
        <v>101958</v>
      </c>
      <c r="G186" s="16">
        <v>300</v>
      </c>
      <c r="H186" s="22">
        <v>56147.199999999997</v>
      </c>
      <c r="I186" s="23">
        <v>0.48699999999999999</v>
      </c>
      <c r="J186" s="24">
        <v>13094.4</v>
      </c>
      <c r="K186" s="25">
        <v>0.35399999999999998</v>
      </c>
      <c r="L186" s="26">
        <v>143608.20000000001</v>
      </c>
    </row>
    <row r="187" spans="3:12" x14ac:dyDescent="0.3">
      <c r="C187" s="12">
        <v>183</v>
      </c>
      <c r="D187" s="13" t="s">
        <v>218</v>
      </c>
      <c r="E187" s="14" t="s">
        <v>24</v>
      </c>
      <c r="F187" s="15">
        <v>58441</v>
      </c>
      <c r="G187" s="16">
        <v>214</v>
      </c>
      <c r="H187" s="22">
        <v>56016.7</v>
      </c>
      <c r="I187" s="23">
        <v>0.17100000000000001</v>
      </c>
      <c r="J187" s="24">
        <v>465</v>
      </c>
      <c r="K187" s="25">
        <v>-0.78800000000000003</v>
      </c>
      <c r="L187" s="26">
        <v>91563.4</v>
      </c>
    </row>
    <row r="188" spans="3:12" x14ac:dyDescent="0.3">
      <c r="C188" s="12">
        <v>184</v>
      </c>
      <c r="D188" s="13" t="s">
        <v>219</v>
      </c>
      <c r="E188" s="14" t="s">
        <v>9</v>
      </c>
      <c r="F188" s="15">
        <v>35587</v>
      </c>
      <c r="G188" s="16">
        <v>274</v>
      </c>
      <c r="H188" s="22">
        <v>55838</v>
      </c>
      <c r="I188" s="23">
        <v>0.374</v>
      </c>
      <c r="J188" s="24">
        <v>22112</v>
      </c>
      <c r="K188" s="25">
        <v>0.38800000000000001</v>
      </c>
      <c r="L188" s="26">
        <v>97334</v>
      </c>
    </row>
    <row r="189" spans="3:12" x14ac:dyDescent="0.3">
      <c r="C189" s="12">
        <v>185</v>
      </c>
      <c r="D189" s="13" t="s">
        <v>220</v>
      </c>
      <c r="E189" s="14" t="s">
        <v>32</v>
      </c>
      <c r="F189" s="15">
        <v>72600</v>
      </c>
      <c r="G189" s="16">
        <v>178</v>
      </c>
      <c r="H189" s="22">
        <v>55757.4</v>
      </c>
      <c r="I189" s="23">
        <v>2.7E-2</v>
      </c>
      <c r="J189" s="24">
        <v>1127.2</v>
      </c>
      <c r="K189" s="25">
        <v>-0.26200000000000001</v>
      </c>
      <c r="L189" s="26">
        <v>39731.5</v>
      </c>
    </row>
    <row r="190" spans="3:12" x14ac:dyDescent="0.3">
      <c r="C190" s="12">
        <v>186</v>
      </c>
      <c r="D190" s="13" t="s">
        <v>221</v>
      </c>
      <c r="E190" s="14" t="s">
        <v>26</v>
      </c>
      <c r="F190" s="15">
        <v>115878</v>
      </c>
      <c r="G190" s="16">
        <v>198</v>
      </c>
      <c r="H190" s="22">
        <v>55720.2</v>
      </c>
      <c r="I190" s="23">
        <v>8.1000000000000003E-2</v>
      </c>
      <c r="J190" s="24">
        <v>2265.3000000000002</v>
      </c>
      <c r="K190" s="25">
        <v>0.38800000000000001</v>
      </c>
      <c r="L190" s="26">
        <v>72734.5</v>
      </c>
    </row>
    <row r="191" spans="3:12" x14ac:dyDescent="0.3">
      <c r="C191" s="12">
        <v>187</v>
      </c>
      <c r="D191" s="13" t="s">
        <v>222</v>
      </c>
      <c r="E191" s="14" t="s">
        <v>39</v>
      </c>
      <c r="F191" s="15">
        <v>141914</v>
      </c>
      <c r="G191" s="16">
        <v>208</v>
      </c>
      <c r="H191" s="22">
        <v>55262.6</v>
      </c>
      <c r="I191" s="23">
        <v>0.123</v>
      </c>
      <c r="J191" s="24">
        <v>3037.8</v>
      </c>
      <c r="K191" s="25">
        <v>0.20300000000000001</v>
      </c>
      <c r="L191" s="26">
        <v>88320.8</v>
      </c>
    </row>
    <row r="192" spans="3:12" x14ac:dyDescent="0.3">
      <c r="C192" s="12">
        <v>188</v>
      </c>
      <c r="D192" s="13" t="s">
        <v>223</v>
      </c>
      <c r="E192" s="14" t="s">
        <v>11</v>
      </c>
      <c r="F192" s="15">
        <v>74590</v>
      </c>
      <c r="G192" s="16">
        <v>213</v>
      </c>
      <c r="H192" s="22">
        <v>55063.5</v>
      </c>
      <c r="I192" s="23">
        <v>0.152</v>
      </c>
      <c r="J192" s="24">
        <v>12179</v>
      </c>
      <c r="K192" s="25">
        <v>0.17299999999999999</v>
      </c>
      <c r="L192" s="26">
        <v>982526</v>
      </c>
    </row>
    <row r="193" spans="3:12" x14ac:dyDescent="0.3">
      <c r="C193" s="12">
        <v>189</v>
      </c>
      <c r="D193" s="13" t="s">
        <v>224</v>
      </c>
      <c r="E193" s="14" t="s">
        <v>11</v>
      </c>
      <c r="F193" s="15">
        <v>113474</v>
      </c>
      <c r="G193" s="16">
        <v>202</v>
      </c>
      <c r="H193" s="22">
        <v>55037.2</v>
      </c>
      <c r="I193" s="23">
        <v>9.4E-2</v>
      </c>
      <c r="J193" s="24">
        <v>885.5</v>
      </c>
      <c r="K193" s="25">
        <v>-0.105</v>
      </c>
      <c r="L193" s="26">
        <v>42549.7</v>
      </c>
    </row>
    <row r="194" spans="3:12" x14ac:dyDescent="0.3">
      <c r="C194" s="12">
        <v>190</v>
      </c>
      <c r="D194" s="13" t="s">
        <v>225</v>
      </c>
      <c r="E194" s="14" t="s">
        <v>9</v>
      </c>
      <c r="F194" s="15">
        <v>104000</v>
      </c>
      <c r="G194" s="16">
        <v>238</v>
      </c>
      <c r="H194" s="22">
        <v>54722</v>
      </c>
      <c r="I194" s="23">
        <v>0.20399999999999999</v>
      </c>
      <c r="J194" s="24">
        <v>6147</v>
      </c>
      <c r="K194" s="25">
        <v>7.1529999999999996</v>
      </c>
      <c r="L194" s="26">
        <v>78509</v>
      </c>
    </row>
    <row r="195" spans="3:12" x14ac:dyDescent="0.3">
      <c r="C195" s="12">
        <v>191</v>
      </c>
      <c r="D195" s="13" t="s">
        <v>226</v>
      </c>
      <c r="E195" s="14" t="s">
        <v>98</v>
      </c>
      <c r="F195" s="15">
        <v>100335</v>
      </c>
      <c r="G195" s="16">
        <v>133</v>
      </c>
      <c r="H195" s="22">
        <v>54662.5</v>
      </c>
      <c r="I195" s="23">
        <v>-0.17499999999999999</v>
      </c>
      <c r="J195" s="24">
        <v>6814.8</v>
      </c>
      <c r="K195" s="25">
        <v>-0.09</v>
      </c>
      <c r="L195" s="26">
        <v>400690.8</v>
      </c>
    </row>
    <row r="196" spans="3:12" x14ac:dyDescent="0.3">
      <c r="C196" s="12">
        <v>192</v>
      </c>
      <c r="D196" s="13" t="s">
        <v>227</v>
      </c>
      <c r="E196" s="14" t="s">
        <v>228</v>
      </c>
      <c r="F196" s="15">
        <v>172603</v>
      </c>
      <c r="G196" s="16">
        <v>170</v>
      </c>
      <c r="H196" s="22">
        <v>54619</v>
      </c>
      <c r="I196" s="23">
        <v>-3.2000000000000001E-2</v>
      </c>
      <c r="J196" s="24">
        <v>4368</v>
      </c>
      <c r="K196" s="25">
        <v>-0.45400000000000001</v>
      </c>
      <c r="L196" s="26">
        <v>232103</v>
      </c>
    </row>
    <row r="197" spans="3:12" x14ac:dyDescent="0.3">
      <c r="C197" s="12">
        <v>193</v>
      </c>
      <c r="D197" s="13" t="s">
        <v>229</v>
      </c>
      <c r="E197" s="14" t="s">
        <v>32</v>
      </c>
      <c r="F197" s="15">
        <v>46377</v>
      </c>
      <c r="G197" s="16">
        <v>188</v>
      </c>
      <c r="H197" s="22">
        <v>54567.9</v>
      </c>
      <c r="I197" s="23">
        <v>0.04</v>
      </c>
      <c r="J197" s="24">
        <v>-1194.9000000000001</v>
      </c>
      <c r="K197" s="25">
        <v>-2.04</v>
      </c>
      <c r="L197" s="26">
        <v>166038.39999999999</v>
      </c>
    </row>
    <row r="198" spans="3:12" x14ac:dyDescent="0.3">
      <c r="C198" s="12">
        <v>194</v>
      </c>
      <c r="D198" s="13" t="s">
        <v>230</v>
      </c>
      <c r="E198" s="14" t="s">
        <v>9</v>
      </c>
      <c r="F198" s="15">
        <v>11768</v>
      </c>
      <c r="G198" s="16">
        <v>217</v>
      </c>
      <c r="H198" s="22">
        <v>54436</v>
      </c>
      <c r="I198" s="23">
        <v>0.14599999999999999</v>
      </c>
      <c r="J198" s="24">
        <v>1694</v>
      </c>
      <c r="K198" s="25">
        <v>0.77600000000000002</v>
      </c>
      <c r="L198" s="26">
        <v>88246</v>
      </c>
    </row>
    <row r="199" spans="3:12" x14ac:dyDescent="0.3">
      <c r="C199" s="12">
        <v>195</v>
      </c>
      <c r="D199" s="13" t="s">
        <v>231</v>
      </c>
      <c r="E199" s="14" t="s">
        <v>232</v>
      </c>
      <c r="F199" s="15">
        <v>217000</v>
      </c>
      <c r="G199" s="16">
        <v>195</v>
      </c>
      <c r="H199" s="22">
        <v>53985.3</v>
      </c>
      <c r="I199" s="23">
        <v>4.5999999999999999E-2</v>
      </c>
      <c r="J199" s="24">
        <v>927.4</v>
      </c>
      <c r="K199" s="25">
        <v>-0.57199999999999995</v>
      </c>
      <c r="L199" s="26">
        <v>27282.400000000001</v>
      </c>
    </row>
    <row r="200" spans="3:12" x14ac:dyDescent="0.3">
      <c r="C200" s="12">
        <v>196</v>
      </c>
      <c r="D200" s="13" t="s">
        <v>233</v>
      </c>
      <c r="E200" s="14" t="s">
        <v>121</v>
      </c>
      <c r="F200" s="15">
        <v>194431</v>
      </c>
      <c r="G200" s="16">
        <v>180</v>
      </c>
      <c r="H200" s="22">
        <v>53977.599999999999</v>
      </c>
      <c r="I200" s="23">
        <v>-1E-3</v>
      </c>
      <c r="J200" s="24">
        <v>2733</v>
      </c>
      <c r="K200" s="25">
        <v>0.76300000000000001</v>
      </c>
      <c r="L200" s="26">
        <v>72580</v>
      </c>
    </row>
    <row r="201" spans="3:12" x14ac:dyDescent="0.3">
      <c r="C201" s="12">
        <v>197</v>
      </c>
      <c r="D201" s="13" t="s">
        <v>234</v>
      </c>
      <c r="E201" s="14" t="s">
        <v>9</v>
      </c>
      <c r="F201" s="15">
        <v>105000</v>
      </c>
      <c r="G201" s="16">
        <v>200</v>
      </c>
      <c r="H201" s="22">
        <v>53762</v>
      </c>
      <c r="I201" s="23">
        <v>5.2999999999999999E-2</v>
      </c>
      <c r="J201" s="24">
        <v>5046</v>
      </c>
      <c r="K201" s="25">
        <v>1.52</v>
      </c>
      <c r="L201" s="26">
        <v>44876</v>
      </c>
    </row>
    <row r="202" spans="3:12" x14ac:dyDescent="0.3">
      <c r="C202" s="12">
        <v>198</v>
      </c>
      <c r="D202" s="13" t="s">
        <v>235</v>
      </c>
      <c r="E202" s="14" t="s">
        <v>9</v>
      </c>
      <c r="F202" s="15">
        <v>92400</v>
      </c>
      <c r="G202" s="16">
        <v>187</v>
      </c>
      <c r="H202" s="22">
        <v>53647</v>
      </c>
      <c r="I202" s="23">
        <v>2.1000000000000001E-2</v>
      </c>
      <c r="J202" s="24">
        <v>11153</v>
      </c>
      <c r="K202" s="25">
        <v>-0.47699999999999998</v>
      </c>
      <c r="L202" s="26">
        <v>159422</v>
      </c>
    </row>
    <row r="203" spans="3:12" x14ac:dyDescent="0.3">
      <c r="C203" s="12">
        <v>199</v>
      </c>
      <c r="D203" s="13" t="s">
        <v>236</v>
      </c>
      <c r="E203" s="14" t="s">
        <v>11</v>
      </c>
      <c r="F203" s="15">
        <v>107741</v>
      </c>
      <c r="G203" s="16">
        <v>220</v>
      </c>
      <c r="H203" s="22">
        <v>53572.1</v>
      </c>
      <c r="I203" s="23">
        <v>0.13200000000000001</v>
      </c>
      <c r="J203" s="24">
        <v>2724.1</v>
      </c>
      <c r="K203" s="25">
        <v>0.25600000000000001</v>
      </c>
      <c r="L203" s="26">
        <v>194584.5</v>
      </c>
    </row>
    <row r="204" spans="3:12" x14ac:dyDescent="0.3">
      <c r="C204" s="12">
        <v>200</v>
      </c>
      <c r="D204" s="13" t="s">
        <v>237</v>
      </c>
      <c r="E204" s="14" t="s">
        <v>110</v>
      </c>
      <c r="F204" s="15">
        <v>22735</v>
      </c>
      <c r="G204" s="16">
        <v>262</v>
      </c>
      <c r="H204" s="22">
        <v>53176</v>
      </c>
      <c r="I204" s="23">
        <v>0.27</v>
      </c>
      <c r="J204" s="24">
        <v>2762.8</v>
      </c>
      <c r="K204" s="25">
        <v>0.156</v>
      </c>
      <c r="L204" s="26">
        <v>69469.3</v>
      </c>
    </row>
    <row r="205" spans="3:12" x14ac:dyDescent="0.3">
      <c r="C205" s="12">
        <v>201</v>
      </c>
      <c r="D205" s="13" t="s">
        <v>238</v>
      </c>
      <c r="E205" s="14" t="s">
        <v>34</v>
      </c>
      <c r="F205" s="15">
        <v>125161</v>
      </c>
      <c r="G205" s="16">
        <v>203</v>
      </c>
      <c r="H205" s="22">
        <v>53166</v>
      </c>
      <c r="I205" s="23">
        <v>0.06</v>
      </c>
      <c r="J205" s="24">
        <v>12611</v>
      </c>
      <c r="K205" s="25">
        <v>0.63700000000000001</v>
      </c>
      <c r="L205" s="26">
        <v>145563</v>
      </c>
    </row>
    <row r="206" spans="3:12" x14ac:dyDescent="0.3">
      <c r="C206" s="12">
        <v>202</v>
      </c>
      <c r="D206" s="13" t="s">
        <v>239</v>
      </c>
      <c r="E206" s="14" t="s">
        <v>11</v>
      </c>
      <c r="F206" s="15">
        <v>39091</v>
      </c>
      <c r="G206" s="16">
        <v>252</v>
      </c>
      <c r="H206" s="22">
        <v>52720.9</v>
      </c>
      <c r="I206" s="23">
        <v>0.22700000000000001</v>
      </c>
      <c r="J206" s="24">
        <v>1719.6</v>
      </c>
      <c r="K206" s="25">
        <v>0.28599999999999998</v>
      </c>
      <c r="L206" s="26">
        <v>150974.5</v>
      </c>
    </row>
    <row r="207" spans="3:12" x14ac:dyDescent="0.3">
      <c r="C207" s="12">
        <v>203</v>
      </c>
      <c r="D207" s="13" t="s">
        <v>240</v>
      </c>
      <c r="E207" s="14" t="s">
        <v>11</v>
      </c>
      <c r="F207" s="15">
        <v>207958</v>
      </c>
      <c r="G207" s="16">
        <v>243</v>
      </c>
      <c r="H207" s="22">
        <v>52610.6</v>
      </c>
      <c r="I207" s="23">
        <v>0.17699999999999999</v>
      </c>
      <c r="J207" s="24">
        <v>69.400000000000006</v>
      </c>
      <c r="K207" s="25">
        <v>3.5630000000000002</v>
      </c>
      <c r="L207" s="26">
        <v>84608.2</v>
      </c>
    </row>
    <row r="208" spans="3:12" x14ac:dyDescent="0.3">
      <c r="C208" s="12">
        <v>204</v>
      </c>
      <c r="D208" s="13" t="s">
        <v>241</v>
      </c>
      <c r="E208" s="14" t="s">
        <v>9</v>
      </c>
      <c r="F208" s="15">
        <v>36600</v>
      </c>
      <c r="G208" s="16">
        <v>259</v>
      </c>
      <c r="H208" s="22">
        <v>52528</v>
      </c>
      <c r="I208" s="23">
        <v>0.24299999999999999</v>
      </c>
      <c r="J208" s="24">
        <v>10459</v>
      </c>
      <c r="K208" s="25">
        <v>1.44</v>
      </c>
      <c r="L208" s="26">
        <v>931796</v>
      </c>
    </row>
    <row r="209" spans="3:12" x14ac:dyDescent="0.3">
      <c r="C209" s="12">
        <v>205</v>
      </c>
      <c r="D209" s="13" t="s">
        <v>242</v>
      </c>
      <c r="E209" s="14" t="s">
        <v>24</v>
      </c>
      <c r="F209" s="15">
        <v>243226</v>
      </c>
      <c r="G209" s="16">
        <v>206</v>
      </c>
      <c r="H209" s="22">
        <v>52404.7</v>
      </c>
      <c r="I209" s="23">
        <v>5.6000000000000001E-2</v>
      </c>
      <c r="J209" s="24">
        <v>3419.3</v>
      </c>
      <c r="K209" s="25">
        <v>1.6E-2</v>
      </c>
      <c r="L209" s="26">
        <v>46229.1</v>
      </c>
    </row>
    <row r="210" spans="3:12" x14ac:dyDescent="0.3">
      <c r="C210" s="12">
        <v>206</v>
      </c>
      <c r="D210" s="13" t="s">
        <v>243</v>
      </c>
      <c r="E210" s="14" t="s">
        <v>39</v>
      </c>
      <c r="F210" s="15">
        <v>211233</v>
      </c>
      <c r="G210" s="16">
        <v>226</v>
      </c>
      <c r="H210" s="22">
        <v>52345.2</v>
      </c>
      <c r="I210" s="23">
        <v>0.13100000000000001</v>
      </c>
      <c r="J210" s="24">
        <v>3520.4</v>
      </c>
      <c r="K210" s="25">
        <v>0.13700000000000001</v>
      </c>
      <c r="L210" s="26">
        <v>86133.1</v>
      </c>
    </row>
    <row r="211" spans="3:12" x14ac:dyDescent="0.3">
      <c r="C211" s="12">
        <v>207</v>
      </c>
      <c r="D211" s="13" t="s">
        <v>244</v>
      </c>
      <c r="E211" s="14" t="s">
        <v>39</v>
      </c>
      <c r="F211" s="15">
        <v>218923</v>
      </c>
      <c r="G211" s="16">
        <v>196</v>
      </c>
      <c r="H211" s="22">
        <v>52272</v>
      </c>
      <c r="I211" s="23">
        <v>1.2999999999999999E-2</v>
      </c>
      <c r="J211" s="24">
        <v>-208.9</v>
      </c>
      <c r="K211" s="25" t="s">
        <v>15</v>
      </c>
      <c r="L211" s="26">
        <v>45172.5</v>
      </c>
    </row>
    <row r="212" spans="3:12" x14ac:dyDescent="0.3">
      <c r="C212" s="12">
        <v>208</v>
      </c>
      <c r="D212" s="13" t="s">
        <v>245</v>
      </c>
      <c r="E212" s="14" t="s">
        <v>24</v>
      </c>
      <c r="F212" s="15">
        <v>318528</v>
      </c>
      <c r="G212" s="16">
        <v>211</v>
      </c>
      <c r="H212" s="22">
        <v>52004.1</v>
      </c>
      <c r="I212" s="23">
        <v>8.1000000000000003E-2</v>
      </c>
      <c r="J212" s="24">
        <v>623.1</v>
      </c>
      <c r="K212" s="25">
        <v>-0.25800000000000001</v>
      </c>
      <c r="L212" s="26">
        <v>66896.399999999994</v>
      </c>
    </row>
    <row r="213" spans="3:12" x14ac:dyDescent="0.3">
      <c r="C213" s="12">
        <v>209</v>
      </c>
      <c r="D213" s="13" t="s">
        <v>246</v>
      </c>
      <c r="E213" s="14" t="s">
        <v>26</v>
      </c>
      <c r="F213" s="15">
        <v>86659</v>
      </c>
      <c r="G213" s="16">
        <v>192</v>
      </c>
      <c r="H213" s="22">
        <v>51728</v>
      </c>
      <c r="I213" s="23">
        <v>-6.0000000000000001E-3</v>
      </c>
      <c r="J213" s="24">
        <v>6554.1</v>
      </c>
      <c r="K213" s="25">
        <v>-1.0999999999999999E-2</v>
      </c>
      <c r="L213" s="26">
        <v>1840238.1</v>
      </c>
    </row>
    <row r="214" spans="3:12" x14ac:dyDescent="0.3">
      <c r="C214" s="12">
        <v>210</v>
      </c>
      <c r="D214" s="13" t="s">
        <v>247</v>
      </c>
      <c r="E214" s="14" t="s">
        <v>215</v>
      </c>
      <c r="F214" s="15">
        <v>130000</v>
      </c>
      <c r="G214" s="16">
        <v>299</v>
      </c>
      <c r="H214" s="22">
        <v>51394.400000000001</v>
      </c>
      <c r="I214" s="23">
        <v>0.35599999999999998</v>
      </c>
      <c r="J214" s="24">
        <v>1673.6</v>
      </c>
      <c r="K214" s="25">
        <v>0.38400000000000001</v>
      </c>
      <c r="L214" s="26">
        <v>23140.6</v>
      </c>
    </row>
    <row r="215" spans="3:12" x14ac:dyDescent="0.3">
      <c r="C215" s="12">
        <v>211</v>
      </c>
      <c r="D215" s="13" t="s">
        <v>248</v>
      </c>
      <c r="E215" s="14" t="s">
        <v>11</v>
      </c>
      <c r="F215" s="15">
        <v>160064</v>
      </c>
      <c r="G215" s="16">
        <v>234</v>
      </c>
      <c r="H215" s="22">
        <v>51245.599999999999</v>
      </c>
      <c r="I215" s="23">
        <v>0.123</v>
      </c>
      <c r="J215" s="24">
        <v>573</v>
      </c>
      <c r="K215" s="25">
        <v>0.17100000000000001</v>
      </c>
      <c r="L215" s="26">
        <v>43756.6</v>
      </c>
    </row>
    <row r="216" spans="3:12" x14ac:dyDescent="0.3">
      <c r="C216" s="12">
        <v>212</v>
      </c>
      <c r="D216" s="13" t="s">
        <v>249</v>
      </c>
      <c r="E216" s="14" t="s">
        <v>11</v>
      </c>
      <c r="F216" s="15">
        <v>57000</v>
      </c>
      <c r="G216" s="16">
        <v>240</v>
      </c>
      <c r="H216" s="22">
        <v>51037.9</v>
      </c>
      <c r="I216" s="23">
        <v>0.125</v>
      </c>
      <c r="J216" s="24">
        <v>596.29999999999995</v>
      </c>
      <c r="K216" s="25" t="s">
        <v>15</v>
      </c>
      <c r="L216" s="26">
        <v>29988.5</v>
      </c>
    </row>
    <row r="217" spans="3:12" x14ac:dyDescent="0.3">
      <c r="C217" s="12">
        <v>213</v>
      </c>
      <c r="D217" s="13" t="s">
        <v>250</v>
      </c>
      <c r="E217" s="14" t="s">
        <v>11</v>
      </c>
      <c r="F217" s="15">
        <v>59659</v>
      </c>
      <c r="G217" s="16">
        <v>237</v>
      </c>
      <c r="H217" s="22">
        <v>50991.4</v>
      </c>
      <c r="I217" s="23">
        <v>0.121</v>
      </c>
      <c r="J217" s="24">
        <v>9164.5</v>
      </c>
      <c r="K217" s="25">
        <v>8.3000000000000004E-2</v>
      </c>
      <c r="L217" s="26">
        <v>977563.4</v>
      </c>
    </row>
    <row r="218" spans="3:12" x14ac:dyDescent="0.3">
      <c r="C218" s="12">
        <v>214</v>
      </c>
      <c r="D218" s="13" t="s">
        <v>251</v>
      </c>
      <c r="E218" s="14" t="s">
        <v>11</v>
      </c>
      <c r="F218" s="15">
        <v>118656</v>
      </c>
      <c r="G218" s="16">
        <v>239</v>
      </c>
      <c r="H218" s="22">
        <v>50920.6</v>
      </c>
      <c r="I218" s="23">
        <v>0.122</v>
      </c>
      <c r="J218" s="24">
        <v>-77.8</v>
      </c>
      <c r="K218" s="25" t="s">
        <v>15</v>
      </c>
      <c r="L218" s="26">
        <v>63725.2</v>
      </c>
    </row>
    <row r="219" spans="3:12" x14ac:dyDescent="0.3">
      <c r="C219" s="12">
        <v>215</v>
      </c>
      <c r="D219" s="13" t="s">
        <v>252</v>
      </c>
      <c r="E219" s="14" t="s">
        <v>24</v>
      </c>
      <c r="F219" s="15">
        <v>161096</v>
      </c>
      <c r="G219" s="16">
        <v>218</v>
      </c>
      <c r="H219" s="22">
        <v>50856.1</v>
      </c>
      <c r="I219" s="23">
        <v>7.2999999999999995E-2</v>
      </c>
      <c r="J219" s="24">
        <v>9.5</v>
      </c>
      <c r="K219" s="25" t="s">
        <v>15</v>
      </c>
      <c r="L219" s="26">
        <v>39334.300000000003</v>
      </c>
    </row>
    <row r="220" spans="3:12" x14ac:dyDescent="0.3">
      <c r="C220" s="12">
        <v>216</v>
      </c>
      <c r="D220" s="13" t="s">
        <v>253</v>
      </c>
      <c r="E220" s="14" t="s">
        <v>11</v>
      </c>
      <c r="F220" s="15">
        <v>55692</v>
      </c>
      <c r="G220" s="16">
        <v>227</v>
      </c>
      <c r="H220" s="22">
        <v>50545.7</v>
      </c>
      <c r="I220" s="23">
        <v>9.1999999999999998E-2</v>
      </c>
      <c r="J220" s="24">
        <v>8453</v>
      </c>
      <c r="K220" s="25">
        <v>5.2999999999999999E-2</v>
      </c>
      <c r="L220" s="26">
        <v>916091</v>
      </c>
    </row>
    <row r="221" spans="3:12" x14ac:dyDescent="0.3">
      <c r="C221" s="12">
        <v>217</v>
      </c>
      <c r="D221" s="13" t="s">
        <v>254</v>
      </c>
      <c r="E221" s="14" t="s">
        <v>21</v>
      </c>
      <c r="F221" s="15">
        <v>98996</v>
      </c>
      <c r="G221" s="16">
        <v>158</v>
      </c>
      <c r="H221" s="22">
        <v>50532.4</v>
      </c>
      <c r="I221" s="23">
        <v>-0.156</v>
      </c>
      <c r="J221" s="24">
        <v>-9281.1</v>
      </c>
      <c r="K221" s="25">
        <v>-4.2569999999999997</v>
      </c>
      <c r="L221" s="26">
        <v>160391.20000000001</v>
      </c>
    </row>
    <row r="222" spans="3:12" x14ac:dyDescent="0.3">
      <c r="C222" s="12">
        <v>218</v>
      </c>
      <c r="D222" s="13" t="s">
        <v>255</v>
      </c>
      <c r="E222" s="14" t="s">
        <v>9</v>
      </c>
      <c r="F222" s="15">
        <v>60348</v>
      </c>
      <c r="G222" s="16">
        <v>249</v>
      </c>
      <c r="H222" s="22">
        <v>50193</v>
      </c>
      <c r="I222" s="23">
        <v>0.15</v>
      </c>
      <c r="J222" s="24">
        <v>8748</v>
      </c>
      <c r="K222" s="25">
        <v>0.432</v>
      </c>
      <c r="L222" s="26">
        <v>853531</v>
      </c>
    </row>
    <row r="223" spans="3:12" x14ac:dyDescent="0.3">
      <c r="C223" s="12">
        <v>219</v>
      </c>
      <c r="D223" s="13" t="s">
        <v>256</v>
      </c>
      <c r="E223" s="14" t="s">
        <v>98</v>
      </c>
      <c r="F223" s="15">
        <v>230086</v>
      </c>
      <c r="G223" s="16">
        <v>199</v>
      </c>
      <c r="H223" s="22">
        <v>49709.7</v>
      </c>
      <c r="I223" s="23">
        <v>-2.8000000000000001E-2</v>
      </c>
      <c r="J223" s="24">
        <v>6.9</v>
      </c>
      <c r="K223" s="25">
        <v>-0.95899999999999996</v>
      </c>
      <c r="L223" s="26">
        <v>29454.7</v>
      </c>
    </row>
    <row r="224" spans="3:12" x14ac:dyDescent="0.3">
      <c r="C224" s="12">
        <v>220</v>
      </c>
      <c r="D224" s="13" t="s">
        <v>257</v>
      </c>
      <c r="E224" s="14" t="s">
        <v>11</v>
      </c>
      <c r="F224" s="15">
        <v>124846</v>
      </c>
      <c r="G224" s="16">
        <v>267</v>
      </c>
      <c r="H224" s="22">
        <v>49665.4</v>
      </c>
      <c r="I224" s="23">
        <v>0.20599999999999999</v>
      </c>
      <c r="J224" s="24">
        <v>1969.3</v>
      </c>
      <c r="K224" s="25">
        <v>8.2000000000000003E-2</v>
      </c>
      <c r="L224" s="26">
        <v>48564.800000000003</v>
      </c>
    </row>
    <row r="225" spans="3:12" x14ac:dyDescent="0.3">
      <c r="C225" s="12">
        <v>221</v>
      </c>
      <c r="D225" s="13" t="s">
        <v>258</v>
      </c>
      <c r="E225" s="14" t="s">
        <v>98</v>
      </c>
      <c r="F225" s="15">
        <v>86772</v>
      </c>
      <c r="G225" s="16">
        <v>166</v>
      </c>
      <c r="H225" s="22">
        <v>49612.3</v>
      </c>
      <c r="I225" s="23">
        <v>-0.14599999999999999</v>
      </c>
      <c r="J225" s="24">
        <v>4537.5</v>
      </c>
      <c r="K225" s="25">
        <v>-0.152</v>
      </c>
      <c r="L225" s="26">
        <v>336888.4</v>
      </c>
    </row>
    <row r="226" spans="3:12" x14ac:dyDescent="0.3">
      <c r="C226" s="12">
        <v>222</v>
      </c>
      <c r="D226" s="13" t="s">
        <v>259</v>
      </c>
      <c r="E226" s="14" t="s">
        <v>26</v>
      </c>
      <c r="F226" s="15">
        <v>41467</v>
      </c>
      <c r="G226" s="16">
        <v>221</v>
      </c>
      <c r="H226" s="22">
        <v>49609.599999999999</v>
      </c>
      <c r="I226" s="23">
        <v>5.2999999999999999E-2</v>
      </c>
      <c r="J226" s="24">
        <v>1738</v>
      </c>
      <c r="K226" s="25">
        <v>0.25</v>
      </c>
      <c r="L226" s="26">
        <v>209022.7</v>
      </c>
    </row>
    <row r="227" spans="3:12" x14ac:dyDescent="0.3">
      <c r="C227" s="12">
        <v>223</v>
      </c>
      <c r="D227" s="13" t="s">
        <v>260</v>
      </c>
      <c r="E227" s="14" t="s">
        <v>39</v>
      </c>
      <c r="F227" s="15">
        <v>100245</v>
      </c>
      <c r="G227" s="16">
        <v>151</v>
      </c>
      <c r="H227" s="22">
        <v>49529.3</v>
      </c>
      <c r="I227" s="23">
        <v>-0.19</v>
      </c>
      <c r="J227" s="24">
        <v>3571.2</v>
      </c>
      <c r="K227" s="25">
        <v>4.8000000000000001E-2</v>
      </c>
      <c r="L227" s="26">
        <v>1456097.4</v>
      </c>
    </row>
    <row r="228" spans="3:12" x14ac:dyDescent="0.3">
      <c r="C228" s="12">
        <v>224</v>
      </c>
      <c r="D228" s="13" t="s">
        <v>261</v>
      </c>
      <c r="E228" s="14" t="s">
        <v>26</v>
      </c>
      <c r="F228" s="15">
        <v>40848</v>
      </c>
      <c r="G228" s="16">
        <v>209</v>
      </c>
      <c r="H228" s="22">
        <v>49395.7</v>
      </c>
      <c r="I228" s="23">
        <v>1.4E-2</v>
      </c>
      <c r="J228" s="24">
        <v>2476.5</v>
      </c>
      <c r="K228" s="25">
        <v>-3.4000000000000002E-2</v>
      </c>
      <c r="L228" s="26">
        <v>203590.9</v>
      </c>
    </row>
    <row r="229" spans="3:12" x14ac:dyDescent="0.3">
      <c r="C229" s="12">
        <v>225</v>
      </c>
      <c r="D229" s="13" t="s">
        <v>262</v>
      </c>
      <c r="E229" s="14" t="s">
        <v>9</v>
      </c>
      <c r="F229" s="15">
        <v>74200</v>
      </c>
      <c r="G229" s="16">
        <v>212</v>
      </c>
      <c r="H229" s="22">
        <v>49330</v>
      </c>
      <c r="I229" s="23">
        <v>2.8000000000000001E-2</v>
      </c>
      <c r="J229" s="24">
        <v>110</v>
      </c>
      <c r="K229" s="25">
        <v>-0.98899999999999999</v>
      </c>
      <c r="L229" s="26">
        <v>108784</v>
      </c>
    </row>
    <row r="230" spans="3:12" x14ac:dyDescent="0.3">
      <c r="C230" s="12">
        <v>226</v>
      </c>
      <c r="D230" s="13" t="s">
        <v>263</v>
      </c>
      <c r="E230" s="14" t="s">
        <v>39</v>
      </c>
      <c r="F230" s="15">
        <v>181001</v>
      </c>
      <c r="G230" s="16">
        <v>231</v>
      </c>
      <c r="H230" s="22">
        <v>49300.4</v>
      </c>
      <c r="I230" s="23">
        <v>7.1999999999999995E-2</v>
      </c>
      <c r="J230" s="24">
        <v>495.7</v>
      </c>
      <c r="K230" s="25">
        <v>-0.71899999999999997</v>
      </c>
      <c r="L230" s="26">
        <v>50340</v>
      </c>
    </row>
    <row r="231" spans="3:12" x14ac:dyDescent="0.3">
      <c r="C231" s="12">
        <v>227</v>
      </c>
      <c r="D231" s="13" t="s">
        <v>264</v>
      </c>
      <c r="E231" s="14" t="s">
        <v>32</v>
      </c>
      <c r="F231" s="15">
        <v>52578</v>
      </c>
      <c r="G231" s="16">
        <v>219</v>
      </c>
      <c r="H231" s="22">
        <v>49238.400000000001</v>
      </c>
      <c r="I231" s="23">
        <v>0.04</v>
      </c>
      <c r="J231" s="24">
        <v>1050.7</v>
      </c>
      <c r="K231" s="25">
        <v>0.22700000000000001</v>
      </c>
      <c r="L231" s="26">
        <v>46416.2</v>
      </c>
    </row>
    <row r="232" spans="3:12" x14ac:dyDescent="0.3">
      <c r="C232" s="12">
        <v>228</v>
      </c>
      <c r="D232" s="13" t="s">
        <v>265</v>
      </c>
      <c r="E232" s="14" t="s">
        <v>39</v>
      </c>
      <c r="F232" s="15">
        <v>150711</v>
      </c>
      <c r="G232" s="16">
        <v>225</v>
      </c>
      <c r="H232" s="22">
        <v>48836.5</v>
      </c>
      <c r="I232" s="23">
        <v>5.3999999999999999E-2</v>
      </c>
      <c r="J232" s="24">
        <v>2306</v>
      </c>
      <c r="K232" s="25">
        <v>7.2999999999999995E-2</v>
      </c>
      <c r="L232" s="26">
        <v>110404.7</v>
      </c>
    </row>
    <row r="233" spans="3:12" x14ac:dyDescent="0.3">
      <c r="C233" s="12">
        <v>229</v>
      </c>
      <c r="D233" s="13" t="s">
        <v>266</v>
      </c>
      <c r="E233" s="14" t="s">
        <v>9</v>
      </c>
      <c r="F233" s="15">
        <v>73800</v>
      </c>
      <c r="G233" s="16">
        <v>263</v>
      </c>
      <c r="H233" s="22">
        <v>48650</v>
      </c>
      <c r="I233" s="23">
        <v>0.16900000000000001</v>
      </c>
      <c r="J233" s="24">
        <v>2637</v>
      </c>
      <c r="K233" s="25">
        <v>0.17899999999999999</v>
      </c>
      <c r="L233" s="26">
        <v>153226</v>
      </c>
    </row>
    <row r="234" spans="3:12" x14ac:dyDescent="0.3">
      <c r="C234" s="12">
        <v>230</v>
      </c>
      <c r="D234" s="13" t="s">
        <v>267</v>
      </c>
      <c r="E234" s="14" t="s">
        <v>26</v>
      </c>
      <c r="F234" s="15">
        <v>171992</v>
      </c>
      <c r="G234" s="16">
        <v>229</v>
      </c>
      <c r="H234" s="22">
        <v>48368</v>
      </c>
      <c r="I234" s="23">
        <v>4.9000000000000002E-2</v>
      </c>
      <c r="J234" s="24">
        <v>2295.6</v>
      </c>
      <c r="K234" s="25">
        <v>-0.20699999999999999</v>
      </c>
      <c r="L234" s="26">
        <v>52339.5</v>
      </c>
    </row>
    <row r="235" spans="3:12" x14ac:dyDescent="0.3">
      <c r="C235" s="12">
        <v>231</v>
      </c>
      <c r="D235" s="13" t="s">
        <v>268</v>
      </c>
      <c r="E235" s="14" t="s">
        <v>26</v>
      </c>
      <c r="F235" s="15">
        <v>65662</v>
      </c>
      <c r="G235" s="16">
        <v>250</v>
      </c>
      <c r="H235" s="22">
        <v>48155.7</v>
      </c>
      <c r="I235" s="23">
        <v>0.105</v>
      </c>
      <c r="J235" s="24">
        <v>2890.9</v>
      </c>
      <c r="K235" s="25">
        <v>3.7999999999999999E-2</v>
      </c>
      <c r="L235" s="26">
        <v>71532.7</v>
      </c>
    </row>
    <row r="236" spans="3:12" x14ac:dyDescent="0.3">
      <c r="C236" s="12">
        <v>232</v>
      </c>
      <c r="D236" s="13" t="s">
        <v>269</v>
      </c>
      <c r="E236" s="14" t="s">
        <v>11</v>
      </c>
      <c r="F236" s="15">
        <v>58338</v>
      </c>
      <c r="G236" s="16">
        <v>251</v>
      </c>
      <c r="H236" s="22">
        <v>47981.3</v>
      </c>
      <c r="I236" s="23">
        <v>0.108</v>
      </c>
      <c r="J236" s="24">
        <v>7608.4</v>
      </c>
      <c r="K236" s="25">
        <v>3.2000000000000001E-2</v>
      </c>
      <c r="L236" s="26">
        <v>873155.3</v>
      </c>
    </row>
    <row r="237" spans="3:12" x14ac:dyDescent="0.3">
      <c r="C237" s="12">
        <v>233</v>
      </c>
      <c r="D237" s="13" t="s">
        <v>270</v>
      </c>
      <c r="E237" s="14" t="s">
        <v>232</v>
      </c>
      <c r="F237" s="15">
        <v>201522</v>
      </c>
      <c r="G237" s="16">
        <v>228</v>
      </c>
      <c r="H237" s="22">
        <v>47842.1</v>
      </c>
      <c r="I237" s="23">
        <v>3.5999999999999997E-2</v>
      </c>
      <c r="J237" s="24">
        <v>1335.7</v>
      </c>
      <c r="K237" s="25">
        <v>0.155</v>
      </c>
      <c r="L237" s="26">
        <v>17402.3</v>
      </c>
    </row>
    <row r="238" spans="3:12" x14ac:dyDescent="0.3">
      <c r="C238" s="12">
        <v>234</v>
      </c>
      <c r="D238" s="13" t="s">
        <v>271</v>
      </c>
      <c r="E238" s="14" t="s">
        <v>110</v>
      </c>
      <c r="F238" s="15">
        <v>125627</v>
      </c>
      <c r="G238" s="16">
        <v>224</v>
      </c>
      <c r="H238" s="22">
        <v>47608</v>
      </c>
      <c r="I238" s="23">
        <v>2.4E-2</v>
      </c>
      <c r="J238" s="24">
        <v>6283.2</v>
      </c>
      <c r="K238" s="25">
        <v>0.58399999999999996</v>
      </c>
      <c r="L238" s="26">
        <v>773455.5</v>
      </c>
    </row>
    <row r="239" spans="3:12" x14ac:dyDescent="0.3">
      <c r="C239" s="12">
        <v>235</v>
      </c>
      <c r="D239" s="13" t="s">
        <v>272</v>
      </c>
      <c r="E239" s="14" t="s">
        <v>9</v>
      </c>
      <c r="F239" s="15">
        <v>49600</v>
      </c>
      <c r="G239" s="16">
        <v>207</v>
      </c>
      <c r="H239" s="22">
        <v>47389</v>
      </c>
      <c r="I239" s="23">
        <v>-4.2999999999999997E-2</v>
      </c>
      <c r="J239" s="24">
        <v>-6</v>
      </c>
      <c r="K239" s="25" t="s">
        <v>15</v>
      </c>
      <c r="L239" s="26">
        <v>491984</v>
      </c>
    </row>
    <row r="240" spans="3:12" x14ac:dyDescent="0.3">
      <c r="C240" s="12">
        <v>236</v>
      </c>
      <c r="D240" s="13" t="s">
        <v>273</v>
      </c>
      <c r="E240" s="14" t="s">
        <v>133</v>
      </c>
      <c r="F240" s="15">
        <v>257252</v>
      </c>
      <c r="G240" s="16">
        <v>216</v>
      </c>
      <c r="H240" s="22">
        <v>47286</v>
      </c>
      <c r="I240" s="23">
        <v>-6.0000000000000001E-3</v>
      </c>
      <c r="J240" s="24">
        <v>328.8</v>
      </c>
      <c r="K240" s="25" t="s">
        <v>15</v>
      </c>
      <c r="L240" s="26">
        <v>561369.59999999998</v>
      </c>
    </row>
    <row r="241" spans="3:12" x14ac:dyDescent="0.3">
      <c r="C241" s="12">
        <v>237</v>
      </c>
      <c r="D241" s="13" t="s">
        <v>274</v>
      </c>
      <c r="E241" s="14" t="s">
        <v>11</v>
      </c>
      <c r="F241" s="15">
        <v>54309</v>
      </c>
      <c r="G241" s="16">
        <v>331</v>
      </c>
      <c r="H241" s="22">
        <v>47272.7</v>
      </c>
      <c r="I241" s="23">
        <v>0.34399999999999997</v>
      </c>
      <c r="J241" s="24">
        <v>11900.6</v>
      </c>
      <c r="K241" s="25">
        <v>0.125</v>
      </c>
      <c r="L241" s="26">
        <v>105382</v>
      </c>
    </row>
    <row r="242" spans="3:12" x14ac:dyDescent="0.3">
      <c r="C242" s="12">
        <v>238</v>
      </c>
      <c r="D242" s="13" t="s">
        <v>275</v>
      </c>
      <c r="E242" s="14" t="s">
        <v>34</v>
      </c>
      <c r="F242" s="15">
        <v>52267</v>
      </c>
      <c r="G242" s="16">
        <v>142</v>
      </c>
      <c r="H242" s="22">
        <v>47180</v>
      </c>
      <c r="I242" s="23">
        <v>-0.26200000000000001</v>
      </c>
      <c r="J242" s="24">
        <v>3716</v>
      </c>
      <c r="K242" s="25">
        <v>0.23699999999999999</v>
      </c>
      <c r="L242" s="26">
        <v>395342</v>
      </c>
    </row>
    <row r="243" spans="3:12" x14ac:dyDescent="0.3">
      <c r="C243" s="12">
        <v>239</v>
      </c>
      <c r="D243" s="13" t="s">
        <v>276</v>
      </c>
      <c r="E243" s="14" t="s">
        <v>24</v>
      </c>
      <c r="F243" s="15">
        <v>91737</v>
      </c>
      <c r="G243" s="16">
        <v>223</v>
      </c>
      <c r="H243" s="22">
        <v>46969.5</v>
      </c>
      <c r="I243" s="23">
        <v>0.01</v>
      </c>
      <c r="J243" s="24">
        <v>315.10000000000002</v>
      </c>
      <c r="K243" s="25" t="s">
        <v>15</v>
      </c>
      <c r="L243" s="26">
        <v>1540920.6</v>
      </c>
    </row>
    <row r="244" spans="3:12" x14ac:dyDescent="0.3">
      <c r="C244" s="12">
        <v>240</v>
      </c>
      <c r="D244" s="13" t="s">
        <v>277</v>
      </c>
      <c r="E244" s="14" t="s">
        <v>24</v>
      </c>
      <c r="F244" s="15">
        <v>116998</v>
      </c>
      <c r="G244" s="16">
        <v>193</v>
      </c>
      <c r="H244" s="22">
        <v>46718.1</v>
      </c>
      <c r="I244" s="23">
        <v>-0.1</v>
      </c>
      <c r="J244" s="24">
        <v>2000.4</v>
      </c>
      <c r="K244" s="25">
        <v>-0.75800000000000001</v>
      </c>
      <c r="L244" s="26">
        <v>144343.79999999999</v>
      </c>
    </row>
    <row r="245" spans="3:12" x14ac:dyDescent="0.3">
      <c r="C245" s="12">
        <v>241</v>
      </c>
      <c r="D245" s="13" t="s">
        <v>278</v>
      </c>
      <c r="E245" s="14" t="s">
        <v>9</v>
      </c>
      <c r="F245" s="15">
        <v>229000</v>
      </c>
      <c r="G245" s="16">
        <v>215</v>
      </c>
      <c r="H245" s="22">
        <v>46677</v>
      </c>
      <c r="I245" s="23">
        <v>-0.02</v>
      </c>
      <c r="J245" s="24">
        <v>3787</v>
      </c>
      <c r="K245" s="25">
        <v>0.70899999999999996</v>
      </c>
      <c r="L245" s="26">
        <v>39207</v>
      </c>
    </row>
    <row r="246" spans="3:12" x14ac:dyDescent="0.3">
      <c r="C246" s="12">
        <v>242</v>
      </c>
      <c r="D246" s="13" t="s">
        <v>279</v>
      </c>
      <c r="E246" s="14" t="s">
        <v>11</v>
      </c>
      <c r="F246" s="15">
        <v>97527</v>
      </c>
      <c r="G246" s="16">
        <v>312</v>
      </c>
      <c r="H246" s="22">
        <v>46207.1</v>
      </c>
      <c r="I246" s="23">
        <v>0.249</v>
      </c>
      <c r="J246" s="24">
        <v>1495.9</v>
      </c>
      <c r="K246" s="25">
        <v>0.29799999999999999</v>
      </c>
      <c r="L246" s="26">
        <v>158364.29999999999</v>
      </c>
    </row>
    <row r="247" spans="3:12" x14ac:dyDescent="0.3">
      <c r="C247" s="12">
        <v>243</v>
      </c>
      <c r="D247" s="13" t="s">
        <v>280</v>
      </c>
      <c r="E247" s="14" t="s">
        <v>11</v>
      </c>
      <c r="F247" s="15">
        <v>165274</v>
      </c>
      <c r="G247" s="16">
        <v>245</v>
      </c>
      <c r="H247" s="22">
        <v>46114.400000000001</v>
      </c>
      <c r="I247" s="23">
        <v>3.7999999999999999E-2</v>
      </c>
      <c r="J247" s="24">
        <v>930.2</v>
      </c>
      <c r="K247" s="25">
        <v>0.29799999999999999</v>
      </c>
      <c r="L247" s="26">
        <v>73372.600000000006</v>
      </c>
    </row>
    <row r="248" spans="3:12" x14ac:dyDescent="0.3">
      <c r="C248" s="12">
        <v>244</v>
      </c>
      <c r="D248" s="13" t="s">
        <v>281</v>
      </c>
      <c r="E248" s="14" t="s">
        <v>11</v>
      </c>
      <c r="F248" s="15">
        <v>115281</v>
      </c>
      <c r="G248" s="16">
        <v>280</v>
      </c>
      <c r="H248" s="22">
        <v>45925.7</v>
      </c>
      <c r="I248" s="23">
        <v>0.14899999999999999</v>
      </c>
      <c r="J248" s="24">
        <v>4468.7</v>
      </c>
      <c r="K248" s="25">
        <v>0.106</v>
      </c>
      <c r="L248" s="26">
        <v>203620.6</v>
      </c>
    </row>
    <row r="249" spans="3:12" x14ac:dyDescent="0.3">
      <c r="C249" s="12">
        <v>245</v>
      </c>
      <c r="D249" s="13" t="s">
        <v>282</v>
      </c>
      <c r="E249" s="14" t="s">
        <v>26</v>
      </c>
      <c r="F249" s="15">
        <v>41996</v>
      </c>
      <c r="G249" s="16">
        <v>236</v>
      </c>
      <c r="H249" s="22">
        <v>45820.800000000003</v>
      </c>
      <c r="I249" s="23">
        <v>7.0000000000000001E-3</v>
      </c>
      <c r="J249" s="24">
        <v>5570.9</v>
      </c>
      <c r="K249" s="25">
        <v>7.8E-2</v>
      </c>
      <c r="L249" s="26">
        <v>66236.7</v>
      </c>
    </row>
    <row r="250" spans="3:12" x14ac:dyDescent="0.3">
      <c r="C250" s="12">
        <v>246</v>
      </c>
      <c r="D250" s="13" t="s">
        <v>283</v>
      </c>
      <c r="E250" s="14" t="s">
        <v>232</v>
      </c>
      <c r="F250" s="15">
        <v>27161</v>
      </c>
      <c r="G250" s="16">
        <v>296</v>
      </c>
      <c r="H250" s="22">
        <v>45809</v>
      </c>
      <c r="I250" s="23">
        <v>0.19700000000000001</v>
      </c>
      <c r="J250" s="24">
        <v>3705</v>
      </c>
      <c r="K250" s="25">
        <v>-0.371</v>
      </c>
      <c r="L250" s="26">
        <v>111993</v>
      </c>
    </row>
    <row r="251" spans="3:12" x14ac:dyDescent="0.3">
      <c r="C251" s="12">
        <v>247</v>
      </c>
      <c r="D251" s="13" t="s">
        <v>284</v>
      </c>
      <c r="E251" s="14" t="s">
        <v>9</v>
      </c>
      <c r="F251" s="15">
        <v>31000</v>
      </c>
      <c r="G251" s="16">
        <v>233</v>
      </c>
      <c r="H251" s="22">
        <v>45743</v>
      </c>
      <c r="I251" s="23">
        <v>-1E-3</v>
      </c>
      <c r="J251" s="24">
        <v>267</v>
      </c>
      <c r="K251" s="25">
        <v>0.66900000000000004</v>
      </c>
      <c r="L251" s="26">
        <v>19425</v>
      </c>
    </row>
    <row r="252" spans="3:12" x14ac:dyDescent="0.3">
      <c r="C252" s="12">
        <v>248</v>
      </c>
      <c r="D252" s="13" t="s">
        <v>285</v>
      </c>
      <c r="E252" s="14" t="s">
        <v>39</v>
      </c>
      <c r="F252" s="15">
        <v>5243</v>
      </c>
      <c r="G252" s="16">
        <v>201</v>
      </c>
      <c r="H252" s="22">
        <v>45461.3</v>
      </c>
      <c r="I252" s="23">
        <v>-0.104</v>
      </c>
      <c r="J252" s="24">
        <v>1612.9</v>
      </c>
      <c r="K252" s="25">
        <v>0.114</v>
      </c>
      <c r="L252" s="26">
        <v>474944.3</v>
      </c>
    </row>
    <row r="253" spans="3:12" x14ac:dyDescent="0.3">
      <c r="C253" s="12">
        <v>249</v>
      </c>
      <c r="D253" s="13" t="s">
        <v>286</v>
      </c>
      <c r="E253" s="14" t="s">
        <v>11</v>
      </c>
      <c r="F253" s="15">
        <v>20142</v>
      </c>
      <c r="G253" s="16">
        <v>270</v>
      </c>
      <c r="H253" s="22">
        <v>45435</v>
      </c>
      <c r="I253" s="23">
        <v>0.11</v>
      </c>
      <c r="J253" s="24">
        <v>362.4</v>
      </c>
      <c r="K253" s="25">
        <v>9.6000000000000002E-2</v>
      </c>
      <c r="L253" s="26">
        <v>12533.7</v>
      </c>
    </row>
    <row r="254" spans="3:12" x14ac:dyDescent="0.3">
      <c r="C254" s="12">
        <v>250</v>
      </c>
      <c r="D254" s="13" t="s">
        <v>287</v>
      </c>
      <c r="E254" s="14" t="s">
        <v>11</v>
      </c>
      <c r="F254" s="15">
        <v>147099</v>
      </c>
      <c r="G254" s="16">
        <v>256</v>
      </c>
      <c r="H254" s="22">
        <v>45424</v>
      </c>
      <c r="I254" s="23">
        <v>6.5000000000000002E-2</v>
      </c>
      <c r="J254" s="24">
        <v>487.8</v>
      </c>
      <c r="K254" s="25">
        <v>3.4000000000000002E-2</v>
      </c>
      <c r="L254" s="26">
        <v>57450.7</v>
      </c>
    </row>
    <row r="255" spans="3:12" x14ac:dyDescent="0.3">
      <c r="C255" s="12">
        <v>251</v>
      </c>
      <c r="D255" s="13" t="s">
        <v>288</v>
      </c>
      <c r="E255" s="14" t="s">
        <v>11</v>
      </c>
      <c r="F255" s="15">
        <v>124965</v>
      </c>
      <c r="G255" s="16">
        <v>222</v>
      </c>
      <c r="H255" s="22">
        <v>45383.8</v>
      </c>
      <c r="I255" s="23">
        <v>-2.8000000000000001E-2</v>
      </c>
      <c r="J255" s="24">
        <v>112.7</v>
      </c>
      <c r="K255" s="25" t="s">
        <v>15</v>
      </c>
      <c r="L255" s="26">
        <v>93408.3</v>
      </c>
    </row>
    <row r="256" spans="3:12" x14ac:dyDescent="0.3">
      <c r="C256" s="12">
        <v>252</v>
      </c>
      <c r="D256" s="13" t="s">
        <v>289</v>
      </c>
      <c r="E256" s="14" t="s">
        <v>18</v>
      </c>
      <c r="F256" s="15">
        <v>33000</v>
      </c>
      <c r="G256" s="16">
        <v>281</v>
      </c>
      <c r="H256" s="22">
        <v>45096.4</v>
      </c>
      <c r="I256" s="23">
        <v>0.129</v>
      </c>
      <c r="J256" s="24">
        <v>5738.3</v>
      </c>
      <c r="K256" s="25">
        <v>0.16800000000000001</v>
      </c>
      <c r="L256" s="26">
        <v>85231.2</v>
      </c>
    </row>
    <row r="257" spans="3:12" x14ac:dyDescent="0.3">
      <c r="C257" s="12">
        <v>253</v>
      </c>
      <c r="D257" s="13" t="s">
        <v>290</v>
      </c>
      <c r="E257" s="14" t="s">
        <v>291</v>
      </c>
      <c r="F257" s="15">
        <v>98652</v>
      </c>
      <c r="G257" s="16">
        <v>286</v>
      </c>
      <c r="H257" s="22">
        <v>44957</v>
      </c>
      <c r="I257" s="23">
        <v>0.14799999999999999</v>
      </c>
      <c r="J257" s="24">
        <v>2863.9</v>
      </c>
      <c r="K257" s="25">
        <v>0.16600000000000001</v>
      </c>
      <c r="L257" s="26">
        <v>53558.6</v>
      </c>
    </row>
    <row r="258" spans="3:12" x14ac:dyDescent="0.3">
      <c r="C258" s="12">
        <v>254</v>
      </c>
      <c r="D258" s="13" t="s">
        <v>292</v>
      </c>
      <c r="E258" s="14" t="s">
        <v>11</v>
      </c>
      <c r="F258" s="15">
        <v>104300</v>
      </c>
      <c r="G258" s="16">
        <v>332</v>
      </c>
      <c r="H258" s="22">
        <v>44912.6</v>
      </c>
      <c r="I258" s="23">
        <v>0.27900000000000003</v>
      </c>
      <c r="J258" s="24">
        <v>5105.7</v>
      </c>
      <c r="K258" s="25">
        <v>0.23</v>
      </c>
      <c r="L258" s="26">
        <v>222652.2</v>
      </c>
    </row>
    <row r="259" spans="3:12" x14ac:dyDescent="0.3">
      <c r="C259" s="12">
        <v>255</v>
      </c>
      <c r="D259" s="13" t="s">
        <v>293</v>
      </c>
      <c r="E259" s="14" t="s">
        <v>65</v>
      </c>
      <c r="F259" s="15">
        <v>293752</v>
      </c>
      <c r="G259" s="16">
        <v>205</v>
      </c>
      <c r="H259" s="22">
        <v>44898.400000000001</v>
      </c>
      <c r="I259" s="23">
        <v>-9.7000000000000003E-2</v>
      </c>
      <c r="J259" s="24">
        <v>13268.5</v>
      </c>
      <c r="K259" s="25">
        <v>3.1E-2</v>
      </c>
      <c r="L259" s="26">
        <v>450270</v>
      </c>
    </row>
    <row r="260" spans="3:12" x14ac:dyDescent="0.3">
      <c r="C260" s="12">
        <v>256</v>
      </c>
      <c r="D260" s="13" t="s">
        <v>294</v>
      </c>
      <c r="E260" s="14" t="s">
        <v>215</v>
      </c>
      <c r="F260" s="15">
        <v>81870</v>
      </c>
      <c r="G260" s="16">
        <v>292</v>
      </c>
      <c r="H260" s="22">
        <v>44609.3</v>
      </c>
      <c r="I260" s="23">
        <v>0.157</v>
      </c>
      <c r="J260" s="24">
        <v>9635.7999999999993</v>
      </c>
      <c r="K260" s="25">
        <v>0.10299999999999999</v>
      </c>
      <c r="L260" s="26">
        <v>1016475.5</v>
      </c>
    </row>
    <row r="261" spans="3:12" x14ac:dyDescent="0.3">
      <c r="C261" s="12">
        <v>257</v>
      </c>
      <c r="D261" s="13" t="s">
        <v>295</v>
      </c>
      <c r="E261" s="14" t="s">
        <v>9</v>
      </c>
      <c r="F261" s="15">
        <v>128900</v>
      </c>
      <c r="G261" s="16">
        <v>260</v>
      </c>
      <c r="H261" s="22">
        <v>44541</v>
      </c>
      <c r="I261" s="23">
        <v>5.5E-2</v>
      </c>
      <c r="J261" s="24">
        <v>1412</v>
      </c>
      <c r="K261" s="25">
        <v>-0.26400000000000001</v>
      </c>
      <c r="L261" s="26">
        <v>60580</v>
      </c>
    </row>
    <row r="262" spans="3:12" x14ac:dyDescent="0.3">
      <c r="C262" s="12">
        <v>258</v>
      </c>
      <c r="D262" s="13" t="s">
        <v>296</v>
      </c>
      <c r="E262" s="14" t="s">
        <v>42</v>
      </c>
      <c r="F262" s="15">
        <v>90000</v>
      </c>
      <c r="G262" s="16">
        <v>248</v>
      </c>
      <c r="H262" s="22">
        <v>44497.7</v>
      </c>
      <c r="I262" s="23">
        <v>1.4999999999999999E-2</v>
      </c>
      <c r="J262" s="24">
        <v>1128</v>
      </c>
      <c r="K262" s="25">
        <v>-7.4999999999999997E-2</v>
      </c>
      <c r="L262" s="26">
        <v>45679.9</v>
      </c>
    </row>
    <row r="263" spans="3:12" x14ac:dyDescent="0.3">
      <c r="C263" s="12">
        <v>259</v>
      </c>
      <c r="D263" s="13" t="s">
        <v>297</v>
      </c>
      <c r="E263" s="14" t="s">
        <v>44</v>
      </c>
      <c r="F263" s="15">
        <v>156477</v>
      </c>
      <c r="G263" s="16">
        <v>285</v>
      </c>
      <c r="H263" s="22">
        <v>44453.3</v>
      </c>
      <c r="I263" s="23">
        <v>0.13300000000000001</v>
      </c>
      <c r="J263" s="24">
        <v>368.7</v>
      </c>
      <c r="K263" s="25">
        <v>-0.23599999999999999</v>
      </c>
      <c r="L263" s="26">
        <v>19011.900000000001</v>
      </c>
    </row>
    <row r="264" spans="3:12" x14ac:dyDescent="0.3">
      <c r="C264" s="12">
        <v>260</v>
      </c>
      <c r="D264" s="13" t="s">
        <v>298</v>
      </c>
      <c r="E264" s="14" t="s">
        <v>9</v>
      </c>
      <c r="F264" s="15">
        <v>88680</v>
      </c>
      <c r="G264" s="16">
        <v>266</v>
      </c>
      <c r="H264" s="22">
        <v>44438</v>
      </c>
      <c r="I264" s="23">
        <v>7.6999999999999999E-2</v>
      </c>
      <c r="J264" s="24">
        <v>3935</v>
      </c>
      <c r="K264" s="25">
        <v>0.1</v>
      </c>
      <c r="L264" s="26">
        <v>60266</v>
      </c>
    </row>
    <row r="265" spans="3:12" x14ac:dyDescent="0.3">
      <c r="C265" s="12">
        <v>261</v>
      </c>
      <c r="D265" s="13" t="s">
        <v>299</v>
      </c>
      <c r="E265" s="14" t="s">
        <v>32</v>
      </c>
      <c r="F265" s="15">
        <v>58070</v>
      </c>
      <c r="G265" s="16">
        <v>244</v>
      </c>
      <c r="H265" s="22">
        <v>44303</v>
      </c>
      <c r="I265" s="23">
        <v>-6.0000000000000001E-3</v>
      </c>
      <c r="J265" s="24">
        <v>425.8</v>
      </c>
      <c r="K265" s="25">
        <v>0.187</v>
      </c>
      <c r="L265" s="26">
        <v>151966.1</v>
      </c>
    </row>
    <row r="266" spans="3:12" x14ac:dyDescent="0.3">
      <c r="C266" s="12">
        <v>262</v>
      </c>
      <c r="D266" s="13" t="s">
        <v>300</v>
      </c>
      <c r="E266" s="14" t="s">
        <v>11</v>
      </c>
      <c r="F266" s="15">
        <v>246299</v>
      </c>
      <c r="G266" s="16">
        <v>273</v>
      </c>
      <c r="H266" s="22">
        <v>43974.400000000001</v>
      </c>
      <c r="I266" s="23">
        <v>8.1000000000000003E-2</v>
      </c>
      <c r="J266" s="24">
        <v>616.9</v>
      </c>
      <c r="K266" s="25">
        <v>8.7910000000000004</v>
      </c>
      <c r="L266" s="26">
        <v>78908.5</v>
      </c>
    </row>
    <row r="267" spans="3:12" x14ac:dyDescent="0.3">
      <c r="C267" s="12">
        <v>263</v>
      </c>
      <c r="D267" s="13" t="s">
        <v>301</v>
      </c>
      <c r="E267" s="14" t="s">
        <v>11</v>
      </c>
      <c r="F267" s="15">
        <v>136016</v>
      </c>
      <c r="G267" s="16">
        <v>288</v>
      </c>
      <c r="H267" s="22">
        <v>43858.1</v>
      </c>
      <c r="I267" s="23">
        <v>0.128</v>
      </c>
      <c r="J267" s="24">
        <v>306.5</v>
      </c>
      <c r="K267" s="25">
        <v>0.83699999999999997</v>
      </c>
      <c r="L267" s="26">
        <v>53958.1</v>
      </c>
    </row>
    <row r="268" spans="3:12" x14ac:dyDescent="0.3">
      <c r="C268" s="12">
        <v>264</v>
      </c>
      <c r="D268" s="13" t="s">
        <v>302</v>
      </c>
      <c r="E268" s="14" t="s">
        <v>9</v>
      </c>
      <c r="F268" s="15">
        <v>98000</v>
      </c>
      <c r="G268" s="16">
        <v>264</v>
      </c>
      <c r="H268" s="22">
        <v>43634</v>
      </c>
      <c r="I268" s="23">
        <v>4.9000000000000002E-2</v>
      </c>
      <c r="J268" s="24">
        <v>1230</v>
      </c>
      <c r="K268" s="25">
        <v>-0.876</v>
      </c>
      <c r="L268" s="26">
        <v>146130</v>
      </c>
    </row>
    <row r="269" spans="3:12" x14ac:dyDescent="0.3">
      <c r="C269" s="12">
        <v>265</v>
      </c>
      <c r="D269" s="13" t="s">
        <v>303</v>
      </c>
      <c r="E269" s="14" t="s">
        <v>133</v>
      </c>
      <c r="F269" s="15">
        <v>81090</v>
      </c>
      <c r="G269" s="16">
        <v>232</v>
      </c>
      <c r="H269" s="22">
        <v>43599.199999999997</v>
      </c>
      <c r="I269" s="23">
        <v>-4.9000000000000002E-2</v>
      </c>
      <c r="J269" s="24">
        <v>-4122</v>
      </c>
      <c r="K269" s="25">
        <v>-3.956</v>
      </c>
      <c r="L269" s="26">
        <v>44349</v>
      </c>
    </row>
    <row r="270" spans="3:12" x14ac:dyDescent="0.3">
      <c r="C270" s="12">
        <v>266</v>
      </c>
      <c r="D270" s="13" t="s">
        <v>304</v>
      </c>
      <c r="E270" s="14" t="s">
        <v>24</v>
      </c>
      <c r="F270" s="15">
        <v>148969</v>
      </c>
      <c r="G270" s="16">
        <v>268</v>
      </c>
      <c r="H270" s="22">
        <v>43582.400000000001</v>
      </c>
      <c r="I270" s="23">
        <v>6.0999999999999999E-2</v>
      </c>
      <c r="J270" s="24">
        <v>1064.5</v>
      </c>
      <c r="K270" s="25">
        <v>-0.129</v>
      </c>
      <c r="L270" s="26">
        <v>30897.599999999999</v>
      </c>
    </row>
    <row r="271" spans="3:12" x14ac:dyDescent="0.3">
      <c r="C271" s="12">
        <v>267</v>
      </c>
      <c r="D271" s="13" t="s">
        <v>305</v>
      </c>
      <c r="E271" s="14" t="s">
        <v>24</v>
      </c>
      <c r="F271" s="15">
        <v>132293</v>
      </c>
      <c r="G271" s="16">
        <v>269</v>
      </c>
      <c r="H271" s="22">
        <v>43466.5</v>
      </c>
      <c r="I271" s="23">
        <v>6.0999999999999999E-2</v>
      </c>
      <c r="J271" s="24">
        <v>409.3</v>
      </c>
      <c r="K271" s="25">
        <v>0.14199999999999999</v>
      </c>
      <c r="L271" s="26">
        <v>17702.099999999999</v>
      </c>
    </row>
    <row r="272" spans="3:12" x14ac:dyDescent="0.3">
      <c r="C272" s="12">
        <v>268</v>
      </c>
      <c r="D272" s="13" t="s">
        <v>306</v>
      </c>
      <c r="E272" s="14" t="s">
        <v>9</v>
      </c>
      <c r="F272" s="15">
        <v>11388</v>
      </c>
      <c r="G272" s="16">
        <v>258</v>
      </c>
      <c r="H272" s="22">
        <v>43425.3</v>
      </c>
      <c r="I272" s="23">
        <v>2.7E-2</v>
      </c>
      <c r="J272" s="24">
        <v>880</v>
      </c>
      <c r="K272" s="25">
        <v>-0.52900000000000003</v>
      </c>
      <c r="L272" s="26">
        <v>311449.3</v>
      </c>
    </row>
    <row r="273" spans="3:12" x14ac:dyDescent="0.3">
      <c r="C273" s="12">
        <v>269</v>
      </c>
      <c r="D273" s="13" t="s">
        <v>307</v>
      </c>
      <c r="E273" s="14" t="s">
        <v>98</v>
      </c>
      <c r="F273" s="15">
        <v>96889</v>
      </c>
      <c r="G273" s="16">
        <v>175</v>
      </c>
      <c r="H273" s="22">
        <v>43332.9</v>
      </c>
      <c r="I273" s="23">
        <v>-0.216</v>
      </c>
      <c r="J273" s="24">
        <v>3782.9</v>
      </c>
      <c r="K273" s="25">
        <v>0.13600000000000001</v>
      </c>
      <c r="L273" s="26">
        <v>360361.1</v>
      </c>
    </row>
    <row r="274" spans="3:12" x14ac:dyDescent="0.3">
      <c r="C274" s="12">
        <v>270</v>
      </c>
      <c r="D274" s="13" t="s">
        <v>308</v>
      </c>
      <c r="E274" s="14" t="s">
        <v>9</v>
      </c>
      <c r="F274" s="15">
        <v>59000</v>
      </c>
      <c r="G274" s="16">
        <v>327</v>
      </c>
      <c r="H274" s="22">
        <v>43281</v>
      </c>
      <c r="I274" s="23">
        <v>0.216</v>
      </c>
      <c r="J274" s="24">
        <v>6921</v>
      </c>
      <c r="K274" s="25">
        <v>1.53</v>
      </c>
      <c r="L274" s="26">
        <v>188602</v>
      </c>
    </row>
    <row r="275" spans="3:12" x14ac:dyDescent="0.3">
      <c r="C275" s="12">
        <v>271</v>
      </c>
      <c r="D275" s="13" t="s">
        <v>309</v>
      </c>
      <c r="E275" s="14" t="s">
        <v>9</v>
      </c>
      <c r="F275" s="15">
        <v>30472</v>
      </c>
      <c r="G275" s="16">
        <v>247</v>
      </c>
      <c r="H275" s="22">
        <v>43270</v>
      </c>
      <c r="I275" s="23">
        <v>-1.4999999999999999E-2</v>
      </c>
      <c r="J275" s="24">
        <v>512.6</v>
      </c>
      <c r="K275" s="25">
        <v>1.079</v>
      </c>
      <c r="L275" s="26">
        <v>214141.9</v>
      </c>
    </row>
    <row r="276" spans="3:12" x14ac:dyDescent="0.3">
      <c r="C276" s="12">
        <v>272</v>
      </c>
      <c r="D276" s="13" t="s">
        <v>310</v>
      </c>
      <c r="E276" s="14" t="s">
        <v>110</v>
      </c>
      <c r="F276" s="15">
        <v>195461</v>
      </c>
      <c r="G276" s="16">
        <v>284</v>
      </c>
      <c r="H276" s="22">
        <v>43263.199999999997</v>
      </c>
      <c r="I276" s="23">
        <v>0.1</v>
      </c>
      <c r="J276" s="24">
        <v>1079.9000000000001</v>
      </c>
      <c r="K276" s="25">
        <v>0.19500000000000001</v>
      </c>
      <c r="L276" s="26">
        <v>39199.599999999999</v>
      </c>
    </row>
    <row r="277" spans="3:12" x14ac:dyDescent="0.3">
      <c r="C277" s="12">
        <v>273</v>
      </c>
      <c r="D277" s="13" t="s">
        <v>311</v>
      </c>
      <c r="E277" s="14" t="s">
        <v>11</v>
      </c>
      <c r="F277" s="15">
        <v>106044</v>
      </c>
      <c r="G277" s="16">
        <v>185</v>
      </c>
      <c r="H277" s="22">
        <v>43008.4</v>
      </c>
      <c r="I277" s="23">
        <v>-0.192</v>
      </c>
      <c r="J277" s="24">
        <v>852.6</v>
      </c>
      <c r="K277" s="25">
        <v>-0.32900000000000001</v>
      </c>
      <c r="L277" s="26">
        <v>35359.199999999997</v>
      </c>
    </row>
    <row r="278" spans="3:12" x14ac:dyDescent="0.3">
      <c r="C278" s="12">
        <v>274</v>
      </c>
      <c r="D278" s="13" t="s">
        <v>312</v>
      </c>
      <c r="E278" s="14" t="s">
        <v>34</v>
      </c>
      <c r="F278" s="15">
        <v>66888</v>
      </c>
      <c r="G278" s="16">
        <v>306</v>
      </c>
      <c r="H278" s="22">
        <v>42960</v>
      </c>
      <c r="I278" s="23">
        <v>7.5999999999999998E-2</v>
      </c>
      <c r="J278" s="24">
        <v>4516</v>
      </c>
      <c r="K278" s="25">
        <v>3.2210000000000001</v>
      </c>
      <c r="L278" s="26">
        <v>958489</v>
      </c>
    </row>
    <row r="279" spans="3:12" x14ac:dyDescent="0.3">
      <c r="C279" s="12">
        <v>275</v>
      </c>
      <c r="D279" s="13" t="s">
        <v>313</v>
      </c>
      <c r="E279" s="14" t="s">
        <v>133</v>
      </c>
      <c r="F279" s="15">
        <v>12865</v>
      </c>
      <c r="G279" s="16">
        <v>314</v>
      </c>
      <c r="H279" s="22">
        <v>42935.6</v>
      </c>
      <c r="I279" s="23">
        <v>0.16500000000000001</v>
      </c>
      <c r="J279" s="24">
        <v>1115.7</v>
      </c>
      <c r="K279" s="25">
        <v>-0.20200000000000001</v>
      </c>
      <c r="L279" s="26">
        <v>19768.3</v>
      </c>
    </row>
    <row r="280" spans="3:12" x14ac:dyDescent="0.3">
      <c r="C280" s="12">
        <v>276</v>
      </c>
      <c r="D280" s="13" t="s">
        <v>314</v>
      </c>
      <c r="E280" s="14" t="s">
        <v>9</v>
      </c>
      <c r="F280" s="15">
        <v>125000</v>
      </c>
      <c r="G280" s="16">
        <v>261</v>
      </c>
      <c r="H280" s="22">
        <v>42879</v>
      </c>
      <c r="I280" s="23">
        <v>1.7000000000000001E-2</v>
      </c>
      <c r="J280" s="24">
        <v>1464</v>
      </c>
      <c r="K280" s="25">
        <v>0.46400000000000002</v>
      </c>
      <c r="L280" s="26">
        <v>12901</v>
      </c>
    </row>
    <row r="281" spans="3:12" x14ac:dyDescent="0.3">
      <c r="C281" s="12">
        <v>277</v>
      </c>
      <c r="D281" s="13" t="s">
        <v>315</v>
      </c>
      <c r="E281" s="14" t="s">
        <v>11</v>
      </c>
      <c r="F281" s="15">
        <v>24016</v>
      </c>
      <c r="G281" s="16">
        <v>362</v>
      </c>
      <c r="H281" s="22">
        <v>42726.3</v>
      </c>
      <c r="I281" s="23">
        <v>0.311</v>
      </c>
      <c r="J281" s="24">
        <v>631.29999999999995</v>
      </c>
      <c r="K281" s="25">
        <v>1.069</v>
      </c>
      <c r="L281" s="26">
        <v>36868</v>
      </c>
    </row>
    <row r="282" spans="3:12" x14ac:dyDescent="0.3">
      <c r="C282" s="12">
        <v>278</v>
      </c>
      <c r="D282" s="13" t="s">
        <v>316</v>
      </c>
      <c r="E282" s="14" t="s">
        <v>9</v>
      </c>
      <c r="F282" s="15">
        <v>50000</v>
      </c>
      <c r="G282" s="16">
        <v>255</v>
      </c>
      <c r="H282" s="22">
        <v>42685</v>
      </c>
      <c r="I282" s="23">
        <v>0</v>
      </c>
      <c r="J282" s="24">
        <v>2160</v>
      </c>
      <c r="K282" s="25">
        <v>126.059</v>
      </c>
      <c r="L282" s="26">
        <v>125989</v>
      </c>
    </row>
    <row r="283" spans="3:12" x14ac:dyDescent="0.3">
      <c r="C283" s="12">
        <v>279</v>
      </c>
      <c r="D283" s="13" t="s">
        <v>317</v>
      </c>
      <c r="E283" s="14" t="s">
        <v>11</v>
      </c>
      <c r="F283" s="15">
        <v>111397</v>
      </c>
      <c r="G283" s="16">
        <v>335</v>
      </c>
      <c r="H283" s="22">
        <v>42607.7</v>
      </c>
      <c r="I283" s="23">
        <v>0.22900000000000001</v>
      </c>
      <c r="J283" s="24">
        <v>1554.5</v>
      </c>
      <c r="K283" s="25">
        <v>0.107</v>
      </c>
      <c r="L283" s="26">
        <v>117702</v>
      </c>
    </row>
    <row r="284" spans="3:12" x14ac:dyDescent="0.3">
      <c r="C284" s="12">
        <v>280</v>
      </c>
      <c r="D284" s="13" t="s">
        <v>318</v>
      </c>
      <c r="E284" s="14" t="s">
        <v>11</v>
      </c>
      <c r="F284" s="15">
        <v>469000</v>
      </c>
      <c r="G284" s="16">
        <v>283</v>
      </c>
      <c r="H284" s="22">
        <v>42527</v>
      </c>
      <c r="I284" s="23">
        <v>7.8E-2</v>
      </c>
      <c r="J284" s="24">
        <v>1732</v>
      </c>
      <c r="K284" s="25">
        <v>-0.54200000000000004</v>
      </c>
      <c r="L284" s="26">
        <v>86258</v>
      </c>
    </row>
    <row r="285" spans="3:12" x14ac:dyDescent="0.3">
      <c r="C285" s="12">
        <v>281</v>
      </c>
      <c r="D285" s="13" t="s">
        <v>319</v>
      </c>
      <c r="E285" s="14" t="s">
        <v>11</v>
      </c>
      <c r="F285" s="15">
        <v>120095</v>
      </c>
      <c r="G285" s="16">
        <v>294</v>
      </c>
      <c r="H285" s="22">
        <v>42418.8</v>
      </c>
      <c r="I285" s="23">
        <v>0.10199999999999999</v>
      </c>
      <c r="J285" s="24">
        <v>90.8</v>
      </c>
      <c r="K285" s="25">
        <v>0.23300000000000001</v>
      </c>
      <c r="L285" s="26">
        <v>72966</v>
      </c>
    </row>
    <row r="286" spans="3:12" x14ac:dyDescent="0.3">
      <c r="C286" s="12">
        <v>282</v>
      </c>
      <c r="D286" s="13" t="s">
        <v>320</v>
      </c>
      <c r="E286" s="14" t="s">
        <v>24</v>
      </c>
      <c r="F286" s="15">
        <v>20780</v>
      </c>
      <c r="G286" s="16">
        <v>291</v>
      </c>
      <c r="H286" s="22">
        <v>42390.5</v>
      </c>
      <c r="I286" s="23">
        <v>9.8000000000000004E-2</v>
      </c>
      <c r="J286" s="24">
        <v>829.7</v>
      </c>
      <c r="K286" s="25">
        <v>9.5000000000000001E-2</v>
      </c>
      <c r="L286" s="26">
        <v>186170.7</v>
      </c>
    </row>
    <row r="287" spans="3:12" x14ac:dyDescent="0.3">
      <c r="C287" s="12">
        <v>283</v>
      </c>
      <c r="D287" s="13" t="s">
        <v>321</v>
      </c>
      <c r="E287" s="14" t="s">
        <v>11</v>
      </c>
      <c r="F287" s="15">
        <v>13181</v>
      </c>
      <c r="G287" s="16">
        <v>371</v>
      </c>
      <c r="H287" s="22">
        <v>42370.9</v>
      </c>
      <c r="I287" s="23">
        <v>0.32600000000000001</v>
      </c>
      <c r="J287" s="24">
        <v>476.2</v>
      </c>
      <c r="K287" s="25">
        <v>0.186</v>
      </c>
      <c r="L287" s="26">
        <v>8054.1</v>
      </c>
    </row>
    <row r="288" spans="3:12" x14ac:dyDescent="0.3">
      <c r="C288" s="12">
        <v>284</v>
      </c>
      <c r="D288" s="13" t="s">
        <v>322</v>
      </c>
      <c r="E288" s="14" t="s">
        <v>24</v>
      </c>
      <c r="F288" s="15">
        <v>115882</v>
      </c>
      <c r="G288" s="16">
        <v>277</v>
      </c>
      <c r="H288" s="22">
        <v>42302</v>
      </c>
      <c r="I288" s="23">
        <v>5.5E-2</v>
      </c>
      <c r="J288" s="24">
        <v>2552.6999999999998</v>
      </c>
      <c r="K288" s="25">
        <v>-4.2000000000000003E-2</v>
      </c>
      <c r="L288" s="26">
        <v>43677.5</v>
      </c>
    </row>
    <row r="289" spans="3:12" x14ac:dyDescent="0.3">
      <c r="C289" s="12">
        <v>285</v>
      </c>
      <c r="D289" s="13" t="s">
        <v>323</v>
      </c>
      <c r="E289" s="14" t="s">
        <v>9</v>
      </c>
      <c r="F289" s="15">
        <v>69000</v>
      </c>
      <c r="G289" s="16">
        <v>276</v>
      </c>
      <c r="H289" s="22">
        <v>42294</v>
      </c>
      <c r="I289" s="23">
        <v>5.3999999999999999E-2</v>
      </c>
      <c r="J289" s="24">
        <v>6220</v>
      </c>
      <c r="K289" s="25">
        <v>1.5980000000000001</v>
      </c>
      <c r="L289" s="26">
        <v>82637</v>
      </c>
    </row>
    <row r="290" spans="3:12" x14ac:dyDescent="0.3">
      <c r="C290" s="12">
        <v>286</v>
      </c>
      <c r="D290" s="13" t="s">
        <v>324</v>
      </c>
      <c r="E290" s="14" t="s">
        <v>11</v>
      </c>
      <c r="F290" s="15">
        <v>136031</v>
      </c>
      <c r="G290" s="16">
        <v>289</v>
      </c>
      <c r="H290" s="22">
        <v>42280.9</v>
      </c>
      <c r="I290" s="23">
        <v>8.7999999999999995E-2</v>
      </c>
      <c r="J290" s="24">
        <v>8.9</v>
      </c>
      <c r="K290" s="25">
        <v>-0.95899999999999996</v>
      </c>
      <c r="L290" s="26">
        <v>156327.20000000001</v>
      </c>
    </row>
    <row r="291" spans="3:12" x14ac:dyDescent="0.3">
      <c r="C291" s="12">
        <v>287</v>
      </c>
      <c r="D291" s="13" t="s">
        <v>325</v>
      </c>
      <c r="E291" s="14" t="s">
        <v>39</v>
      </c>
      <c r="F291" s="15">
        <v>129275</v>
      </c>
      <c r="G291" s="16">
        <v>307</v>
      </c>
      <c r="H291" s="22">
        <v>42179.199999999997</v>
      </c>
      <c r="I291" s="23">
        <v>0.13200000000000001</v>
      </c>
      <c r="J291" s="24">
        <v>1547.2</v>
      </c>
      <c r="K291" s="25">
        <v>0.26500000000000001</v>
      </c>
      <c r="L291" s="26">
        <v>43084.2</v>
      </c>
    </row>
    <row r="292" spans="3:12" x14ac:dyDescent="0.3">
      <c r="C292" s="12">
        <v>288</v>
      </c>
      <c r="D292" s="13" t="s">
        <v>326</v>
      </c>
      <c r="E292" s="14" t="s">
        <v>39</v>
      </c>
      <c r="F292" s="15">
        <v>104226</v>
      </c>
      <c r="G292" s="16">
        <v>271</v>
      </c>
      <c r="H292" s="22">
        <v>42104.9</v>
      </c>
      <c r="I292" s="23">
        <v>3.2000000000000001E-2</v>
      </c>
      <c r="J292" s="24">
        <v>5081.8</v>
      </c>
      <c r="K292" s="25">
        <v>-0.46500000000000002</v>
      </c>
      <c r="L292" s="26">
        <v>127339.3</v>
      </c>
    </row>
    <row r="293" spans="3:12" x14ac:dyDescent="0.3">
      <c r="C293" s="12">
        <v>289</v>
      </c>
      <c r="D293" s="13" t="s">
        <v>327</v>
      </c>
      <c r="E293" s="14" t="s">
        <v>11</v>
      </c>
      <c r="F293" s="15">
        <v>70000</v>
      </c>
      <c r="G293" s="16">
        <v>322</v>
      </c>
      <c r="H293" s="22">
        <v>41879.699999999997</v>
      </c>
      <c r="I293" s="23">
        <v>0.16900000000000001</v>
      </c>
      <c r="J293" s="24">
        <v>1890.8</v>
      </c>
      <c r="K293" s="25">
        <v>-2E-3</v>
      </c>
      <c r="L293" s="26">
        <v>696969.9</v>
      </c>
    </row>
    <row r="294" spans="3:12" x14ac:dyDescent="0.3">
      <c r="C294" s="12">
        <v>290</v>
      </c>
      <c r="D294" s="13" t="s">
        <v>328</v>
      </c>
      <c r="E294" s="14" t="s">
        <v>9</v>
      </c>
      <c r="F294" s="15">
        <v>114000</v>
      </c>
      <c r="G294" s="16">
        <v>275</v>
      </c>
      <c r="H294" s="22">
        <v>41802</v>
      </c>
      <c r="I294" s="23">
        <v>3.1E-2</v>
      </c>
      <c r="J294" s="24">
        <v>6765</v>
      </c>
      <c r="K294" s="25">
        <v>3.0880000000000001</v>
      </c>
      <c r="L294" s="26">
        <v>57773</v>
      </c>
    </row>
    <row r="295" spans="3:12" x14ac:dyDescent="0.3">
      <c r="C295" s="12">
        <v>291</v>
      </c>
      <c r="D295" s="13" t="s">
        <v>329</v>
      </c>
      <c r="E295" s="14" t="s">
        <v>11</v>
      </c>
      <c r="F295" s="15">
        <v>23159</v>
      </c>
      <c r="G295" s="16">
        <v>360</v>
      </c>
      <c r="H295" s="22">
        <v>41437.5</v>
      </c>
      <c r="I295" s="23">
        <v>0.25900000000000001</v>
      </c>
      <c r="J295" s="24">
        <v>62.8</v>
      </c>
      <c r="K295" s="25">
        <v>-0.41</v>
      </c>
      <c r="L295" s="26">
        <v>15123.3</v>
      </c>
    </row>
    <row r="296" spans="3:12" x14ac:dyDescent="0.3">
      <c r="C296" s="12">
        <v>292</v>
      </c>
      <c r="D296" s="13" t="s">
        <v>330</v>
      </c>
      <c r="E296" s="14" t="s">
        <v>110</v>
      </c>
      <c r="F296" s="15">
        <v>33216</v>
      </c>
      <c r="G296" s="16">
        <v>330</v>
      </c>
      <c r="H296" s="22">
        <v>41395.4</v>
      </c>
      <c r="I296" s="23">
        <v>0.17499999999999999</v>
      </c>
      <c r="J296" s="24">
        <v>3557.1</v>
      </c>
      <c r="K296" s="25">
        <v>0.125</v>
      </c>
      <c r="L296" s="26">
        <v>129202.3</v>
      </c>
    </row>
    <row r="297" spans="3:12" x14ac:dyDescent="0.3">
      <c r="C297" s="12">
        <v>293</v>
      </c>
      <c r="D297" s="13" t="s">
        <v>331</v>
      </c>
      <c r="E297" s="14" t="s">
        <v>9</v>
      </c>
      <c r="F297" s="15">
        <v>92000</v>
      </c>
      <c r="G297" s="16">
        <v>301</v>
      </c>
      <c r="H297" s="22">
        <v>41303</v>
      </c>
      <c r="I297" s="23">
        <v>9.5000000000000001E-2</v>
      </c>
      <c r="J297" s="24">
        <v>2129</v>
      </c>
      <c r="K297" s="25">
        <v>-1E-3</v>
      </c>
      <c r="L297" s="26">
        <v>44792</v>
      </c>
    </row>
    <row r="298" spans="3:12" x14ac:dyDescent="0.3">
      <c r="C298" s="12">
        <v>294</v>
      </c>
      <c r="D298" s="13" t="s">
        <v>332</v>
      </c>
      <c r="E298" s="14" t="s">
        <v>333</v>
      </c>
      <c r="F298" s="15">
        <v>84404</v>
      </c>
      <c r="G298" s="16">
        <v>305</v>
      </c>
      <c r="H298" s="22">
        <v>41256</v>
      </c>
      <c r="I298" s="23">
        <v>0.1</v>
      </c>
      <c r="J298" s="24">
        <v>3169</v>
      </c>
      <c r="K298" s="25" t="s">
        <v>15</v>
      </c>
      <c r="L298" s="26">
        <v>56636</v>
      </c>
    </row>
    <row r="299" spans="3:12" x14ac:dyDescent="0.3">
      <c r="C299" s="12">
        <v>295</v>
      </c>
      <c r="D299" s="13" t="s">
        <v>334</v>
      </c>
      <c r="E299" s="14" t="s">
        <v>215</v>
      </c>
      <c r="F299" s="15">
        <v>84383</v>
      </c>
      <c r="G299" s="16">
        <v>337</v>
      </c>
      <c r="H299" s="22">
        <v>41198.699999999997</v>
      </c>
      <c r="I299" s="23">
        <v>0.19400000000000001</v>
      </c>
      <c r="J299" s="24">
        <v>8751.5</v>
      </c>
      <c r="K299" s="25">
        <v>0.10100000000000001</v>
      </c>
      <c r="L299" s="26">
        <v>1016604.2</v>
      </c>
    </row>
    <row r="300" spans="3:12" x14ac:dyDescent="0.3">
      <c r="C300" s="12">
        <v>296</v>
      </c>
      <c r="D300" s="13" t="s">
        <v>335</v>
      </c>
      <c r="E300" s="14" t="s">
        <v>21</v>
      </c>
      <c r="F300" s="15">
        <v>95490</v>
      </c>
      <c r="G300" s="16">
        <v>290</v>
      </c>
      <c r="H300" s="22">
        <v>41108.5</v>
      </c>
      <c r="I300" s="23">
        <v>5.8000000000000003E-2</v>
      </c>
      <c r="J300" s="24">
        <v>4832.3</v>
      </c>
      <c r="K300" s="25">
        <v>1.45</v>
      </c>
      <c r="L300" s="26">
        <v>73941.2</v>
      </c>
    </row>
    <row r="301" spans="3:12" x14ac:dyDescent="0.3">
      <c r="C301" s="12">
        <v>297</v>
      </c>
      <c r="D301" s="13" t="s">
        <v>336</v>
      </c>
      <c r="E301" s="14" t="s">
        <v>9</v>
      </c>
      <c r="F301" s="15">
        <v>17643</v>
      </c>
      <c r="G301" s="16">
        <v>319</v>
      </c>
      <c r="H301" s="22">
        <v>41052.1</v>
      </c>
      <c r="I301" s="23">
        <v>0.14000000000000001</v>
      </c>
      <c r="J301" s="24">
        <v>1560.5</v>
      </c>
      <c r="K301" s="25">
        <v>0.48699999999999999</v>
      </c>
      <c r="L301" s="26">
        <v>568190.19999999995</v>
      </c>
    </row>
    <row r="302" spans="3:12" x14ac:dyDescent="0.3">
      <c r="C302" s="12">
        <v>298</v>
      </c>
      <c r="D302" s="13" t="s">
        <v>337</v>
      </c>
      <c r="E302" s="14" t="s">
        <v>338</v>
      </c>
      <c r="F302" s="15">
        <v>459000</v>
      </c>
      <c r="G302" s="16">
        <v>316</v>
      </c>
      <c r="H302" s="22">
        <v>40993</v>
      </c>
      <c r="I302" s="23">
        <v>0.115</v>
      </c>
      <c r="J302" s="24">
        <v>4059.9</v>
      </c>
      <c r="K302" s="25">
        <v>0.17799999999999999</v>
      </c>
      <c r="L302" s="26">
        <v>24449.1</v>
      </c>
    </row>
    <row r="303" spans="3:12" x14ac:dyDescent="0.3">
      <c r="C303" s="12">
        <v>299</v>
      </c>
      <c r="D303" s="13" t="s">
        <v>339</v>
      </c>
      <c r="E303" s="14" t="s">
        <v>215</v>
      </c>
      <c r="F303" s="15">
        <v>174000</v>
      </c>
      <c r="G303" s="16">
        <v>287</v>
      </c>
      <c r="H303" s="22">
        <v>40827</v>
      </c>
      <c r="I303" s="23">
        <v>4.8000000000000001E-2</v>
      </c>
      <c r="J303" s="24">
        <v>2296</v>
      </c>
      <c r="K303" s="25">
        <v>4.1000000000000002E-2</v>
      </c>
      <c r="L303" s="26">
        <v>25945</v>
      </c>
    </row>
    <row r="304" spans="3:12" x14ac:dyDescent="0.3">
      <c r="C304" s="12">
        <v>300</v>
      </c>
      <c r="D304" s="13" t="s">
        <v>340</v>
      </c>
      <c r="E304" s="14" t="s">
        <v>26</v>
      </c>
      <c r="F304" s="15">
        <v>145817</v>
      </c>
      <c r="G304" s="16">
        <v>279</v>
      </c>
      <c r="H304" s="22">
        <v>40766.1</v>
      </c>
      <c r="I304" s="23">
        <v>1.9E-2</v>
      </c>
      <c r="J304" s="24">
        <v>2044.2</v>
      </c>
      <c r="K304" s="25">
        <v>-0.16700000000000001</v>
      </c>
      <c r="L304" s="26">
        <v>39362.199999999997</v>
      </c>
    </row>
    <row r="305" spans="3:12" x14ac:dyDescent="0.3">
      <c r="C305" s="12">
        <v>301</v>
      </c>
      <c r="D305" s="13" t="s">
        <v>341</v>
      </c>
      <c r="E305" s="14" t="s">
        <v>11</v>
      </c>
      <c r="F305" s="15">
        <v>31547</v>
      </c>
      <c r="G305" s="16">
        <v>361</v>
      </c>
      <c r="H305" s="22">
        <v>40640.800000000003</v>
      </c>
      <c r="I305" s="23">
        <v>0.24199999999999999</v>
      </c>
      <c r="J305" s="24">
        <v>844.7</v>
      </c>
      <c r="K305" s="25">
        <v>-0.20899999999999999</v>
      </c>
      <c r="L305" s="26">
        <v>20932.8</v>
      </c>
    </row>
    <row r="306" spans="3:12" x14ac:dyDescent="0.3">
      <c r="C306" s="12">
        <v>302</v>
      </c>
      <c r="D306" s="13" t="s">
        <v>342</v>
      </c>
      <c r="E306" s="14" t="s">
        <v>13</v>
      </c>
      <c r="F306" s="15">
        <v>16785</v>
      </c>
      <c r="G306" s="16">
        <v>173</v>
      </c>
      <c r="H306" s="22">
        <v>40571</v>
      </c>
      <c r="I306" s="23">
        <v>-0.26800000000000002</v>
      </c>
      <c r="J306" s="24">
        <v>355</v>
      </c>
      <c r="K306" s="25">
        <v>0.12</v>
      </c>
      <c r="L306" s="26">
        <v>18440</v>
      </c>
    </row>
    <row r="307" spans="3:12" x14ac:dyDescent="0.3">
      <c r="C307" s="12">
        <v>303</v>
      </c>
      <c r="D307" s="13" t="s">
        <v>343</v>
      </c>
      <c r="E307" s="14" t="s">
        <v>21</v>
      </c>
      <c r="F307" s="15">
        <v>47458</v>
      </c>
      <c r="G307" s="16">
        <v>278</v>
      </c>
      <c r="H307" s="22">
        <v>40522</v>
      </c>
      <c r="I307" s="23">
        <v>1.2E-2</v>
      </c>
      <c r="J307" s="24">
        <v>13638</v>
      </c>
      <c r="K307" s="25">
        <v>0.55600000000000005</v>
      </c>
      <c r="L307" s="26">
        <v>90949</v>
      </c>
    </row>
    <row r="308" spans="3:12" x14ac:dyDescent="0.3">
      <c r="C308" s="12">
        <v>304</v>
      </c>
      <c r="D308" s="13" t="s">
        <v>344</v>
      </c>
      <c r="E308" s="14" t="s">
        <v>24</v>
      </c>
      <c r="F308" s="15">
        <v>376000</v>
      </c>
      <c r="G308" s="16">
        <v>310</v>
      </c>
      <c r="H308" s="22">
        <v>40454.199999999997</v>
      </c>
      <c r="I308" s="23">
        <v>0.09</v>
      </c>
      <c r="J308" s="24">
        <v>380</v>
      </c>
      <c r="K308" s="25">
        <v>0.10100000000000001</v>
      </c>
      <c r="L308" s="26">
        <v>8322.9</v>
      </c>
    </row>
    <row r="309" spans="3:12" x14ac:dyDescent="0.3">
      <c r="C309" s="12">
        <v>305</v>
      </c>
      <c r="D309" s="13" t="s">
        <v>345</v>
      </c>
      <c r="E309" s="14" t="s">
        <v>98</v>
      </c>
      <c r="F309" s="15">
        <v>84952</v>
      </c>
      <c r="G309" s="16" t="s">
        <v>19</v>
      </c>
      <c r="H309" s="22">
        <v>40240.5</v>
      </c>
      <c r="I309" s="23">
        <v>-0.26100000000000001</v>
      </c>
      <c r="J309" s="24">
        <v>2833.3</v>
      </c>
      <c r="K309" s="25">
        <v>-0.27700000000000002</v>
      </c>
      <c r="L309" s="26">
        <v>326182.5</v>
      </c>
    </row>
    <row r="310" spans="3:12" x14ac:dyDescent="0.3">
      <c r="C310" s="12">
        <v>306</v>
      </c>
      <c r="D310" s="13" t="s">
        <v>346</v>
      </c>
      <c r="E310" s="14" t="s">
        <v>9</v>
      </c>
      <c r="F310" s="15">
        <v>121000</v>
      </c>
      <c r="G310" s="16">
        <v>297</v>
      </c>
      <c r="H310" s="22">
        <v>40052</v>
      </c>
      <c r="I310" s="23">
        <v>4.7E-2</v>
      </c>
      <c r="J310" s="24">
        <v>3024</v>
      </c>
      <c r="K310" s="25">
        <v>0.70499999999999996</v>
      </c>
      <c r="L310" s="26">
        <v>29109</v>
      </c>
    </row>
    <row r="311" spans="3:12" x14ac:dyDescent="0.3">
      <c r="C311" s="12">
        <v>307</v>
      </c>
      <c r="D311" s="13" t="s">
        <v>347</v>
      </c>
      <c r="E311" s="14" t="s">
        <v>9</v>
      </c>
      <c r="F311" s="15">
        <v>137000</v>
      </c>
      <c r="G311" s="16">
        <v>302</v>
      </c>
      <c r="H311" s="22">
        <v>39831</v>
      </c>
      <c r="I311" s="23">
        <v>5.6000000000000001E-2</v>
      </c>
      <c r="J311" s="24">
        <v>3825</v>
      </c>
      <c r="K311" s="25">
        <v>-0.59</v>
      </c>
      <c r="L311" s="26">
        <v>137264</v>
      </c>
    </row>
    <row r="312" spans="3:12" x14ac:dyDescent="0.3">
      <c r="C312" s="12">
        <v>308</v>
      </c>
      <c r="D312" s="13" t="s">
        <v>348</v>
      </c>
      <c r="E312" s="14" t="s">
        <v>9</v>
      </c>
      <c r="F312" s="15">
        <v>45420</v>
      </c>
      <c r="G312" s="16">
        <v>293</v>
      </c>
      <c r="H312" s="22">
        <v>39815</v>
      </c>
      <c r="I312" s="23">
        <v>3.4000000000000002E-2</v>
      </c>
      <c r="J312" s="24">
        <v>2252</v>
      </c>
      <c r="K312" s="25">
        <v>-0.29399999999999998</v>
      </c>
      <c r="L312" s="26">
        <v>112249</v>
      </c>
    </row>
    <row r="313" spans="3:12" x14ac:dyDescent="0.3">
      <c r="C313" s="12">
        <v>309</v>
      </c>
      <c r="D313" s="13" t="s">
        <v>349</v>
      </c>
      <c r="E313" s="14" t="s">
        <v>9</v>
      </c>
      <c r="F313" s="15">
        <v>5000</v>
      </c>
      <c r="G313" s="16">
        <v>351</v>
      </c>
      <c r="H313" s="22">
        <v>39750.300000000003</v>
      </c>
      <c r="I313" s="23">
        <v>0.18</v>
      </c>
      <c r="J313" s="24">
        <v>127.7</v>
      </c>
      <c r="K313" s="25" t="s">
        <v>15</v>
      </c>
      <c r="L313" s="26">
        <v>5676.9</v>
      </c>
    </row>
    <row r="314" spans="3:12" x14ac:dyDescent="0.3">
      <c r="C314" s="12">
        <v>310</v>
      </c>
      <c r="D314" s="13" t="s">
        <v>350</v>
      </c>
      <c r="E314" s="14" t="s">
        <v>13</v>
      </c>
      <c r="F314" s="15">
        <v>53768</v>
      </c>
      <c r="G314" s="16">
        <v>171</v>
      </c>
      <c r="H314" s="22">
        <v>39598.199999999997</v>
      </c>
      <c r="I314" s="23">
        <v>-0.29699999999999999</v>
      </c>
      <c r="J314" s="24">
        <v>5618.8</v>
      </c>
      <c r="K314" s="25">
        <v>-8.7999999999999995E-2</v>
      </c>
      <c r="L314" s="26">
        <v>1011101.2</v>
      </c>
    </row>
    <row r="315" spans="3:12" x14ac:dyDescent="0.3">
      <c r="C315" s="12">
        <v>311</v>
      </c>
      <c r="D315" s="13" t="s">
        <v>351</v>
      </c>
      <c r="E315" s="14" t="s">
        <v>21</v>
      </c>
      <c r="F315" s="15">
        <v>31780</v>
      </c>
      <c r="G315" s="16">
        <v>318</v>
      </c>
      <c r="H315" s="22">
        <v>39594.699999999997</v>
      </c>
      <c r="I315" s="23">
        <v>9.7000000000000003E-2</v>
      </c>
      <c r="J315" s="24">
        <v>244.1</v>
      </c>
      <c r="K315" s="25">
        <v>-0.43099999999999999</v>
      </c>
      <c r="L315" s="26">
        <v>26177.3</v>
      </c>
    </row>
    <row r="316" spans="3:12" x14ac:dyDescent="0.3">
      <c r="C316" s="12">
        <v>312</v>
      </c>
      <c r="D316" s="13" t="s">
        <v>352</v>
      </c>
      <c r="E316" s="14" t="s">
        <v>11</v>
      </c>
      <c r="F316" s="15">
        <v>114765</v>
      </c>
      <c r="G316" s="16">
        <v>323</v>
      </c>
      <c r="H316" s="22">
        <v>39581.599999999999</v>
      </c>
      <c r="I316" s="23">
        <v>0.106</v>
      </c>
      <c r="J316" s="24">
        <v>3058.5</v>
      </c>
      <c r="K316" s="25">
        <v>0.19600000000000001</v>
      </c>
      <c r="L316" s="26">
        <v>38408.5</v>
      </c>
    </row>
    <row r="317" spans="3:12" x14ac:dyDescent="0.3">
      <c r="C317" s="12">
        <v>313</v>
      </c>
      <c r="D317" s="13" t="s">
        <v>353</v>
      </c>
      <c r="E317" s="14" t="s">
        <v>24</v>
      </c>
      <c r="F317" s="15">
        <v>276750</v>
      </c>
      <c r="G317" s="16">
        <v>298</v>
      </c>
      <c r="H317" s="22">
        <v>39571</v>
      </c>
      <c r="I317" s="23">
        <v>3.5999999999999997E-2</v>
      </c>
      <c r="J317" s="24">
        <v>2392.1999999999998</v>
      </c>
      <c r="K317" s="25">
        <v>0.17</v>
      </c>
      <c r="L317" s="26">
        <v>64811.5</v>
      </c>
    </row>
    <row r="318" spans="3:12" x14ac:dyDescent="0.3">
      <c r="C318" s="12">
        <v>314</v>
      </c>
      <c r="D318" s="13" t="s">
        <v>354</v>
      </c>
      <c r="E318" s="14" t="s">
        <v>9</v>
      </c>
      <c r="F318" s="15">
        <v>9844</v>
      </c>
      <c r="G318" s="16">
        <v>357</v>
      </c>
      <c r="H318" s="22">
        <v>39267.199999999997</v>
      </c>
      <c r="I318" s="23">
        <v>0.17199999999999999</v>
      </c>
      <c r="J318" s="24">
        <v>397.9</v>
      </c>
      <c r="K318" s="25">
        <v>-0.224</v>
      </c>
      <c r="L318" s="26">
        <v>265812.59999999998</v>
      </c>
    </row>
    <row r="319" spans="3:12" x14ac:dyDescent="0.3">
      <c r="C319" s="12">
        <v>315</v>
      </c>
      <c r="D319" s="13" t="s">
        <v>355</v>
      </c>
      <c r="E319" s="14" t="s">
        <v>46</v>
      </c>
      <c r="F319" s="15">
        <v>92117</v>
      </c>
      <c r="G319" s="16">
        <v>324</v>
      </c>
      <c r="H319" s="22">
        <v>39050.6</v>
      </c>
      <c r="I319" s="23">
        <v>9.1999999999999998E-2</v>
      </c>
      <c r="J319" s="24">
        <v>4779.7</v>
      </c>
      <c r="K319" s="25">
        <v>-0.42</v>
      </c>
      <c r="L319" s="26">
        <v>900365.1</v>
      </c>
    </row>
    <row r="320" spans="3:12" x14ac:dyDescent="0.3">
      <c r="C320" s="12">
        <v>316</v>
      </c>
      <c r="D320" s="13" t="s">
        <v>356</v>
      </c>
      <c r="E320" s="14" t="s">
        <v>13</v>
      </c>
      <c r="F320" s="15">
        <v>19450</v>
      </c>
      <c r="G320" s="16">
        <v>338</v>
      </c>
      <c r="H320" s="22">
        <v>39004</v>
      </c>
      <c r="I320" s="23">
        <v>0.13100000000000001</v>
      </c>
      <c r="J320" s="24">
        <v>4688</v>
      </c>
      <c r="K320" s="25">
        <v>-3.9E-2</v>
      </c>
      <c r="L320" s="26">
        <v>28278</v>
      </c>
    </row>
    <row r="321" spans="3:12" x14ac:dyDescent="0.3">
      <c r="C321" s="12">
        <v>317</v>
      </c>
      <c r="D321" s="13" t="s">
        <v>357</v>
      </c>
      <c r="E321" s="14" t="s">
        <v>9</v>
      </c>
      <c r="F321" s="15">
        <v>270000</v>
      </c>
      <c r="G321" s="16">
        <v>321</v>
      </c>
      <c r="H321" s="22">
        <v>38972.9</v>
      </c>
      <c r="I321" s="23">
        <v>8.6999999999999994E-2</v>
      </c>
      <c r="J321" s="24">
        <v>3059.8</v>
      </c>
      <c r="K321" s="25">
        <v>0.17299999999999999</v>
      </c>
      <c r="L321" s="26">
        <v>14326</v>
      </c>
    </row>
    <row r="322" spans="3:12" x14ac:dyDescent="0.3">
      <c r="C322" s="12">
        <v>318</v>
      </c>
      <c r="D322" s="13" t="s">
        <v>358</v>
      </c>
      <c r="E322" s="14" t="s">
        <v>11</v>
      </c>
      <c r="F322" s="15">
        <v>104668</v>
      </c>
      <c r="G322" s="16">
        <v>399</v>
      </c>
      <c r="H322" s="22">
        <v>38887.300000000003</v>
      </c>
      <c r="I322" s="23">
        <v>0.31900000000000001</v>
      </c>
      <c r="J322" s="24">
        <v>-258</v>
      </c>
      <c r="K322" s="25" t="s">
        <v>15</v>
      </c>
      <c r="L322" s="26">
        <v>44774.8</v>
      </c>
    </row>
    <row r="323" spans="3:12" x14ac:dyDescent="0.3">
      <c r="C323" s="12">
        <v>319</v>
      </c>
      <c r="D323" s="13" t="s">
        <v>359</v>
      </c>
      <c r="E323" s="14" t="s">
        <v>9</v>
      </c>
      <c r="F323" s="15">
        <v>10800</v>
      </c>
      <c r="G323" s="16">
        <v>363</v>
      </c>
      <c r="H323" s="22">
        <v>38727</v>
      </c>
      <c r="I323" s="23">
        <v>0.189</v>
      </c>
      <c r="J323" s="24">
        <v>6257</v>
      </c>
      <c r="K323" s="25" t="s">
        <v>15</v>
      </c>
      <c r="L323" s="26">
        <v>69980</v>
      </c>
    </row>
    <row r="324" spans="3:12" x14ac:dyDescent="0.3">
      <c r="C324" s="12">
        <v>320</v>
      </c>
      <c r="D324" s="13" t="s">
        <v>360</v>
      </c>
      <c r="E324" s="14" t="s">
        <v>21</v>
      </c>
      <c r="F324" s="15">
        <v>83500</v>
      </c>
      <c r="G324" s="16">
        <v>336</v>
      </c>
      <c r="H324" s="22">
        <v>38278.300000000003</v>
      </c>
      <c r="I324" s="23">
        <v>0.109</v>
      </c>
      <c r="J324" s="24">
        <v>2862.3</v>
      </c>
      <c r="K324" s="25" t="s">
        <v>15</v>
      </c>
      <c r="L324" s="26">
        <v>1443122.6</v>
      </c>
    </row>
    <row r="325" spans="3:12" x14ac:dyDescent="0.3">
      <c r="C325" s="12">
        <v>321</v>
      </c>
      <c r="D325" s="13" t="s">
        <v>361</v>
      </c>
      <c r="E325" s="14" t="s">
        <v>21</v>
      </c>
      <c r="F325" s="15">
        <v>116400</v>
      </c>
      <c r="G325" s="16">
        <v>303</v>
      </c>
      <c r="H325" s="22">
        <v>38064</v>
      </c>
      <c r="I325" s="23">
        <v>8.9999999999999993E-3</v>
      </c>
      <c r="J325" s="24">
        <v>287.39999999999998</v>
      </c>
      <c r="K325" s="25">
        <v>-0.29799999999999999</v>
      </c>
      <c r="L325" s="26">
        <v>30669.200000000001</v>
      </c>
    </row>
    <row r="326" spans="3:12" x14ac:dyDescent="0.3">
      <c r="C326" s="12">
        <v>322</v>
      </c>
      <c r="D326" s="13" t="s">
        <v>362</v>
      </c>
      <c r="E326" s="14" t="s">
        <v>11</v>
      </c>
      <c r="F326" s="15">
        <v>146346</v>
      </c>
      <c r="G326" s="16">
        <v>346</v>
      </c>
      <c r="H326" s="22">
        <v>37869.800000000003</v>
      </c>
      <c r="I326" s="23">
        <v>0.111</v>
      </c>
      <c r="J326" s="24">
        <v>1846.4</v>
      </c>
      <c r="K326" s="25">
        <v>0.14899999999999999</v>
      </c>
      <c r="L326" s="26">
        <v>47048.1</v>
      </c>
    </row>
    <row r="327" spans="3:12" x14ac:dyDescent="0.3">
      <c r="C327" s="12">
        <v>323</v>
      </c>
      <c r="D327" s="13" t="s">
        <v>363</v>
      </c>
      <c r="E327" s="14" t="s">
        <v>11</v>
      </c>
      <c r="F327" s="15">
        <v>179788</v>
      </c>
      <c r="G327" s="16">
        <v>343</v>
      </c>
      <c r="H327" s="22">
        <v>37727.599999999999</v>
      </c>
      <c r="I327" s="23">
        <v>0.10100000000000001</v>
      </c>
      <c r="J327" s="24">
        <v>2463.6999999999998</v>
      </c>
      <c r="K327" s="25">
        <v>0.107</v>
      </c>
      <c r="L327" s="26">
        <v>63496.800000000003</v>
      </c>
    </row>
    <row r="328" spans="3:12" x14ac:dyDescent="0.3">
      <c r="C328" s="12">
        <v>324</v>
      </c>
      <c r="D328" s="13" t="s">
        <v>364</v>
      </c>
      <c r="E328" s="14" t="s">
        <v>26</v>
      </c>
      <c r="F328" s="15">
        <v>42950</v>
      </c>
      <c r="G328" s="16">
        <v>309</v>
      </c>
      <c r="H328" s="22">
        <v>37722.9</v>
      </c>
      <c r="I328" s="23">
        <v>1.4999999999999999E-2</v>
      </c>
      <c r="J328" s="24">
        <v>2070.6</v>
      </c>
      <c r="K328" s="25">
        <v>-0.13400000000000001</v>
      </c>
      <c r="L328" s="26">
        <v>380597.4</v>
      </c>
    </row>
    <row r="329" spans="3:12" x14ac:dyDescent="0.3">
      <c r="C329" s="12">
        <v>325</v>
      </c>
      <c r="D329" s="13" t="s">
        <v>365</v>
      </c>
      <c r="E329" s="14" t="s">
        <v>215</v>
      </c>
      <c r="F329" s="15">
        <v>197000</v>
      </c>
      <c r="G329" s="16">
        <v>308</v>
      </c>
      <c r="H329" s="22">
        <v>37474.800000000003</v>
      </c>
      <c r="I329" s="23">
        <v>7.0000000000000001E-3</v>
      </c>
      <c r="J329" s="24">
        <v>442.9</v>
      </c>
      <c r="K329" s="25">
        <v>-0.24299999999999999</v>
      </c>
      <c r="L329" s="26">
        <v>32084.1</v>
      </c>
    </row>
    <row r="330" spans="3:12" x14ac:dyDescent="0.3">
      <c r="C330" s="12">
        <v>326</v>
      </c>
      <c r="D330" s="13" t="s">
        <v>366</v>
      </c>
      <c r="E330" s="14" t="s">
        <v>39</v>
      </c>
      <c r="F330" s="15">
        <v>203865</v>
      </c>
      <c r="G330" s="16">
        <v>320</v>
      </c>
      <c r="H330" s="22">
        <v>37388.9</v>
      </c>
      <c r="I330" s="23">
        <v>4.2000000000000003E-2</v>
      </c>
      <c r="J330" s="24">
        <v>5313.1</v>
      </c>
      <c r="K330" s="25">
        <v>3.149</v>
      </c>
      <c r="L330" s="26">
        <v>48482.6</v>
      </c>
    </row>
    <row r="331" spans="3:12" x14ac:dyDescent="0.3">
      <c r="C331" s="12">
        <v>327</v>
      </c>
      <c r="D331" s="13" t="s">
        <v>367</v>
      </c>
      <c r="E331" s="14" t="s">
        <v>26</v>
      </c>
      <c r="F331" s="15">
        <v>44947</v>
      </c>
      <c r="G331" s="16">
        <v>342</v>
      </c>
      <c r="H331" s="22">
        <v>37371.199999999997</v>
      </c>
      <c r="I331" s="23">
        <v>9.0999999999999998E-2</v>
      </c>
      <c r="J331" s="24">
        <v>2141.5</v>
      </c>
      <c r="K331" s="25">
        <v>4.0000000000000001E-3</v>
      </c>
      <c r="L331" s="26">
        <v>39161.800000000003</v>
      </c>
    </row>
    <row r="332" spans="3:12" x14ac:dyDescent="0.3">
      <c r="C332" s="12">
        <v>328</v>
      </c>
      <c r="D332" s="13" t="s">
        <v>368</v>
      </c>
      <c r="E332" s="14" t="s">
        <v>34</v>
      </c>
      <c r="F332" s="15">
        <v>146600</v>
      </c>
      <c r="G332" s="16">
        <v>341</v>
      </c>
      <c r="H332" s="22">
        <v>37360</v>
      </c>
      <c r="I332" s="23">
        <v>8.8999999999999996E-2</v>
      </c>
      <c r="J332" s="24">
        <v>2173</v>
      </c>
      <c r="K332" s="25">
        <v>-1.7999999999999999E-2</v>
      </c>
      <c r="L332" s="26">
        <v>44441</v>
      </c>
    </row>
    <row r="333" spans="3:12" x14ac:dyDescent="0.3">
      <c r="C333" s="12">
        <v>329</v>
      </c>
      <c r="D333" s="13" t="s">
        <v>369</v>
      </c>
      <c r="E333" s="14" t="s">
        <v>9</v>
      </c>
      <c r="F333" s="15">
        <v>74413</v>
      </c>
      <c r="G333" s="16">
        <v>394</v>
      </c>
      <c r="H333" s="22">
        <v>37357.699999999997</v>
      </c>
      <c r="I333" s="23">
        <v>0.25600000000000001</v>
      </c>
      <c r="J333" s="24">
        <v>2368.4</v>
      </c>
      <c r="K333" s="25">
        <v>9.7000000000000003E-2</v>
      </c>
      <c r="L333" s="26">
        <v>70108</v>
      </c>
    </row>
    <row r="334" spans="3:12" x14ac:dyDescent="0.3">
      <c r="C334" s="12">
        <v>330</v>
      </c>
      <c r="D334" s="13" t="s">
        <v>370</v>
      </c>
      <c r="E334" s="14" t="s">
        <v>9</v>
      </c>
      <c r="F334" s="15">
        <v>14000</v>
      </c>
      <c r="G334" s="16">
        <v>315</v>
      </c>
      <c r="H334" s="22">
        <v>37239</v>
      </c>
      <c r="I334" s="23">
        <v>1.2999999999999999E-2</v>
      </c>
      <c r="J334" s="24">
        <v>340.6</v>
      </c>
      <c r="K334" s="25">
        <v>1.92</v>
      </c>
      <c r="L334" s="26">
        <v>12986.6</v>
      </c>
    </row>
    <row r="335" spans="3:12" x14ac:dyDescent="0.3">
      <c r="C335" s="12">
        <v>331</v>
      </c>
      <c r="D335" s="13" t="s">
        <v>371</v>
      </c>
      <c r="E335" s="14" t="s">
        <v>215</v>
      </c>
      <c r="F335" s="15">
        <v>30000</v>
      </c>
      <c r="G335" s="16">
        <v>282</v>
      </c>
      <c r="H335" s="22">
        <v>37112.199999999997</v>
      </c>
      <c r="I335" s="23">
        <v>-0.06</v>
      </c>
      <c r="J335" s="24">
        <v>1033.2</v>
      </c>
      <c r="K335" s="25">
        <v>2E-3</v>
      </c>
      <c r="L335" s="26">
        <v>331211.90000000002</v>
      </c>
    </row>
    <row r="336" spans="3:12" x14ac:dyDescent="0.3">
      <c r="C336" s="12">
        <v>332</v>
      </c>
      <c r="D336" s="13" t="s">
        <v>372</v>
      </c>
      <c r="E336" s="14" t="s">
        <v>34</v>
      </c>
      <c r="F336" s="15">
        <v>14943</v>
      </c>
      <c r="G336" s="16">
        <v>257</v>
      </c>
      <c r="H336" s="22">
        <v>37047</v>
      </c>
      <c r="I336" s="23">
        <v>-0.128</v>
      </c>
      <c r="J336" s="24">
        <v>462</v>
      </c>
      <c r="K336" s="25">
        <v>0.161</v>
      </c>
      <c r="L336" s="26">
        <v>207570</v>
      </c>
    </row>
    <row r="337" spans="3:12" x14ac:dyDescent="0.3">
      <c r="C337" s="12">
        <v>333</v>
      </c>
      <c r="D337" s="13" t="s">
        <v>373</v>
      </c>
      <c r="E337" s="14" t="s">
        <v>11</v>
      </c>
      <c r="F337" s="15">
        <v>130455</v>
      </c>
      <c r="G337" s="16">
        <v>427</v>
      </c>
      <c r="H337" s="22">
        <v>37032.199999999997</v>
      </c>
      <c r="I337" s="23">
        <v>0.33200000000000002</v>
      </c>
      <c r="J337" s="24">
        <v>2014.8</v>
      </c>
      <c r="K337" s="25">
        <v>2.2330000000000001</v>
      </c>
      <c r="L337" s="26">
        <v>29052.7</v>
      </c>
    </row>
    <row r="338" spans="3:12" x14ac:dyDescent="0.3">
      <c r="C338" s="12">
        <v>334</v>
      </c>
      <c r="D338" s="13" t="s">
        <v>374</v>
      </c>
      <c r="E338" s="14" t="s">
        <v>26</v>
      </c>
      <c r="F338" s="15">
        <v>80744</v>
      </c>
      <c r="G338" s="16">
        <v>311</v>
      </c>
      <c r="H338" s="22">
        <v>36783.5</v>
      </c>
      <c r="I338" s="23">
        <v>-3.0000000000000001E-3</v>
      </c>
      <c r="J338" s="24">
        <v>914.1</v>
      </c>
      <c r="K338" s="25" t="s">
        <v>15</v>
      </c>
      <c r="L338" s="26">
        <v>46469</v>
      </c>
    </row>
    <row r="339" spans="3:12" x14ac:dyDescent="0.3">
      <c r="C339" s="12">
        <v>335</v>
      </c>
      <c r="D339" s="13" t="s">
        <v>375</v>
      </c>
      <c r="E339" s="14" t="s">
        <v>32</v>
      </c>
      <c r="F339" s="15">
        <v>33000</v>
      </c>
      <c r="G339" s="16">
        <v>442</v>
      </c>
      <c r="H339" s="22">
        <v>36763.1</v>
      </c>
      <c r="I339" s="23">
        <v>0.38</v>
      </c>
      <c r="J339" s="24">
        <v>14125.4</v>
      </c>
      <c r="K339" s="25">
        <v>0.5</v>
      </c>
      <c r="L339" s="26">
        <v>57056.9</v>
      </c>
    </row>
    <row r="340" spans="3:12" x14ac:dyDescent="0.3">
      <c r="C340" s="12">
        <v>336</v>
      </c>
      <c r="D340" s="13" t="s">
        <v>376</v>
      </c>
      <c r="E340" s="14" t="s">
        <v>98</v>
      </c>
      <c r="F340" s="15">
        <v>70270</v>
      </c>
      <c r="G340" s="16">
        <v>325</v>
      </c>
      <c r="H340" s="22">
        <v>36696</v>
      </c>
      <c r="I340" s="23">
        <v>2.8000000000000001E-2</v>
      </c>
      <c r="J340" s="24">
        <v>6860</v>
      </c>
      <c r="K340" s="25">
        <v>0.246</v>
      </c>
      <c r="L340" s="26">
        <v>88190</v>
      </c>
    </row>
    <row r="341" spans="3:12" x14ac:dyDescent="0.3">
      <c r="C341" s="12">
        <v>337</v>
      </c>
      <c r="D341" s="13" t="s">
        <v>377</v>
      </c>
      <c r="E341" s="14" t="s">
        <v>9</v>
      </c>
      <c r="F341" s="15">
        <v>7000</v>
      </c>
      <c r="G341" s="16">
        <v>403</v>
      </c>
      <c r="H341" s="22">
        <v>36534.199999999997</v>
      </c>
      <c r="I341" s="23">
        <v>0.249</v>
      </c>
      <c r="J341" s="24">
        <v>4172.3999999999996</v>
      </c>
      <c r="K341" s="25">
        <v>0.49099999999999999</v>
      </c>
      <c r="L341" s="26">
        <v>56969.8</v>
      </c>
    </row>
    <row r="342" spans="3:12" x14ac:dyDescent="0.3">
      <c r="C342" s="12">
        <v>338</v>
      </c>
      <c r="D342" s="13" t="s">
        <v>378</v>
      </c>
      <c r="E342" s="14" t="s">
        <v>11</v>
      </c>
      <c r="F342" s="15">
        <v>10350</v>
      </c>
      <c r="G342" s="16">
        <v>375</v>
      </c>
      <c r="H342" s="22">
        <v>36503.699999999997</v>
      </c>
      <c r="I342" s="23">
        <v>0.152</v>
      </c>
      <c r="J342" s="24">
        <v>199.3</v>
      </c>
      <c r="K342" s="25">
        <v>0.35399999999999998</v>
      </c>
      <c r="L342" s="26">
        <v>16891.8</v>
      </c>
    </row>
    <row r="343" spans="3:12" x14ac:dyDescent="0.3">
      <c r="C343" s="12">
        <v>339</v>
      </c>
      <c r="D343" s="13" t="s">
        <v>379</v>
      </c>
      <c r="E343" s="14" t="s">
        <v>26</v>
      </c>
      <c r="F343" s="15">
        <v>119732</v>
      </c>
      <c r="G343" s="16">
        <v>329</v>
      </c>
      <c r="H343" s="22">
        <v>36465.699999999997</v>
      </c>
      <c r="I343" s="23">
        <v>3.4000000000000002E-2</v>
      </c>
      <c r="J343" s="24">
        <v>993.2</v>
      </c>
      <c r="K343" s="25">
        <v>-0.182</v>
      </c>
      <c r="L343" s="26">
        <v>33901.5</v>
      </c>
    </row>
    <row r="344" spans="3:12" x14ac:dyDescent="0.3">
      <c r="C344" s="12">
        <v>340</v>
      </c>
      <c r="D344" s="13" t="s">
        <v>380</v>
      </c>
      <c r="E344" s="14" t="s">
        <v>11</v>
      </c>
      <c r="F344" s="15">
        <v>31290</v>
      </c>
      <c r="G344" s="16">
        <v>364</v>
      </c>
      <c r="H344" s="22">
        <v>36440.9</v>
      </c>
      <c r="I344" s="23">
        <v>0.11899999999999999</v>
      </c>
      <c r="J344" s="24">
        <v>1869.2</v>
      </c>
      <c r="K344" s="25">
        <v>0.76</v>
      </c>
      <c r="L344" s="26">
        <v>33173.699999999997</v>
      </c>
    </row>
    <row r="345" spans="3:12" x14ac:dyDescent="0.3">
      <c r="C345" s="12">
        <v>341</v>
      </c>
      <c r="D345" s="13" t="s">
        <v>381</v>
      </c>
      <c r="E345" s="14" t="s">
        <v>9</v>
      </c>
      <c r="F345" s="15">
        <v>73100</v>
      </c>
      <c r="G345" s="16">
        <v>340</v>
      </c>
      <c r="H345" s="22">
        <v>36397</v>
      </c>
      <c r="I345" s="23">
        <v>0.06</v>
      </c>
      <c r="J345" s="24">
        <v>1933</v>
      </c>
      <c r="K345" s="25">
        <v>-0.54400000000000004</v>
      </c>
      <c r="L345" s="26">
        <v>22536</v>
      </c>
    </row>
    <row r="346" spans="3:12" x14ac:dyDescent="0.3">
      <c r="C346" s="12">
        <v>342</v>
      </c>
      <c r="D346" s="13" t="s">
        <v>382</v>
      </c>
      <c r="E346" s="14" t="s">
        <v>9</v>
      </c>
      <c r="F346" s="15">
        <v>202000</v>
      </c>
      <c r="G346" s="16">
        <v>334</v>
      </c>
      <c r="H346" s="22">
        <v>36395.699999999997</v>
      </c>
      <c r="I346" s="23">
        <v>4.4999999999999998E-2</v>
      </c>
      <c r="J346" s="24">
        <v>2381.1999999999998</v>
      </c>
      <c r="K346" s="25">
        <v>3.9E-2</v>
      </c>
      <c r="L346" s="26">
        <v>18982.5</v>
      </c>
    </row>
    <row r="347" spans="3:12" x14ac:dyDescent="0.3">
      <c r="C347" s="12">
        <v>343</v>
      </c>
      <c r="D347" s="13" t="s">
        <v>383</v>
      </c>
      <c r="E347" s="14" t="s">
        <v>9</v>
      </c>
      <c r="F347" s="15">
        <v>105600</v>
      </c>
      <c r="G347" s="16">
        <v>383</v>
      </c>
      <c r="H347" s="22">
        <v>36193</v>
      </c>
      <c r="I347" s="23">
        <v>0.16900000000000001</v>
      </c>
      <c r="J347" s="24">
        <v>3345</v>
      </c>
      <c r="K347" s="25">
        <v>0.14899999999999999</v>
      </c>
      <c r="L347" s="26">
        <v>45408</v>
      </c>
    </row>
    <row r="348" spans="3:12" x14ac:dyDescent="0.3">
      <c r="C348" s="12">
        <v>344</v>
      </c>
      <c r="D348" s="13" t="s">
        <v>384</v>
      </c>
      <c r="E348" s="14" t="s">
        <v>9</v>
      </c>
      <c r="F348" s="15">
        <v>33383</v>
      </c>
      <c r="G348" s="16">
        <v>356</v>
      </c>
      <c r="H348" s="22">
        <v>35985</v>
      </c>
      <c r="I348" s="23">
        <v>7.2999999999999995E-2</v>
      </c>
      <c r="J348" s="24">
        <v>2010</v>
      </c>
      <c r="K348" s="25">
        <v>-0.46700000000000003</v>
      </c>
      <c r="L348" s="26">
        <v>119666</v>
      </c>
    </row>
    <row r="349" spans="3:12" x14ac:dyDescent="0.3">
      <c r="C349" s="12">
        <v>345</v>
      </c>
      <c r="D349" s="13" t="s">
        <v>385</v>
      </c>
      <c r="E349" s="14" t="s">
        <v>26</v>
      </c>
      <c r="F349" s="15">
        <v>195056</v>
      </c>
      <c r="G349" s="16">
        <v>317</v>
      </c>
      <c r="H349" s="22">
        <v>35796.9</v>
      </c>
      <c r="I349" s="23">
        <v>-1.6E-2</v>
      </c>
      <c r="J349" s="24">
        <v>2289.5</v>
      </c>
      <c r="K349" s="25">
        <v>6.0999999999999999E-2</v>
      </c>
      <c r="L349" s="26">
        <v>44662.400000000001</v>
      </c>
    </row>
    <row r="350" spans="3:12" x14ac:dyDescent="0.3">
      <c r="C350" s="12">
        <v>346</v>
      </c>
      <c r="D350" s="13" t="s">
        <v>386</v>
      </c>
      <c r="E350" s="14" t="s">
        <v>215</v>
      </c>
      <c r="F350" s="15">
        <v>12000</v>
      </c>
      <c r="G350" s="16">
        <v>345</v>
      </c>
      <c r="H350" s="22">
        <v>35785</v>
      </c>
      <c r="I350" s="23">
        <v>4.5999999999999999E-2</v>
      </c>
      <c r="J350" s="24">
        <v>2223.6999999999998</v>
      </c>
      <c r="K350" s="25">
        <v>8.9999999999999993E-3</v>
      </c>
      <c r="L350" s="26">
        <v>122221</v>
      </c>
    </row>
    <row r="351" spans="3:12" x14ac:dyDescent="0.3">
      <c r="C351" s="12">
        <v>347</v>
      </c>
      <c r="D351" s="13" t="s">
        <v>387</v>
      </c>
      <c r="E351" s="14" t="s">
        <v>11</v>
      </c>
      <c r="F351" s="15">
        <v>112859</v>
      </c>
      <c r="G351" s="16">
        <v>359</v>
      </c>
      <c r="H351" s="22">
        <v>35721.300000000003</v>
      </c>
      <c r="I351" s="23">
        <v>7.5999999999999998E-2</v>
      </c>
      <c r="J351" s="24">
        <v>-152.80000000000001</v>
      </c>
      <c r="K351" s="25" t="s">
        <v>15</v>
      </c>
      <c r="L351" s="26">
        <v>33772.300000000003</v>
      </c>
    </row>
    <row r="352" spans="3:12" x14ac:dyDescent="0.3">
      <c r="C352" s="12">
        <v>348</v>
      </c>
      <c r="D352" s="13" t="s">
        <v>388</v>
      </c>
      <c r="E352" s="14" t="s">
        <v>24</v>
      </c>
      <c r="F352" s="15">
        <v>43302</v>
      </c>
      <c r="G352" s="16">
        <v>254</v>
      </c>
      <c r="H352" s="22">
        <v>35703.599999999999</v>
      </c>
      <c r="I352" s="23">
        <v>-0.16600000000000001</v>
      </c>
      <c r="J352" s="24">
        <v>3803.7</v>
      </c>
      <c r="K352" s="25">
        <v>-0.14000000000000001</v>
      </c>
      <c r="L352" s="26">
        <v>62092.3</v>
      </c>
    </row>
    <row r="353" spans="3:12" x14ac:dyDescent="0.3">
      <c r="C353" s="12">
        <v>349</v>
      </c>
      <c r="D353" s="13" t="s">
        <v>389</v>
      </c>
      <c r="E353" s="14" t="s">
        <v>26</v>
      </c>
      <c r="F353" s="15">
        <v>132138</v>
      </c>
      <c r="G353" s="16">
        <v>313</v>
      </c>
      <c r="H353" s="22">
        <v>35647.9</v>
      </c>
      <c r="I353" s="23">
        <v>-3.5999999999999997E-2</v>
      </c>
      <c r="J353" s="24">
        <v>943.1</v>
      </c>
      <c r="K353" s="25">
        <v>-0.38300000000000001</v>
      </c>
      <c r="L353" s="26">
        <v>28055</v>
      </c>
    </row>
    <row r="354" spans="3:12" x14ac:dyDescent="0.3">
      <c r="C354" s="12">
        <v>350</v>
      </c>
      <c r="D354" s="13" t="s">
        <v>390</v>
      </c>
      <c r="E354" s="14" t="s">
        <v>26</v>
      </c>
      <c r="F354" s="15">
        <v>59132</v>
      </c>
      <c r="G354" s="16">
        <v>367</v>
      </c>
      <c r="H354" s="22">
        <v>35406.300000000003</v>
      </c>
      <c r="I354" s="23">
        <v>0.10199999999999999</v>
      </c>
      <c r="J354" s="24">
        <v>870.9</v>
      </c>
      <c r="K354" s="25">
        <v>-0.83299999999999996</v>
      </c>
      <c r="L354" s="26">
        <v>1814332.9</v>
      </c>
    </row>
    <row r="355" spans="3:12" x14ac:dyDescent="0.3">
      <c r="C355" s="12">
        <v>351</v>
      </c>
      <c r="D355" s="13" t="s">
        <v>391</v>
      </c>
      <c r="E355" s="14" t="s">
        <v>26</v>
      </c>
      <c r="F355" s="15">
        <v>72020</v>
      </c>
      <c r="G355" s="16">
        <v>352</v>
      </c>
      <c r="H355" s="22">
        <v>35386.400000000001</v>
      </c>
      <c r="I355" s="23">
        <v>5.2999999999999999E-2</v>
      </c>
      <c r="J355" s="24">
        <v>1529</v>
      </c>
      <c r="K355" s="25">
        <v>-0.2</v>
      </c>
      <c r="L355" s="26">
        <v>50352.5</v>
      </c>
    </row>
    <row r="356" spans="3:12" x14ac:dyDescent="0.3">
      <c r="C356" s="12">
        <v>352</v>
      </c>
      <c r="D356" s="13" t="s">
        <v>392</v>
      </c>
      <c r="E356" s="14" t="s">
        <v>11</v>
      </c>
      <c r="F356" s="15">
        <v>300000</v>
      </c>
      <c r="G356" s="16">
        <v>374</v>
      </c>
      <c r="H356" s="22">
        <v>35361.199999999997</v>
      </c>
      <c r="I356" s="23">
        <v>0.109</v>
      </c>
      <c r="J356" s="24">
        <v>4976.3</v>
      </c>
      <c r="K356" s="25">
        <v>0.105</v>
      </c>
      <c r="L356" s="26">
        <v>157392.79999999999</v>
      </c>
    </row>
    <row r="357" spans="3:12" x14ac:dyDescent="0.3">
      <c r="C357" s="12">
        <v>353</v>
      </c>
      <c r="D357" s="13" t="s">
        <v>393</v>
      </c>
      <c r="E357" s="14" t="s">
        <v>21</v>
      </c>
      <c r="F357" s="15">
        <v>64928</v>
      </c>
      <c r="G357" s="16">
        <v>189</v>
      </c>
      <c r="H357" s="22">
        <v>35251.9</v>
      </c>
      <c r="I357" s="23">
        <v>-0.32800000000000001</v>
      </c>
      <c r="J357" s="24">
        <v>5737.9</v>
      </c>
      <c r="K357" s="25">
        <v>0.17100000000000001</v>
      </c>
      <c r="L357" s="26">
        <v>1015661.3</v>
      </c>
    </row>
    <row r="358" spans="3:12" x14ac:dyDescent="0.3">
      <c r="C358" s="12">
        <v>354</v>
      </c>
      <c r="D358" s="13" t="s">
        <v>394</v>
      </c>
      <c r="E358" s="14" t="s">
        <v>26</v>
      </c>
      <c r="F358" s="15">
        <v>9476</v>
      </c>
      <c r="G358" s="16">
        <v>398</v>
      </c>
      <c r="H358" s="22">
        <v>35091</v>
      </c>
      <c r="I358" s="23">
        <v>0.185</v>
      </c>
      <c r="J358" s="24">
        <v>734.6</v>
      </c>
      <c r="K358" s="25">
        <v>-0.499</v>
      </c>
      <c r="L358" s="26">
        <v>26116.400000000001</v>
      </c>
    </row>
    <row r="359" spans="3:12" x14ac:dyDescent="0.3">
      <c r="C359" s="12">
        <v>355</v>
      </c>
      <c r="D359" s="13" t="s">
        <v>395</v>
      </c>
      <c r="E359" s="14" t="s">
        <v>46</v>
      </c>
      <c r="F359" s="15">
        <v>132388</v>
      </c>
      <c r="G359" s="16">
        <v>304</v>
      </c>
      <c r="H359" s="22">
        <v>35071.1</v>
      </c>
      <c r="I359" s="23">
        <v>-7.0000000000000007E-2</v>
      </c>
      <c r="J359" s="24">
        <v>1651.1</v>
      </c>
      <c r="K359" s="25">
        <v>1.1259999999999999</v>
      </c>
      <c r="L359" s="26">
        <v>238753.3</v>
      </c>
    </row>
    <row r="360" spans="3:12" x14ac:dyDescent="0.3">
      <c r="C360" s="12">
        <v>356</v>
      </c>
      <c r="D360" s="13" t="s">
        <v>396</v>
      </c>
      <c r="E360" s="14" t="s">
        <v>26</v>
      </c>
      <c r="F360" s="15">
        <v>62083</v>
      </c>
      <c r="G360" s="16">
        <v>358</v>
      </c>
      <c r="H360" s="22">
        <v>34937.4</v>
      </c>
      <c r="I360" s="23">
        <v>6.7000000000000004E-2</v>
      </c>
      <c r="J360" s="24">
        <v>1474.7</v>
      </c>
      <c r="K360" s="25">
        <v>0.67300000000000004</v>
      </c>
      <c r="L360" s="26">
        <v>42551.7</v>
      </c>
    </row>
    <row r="361" spans="3:12" x14ac:dyDescent="0.3">
      <c r="C361" s="12">
        <v>357</v>
      </c>
      <c r="D361" s="13" t="s">
        <v>397</v>
      </c>
      <c r="E361" s="14" t="s">
        <v>26</v>
      </c>
      <c r="F361" s="15">
        <v>67721</v>
      </c>
      <c r="G361" s="16">
        <v>348</v>
      </c>
      <c r="H361" s="22">
        <v>34917.9</v>
      </c>
      <c r="I361" s="23">
        <v>0.03</v>
      </c>
      <c r="J361" s="24">
        <v>1612.3</v>
      </c>
      <c r="K361" s="25">
        <v>-0.17199999999999999</v>
      </c>
      <c r="L361" s="26">
        <v>30739.8</v>
      </c>
    </row>
    <row r="362" spans="3:12" x14ac:dyDescent="0.3">
      <c r="C362" s="12">
        <v>358</v>
      </c>
      <c r="D362" s="13" t="s">
        <v>398</v>
      </c>
      <c r="E362" s="14" t="s">
        <v>11</v>
      </c>
      <c r="F362" s="15">
        <v>23194</v>
      </c>
      <c r="G362" s="16">
        <v>370</v>
      </c>
      <c r="H362" s="22">
        <v>34870</v>
      </c>
      <c r="I362" s="23">
        <v>9.0999999999999998E-2</v>
      </c>
      <c r="J362" s="24">
        <v>131.4</v>
      </c>
      <c r="K362" s="25">
        <v>0.158</v>
      </c>
      <c r="L362" s="26">
        <v>18618.3</v>
      </c>
    </row>
    <row r="363" spans="3:12" x14ac:dyDescent="0.3">
      <c r="C363" s="12">
        <v>359</v>
      </c>
      <c r="D363" s="13" t="s">
        <v>399</v>
      </c>
      <c r="E363" s="14" t="s">
        <v>11</v>
      </c>
      <c r="F363" s="15">
        <v>187959</v>
      </c>
      <c r="G363" s="16">
        <v>385</v>
      </c>
      <c r="H363" s="22">
        <v>34673</v>
      </c>
      <c r="I363" s="23">
        <v>0.08</v>
      </c>
      <c r="J363" s="24">
        <v>486.6</v>
      </c>
      <c r="K363" s="25">
        <v>-0.28699999999999998</v>
      </c>
      <c r="L363" s="26">
        <v>58038.3</v>
      </c>
    </row>
    <row r="364" spans="3:12" x14ac:dyDescent="0.3">
      <c r="C364" s="12">
        <v>360</v>
      </c>
      <c r="D364" s="13" t="s">
        <v>400</v>
      </c>
      <c r="E364" s="14" t="s">
        <v>34</v>
      </c>
      <c r="F364" s="15">
        <v>45680</v>
      </c>
      <c r="G364" s="16">
        <v>373</v>
      </c>
      <c r="H364" s="22">
        <v>34284.199999999997</v>
      </c>
      <c r="I364" s="23">
        <v>7.4999999999999997E-2</v>
      </c>
      <c r="J364" s="24">
        <v>2069.9</v>
      </c>
      <c r="K364" s="25" t="s">
        <v>15</v>
      </c>
      <c r="L364" s="26">
        <v>780308.5</v>
      </c>
    </row>
    <row r="365" spans="3:12" x14ac:dyDescent="0.3">
      <c r="C365" s="12">
        <v>361</v>
      </c>
      <c r="D365" s="13" t="s">
        <v>401</v>
      </c>
      <c r="E365" s="14" t="s">
        <v>11</v>
      </c>
      <c r="F365" s="15">
        <v>56088</v>
      </c>
      <c r="G365" s="16" t="s">
        <v>19</v>
      </c>
      <c r="H365" s="22">
        <v>34242.199999999997</v>
      </c>
      <c r="I365" s="23">
        <v>0.432</v>
      </c>
      <c r="J365" s="24">
        <v>578.6</v>
      </c>
      <c r="K365" s="25">
        <v>0.50700000000000001</v>
      </c>
      <c r="L365" s="26">
        <v>8522.6</v>
      </c>
    </row>
    <row r="366" spans="3:12" x14ac:dyDescent="0.3">
      <c r="C366" s="12">
        <v>362</v>
      </c>
      <c r="D366" s="13" t="s">
        <v>402</v>
      </c>
      <c r="E366" s="14" t="s">
        <v>11</v>
      </c>
      <c r="F366" s="15">
        <v>124678</v>
      </c>
      <c r="G366" s="16">
        <v>395</v>
      </c>
      <c r="H366" s="22">
        <v>34229.199999999997</v>
      </c>
      <c r="I366" s="23">
        <v>0.151</v>
      </c>
      <c r="J366" s="24">
        <v>170.7</v>
      </c>
      <c r="K366" s="25">
        <v>-0.14000000000000001</v>
      </c>
      <c r="L366" s="26">
        <v>157347.6</v>
      </c>
    </row>
    <row r="367" spans="3:12" x14ac:dyDescent="0.3">
      <c r="C367" s="12">
        <v>363</v>
      </c>
      <c r="D367" s="13" t="s">
        <v>403</v>
      </c>
      <c r="E367" s="14" t="s">
        <v>44</v>
      </c>
      <c r="F367" s="15">
        <v>48752</v>
      </c>
      <c r="G367" s="16">
        <v>368</v>
      </c>
      <c r="H367" s="22">
        <v>34218.199999999997</v>
      </c>
      <c r="I367" s="23">
        <v>6.5000000000000002E-2</v>
      </c>
      <c r="J367" s="24">
        <v>12043.9</v>
      </c>
      <c r="K367" s="25">
        <v>6.2E-2</v>
      </c>
      <c r="L367" s="26">
        <v>67999.5</v>
      </c>
    </row>
    <row r="368" spans="3:12" x14ac:dyDescent="0.3">
      <c r="C368" s="12">
        <v>364</v>
      </c>
      <c r="D368" s="13" t="s">
        <v>404</v>
      </c>
      <c r="E368" s="14" t="s">
        <v>11</v>
      </c>
      <c r="F368" s="15">
        <v>129929</v>
      </c>
      <c r="G368" s="16">
        <v>333</v>
      </c>
      <c r="H368" s="22">
        <v>34176.5</v>
      </c>
      <c r="I368" s="23">
        <v>-2.5000000000000001E-2</v>
      </c>
      <c r="J368" s="24">
        <v>432.6</v>
      </c>
      <c r="K368" s="25">
        <v>0.16400000000000001</v>
      </c>
      <c r="L368" s="26">
        <v>57758.7</v>
      </c>
    </row>
    <row r="369" spans="3:12" x14ac:dyDescent="0.3">
      <c r="C369" s="12">
        <v>365</v>
      </c>
      <c r="D369" s="13" t="s">
        <v>405</v>
      </c>
      <c r="E369" s="14" t="s">
        <v>44</v>
      </c>
      <c r="F369" s="15">
        <v>112421</v>
      </c>
      <c r="G369" s="16">
        <v>354</v>
      </c>
      <c r="H369" s="22">
        <v>34102.6</v>
      </c>
      <c r="I369" s="23">
        <v>1.6E-2</v>
      </c>
      <c r="J369" s="24">
        <v>501.5</v>
      </c>
      <c r="K369" s="25">
        <v>6.2E-2</v>
      </c>
      <c r="L369" s="26">
        <v>21455.9</v>
      </c>
    </row>
    <row r="370" spans="3:12" x14ac:dyDescent="0.3">
      <c r="C370" s="12">
        <v>366</v>
      </c>
      <c r="D370" s="13" t="s">
        <v>406</v>
      </c>
      <c r="E370" s="14" t="s">
        <v>9</v>
      </c>
      <c r="F370" s="15">
        <v>4900</v>
      </c>
      <c r="G370" s="16">
        <v>452</v>
      </c>
      <c r="H370" s="22">
        <v>34055</v>
      </c>
      <c r="I370" s="23">
        <v>0.29899999999999999</v>
      </c>
      <c r="J370" s="24">
        <v>334</v>
      </c>
      <c r="K370" s="25" t="s">
        <v>15</v>
      </c>
      <c r="L370" s="26">
        <v>26830</v>
      </c>
    </row>
    <row r="371" spans="3:12" x14ac:dyDescent="0.3">
      <c r="C371" s="12">
        <v>367</v>
      </c>
      <c r="D371" s="13" t="s">
        <v>407</v>
      </c>
      <c r="E371" s="14" t="s">
        <v>11</v>
      </c>
      <c r="F371" s="15">
        <v>198932</v>
      </c>
      <c r="G371" s="16">
        <v>242</v>
      </c>
      <c r="H371" s="22">
        <v>33895.800000000003</v>
      </c>
      <c r="I371" s="23">
        <v>-0.24299999999999999</v>
      </c>
      <c r="J371" s="24">
        <v>268.10000000000002</v>
      </c>
      <c r="K371" s="25">
        <v>-0.63700000000000001</v>
      </c>
      <c r="L371" s="26">
        <v>48455.199999999997</v>
      </c>
    </row>
    <row r="372" spans="3:12" x14ac:dyDescent="0.3">
      <c r="C372" s="12">
        <v>368</v>
      </c>
      <c r="D372" s="13" t="s">
        <v>408</v>
      </c>
      <c r="E372" s="14" t="s">
        <v>11</v>
      </c>
      <c r="F372" s="15">
        <v>21849</v>
      </c>
      <c r="G372" s="16">
        <v>464</v>
      </c>
      <c r="H372" s="22">
        <v>33394.800000000003</v>
      </c>
      <c r="I372" s="23">
        <v>0.30399999999999999</v>
      </c>
      <c r="J372" s="24">
        <v>613.6</v>
      </c>
      <c r="K372" s="25">
        <v>0.35599999999999998</v>
      </c>
      <c r="L372" s="26">
        <v>51585.3</v>
      </c>
    </row>
    <row r="373" spans="3:12" x14ac:dyDescent="0.3">
      <c r="C373" s="12">
        <v>369</v>
      </c>
      <c r="D373" s="13" t="s">
        <v>409</v>
      </c>
      <c r="E373" s="14" t="s">
        <v>11</v>
      </c>
      <c r="F373" s="15">
        <v>27594</v>
      </c>
      <c r="G373" s="16" t="s">
        <v>410</v>
      </c>
      <c r="H373" s="22">
        <v>33391.599999999999</v>
      </c>
      <c r="I373" s="23">
        <v>0.04</v>
      </c>
      <c r="J373" s="24">
        <v>234</v>
      </c>
      <c r="K373" s="25">
        <v>0.9</v>
      </c>
      <c r="L373" s="26">
        <v>16925.3</v>
      </c>
    </row>
    <row r="374" spans="3:12" x14ac:dyDescent="0.3">
      <c r="C374" s="12">
        <v>370</v>
      </c>
      <c r="D374" s="13" t="s">
        <v>411</v>
      </c>
      <c r="E374" s="14" t="s">
        <v>11</v>
      </c>
      <c r="F374" s="15">
        <v>179636</v>
      </c>
      <c r="G374" s="16">
        <v>388</v>
      </c>
      <c r="H374" s="22">
        <v>33323.800000000003</v>
      </c>
      <c r="I374" s="23">
        <v>0.104</v>
      </c>
      <c r="J374" s="24">
        <v>1755.2</v>
      </c>
      <c r="K374" s="25">
        <v>-1.0999999999999999E-2</v>
      </c>
      <c r="L374" s="26">
        <v>51672.9</v>
      </c>
    </row>
    <row r="375" spans="3:12" x14ac:dyDescent="0.3">
      <c r="C375" s="12">
        <v>371</v>
      </c>
      <c r="D375" s="13" t="s">
        <v>412</v>
      </c>
      <c r="E375" s="14" t="s">
        <v>26</v>
      </c>
      <c r="F375" s="15">
        <v>128697</v>
      </c>
      <c r="G375" s="16">
        <v>326</v>
      </c>
      <c r="H375" s="22">
        <v>33312.800000000003</v>
      </c>
      <c r="I375" s="23">
        <v>-6.5000000000000002E-2</v>
      </c>
      <c r="J375" s="24">
        <v>9138.7999999999993</v>
      </c>
      <c r="K375" s="25">
        <v>0.25900000000000001</v>
      </c>
      <c r="L375" s="26">
        <v>38830.300000000003</v>
      </c>
    </row>
    <row r="376" spans="3:12" x14ac:dyDescent="0.3">
      <c r="C376" s="12">
        <v>372</v>
      </c>
      <c r="D376" s="13" t="s">
        <v>413</v>
      </c>
      <c r="E376" s="14" t="s">
        <v>21</v>
      </c>
      <c r="F376" s="15">
        <v>23792</v>
      </c>
      <c r="G376" s="16">
        <v>50</v>
      </c>
      <c r="H376" s="22">
        <v>33252.6</v>
      </c>
      <c r="I376" s="23">
        <v>-0.70199999999999996</v>
      </c>
      <c r="J376" s="24">
        <v>4014.7</v>
      </c>
      <c r="K376" s="25">
        <v>0.30499999999999999</v>
      </c>
      <c r="L376" s="26">
        <v>647708.5</v>
      </c>
    </row>
    <row r="377" spans="3:12" x14ac:dyDescent="0.3">
      <c r="C377" s="12">
        <v>373</v>
      </c>
      <c r="D377" s="13" t="s">
        <v>414</v>
      </c>
      <c r="E377" s="14" t="s">
        <v>232</v>
      </c>
      <c r="F377" s="15">
        <v>45753</v>
      </c>
      <c r="G377" s="16">
        <v>349</v>
      </c>
      <c r="H377" s="22">
        <v>33186.300000000003</v>
      </c>
      <c r="I377" s="23">
        <v>-2.1000000000000001E-2</v>
      </c>
      <c r="J377" s="24">
        <v>7228</v>
      </c>
      <c r="K377" s="25">
        <v>-3.4000000000000002E-2</v>
      </c>
      <c r="L377" s="26">
        <v>720354.4</v>
      </c>
    </row>
    <row r="378" spans="3:12" x14ac:dyDescent="0.3">
      <c r="C378" s="12">
        <v>374</v>
      </c>
      <c r="D378" s="13" t="s">
        <v>415</v>
      </c>
      <c r="E378" s="14" t="s">
        <v>26</v>
      </c>
      <c r="F378" s="15">
        <v>143509</v>
      </c>
      <c r="G378" s="16">
        <v>365</v>
      </c>
      <c r="H378" s="22">
        <v>33062.9</v>
      </c>
      <c r="I378" s="23">
        <v>1.7000000000000001E-2</v>
      </c>
      <c r="J378" s="24">
        <v>2641.7</v>
      </c>
      <c r="K378" s="25">
        <v>2.7E-2</v>
      </c>
      <c r="L378" s="26">
        <v>35220.6</v>
      </c>
    </row>
    <row r="379" spans="3:12" x14ac:dyDescent="0.3">
      <c r="C379" s="12">
        <v>375</v>
      </c>
      <c r="D379" s="13" t="s">
        <v>416</v>
      </c>
      <c r="E379" s="14" t="s">
        <v>11</v>
      </c>
      <c r="F379" s="15">
        <v>135297</v>
      </c>
      <c r="G379" s="16">
        <v>369</v>
      </c>
      <c r="H379" s="22">
        <v>33055.699999999997</v>
      </c>
      <c r="I379" s="23">
        <v>3.3000000000000002E-2</v>
      </c>
      <c r="J379" s="24">
        <v>350.3</v>
      </c>
      <c r="K379" s="25">
        <v>1.1000000000000001</v>
      </c>
      <c r="L379" s="26">
        <v>40323.199999999997</v>
      </c>
    </row>
    <row r="380" spans="3:12" x14ac:dyDescent="0.3">
      <c r="C380" s="12">
        <v>376</v>
      </c>
      <c r="D380" s="13" t="s">
        <v>417</v>
      </c>
      <c r="E380" s="14" t="s">
        <v>32</v>
      </c>
      <c r="F380" s="15">
        <v>3212</v>
      </c>
      <c r="G380" s="16">
        <v>438</v>
      </c>
      <c r="H380" s="22">
        <v>33052.699999999997</v>
      </c>
      <c r="I380" s="23">
        <v>0.23200000000000001</v>
      </c>
      <c r="J380" s="24">
        <v>639.5</v>
      </c>
      <c r="K380" s="25">
        <v>-0.497</v>
      </c>
      <c r="L380" s="26">
        <v>17531.2</v>
      </c>
    </row>
    <row r="381" spans="3:12" x14ac:dyDescent="0.3">
      <c r="C381" s="12">
        <v>377</v>
      </c>
      <c r="D381" s="13" t="s">
        <v>418</v>
      </c>
      <c r="E381" s="14" t="s">
        <v>26</v>
      </c>
      <c r="F381" s="15">
        <v>49837</v>
      </c>
      <c r="G381" s="16">
        <v>347</v>
      </c>
      <c r="H381" s="22">
        <v>32857.4</v>
      </c>
      <c r="I381" s="23">
        <v>-3.4000000000000002E-2</v>
      </c>
      <c r="J381" s="24">
        <v>1322.5</v>
      </c>
      <c r="K381" s="25">
        <v>4.8000000000000001E-2</v>
      </c>
      <c r="L381" s="26">
        <v>108595.4</v>
      </c>
    </row>
    <row r="382" spans="3:12" x14ac:dyDescent="0.3">
      <c r="C382" s="12">
        <v>378</v>
      </c>
      <c r="D382" s="13" t="s">
        <v>419</v>
      </c>
      <c r="E382" s="14" t="s">
        <v>26</v>
      </c>
      <c r="F382" s="15">
        <v>42848</v>
      </c>
      <c r="G382" s="16">
        <v>350</v>
      </c>
      <c r="H382" s="22">
        <v>32825</v>
      </c>
      <c r="I382" s="23">
        <v>-2.9000000000000001E-2</v>
      </c>
      <c r="J382" s="24">
        <v>435.3</v>
      </c>
      <c r="K382" s="25">
        <v>-0.309</v>
      </c>
      <c r="L382" s="26">
        <v>341659.6</v>
      </c>
    </row>
    <row r="383" spans="3:12" x14ac:dyDescent="0.3">
      <c r="C383" s="12">
        <v>379</v>
      </c>
      <c r="D383" s="13" t="s">
        <v>420</v>
      </c>
      <c r="E383" s="14" t="s">
        <v>9</v>
      </c>
      <c r="F383" s="15">
        <v>100000</v>
      </c>
      <c r="G383" s="16">
        <v>386</v>
      </c>
      <c r="H383" s="22">
        <v>32815</v>
      </c>
      <c r="I383" s="23">
        <v>7.8E-2</v>
      </c>
      <c r="J383" s="24">
        <v>2138</v>
      </c>
      <c r="K383" s="25" t="s">
        <v>15</v>
      </c>
      <c r="L383" s="26">
        <v>70507</v>
      </c>
    </row>
    <row r="384" spans="3:12" x14ac:dyDescent="0.3">
      <c r="C384" s="12">
        <v>380</v>
      </c>
      <c r="D384" s="13" t="s">
        <v>421</v>
      </c>
      <c r="E384" s="14" t="s">
        <v>9</v>
      </c>
      <c r="F384" s="15">
        <v>93516</v>
      </c>
      <c r="G384" s="16">
        <v>376</v>
      </c>
      <c r="H384" s="22">
        <v>32765</v>
      </c>
      <c r="I384" s="23">
        <v>3.5000000000000003E-2</v>
      </c>
      <c r="J384" s="24">
        <v>5349</v>
      </c>
      <c r="K384" s="25">
        <v>0.10100000000000001</v>
      </c>
      <c r="L384" s="26">
        <v>36500</v>
      </c>
    </row>
    <row r="385" spans="3:12" x14ac:dyDescent="0.3">
      <c r="C385" s="12">
        <v>381</v>
      </c>
      <c r="D385" s="13" t="s">
        <v>422</v>
      </c>
      <c r="E385" s="14" t="s">
        <v>9</v>
      </c>
      <c r="F385" s="15">
        <v>30000</v>
      </c>
      <c r="G385" s="16">
        <v>422</v>
      </c>
      <c r="H385" s="22">
        <v>32753</v>
      </c>
      <c r="I385" s="23">
        <v>0.161</v>
      </c>
      <c r="J385" s="24">
        <v>5687</v>
      </c>
      <c r="K385" s="25">
        <v>7.0999999999999994E-2</v>
      </c>
      <c r="L385" s="26">
        <v>59352</v>
      </c>
    </row>
    <row r="386" spans="3:12" x14ac:dyDescent="0.3">
      <c r="C386" s="12">
        <v>382</v>
      </c>
      <c r="D386" s="13" t="s">
        <v>423</v>
      </c>
      <c r="E386" s="14" t="s">
        <v>34</v>
      </c>
      <c r="F386" s="15">
        <v>32700</v>
      </c>
      <c r="G386" s="16">
        <v>366</v>
      </c>
      <c r="H386" s="22">
        <v>32717</v>
      </c>
      <c r="I386" s="23">
        <v>1.4999999999999999E-2</v>
      </c>
      <c r="J386" s="24">
        <v>3962</v>
      </c>
      <c r="K386" s="25">
        <v>2.5999999999999999E-2</v>
      </c>
      <c r="L386" s="26">
        <v>167771</v>
      </c>
    </row>
    <row r="387" spans="3:12" x14ac:dyDescent="0.3">
      <c r="C387" s="12">
        <v>383</v>
      </c>
      <c r="D387" s="13" t="s">
        <v>424</v>
      </c>
      <c r="E387" s="14" t="s">
        <v>9</v>
      </c>
      <c r="F387" s="15">
        <v>10495</v>
      </c>
      <c r="G387" s="16">
        <v>372</v>
      </c>
      <c r="H387" s="22">
        <v>32683.3</v>
      </c>
      <c r="I387" s="23">
        <v>0.02</v>
      </c>
      <c r="J387" s="24">
        <v>775.9</v>
      </c>
      <c r="K387" s="25">
        <v>9.8379999999999992</v>
      </c>
      <c r="L387" s="26">
        <v>16381.2</v>
      </c>
    </row>
    <row r="388" spans="3:12" x14ac:dyDescent="0.3">
      <c r="C388" s="12">
        <v>384</v>
      </c>
      <c r="D388" s="13" t="s">
        <v>425</v>
      </c>
      <c r="E388" s="14" t="s">
        <v>21</v>
      </c>
      <c r="F388" s="15">
        <v>63877</v>
      </c>
      <c r="G388" s="16">
        <v>453</v>
      </c>
      <c r="H388" s="22">
        <v>32667</v>
      </c>
      <c r="I388" s="23">
        <v>0.25</v>
      </c>
      <c r="J388" s="24">
        <v>8045.4</v>
      </c>
      <c r="K388" s="25">
        <v>-0.83399999999999996</v>
      </c>
      <c r="L388" s="26">
        <v>186351.9</v>
      </c>
    </row>
    <row r="389" spans="3:12" x14ac:dyDescent="0.3">
      <c r="C389" s="12">
        <v>385</v>
      </c>
      <c r="D389" s="13" t="s">
        <v>426</v>
      </c>
      <c r="E389" s="14" t="s">
        <v>11</v>
      </c>
      <c r="F389" s="15">
        <v>136319</v>
      </c>
      <c r="G389" s="16">
        <v>428</v>
      </c>
      <c r="H389" s="22">
        <v>32619.4</v>
      </c>
      <c r="I389" s="23">
        <v>0.17399999999999999</v>
      </c>
      <c r="J389" s="24">
        <v>-254.5</v>
      </c>
      <c r="K389" s="25">
        <v>-5.1660000000000004</v>
      </c>
      <c r="L389" s="26">
        <v>49469.599999999999</v>
      </c>
    </row>
    <row r="390" spans="3:12" x14ac:dyDescent="0.3">
      <c r="C390" s="12">
        <v>386</v>
      </c>
      <c r="D390" s="13" t="s">
        <v>427</v>
      </c>
      <c r="E390" s="14" t="s">
        <v>11</v>
      </c>
      <c r="F390" s="15">
        <v>97629</v>
      </c>
      <c r="G390" s="16">
        <v>397</v>
      </c>
      <c r="H390" s="22">
        <v>32421.4</v>
      </c>
      <c r="I390" s="23">
        <v>9.5000000000000001E-2</v>
      </c>
      <c r="J390" s="24">
        <v>464.4</v>
      </c>
      <c r="K390" s="25">
        <v>0.39300000000000002</v>
      </c>
      <c r="L390" s="26">
        <v>118796.5</v>
      </c>
    </row>
    <row r="391" spans="3:12" x14ac:dyDescent="0.3">
      <c r="C391" s="12">
        <v>387</v>
      </c>
      <c r="D391" s="13" t="s">
        <v>428</v>
      </c>
      <c r="E391" s="14" t="s">
        <v>9</v>
      </c>
      <c r="F391" s="15">
        <v>47600</v>
      </c>
      <c r="G391" s="16">
        <v>391</v>
      </c>
      <c r="H391" s="22">
        <v>32377</v>
      </c>
      <c r="I391" s="23">
        <v>7.9000000000000001E-2</v>
      </c>
      <c r="J391" s="24">
        <v>6015</v>
      </c>
      <c r="K391" s="25">
        <v>2.0350000000000001</v>
      </c>
      <c r="L391" s="26">
        <v>372538</v>
      </c>
    </row>
    <row r="392" spans="3:12" x14ac:dyDescent="0.3">
      <c r="C392" s="12">
        <v>388</v>
      </c>
      <c r="D392" s="13" t="s">
        <v>429</v>
      </c>
      <c r="E392" s="14" t="s">
        <v>11</v>
      </c>
      <c r="F392" s="15">
        <v>22000</v>
      </c>
      <c r="G392" s="16">
        <v>295</v>
      </c>
      <c r="H392" s="22">
        <v>32369</v>
      </c>
      <c r="I392" s="23">
        <v>-0.188</v>
      </c>
      <c r="J392" s="24">
        <v>2597</v>
      </c>
      <c r="K392" s="25">
        <v>-0.6</v>
      </c>
      <c r="L392" s="26">
        <v>229806</v>
      </c>
    </row>
    <row r="393" spans="3:12" x14ac:dyDescent="0.3">
      <c r="C393" s="12">
        <v>389</v>
      </c>
      <c r="D393" s="13" t="s">
        <v>430</v>
      </c>
      <c r="E393" s="14" t="s">
        <v>26</v>
      </c>
      <c r="F393" s="15">
        <v>49998</v>
      </c>
      <c r="G393" s="16">
        <v>378</v>
      </c>
      <c r="H393" s="22">
        <v>32150.799999999999</v>
      </c>
      <c r="I393" s="23">
        <v>2.5000000000000001E-2</v>
      </c>
      <c r="J393" s="24">
        <v>572.5</v>
      </c>
      <c r="K393" s="25">
        <v>-0.434</v>
      </c>
      <c r="L393" s="26">
        <v>25942.2</v>
      </c>
    </row>
    <row r="394" spans="3:12" x14ac:dyDescent="0.3">
      <c r="C394" s="12">
        <v>390</v>
      </c>
      <c r="D394" s="13" t="s">
        <v>431</v>
      </c>
      <c r="E394" s="14" t="s">
        <v>44</v>
      </c>
      <c r="F394" s="15">
        <v>82374</v>
      </c>
      <c r="G394" s="16">
        <v>404</v>
      </c>
      <c r="H394" s="22">
        <v>32102.799999999999</v>
      </c>
      <c r="I394" s="23">
        <v>0.1</v>
      </c>
      <c r="J394" s="24">
        <v>295.7</v>
      </c>
      <c r="K394" s="25">
        <v>0.56499999999999995</v>
      </c>
      <c r="L394" s="26">
        <v>13007.4</v>
      </c>
    </row>
    <row r="395" spans="3:12" x14ac:dyDescent="0.3">
      <c r="C395" s="12">
        <v>391</v>
      </c>
      <c r="D395" s="13" t="s">
        <v>432</v>
      </c>
      <c r="E395" s="14" t="s">
        <v>9</v>
      </c>
      <c r="F395" s="15">
        <v>37346</v>
      </c>
      <c r="G395" s="16">
        <v>437</v>
      </c>
      <c r="H395" s="22">
        <v>31979</v>
      </c>
      <c r="I395" s="23">
        <v>0.192</v>
      </c>
      <c r="J395" s="24">
        <v>2615.3000000000002</v>
      </c>
      <c r="K395" s="25">
        <v>0.64300000000000002</v>
      </c>
      <c r="L395" s="26">
        <v>46575</v>
      </c>
    </row>
    <row r="396" spans="3:12" x14ac:dyDescent="0.3">
      <c r="C396" s="12">
        <v>392</v>
      </c>
      <c r="D396" s="13" t="s">
        <v>433</v>
      </c>
      <c r="E396" s="14" t="s">
        <v>24</v>
      </c>
      <c r="F396" s="15">
        <v>28682</v>
      </c>
      <c r="G396" s="16">
        <v>355</v>
      </c>
      <c r="H396" s="22">
        <v>31975.5</v>
      </c>
      <c r="I396" s="23">
        <v>-4.7E-2</v>
      </c>
      <c r="J396" s="24">
        <v>972.5</v>
      </c>
      <c r="K396" s="25">
        <v>-9.9000000000000005E-2</v>
      </c>
      <c r="L396" s="26">
        <v>592911.80000000005</v>
      </c>
    </row>
    <row r="397" spans="3:12" x14ac:dyDescent="0.3">
      <c r="C397" s="12">
        <v>393</v>
      </c>
      <c r="D397" s="13" t="s">
        <v>434</v>
      </c>
      <c r="E397" s="14" t="s">
        <v>32</v>
      </c>
      <c r="F397" s="15">
        <v>34782</v>
      </c>
      <c r="G397" s="16">
        <v>380</v>
      </c>
      <c r="H397" s="22">
        <v>31949.4</v>
      </c>
      <c r="I397" s="23">
        <v>2.8000000000000001E-2</v>
      </c>
      <c r="J397" s="24">
        <v>1716.9</v>
      </c>
      <c r="K397" s="25">
        <v>0.23799999999999999</v>
      </c>
      <c r="L397" s="26">
        <v>38604.6</v>
      </c>
    </row>
    <row r="398" spans="3:12" x14ac:dyDescent="0.3">
      <c r="C398" s="12">
        <v>394</v>
      </c>
      <c r="D398" s="13" t="s">
        <v>435</v>
      </c>
      <c r="E398" s="14" t="s">
        <v>44</v>
      </c>
      <c r="F398" s="15">
        <v>15712</v>
      </c>
      <c r="G398" s="16">
        <v>436</v>
      </c>
      <c r="H398" s="22">
        <v>31928.9</v>
      </c>
      <c r="I398" s="23">
        <v>0.17799999999999999</v>
      </c>
      <c r="J398" s="24">
        <v>1137.5999999999999</v>
      </c>
      <c r="K398" s="25">
        <v>-0.14099999999999999</v>
      </c>
      <c r="L398" s="26">
        <v>25035.7</v>
      </c>
    </row>
    <row r="399" spans="3:12" x14ac:dyDescent="0.3">
      <c r="C399" s="12">
        <v>395</v>
      </c>
      <c r="D399" s="13" t="s">
        <v>436</v>
      </c>
      <c r="E399" s="14" t="s">
        <v>9</v>
      </c>
      <c r="F399" s="15">
        <v>62600</v>
      </c>
      <c r="G399" s="16">
        <v>328</v>
      </c>
      <c r="H399" s="22">
        <v>31856</v>
      </c>
      <c r="I399" s="23">
        <v>-0.1</v>
      </c>
      <c r="J399" s="24">
        <v>6434</v>
      </c>
      <c r="K399" s="25">
        <v>4.1550000000000002</v>
      </c>
      <c r="L399" s="26">
        <v>83216</v>
      </c>
    </row>
    <row r="400" spans="3:12" x14ac:dyDescent="0.3">
      <c r="C400" s="12">
        <v>396</v>
      </c>
      <c r="D400" s="13" t="s">
        <v>437</v>
      </c>
      <c r="E400" s="14" t="s">
        <v>39</v>
      </c>
      <c r="F400" s="15">
        <v>86030</v>
      </c>
      <c r="G400" s="16">
        <v>392</v>
      </c>
      <c r="H400" s="22">
        <v>31790.7</v>
      </c>
      <c r="I400" s="23">
        <v>6.2E-2</v>
      </c>
      <c r="J400" s="24">
        <v>4597.2</v>
      </c>
      <c r="K400" s="25">
        <v>0.13900000000000001</v>
      </c>
      <c r="L400" s="26">
        <v>43956.9</v>
      </c>
    </row>
    <row r="401" spans="3:12" x14ac:dyDescent="0.3">
      <c r="C401" s="12">
        <v>397</v>
      </c>
      <c r="D401" s="13" t="s">
        <v>438</v>
      </c>
      <c r="E401" s="14" t="s">
        <v>338</v>
      </c>
      <c r="F401" s="15">
        <v>89831</v>
      </c>
      <c r="G401" s="16">
        <v>382</v>
      </c>
      <c r="H401" s="22">
        <v>31625</v>
      </c>
      <c r="I401" s="23">
        <v>1.7999999999999999E-2</v>
      </c>
      <c r="J401" s="24">
        <v>2970.5</v>
      </c>
      <c r="K401" s="25">
        <v>0.39100000000000001</v>
      </c>
      <c r="L401" s="26">
        <v>40202.699999999997</v>
      </c>
    </row>
    <row r="402" spans="3:12" x14ac:dyDescent="0.3">
      <c r="C402" s="12">
        <v>398</v>
      </c>
      <c r="D402" s="13" t="s">
        <v>439</v>
      </c>
      <c r="E402" s="14" t="s">
        <v>215</v>
      </c>
      <c r="F402" s="15">
        <v>97629</v>
      </c>
      <c r="G402" s="16">
        <v>430</v>
      </c>
      <c r="H402" s="22">
        <v>31589.3</v>
      </c>
      <c r="I402" s="23">
        <v>0.14599999999999999</v>
      </c>
      <c r="J402" s="24">
        <v>6642.5</v>
      </c>
      <c r="K402" s="25">
        <v>8.5999999999999993E-2</v>
      </c>
      <c r="L402" s="26">
        <v>760409</v>
      </c>
    </row>
    <row r="403" spans="3:12" x14ac:dyDescent="0.3">
      <c r="C403" s="12">
        <v>399</v>
      </c>
      <c r="D403" s="13" t="s">
        <v>440</v>
      </c>
      <c r="E403" s="14" t="s">
        <v>338</v>
      </c>
      <c r="F403" s="15">
        <v>122000</v>
      </c>
      <c r="G403" s="16">
        <v>389</v>
      </c>
      <c r="H403" s="22">
        <v>31400</v>
      </c>
      <c r="I403" s="23">
        <v>4.1000000000000002E-2</v>
      </c>
      <c r="J403" s="24">
        <v>2162</v>
      </c>
      <c r="K403" s="25">
        <v>0.34200000000000003</v>
      </c>
      <c r="L403" s="26">
        <v>48797</v>
      </c>
    </row>
    <row r="404" spans="3:12" x14ac:dyDescent="0.3">
      <c r="C404" s="12">
        <v>400</v>
      </c>
      <c r="D404" s="13" t="s">
        <v>441</v>
      </c>
      <c r="E404" s="14" t="s">
        <v>9</v>
      </c>
      <c r="F404" s="15">
        <v>33689</v>
      </c>
      <c r="G404" s="16">
        <v>390</v>
      </c>
      <c r="H404" s="22">
        <v>31367.8</v>
      </c>
      <c r="I404" s="23">
        <v>4.4999999999999998E-2</v>
      </c>
      <c r="J404" s="24">
        <v>2291.9</v>
      </c>
      <c r="K404" s="25">
        <v>-5.3999999999999999E-2</v>
      </c>
      <c r="L404" s="26">
        <v>158506.79999999999</v>
      </c>
    </row>
    <row r="405" spans="3:12" x14ac:dyDescent="0.3">
      <c r="C405" s="12">
        <v>401</v>
      </c>
      <c r="D405" s="13" t="s">
        <v>442</v>
      </c>
      <c r="E405" s="14" t="s">
        <v>39</v>
      </c>
      <c r="F405" s="15">
        <v>81527</v>
      </c>
      <c r="G405" s="16">
        <v>406</v>
      </c>
      <c r="H405" s="22">
        <v>31292.2</v>
      </c>
      <c r="I405" s="23">
        <v>7.6999999999999999E-2</v>
      </c>
      <c r="J405" s="24">
        <v>482.7</v>
      </c>
      <c r="K405" s="25" t="s">
        <v>15</v>
      </c>
      <c r="L405" s="26">
        <v>33212.199999999997</v>
      </c>
    </row>
    <row r="406" spans="3:12" x14ac:dyDescent="0.3">
      <c r="C406" s="12">
        <v>402</v>
      </c>
      <c r="D406" s="13" t="s">
        <v>443</v>
      </c>
      <c r="E406" s="14" t="s">
        <v>11</v>
      </c>
      <c r="F406" s="15">
        <v>108086</v>
      </c>
      <c r="G406" s="16">
        <v>431</v>
      </c>
      <c r="H406" s="22">
        <v>31103.8</v>
      </c>
      <c r="I406" s="23">
        <v>0.13200000000000001</v>
      </c>
      <c r="J406" s="24">
        <v>84.2</v>
      </c>
      <c r="K406" s="25">
        <v>95.683000000000007</v>
      </c>
      <c r="L406" s="26">
        <v>73067.100000000006</v>
      </c>
    </row>
    <row r="407" spans="3:12" x14ac:dyDescent="0.3">
      <c r="C407" s="12">
        <v>403</v>
      </c>
      <c r="D407" s="13" t="s">
        <v>444</v>
      </c>
      <c r="E407" s="14" t="s">
        <v>21</v>
      </c>
      <c r="F407" s="15">
        <v>595841</v>
      </c>
      <c r="G407" s="16">
        <v>413</v>
      </c>
      <c r="H407" s="22">
        <v>30878.799999999999</v>
      </c>
      <c r="I407" s="23">
        <v>8.1000000000000003E-2</v>
      </c>
      <c r="J407" s="24">
        <v>1512.7</v>
      </c>
      <c r="K407" s="25">
        <v>2.9000000000000001E-2</v>
      </c>
      <c r="L407" s="26">
        <v>16443.5</v>
      </c>
    </row>
    <row r="408" spans="3:12" x14ac:dyDescent="0.3">
      <c r="C408" s="12">
        <v>404</v>
      </c>
      <c r="D408" s="13" t="s">
        <v>445</v>
      </c>
      <c r="E408" s="14" t="s">
        <v>9</v>
      </c>
      <c r="F408" s="15">
        <v>60000</v>
      </c>
      <c r="G408" s="16">
        <v>409</v>
      </c>
      <c r="H408" s="22">
        <v>30852</v>
      </c>
      <c r="I408" s="23">
        <v>6.9000000000000006E-2</v>
      </c>
      <c r="J408" s="24">
        <v>1908</v>
      </c>
      <c r="K408" s="25">
        <v>4.5469999999999997</v>
      </c>
      <c r="L408" s="26">
        <v>55493</v>
      </c>
    </row>
    <row r="409" spans="3:12" x14ac:dyDescent="0.3">
      <c r="C409" s="12">
        <v>405</v>
      </c>
      <c r="D409" s="13" t="s">
        <v>446</v>
      </c>
      <c r="E409" s="14" t="s">
        <v>21</v>
      </c>
      <c r="F409" s="15">
        <v>106700</v>
      </c>
      <c r="G409" s="16">
        <v>377</v>
      </c>
      <c r="H409" s="22">
        <v>30743</v>
      </c>
      <c r="I409" s="23">
        <v>-2.1999999999999999E-2</v>
      </c>
      <c r="J409" s="24">
        <v>2833.1</v>
      </c>
      <c r="K409" s="25">
        <v>5.1999999999999998E-2</v>
      </c>
      <c r="L409" s="26">
        <v>60302.7</v>
      </c>
    </row>
    <row r="410" spans="3:12" x14ac:dyDescent="0.3">
      <c r="C410" s="12">
        <v>406</v>
      </c>
      <c r="D410" s="13" t="s">
        <v>447</v>
      </c>
      <c r="E410" s="14" t="s">
        <v>110</v>
      </c>
      <c r="F410" s="15">
        <v>174386</v>
      </c>
      <c r="G410" s="16">
        <v>408</v>
      </c>
      <c r="H410" s="22">
        <v>30686.7</v>
      </c>
      <c r="I410" s="23">
        <v>6.2E-2</v>
      </c>
      <c r="J410" s="24">
        <v>4042.3</v>
      </c>
      <c r="K410" s="25">
        <v>5.2999999999999999E-2</v>
      </c>
      <c r="L410" s="26">
        <v>24878.1</v>
      </c>
    </row>
    <row r="411" spans="3:12" x14ac:dyDescent="0.3">
      <c r="C411" s="12">
        <v>407</v>
      </c>
      <c r="D411" s="13" t="s">
        <v>448</v>
      </c>
      <c r="E411" s="14" t="s">
        <v>39</v>
      </c>
      <c r="F411" s="15">
        <v>170819</v>
      </c>
      <c r="G411" s="16">
        <v>419</v>
      </c>
      <c r="H411" s="22">
        <v>30579.5</v>
      </c>
      <c r="I411" s="23">
        <v>0.08</v>
      </c>
      <c r="J411" s="24">
        <v>518.4</v>
      </c>
      <c r="K411" s="25">
        <v>0.14499999999999999</v>
      </c>
      <c r="L411" s="26">
        <v>42968.6</v>
      </c>
    </row>
    <row r="412" spans="3:12" x14ac:dyDescent="0.3">
      <c r="C412" s="12">
        <v>408</v>
      </c>
      <c r="D412" s="13" t="s">
        <v>449</v>
      </c>
      <c r="E412" s="14" t="s">
        <v>9</v>
      </c>
      <c r="F412" s="15">
        <v>103000</v>
      </c>
      <c r="G412" s="16">
        <v>433</v>
      </c>
      <c r="H412" s="22">
        <v>30578</v>
      </c>
      <c r="I412" s="23">
        <v>0.11600000000000001</v>
      </c>
      <c r="J412" s="24">
        <v>2368</v>
      </c>
      <c r="K412" s="25">
        <v>3.964</v>
      </c>
      <c r="L412" s="26">
        <v>67173</v>
      </c>
    </row>
    <row r="413" spans="3:12" x14ac:dyDescent="0.3">
      <c r="C413" s="12">
        <v>409</v>
      </c>
      <c r="D413" s="13" t="s">
        <v>450</v>
      </c>
      <c r="E413" s="14" t="s">
        <v>9</v>
      </c>
      <c r="F413" s="15">
        <v>36000</v>
      </c>
      <c r="G413" s="16" t="s">
        <v>19</v>
      </c>
      <c r="H413" s="22">
        <v>30391</v>
      </c>
      <c r="I413" s="23">
        <v>0.495</v>
      </c>
      <c r="J413" s="24">
        <v>14135</v>
      </c>
      <c r="K413" s="25">
        <v>1.778</v>
      </c>
      <c r="L413" s="26">
        <v>43376</v>
      </c>
    </row>
    <row r="414" spans="3:12" x14ac:dyDescent="0.3">
      <c r="C414" s="12">
        <v>410</v>
      </c>
      <c r="D414" s="13" t="s">
        <v>451</v>
      </c>
      <c r="E414" s="14" t="s">
        <v>452</v>
      </c>
      <c r="F414" s="15">
        <v>21282</v>
      </c>
      <c r="G414" s="16">
        <v>469</v>
      </c>
      <c r="H414" s="22">
        <v>30389.9</v>
      </c>
      <c r="I414" s="23">
        <v>0.20300000000000001</v>
      </c>
      <c r="J414" s="24">
        <v>1539.1</v>
      </c>
      <c r="K414" s="25">
        <v>-0.127</v>
      </c>
      <c r="L414" s="26">
        <v>17079.2</v>
      </c>
    </row>
    <row r="415" spans="3:12" x14ac:dyDescent="0.3">
      <c r="C415" s="12">
        <v>411</v>
      </c>
      <c r="D415" s="13" t="s">
        <v>453</v>
      </c>
      <c r="E415" s="14" t="s">
        <v>39</v>
      </c>
      <c r="F415" s="15">
        <v>137534</v>
      </c>
      <c r="G415" s="16">
        <v>424</v>
      </c>
      <c r="H415" s="22">
        <v>30353.9</v>
      </c>
      <c r="I415" s="23">
        <v>8.7999999999999995E-2</v>
      </c>
      <c r="J415" s="24">
        <v>2754.5</v>
      </c>
      <c r="K415" s="25">
        <v>0.13700000000000001</v>
      </c>
      <c r="L415" s="26">
        <v>48302</v>
      </c>
    </row>
    <row r="416" spans="3:12" x14ac:dyDescent="0.3">
      <c r="C416" s="12">
        <v>412</v>
      </c>
      <c r="D416" s="13" t="s">
        <v>454</v>
      </c>
      <c r="E416" s="14" t="s">
        <v>24</v>
      </c>
      <c r="F416" s="15">
        <v>29631</v>
      </c>
      <c r="G416" s="16">
        <v>417</v>
      </c>
      <c r="H416" s="22">
        <v>30296</v>
      </c>
      <c r="I416" s="23">
        <v>6.7000000000000004E-2</v>
      </c>
      <c r="J416" s="24">
        <v>-174.5</v>
      </c>
      <c r="K416" s="25">
        <v>-1.9470000000000001</v>
      </c>
      <c r="L416" s="26">
        <v>9599.5</v>
      </c>
    </row>
    <row r="417" spans="3:12" x14ac:dyDescent="0.3">
      <c r="C417" s="12">
        <v>413</v>
      </c>
      <c r="D417" s="13" t="s">
        <v>455</v>
      </c>
      <c r="E417" s="14" t="s">
        <v>9</v>
      </c>
      <c r="F417" s="15">
        <v>30400</v>
      </c>
      <c r="G417" s="16">
        <v>407</v>
      </c>
      <c r="H417" s="22">
        <v>30282</v>
      </c>
      <c r="I417" s="23">
        <v>4.8000000000000001E-2</v>
      </c>
      <c r="J417" s="24">
        <v>2523</v>
      </c>
      <c r="K417" s="25">
        <v>0.22700000000000001</v>
      </c>
      <c r="L417" s="26">
        <v>104233</v>
      </c>
    </row>
    <row r="418" spans="3:12" x14ac:dyDescent="0.3">
      <c r="C418" s="12">
        <v>414</v>
      </c>
      <c r="D418" s="13" t="s">
        <v>456</v>
      </c>
      <c r="E418" s="14" t="s">
        <v>11</v>
      </c>
      <c r="F418" s="15">
        <v>88800</v>
      </c>
      <c r="G418" s="16" t="s">
        <v>19</v>
      </c>
      <c r="H418" s="22">
        <v>30239.4</v>
      </c>
      <c r="I418" s="23">
        <v>0.36199999999999999</v>
      </c>
      <c r="J418" s="24">
        <v>3961.3</v>
      </c>
      <c r="K418" s="25">
        <v>0.19500000000000001</v>
      </c>
      <c r="L418" s="26">
        <v>36592.699999999997</v>
      </c>
    </row>
    <row r="419" spans="3:12" x14ac:dyDescent="0.3">
      <c r="C419" s="12">
        <v>415</v>
      </c>
      <c r="D419" s="13" t="s">
        <v>457</v>
      </c>
      <c r="E419" s="14" t="s">
        <v>34</v>
      </c>
      <c r="F419" s="15">
        <v>77448</v>
      </c>
      <c r="G419" s="16">
        <v>412</v>
      </c>
      <c r="H419" s="22">
        <v>30235.4</v>
      </c>
      <c r="I419" s="23">
        <v>5.7000000000000002E-2</v>
      </c>
      <c r="J419" s="24">
        <v>483.7</v>
      </c>
      <c r="K419" s="25">
        <v>-1.7999999999999999E-2</v>
      </c>
      <c r="L419" s="26">
        <v>20665.7</v>
      </c>
    </row>
    <row r="420" spans="3:12" x14ac:dyDescent="0.3">
      <c r="C420" s="12">
        <v>416</v>
      </c>
      <c r="D420" s="13" t="s">
        <v>458</v>
      </c>
      <c r="E420" s="14" t="s">
        <v>9</v>
      </c>
      <c r="F420" s="15">
        <v>85000</v>
      </c>
      <c r="G420" s="16">
        <v>461</v>
      </c>
      <c r="H420" s="22">
        <v>30095</v>
      </c>
      <c r="I420" s="23">
        <v>0.16600000000000001</v>
      </c>
      <c r="J420" s="24">
        <v>3229</v>
      </c>
      <c r="K420" s="25">
        <v>0.60199999999999998</v>
      </c>
      <c r="L420" s="26">
        <v>37653</v>
      </c>
    </row>
    <row r="421" spans="3:12" x14ac:dyDescent="0.3">
      <c r="C421" s="12">
        <v>417</v>
      </c>
      <c r="D421" s="13" t="s">
        <v>459</v>
      </c>
      <c r="E421" s="14" t="s">
        <v>215</v>
      </c>
      <c r="F421" s="15">
        <v>12480</v>
      </c>
      <c r="G421" s="16">
        <v>476</v>
      </c>
      <c r="H421" s="22">
        <v>30081.4</v>
      </c>
      <c r="I421" s="23">
        <v>0.21299999999999999</v>
      </c>
      <c r="J421" s="24">
        <v>2540.9</v>
      </c>
      <c r="K421" s="25">
        <v>-0.26</v>
      </c>
      <c r="L421" s="26">
        <v>65596.800000000003</v>
      </c>
    </row>
    <row r="422" spans="3:12" x14ac:dyDescent="0.3">
      <c r="C422" s="12">
        <v>418</v>
      </c>
      <c r="D422" s="13" t="s">
        <v>460</v>
      </c>
      <c r="E422" s="14" t="s">
        <v>215</v>
      </c>
      <c r="F422" s="15">
        <v>34000</v>
      </c>
      <c r="G422" s="16">
        <v>241</v>
      </c>
      <c r="H422" s="22">
        <v>30070.6</v>
      </c>
      <c r="I422" s="23">
        <v>-0.33100000000000002</v>
      </c>
      <c r="J422" s="24">
        <v>3703.7</v>
      </c>
      <c r="K422" s="25">
        <v>1.284</v>
      </c>
      <c r="L422" s="26">
        <v>549407.6</v>
      </c>
    </row>
    <row r="423" spans="3:12" x14ac:dyDescent="0.3">
      <c r="C423" s="12">
        <v>419</v>
      </c>
      <c r="D423" s="13" t="s">
        <v>461</v>
      </c>
      <c r="E423" s="14" t="s">
        <v>338</v>
      </c>
      <c r="F423" s="15">
        <v>98003</v>
      </c>
      <c r="G423" s="16">
        <v>396</v>
      </c>
      <c r="H423" s="22">
        <v>29953</v>
      </c>
      <c r="I423" s="23">
        <v>8.0000000000000002E-3</v>
      </c>
      <c r="J423" s="24">
        <v>3104</v>
      </c>
      <c r="K423" s="25">
        <v>-0.22900000000000001</v>
      </c>
      <c r="L423" s="26">
        <v>91393</v>
      </c>
    </row>
    <row r="424" spans="3:12" x14ac:dyDescent="0.3">
      <c r="C424" s="12">
        <v>420</v>
      </c>
      <c r="D424" s="13" t="s">
        <v>462</v>
      </c>
      <c r="E424" s="14" t="s">
        <v>26</v>
      </c>
      <c r="F424" s="15">
        <v>32597</v>
      </c>
      <c r="G424" s="16">
        <v>420</v>
      </c>
      <c r="H424" s="22">
        <v>29832.5</v>
      </c>
      <c r="I424" s="23">
        <v>5.5E-2</v>
      </c>
      <c r="J424" s="24">
        <v>1037.9000000000001</v>
      </c>
      <c r="K424" s="25">
        <v>-0.24299999999999999</v>
      </c>
      <c r="L424" s="26">
        <v>65576.600000000006</v>
      </c>
    </row>
    <row r="425" spans="3:12" x14ac:dyDescent="0.3">
      <c r="C425" s="12">
        <v>421</v>
      </c>
      <c r="D425" s="13" t="s">
        <v>463</v>
      </c>
      <c r="E425" s="14" t="s">
        <v>9</v>
      </c>
      <c r="F425" s="15">
        <v>20100</v>
      </c>
      <c r="G425" s="16">
        <v>440</v>
      </c>
      <c r="H425" s="22">
        <v>29676.799999999999</v>
      </c>
      <c r="I425" s="23">
        <v>0.107</v>
      </c>
      <c r="J425" s="24">
        <v>716.2</v>
      </c>
      <c r="K425" s="25">
        <v>0.78200000000000003</v>
      </c>
      <c r="L425" s="26">
        <v>17784.400000000001</v>
      </c>
    </row>
    <row r="426" spans="3:12" x14ac:dyDescent="0.3">
      <c r="C426" s="12">
        <v>422</v>
      </c>
      <c r="D426" s="13" t="s">
        <v>464</v>
      </c>
      <c r="E426" s="14" t="s">
        <v>9</v>
      </c>
      <c r="F426" s="15">
        <v>77400</v>
      </c>
      <c r="G426" s="16">
        <v>411</v>
      </c>
      <c r="H426" s="22">
        <v>29625</v>
      </c>
      <c r="I426" s="23">
        <v>3.1E-2</v>
      </c>
      <c r="J426" s="24">
        <v>7911</v>
      </c>
      <c r="K426" s="25">
        <v>0.311</v>
      </c>
      <c r="L426" s="26">
        <v>39801</v>
      </c>
    </row>
    <row r="427" spans="3:12" x14ac:dyDescent="0.3">
      <c r="C427" s="12">
        <v>423</v>
      </c>
      <c r="D427" s="13" t="s">
        <v>465</v>
      </c>
      <c r="E427" s="14" t="s">
        <v>466</v>
      </c>
      <c r="F427" s="15">
        <v>92631</v>
      </c>
      <c r="G427" s="16">
        <v>435</v>
      </c>
      <c r="H427" s="22">
        <v>29592.3</v>
      </c>
      <c r="I427" s="23">
        <v>9.1999999999999998E-2</v>
      </c>
      <c r="J427" s="24">
        <v>1143.8</v>
      </c>
      <c r="K427" s="25">
        <v>-0.15</v>
      </c>
      <c r="L427" s="26">
        <v>23570.7</v>
      </c>
    </row>
    <row r="428" spans="3:12" x14ac:dyDescent="0.3">
      <c r="C428" s="12">
        <v>424</v>
      </c>
      <c r="D428" s="13" t="s">
        <v>467</v>
      </c>
      <c r="E428" s="14" t="s">
        <v>44</v>
      </c>
      <c r="F428" s="15">
        <v>82955</v>
      </c>
      <c r="G428" s="16">
        <v>432</v>
      </c>
      <c r="H428" s="22">
        <v>29509.5</v>
      </c>
      <c r="I428" s="23">
        <v>7.3999999999999996E-2</v>
      </c>
      <c r="J428" s="24">
        <v>162.80000000000001</v>
      </c>
      <c r="K428" s="25">
        <v>0.27500000000000002</v>
      </c>
      <c r="L428" s="26">
        <v>11032.7</v>
      </c>
    </row>
    <row r="429" spans="3:12" x14ac:dyDescent="0.3">
      <c r="C429" s="12">
        <v>425</v>
      </c>
      <c r="D429" s="13" t="s">
        <v>468</v>
      </c>
      <c r="E429" s="14" t="s">
        <v>46</v>
      </c>
      <c r="F429" s="15">
        <v>86786</v>
      </c>
      <c r="G429" s="16">
        <v>402</v>
      </c>
      <c r="H429" s="22">
        <v>29332.3</v>
      </c>
      <c r="I429" s="23">
        <v>3.0000000000000001E-3</v>
      </c>
      <c r="J429" s="24">
        <v>4593.7</v>
      </c>
      <c r="K429" s="25">
        <v>-0.255</v>
      </c>
      <c r="L429" s="26">
        <v>950368.8</v>
      </c>
    </row>
    <row r="430" spans="3:12" x14ac:dyDescent="0.3">
      <c r="C430" s="12">
        <v>426</v>
      </c>
      <c r="D430" s="13" t="s">
        <v>469</v>
      </c>
      <c r="E430" s="14" t="s">
        <v>32</v>
      </c>
      <c r="F430" s="15">
        <v>5420</v>
      </c>
      <c r="G430" s="16">
        <v>421</v>
      </c>
      <c r="H430" s="22">
        <v>29305.8</v>
      </c>
      <c r="I430" s="23">
        <v>3.6999999999999998E-2</v>
      </c>
      <c r="J430" s="24">
        <v>1512.9</v>
      </c>
      <c r="K430" s="25">
        <v>0.46700000000000003</v>
      </c>
      <c r="L430" s="26">
        <v>259413.5</v>
      </c>
    </row>
    <row r="431" spans="3:12" x14ac:dyDescent="0.3">
      <c r="C431" s="12">
        <v>427</v>
      </c>
      <c r="D431" s="13" t="s">
        <v>470</v>
      </c>
      <c r="E431" s="14" t="s">
        <v>24</v>
      </c>
      <c r="F431" s="15">
        <v>96498</v>
      </c>
      <c r="G431" s="16">
        <v>446</v>
      </c>
      <c r="H431" s="22">
        <v>29159.599999999999</v>
      </c>
      <c r="I431" s="23">
        <v>0.10299999999999999</v>
      </c>
      <c r="J431" s="24">
        <v>4818.6000000000004</v>
      </c>
      <c r="K431" s="25">
        <v>6.4000000000000001E-2</v>
      </c>
      <c r="L431" s="26">
        <v>58854.2</v>
      </c>
    </row>
    <row r="432" spans="3:12" x14ac:dyDescent="0.3">
      <c r="C432" s="12">
        <v>428</v>
      </c>
      <c r="D432" s="13" t="s">
        <v>471</v>
      </c>
      <c r="E432" s="14" t="s">
        <v>39</v>
      </c>
      <c r="F432" s="15">
        <v>233076</v>
      </c>
      <c r="G432" s="16">
        <v>434</v>
      </c>
      <c r="H432" s="22">
        <v>29149</v>
      </c>
      <c r="I432" s="23">
        <v>7.2999999999999995E-2</v>
      </c>
      <c r="J432" s="24">
        <v>941.8</v>
      </c>
      <c r="K432" s="25">
        <v>-1.7999999999999999E-2</v>
      </c>
      <c r="L432" s="26">
        <v>298904.8</v>
      </c>
    </row>
    <row r="433" spans="3:12" x14ac:dyDescent="0.3">
      <c r="C433" s="12">
        <v>429</v>
      </c>
      <c r="D433" s="13" t="s">
        <v>472</v>
      </c>
      <c r="E433" s="14" t="s">
        <v>9</v>
      </c>
      <c r="F433" s="15">
        <v>5870</v>
      </c>
      <c r="G433" s="16">
        <v>401</v>
      </c>
      <c r="H433" s="22">
        <v>29124</v>
      </c>
      <c r="I433" s="23">
        <v>-7.0000000000000001E-3</v>
      </c>
      <c r="J433" s="24">
        <v>783</v>
      </c>
      <c r="K433" s="25">
        <v>-0.23</v>
      </c>
      <c r="L433" s="26">
        <v>272167</v>
      </c>
    </row>
    <row r="434" spans="3:12" x14ac:dyDescent="0.3">
      <c r="C434" s="12">
        <v>430</v>
      </c>
      <c r="D434" s="13" t="s">
        <v>473</v>
      </c>
      <c r="E434" s="14" t="s">
        <v>110</v>
      </c>
      <c r="F434" s="15">
        <v>13945</v>
      </c>
      <c r="G434" s="16">
        <v>429</v>
      </c>
      <c r="H434" s="22">
        <v>29123</v>
      </c>
      <c r="I434" s="23">
        <v>5.2999999999999999E-2</v>
      </c>
      <c r="J434" s="24">
        <v>-3330.4</v>
      </c>
      <c r="K434" s="25">
        <v>-3.1720000000000002</v>
      </c>
      <c r="L434" s="26">
        <v>46441.2</v>
      </c>
    </row>
    <row r="435" spans="3:12" x14ac:dyDescent="0.3">
      <c r="C435" s="12">
        <v>431</v>
      </c>
      <c r="D435" s="13" t="s">
        <v>474</v>
      </c>
      <c r="E435" s="14" t="s">
        <v>34</v>
      </c>
      <c r="F435" s="15">
        <v>79913</v>
      </c>
      <c r="G435" s="16">
        <v>415</v>
      </c>
      <c r="H435" s="22">
        <v>29098.2</v>
      </c>
      <c r="I435" s="23">
        <v>0.02</v>
      </c>
      <c r="J435" s="24">
        <v>511.3</v>
      </c>
      <c r="K435" s="25">
        <v>-2.5000000000000001E-2</v>
      </c>
      <c r="L435" s="26">
        <v>67587.8</v>
      </c>
    </row>
    <row r="436" spans="3:12" x14ac:dyDescent="0.3">
      <c r="C436" s="12">
        <v>432</v>
      </c>
      <c r="D436" s="13" t="s">
        <v>475</v>
      </c>
      <c r="E436" s="14" t="s">
        <v>39</v>
      </c>
      <c r="F436" s="15">
        <v>105783</v>
      </c>
      <c r="G436" s="16">
        <v>426</v>
      </c>
      <c r="H436" s="22">
        <v>29092.3</v>
      </c>
      <c r="I436" s="23">
        <v>4.5999999999999999E-2</v>
      </c>
      <c r="J436" s="24">
        <v>2772.2</v>
      </c>
      <c r="K436" s="25">
        <v>3.0000000000000001E-3</v>
      </c>
      <c r="L436" s="26">
        <v>50494.3</v>
      </c>
    </row>
    <row r="437" spans="3:12" x14ac:dyDescent="0.3">
      <c r="C437" s="12">
        <v>433</v>
      </c>
      <c r="D437" s="13" t="s">
        <v>476</v>
      </c>
      <c r="E437" s="14" t="s">
        <v>232</v>
      </c>
      <c r="F437" s="15">
        <v>35029</v>
      </c>
      <c r="G437" s="16">
        <v>414</v>
      </c>
      <c r="H437" s="22">
        <v>29027.9</v>
      </c>
      <c r="I437" s="23">
        <v>1.6E-2</v>
      </c>
      <c r="J437" s="24">
        <v>6151.5</v>
      </c>
      <c r="K437" s="25">
        <v>1.0999999999999999E-2</v>
      </c>
      <c r="L437" s="26">
        <v>636296.9</v>
      </c>
    </row>
    <row r="438" spans="3:12" x14ac:dyDescent="0.3">
      <c r="C438" s="12">
        <v>434</v>
      </c>
      <c r="D438" s="13" t="s">
        <v>477</v>
      </c>
      <c r="E438" s="14" t="s">
        <v>32</v>
      </c>
      <c r="F438" s="15">
        <v>27040</v>
      </c>
      <c r="G438" s="16">
        <v>471</v>
      </c>
      <c r="H438" s="22">
        <v>29000.9</v>
      </c>
      <c r="I438" s="23">
        <v>0.158</v>
      </c>
      <c r="J438" s="24">
        <v>2782.5</v>
      </c>
      <c r="K438" s="25">
        <v>-0.05</v>
      </c>
      <c r="L438" s="26">
        <v>429854.2</v>
      </c>
    </row>
    <row r="439" spans="3:12" x14ac:dyDescent="0.3">
      <c r="C439" s="12">
        <v>435</v>
      </c>
      <c r="D439" s="13" t="s">
        <v>478</v>
      </c>
      <c r="E439" s="14" t="s">
        <v>21</v>
      </c>
      <c r="F439" s="15">
        <v>64734</v>
      </c>
      <c r="G439" s="16">
        <v>460</v>
      </c>
      <c r="H439" s="22">
        <v>28803.200000000001</v>
      </c>
      <c r="I439" s="23">
        <v>0.112</v>
      </c>
      <c r="J439" s="24">
        <v>3404.8</v>
      </c>
      <c r="K439" s="25">
        <v>0.51</v>
      </c>
      <c r="L439" s="26">
        <v>32042.9</v>
      </c>
    </row>
    <row r="440" spans="3:12" x14ac:dyDescent="0.3">
      <c r="C440" s="12">
        <v>436</v>
      </c>
      <c r="D440" s="13" t="s">
        <v>479</v>
      </c>
      <c r="E440" s="14" t="s">
        <v>26</v>
      </c>
      <c r="F440" s="15">
        <v>15623</v>
      </c>
      <c r="G440" s="16">
        <v>418</v>
      </c>
      <c r="H440" s="22">
        <v>28698.5</v>
      </c>
      <c r="I440" s="23">
        <v>1.0999999999999999E-2</v>
      </c>
      <c r="J440" s="24">
        <v>309.89999999999998</v>
      </c>
      <c r="K440" s="25">
        <v>-1.2999999999999999E-2</v>
      </c>
      <c r="L440" s="26">
        <v>14619.2</v>
      </c>
    </row>
    <row r="441" spans="3:12" x14ac:dyDescent="0.3">
      <c r="C441" s="12">
        <v>437</v>
      </c>
      <c r="D441" s="13" t="s">
        <v>480</v>
      </c>
      <c r="E441" s="14" t="s">
        <v>26</v>
      </c>
      <c r="F441" s="15">
        <v>272796</v>
      </c>
      <c r="G441" s="16">
        <v>425</v>
      </c>
      <c r="H441" s="22">
        <v>28662.9</v>
      </c>
      <c r="I441" s="23">
        <v>0.03</v>
      </c>
      <c r="J441" s="24">
        <v>1064.8</v>
      </c>
      <c r="K441" s="25">
        <v>-0.02</v>
      </c>
      <c r="L441" s="26">
        <v>27588.9</v>
      </c>
    </row>
    <row r="442" spans="3:12" x14ac:dyDescent="0.3">
      <c r="C442" s="12">
        <v>438</v>
      </c>
      <c r="D442" s="13" t="s">
        <v>481</v>
      </c>
      <c r="E442" s="14" t="s">
        <v>11</v>
      </c>
      <c r="F442" s="15">
        <v>93800</v>
      </c>
      <c r="G442" s="16">
        <v>468</v>
      </c>
      <c r="H442" s="22">
        <v>28654.9</v>
      </c>
      <c r="I442" s="23">
        <v>0.13300000000000001</v>
      </c>
      <c r="J442" s="24">
        <v>323.39999999999998</v>
      </c>
      <c r="K442" s="25">
        <v>-5.3999999999999999E-2</v>
      </c>
      <c r="L442" s="26">
        <v>108633.2</v>
      </c>
    </row>
    <row r="443" spans="3:12" x14ac:dyDescent="0.3">
      <c r="C443" s="12">
        <v>439</v>
      </c>
      <c r="D443" s="13" t="s">
        <v>482</v>
      </c>
      <c r="E443" s="14" t="s">
        <v>11</v>
      </c>
      <c r="F443" s="15">
        <v>82175</v>
      </c>
      <c r="G443" s="16">
        <v>456</v>
      </c>
      <c r="H443" s="22">
        <v>28564</v>
      </c>
      <c r="I443" s="23">
        <v>9.4E-2</v>
      </c>
      <c r="J443" s="24">
        <v>137</v>
      </c>
      <c r="K443" s="25">
        <v>3.218</v>
      </c>
      <c r="L443" s="26">
        <v>38415.199999999997</v>
      </c>
    </row>
    <row r="444" spans="3:12" x14ac:dyDescent="0.3">
      <c r="C444" s="12">
        <v>440</v>
      </c>
      <c r="D444" s="13" t="s">
        <v>483</v>
      </c>
      <c r="E444" s="14" t="s">
        <v>26</v>
      </c>
      <c r="F444" s="15">
        <v>34200</v>
      </c>
      <c r="G444" s="16">
        <v>384</v>
      </c>
      <c r="H444" s="22">
        <v>28505.4</v>
      </c>
      <c r="I444" s="23">
        <v>-7.2999999999999995E-2</v>
      </c>
      <c r="J444" s="24">
        <v>1333.1</v>
      </c>
      <c r="K444" s="25">
        <v>-0.33</v>
      </c>
      <c r="L444" s="26">
        <v>26951.5</v>
      </c>
    </row>
    <row r="445" spans="3:12" x14ac:dyDescent="0.3">
      <c r="C445" s="12">
        <v>441</v>
      </c>
      <c r="D445" s="13" t="s">
        <v>484</v>
      </c>
      <c r="E445" s="14" t="s">
        <v>11</v>
      </c>
      <c r="F445" s="15">
        <v>55380</v>
      </c>
      <c r="G445" s="16" t="s">
        <v>19</v>
      </c>
      <c r="H445" s="22">
        <v>28499</v>
      </c>
      <c r="I445" s="23">
        <v>1.4410000000000001</v>
      </c>
      <c r="J445" s="24">
        <v>1628.9</v>
      </c>
      <c r="K445" s="25">
        <v>0.92100000000000004</v>
      </c>
      <c r="L445" s="26">
        <v>27967.9</v>
      </c>
    </row>
    <row r="446" spans="3:12" x14ac:dyDescent="0.3">
      <c r="C446" s="12">
        <v>442</v>
      </c>
      <c r="D446" s="13" t="s">
        <v>485</v>
      </c>
      <c r="E446" s="14" t="s">
        <v>11</v>
      </c>
      <c r="F446" s="15">
        <v>500000</v>
      </c>
      <c r="G446" s="16" t="s">
        <v>19</v>
      </c>
      <c r="H446" s="22">
        <v>28492.799999999999</v>
      </c>
      <c r="I446" s="23">
        <v>0.874</v>
      </c>
      <c r="J446" s="24">
        <v>398.8</v>
      </c>
      <c r="K446" s="25">
        <v>-0.33900000000000002</v>
      </c>
      <c r="L446" s="26">
        <v>74401.5</v>
      </c>
    </row>
    <row r="447" spans="3:12" x14ac:dyDescent="0.3">
      <c r="C447" s="12">
        <v>443</v>
      </c>
      <c r="D447" s="13" t="s">
        <v>486</v>
      </c>
      <c r="E447" s="14" t="s">
        <v>121</v>
      </c>
      <c r="F447" s="15">
        <v>91369</v>
      </c>
      <c r="G447" s="16">
        <v>454</v>
      </c>
      <c r="H447" s="22">
        <v>28457.1</v>
      </c>
      <c r="I447" s="23">
        <v>0.09</v>
      </c>
      <c r="J447" s="24">
        <v>2322.3000000000002</v>
      </c>
      <c r="K447" s="25">
        <v>-0.59299999999999997</v>
      </c>
      <c r="L447" s="26">
        <v>84234.7</v>
      </c>
    </row>
    <row r="448" spans="3:12" x14ac:dyDescent="0.3">
      <c r="C448" s="12">
        <v>444</v>
      </c>
      <c r="D448" s="13" t="s">
        <v>487</v>
      </c>
      <c r="E448" s="14" t="s">
        <v>32</v>
      </c>
      <c r="F448" s="15">
        <v>17274</v>
      </c>
      <c r="G448" s="16">
        <v>458</v>
      </c>
      <c r="H448" s="22">
        <v>28319.4</v>
      </c>
      <c r="I448" s="23">
        <v>9.2999999999999999E-2</v>
      </c>
      <c r="J448" s="24">
        <v>1556.9</v>
      </c>
      <c r="K448" s="25">
        <v>1.7509999999999999</v>
      </c>
      <c r="L448" s="26">
        <v>38009</v>
      </c>
    </row>
    <row r="449" spans="3:12" x14ac:dyDescent="0.3">
      <c r="C449" s="12">
        <v>445</v>
      </c>
      <c r="D449" s="13" t="s">
        <v>488</v>
      </c>
      <c r="E449" s="14" t="s">
        <v>34</v>
      </c>
      <c r="F449" s="15">
        <v>34000</v>
      </c>
      <c r="G449" s="16">
        <v>441</v>
      </c>
      <c r="H449" s="22">
        <v>28167.1</v>
      </c>
      <c r="I449" s="23">
        <v>5.6000000000000001E-2</v>
      </c>
      <c r="J449" s="24">
        <v>540.5</v>
      </c>
      <c r="K449" s="25">
        <v>-0.39100000000000001</v>
      </c>
      <c r="L449" s="26">
        <v>11107.7</v>
      </c>
    </row>
    <row r="450" spans="3:12" x14ac:dyDescent="0.3">
      <c r="C450" s="12">
        <v>446</v>
      </c>
      <c r="D450" s="13" t="s">
        <v>489</v>
      </c>
      <c r="E450" s="14" t="s">
        <v>13</v>
      </c>
      <c r="F450" s="15">
        <v>38820</v>
      </c>
      <c r="G450" s="16">
        <v>450</v>
      </c>
      <c r="H450" s="22">
        <v>28102.2</v>
      </c>
      <c r="I450" s="23">
        <v>7.0999999999999994E-2</v>
      </c>
      <c r="J450" s="24">
        <v>830.8</v>
      </c>
      <c r="K450" s="25">
        <v>0.16700000000000001</v>
      </c>
      <c r="L450" s="26">
        <v>11359.1</v>
      </c>
    </row>
    <row r="451" spans="3:12" x14ac:dyDescent="0.3">
      <c r="C451" s="12">
        <v>447</v>
      </c>
      <c r="D451" s="13" t="s">
        <v>490</v>
      </c>
      <c r="E451" s="14" t="s">
        <v>34</v>
      </c>
      <c r="F451" s="15">
        <v>77055</v>
      </c>
      <c r="G451" s="16">
        <v>444</v>
      </c>
      <c r="H451" s="22">
        <v>28088.799999999999</v>
      </c>
      <c r="I451" s="23">
        <v>5.8000000000000003E-2</v>
      </c>
      <c r="J451" s="24">
        <v>1536.1</v>
      </c>
      <c r="K451" s="25" t="s">
        <v>15</v>
      </c>
      <c r="L451" s="26">
        <v>60579.5</v>
      </c>
    </row>
    <row r="452" spans="3:12" x14ac:dyDescent="0.3">
      <c r="C452" s="12">
        <v>448</v>
      </c>
      <c r="D452" s="13" t="s">
        <v>491</v>
      </c>
      <c r="E452" s="14" t="s">
        <v>11</v>
      </c>
      <c r="F452" s="15">
        <v>87447</v>
      </c>
      <c r="G452" s="16">
        <v>499</v>
      </c>
      <c r="H452" s="22">
        <v>27713.599999999999</v>
      </c>
      <c r="I452" s="23">
        <v>0.17599999999999999</v>
      </c>
      <c r="J452" s="24">
        <v>1124.8</v>
      </c>
      <c r="K452" s="25">
        <v>9.8000000000000004E-2</v>
      </c>
      <c r="L452" s="26">
        <v>24280.1</v>
      </c>
    </row>
    <row r="453" spans="3:12" x14ac:dyDescent="0.3">
      <c r="C453" s="12">
        <v>449</v>
      </c>
      <c r="D453" s="13" t="s">
        <v>492</v>
      </c>
      <c r="E453" s="14" t="s">
        <v>9</v>
      </c>
      <c r="F453" s="15">
        <v>1701</v>
      </c>
      <c r="G453" s="16">
        <v>400</v>
      </c>
      <c r="H453" s="22">
        <v>27622.7</v>
      </c>
      <c r="I453" s="23">
        <v>-6.0999999999999999E-2</v>
      </c>
      <c r="J453" s="24">
        <v>55.5</v>
      </c>
      <c r="K453" s="25">
        <v>7.6719999999999997</v>
      </c>
      <c r="L453" s="26">
        <v>7824.7</v>
      </c>
    </row>
    <row r="454" spans="3:12" x14ac:dyDescent="0.3">
      <c r="C454" s="12">
        <v>450</v>
      </c>
      <c r="D454" s="13" t="s">
        <v>493</v>
      </c>
      <c r="E454" s="14" t="s">
        <v>21</v>
      </c>
      <c r="F454" s="15">
        <v>64000</v>
      </c>
      <c r="G454" s="16">
        <v>449</v>
      </c>
      <c r="H454" s="22">
        <v>27610</v>
      </c>
      <c r="I454" s="23">
        <v>5.1999999999999998E-2</v>
      </c>
      <c r="J454" s="24">
        <v>3549</v>
      </c>
      <c r="K454" s="25">
        <v>0.121</v>
      </c>
      <c r="L454" s="26">
        <v>52196</v>
      </c>
    </row>
    <row r="455" spans="3:12" x14ac:dyDescent="0.3">
      <c r="C455" s="12">
        <v>451</v>
      </c>
      <c r="D455" s="13" t="s">
        <v>494</v>
      </c>
      <c r="E455" s="14" t="s">
        <v>11</v>
      </c>
      <c r="F455" s="15">
        <v>75341</v>
      </c>
      <c r="G455" s="16">
        <v>465</v>
      </c>
      <c r="H455" s="22">
        <v>27485.8</v>
      </c>
      <c r="I455" s="23">
        <v>7.3999999999999996E-2</v>
      </c>
      <c r="J455" s="24">
        <v>434</v>
      </c>
      <c r="K455" s="25">
        <v>-3.4000000000000002E-2</v>
      </c>
      <c r="L455" s="26">
        <v>96189.1</v>
      </c>
    </row>
    <row r="456" spans="3:12" x14ac:dyDescent="0.3">
      <c r="C456" s="12">
        <v>452</v>
      </c>
      <c r="D456" s="13" t="s">
        <v>495</v>
      </c>
      <c r="E456" s="14" t="s">
        <v>110</v>
      </c>
      <c r="F456" s="15">
        <v>35390</v>
      </c>
      <c r="G456" s="16">
        <v>439</v>
      </c>
      <c r="H456" s="22">
        <v>27423.5</v>
      </c>
      <c r="I456" s="23">
        <v>2.3E-2</v>
      </c>
      <c r="J456" s="24">
        <v>624.1</v>
      </c>
      <c r="K456" s="25">
        <v>-0.21</v>
      </c>
      <c r="L456" s="26">
        <v>76913.399999999994</v>
      </c>
    </row>
    <row r="457" spans="3:12" x14ac:dyDescent="0.3">
      <c r="C457" s="12">
        <v>453</v>
      </c>
      <c r="D457" s="13" t="s">
        <v>496</v>
      </c>
      <c r="E457" s="14" t="s">
        <v>26</v>
      </c>
      <c r="F457" s="15">
        <v>30321</v>
      </c>
      <c r="G457" s="16">
        <v>462</v>
      </c>
      <c r="H457" s="22">
        <v>27374.1</v>
      </c>
      <c r="I457" s="23">
        <v>6.3E-2</v>
      </c>
      <c r="J457" s="24">
        <v>716.3</v>
      </c>
      <c r="K457" s="25">
        <v>6.7000000000000004E-2</v>
      </c>
      <c r="L457" s="26">
        <v>54102.5</v>
      </c>
    </row>
    <row r="458" spans="3:12" x14ac:dyDescent="0.3">
      <c r="C458" s="12">
        <v>454</v>
      </c>
      <c r="D458" s="13" t="s">
        <v>497</v>
      </c>
      <c r="E458" s="14" t="s">
        <v>9</v>
      </c>
      <c r="F458" s="15">
        <v>3266</v>
      </c>
      <c r="G458" s="16" t="s">
        <v>19</v>
      </c>
      <c r="H458" s="22">
        <v>27186.1</v>
      </c>
      <c r="I458" s="23">
        <v>0.248</v>
      </c>
      <c r="J458" s="24">
        <v>128.30000000000001</v>
      </c>
      <c r="K458" s="25">
        <v>-0.69099999999999995</v>
      </c>
      <c r="L458" s="26">
        <v>8005.4</v>
      </c>
    </row>
    <row r="459" spans="3:12" x14ac:dyDescent="0.3">
      <c r="C459" s="12">
        <v>455</v>
      </c>
      <c r="D459" s="13" t="s">
        <v>498</v>
      </c>
      <c r="E459" s="14" t="s">
        <v>44</v>
      </c>
      <c r="F459" s="15">
        <v>38694</v>
      </c>
      <c r="G459" s="16">
        <v>410</v>
      </c>
      <c r="H459" s="22">
        <v>27183.4</v>
      </c>
      <c r="I459" s="23">
        <v>-5.6000000000000001E-2</v>
      </c>
      <c r="J459" s="24">
        <v>1001.5</v>
      </c>
      <c r="K459" s="25">
        <v>-0.16</v>
      </c>
      <c r="L459" s="26">
        <v>207944.9</v>
      </c>
    </row>
    <row r="460" spans="3:12" x14ac:dyDescent="0.3">
      <c r="C460" s="12">
        <v>456</v>
      </c>
      <c r="D460" s="13" t="s">
        <v>499</v>
      </c>
      <c r="E460" s="14" t="s">
        <v>39</v>
      </c>
      <c r="F460" s="15">
        <v>81003</v>
      </c>
      <c r="G460" s="16" t="s">
        <v>19</v>
      </c>
      <c r="H460" s="22">
        <v>27172.7</v>
      </c>
      <c r="I460" s="23">
        <v>0.315</v>
      </c>
      <c r="J460" s="24">
        <v>144.1</v>
      </c>
      <c r="K460" s="25">
        <v>-0.65400000000000003</v>
      </c>
      <c r="L460" s="26">
        <v>61194.7</v>
      </c>
    </row>
    <row r="461" spans="3:12" x14ac:dyDescent="0.3">
      <c r="C461" s="12">
        <v>457</v>
      </c>
      <c r="D461" s="13" t="s">
        <v>500</v>
      </c>
      <c r="E461" s="14" t="s">
        <v>232</v>
      </c>
      <c r="F461" s="15">
        <v>39924</v>
      </c>
      <c r="G461" s="16">
        <v>448</v>
      </c>
      <c r="H461" s="22">
        <v>27147.9</v>
      </c>
      <c r="I461" s="23">
        <v>3.3000000000000002E-2</v>
      </c>
      <c r="J461" s="24">
        <v>4863.3999999999996</v>
      </c>
      <c r="K461" s="25">
        <v>-3.0000000000000001E-3</v>
      </c>
      <c r="L461" s="26">
        <v>681894.2</v>
      </c>
    </row>
    <row r="462" spans="3:12" x14ac:dyDescent="0.3">
      <c r="C462" s="12">
        <v>458</v>
      </c>
      <c r="D462" s="13" t="s">
        <v>501</v>
      </c>
      <c r="E462" s="14" t="s">
        <v>26</v>
      </c>
      <c r="F462" s="15">
        <v>85718</v>
      </c>
      <c r="G462" s="16">
        <v>443</v>
      </c>
      <c r="H462" s="22">
        <v>27076.1</v>
      </c>
      <c r="I462" s="23">
        <v>1.7000000000000001E-2</v>
      </c>
      <c r="J462" s="24">
        <v>2662.6</v>
      </c>
      <c r="K462" s="25">
        <v>2.1000000000000001E-2</v>
      </c>
      <c r="L462" s="26">
        <v>75537</v>
      </c>
    </row>
    <row r="463" spans="3:12" x14ac:dyDescent="0.3">
      <c r="C463" s="12">
        <v>459</v>
      </c>
      <c r="D463" s="13" t="s">
        <v>502</v>
      </c>
      <c r="E463" s="14" t="s">
        <v>232</v>
      </c>
      <c r="F463" s="15">
        <v>20231</v>
      </c>
      <c r="G463" s="16" t="s">
        <v>19</v>
      </c>
      <c r="H463" s="22">
        <v>27061.3</v>
      </c>
      <c r="I463" s="23">
        <v>0.187</v>
      </c>
      <c r="J463" s="24">
        <v>1789.1</v>
      </c>
      <c r="K463" s="25">
        <v>1.95</v>
      </c>
      <c r="L463" s="26">
        <v>42246.400000000001</v>
      </c>
    </row>
    <row r="464" spans="3:12" x14ac:dyDescent="0.3">
      <c r="C464" s="12">
        <v>460</v>
      </c>
      <c r="D464" s="13" t="s">
        <v>503</v>
      </c>
      <c r="E464" s="14" t="s">
        <v>9</v>
      </c>
      <c r="F464" s="15">
        <v>67000</v>
      </c>
      <c r="G464" s="16">
        <v>467</v>
      </c>
      <c r="H464" s="22">
        <v>27058</v>
      </c>
      <c r="I464" s="23">
        <v>6.7000000000000004E-2</v>
      </c>
      <c r="J464" s="24">
        <v>2909</v>
      </c>
      <c r="K464" s="25">
        <v>0.437</v>
      </c>
      <c r="L464" s="26">
        <v>31864</v>
      </c>
    </row>
    <row r="465" spans="3:12" x14ac:dyDescent="0.3">
      <c r="C465" s="12">
        <v>461</v>
      </c>
      <c r="D465" s="13" t="s">
        <v>504</v>
      </c>
      <c r="E465" s="14" t="s">
        <v>11</v>
      </c>
      <c r="F465" s="15">
        <v>24848</v>
      </c>
      <c r="G465" s="16" t="s">
        <v>19</v>
      </c>
      <c r="H465" s="22">
        <v>26846.7</v>
      </c>
      <c r="I465" s="23">
        <v>0.153</v>
      </c>
      <c r="J465" s="24">
        <v>-70.2</v>
      </c>
      <c r="K465" s="25" t="s">
        <v>15</v>
      </c>
      <c r="L465" s="26">
        <v>12668.5</v>
      </c>
    </row>
    <row r="466" spans="3:12" x14ac:dyDescent="0.3">
      <c r="C466" s="12">
        <v>462</v>
      </c>
      <c r="D466" s="13" t="s">
        <v>505</v>
      </c>
      <c r="E466" s="14" t="s">
        <v>11</v>
      </c>
      <c r="F466" s="15">
        <v>100637</v>
      </c>
      <c r="G466" s="16">
        <v>495</v>
      </c>
      <c r="H466" s="22">
        <v>26840.5</v>
      </c>
      <c r="I466" s="23">
        <v>0.128</v>
      </c>
      <c r="J466" s="24">
        <v>1.2</v>
      </c>
      <c r="K466" s="25">
        <v>1.39</v>
      </c>
      <c r="L466" s="26">
        <v>35084.400000000001</v>
      </c>
    </row>
    <row r="467" spans="3:12" x14ac:dyDescent="0.3">
      <c r="C467" s="12">
        <v>463</v>
      </c>
      <c r="D467" s="13" t="s">
        <v>506</v>
      </c>
      <c r="E467" s="14" t="s">
        <v>32</v>
      </c>
      <c r="F467" s="15">
        <v>64832</v>
      </c>
      <c r="G467" s="16">
        <v>493</v>
      </c>
      <c r="H467" s="22">
        <v>26835.7</v>
      </c>
      <c r="I467" s="23">
        <v>0.128</v>
      </c>
      <c r="J467" s="24">
        <v>250.9</v>
      </c>
      <c r="K467" s="25">
        <v>-0.38800000000000001</v>
      </c>
      <c r="L467" s="26">
        <v>28439.1</v>
      </c>
    </row>
    <row r="468" spans="3:12" x14ac:dyDescent="0.3">
      <c r="C468" s="12">
        <v>464</v>
      </c>
      <c r="D468" s="13" t="s">
        <v>507</v>
      </c>
      <c r="E468" s="14" t="s">
        <v>11</v>
      </c>
      <c r="F468" s="15">
        <v>156268</v>
      </c>
      <c r="G468" s="16">
        <v>497</v>
      </c>
      <c r="H468" s="22">
        <v>26697.599999999999</v>
      </c>
      <c r="I468" s="23">
        <v>0.127</v>
      </c>
      <c r="J468" s="24">
        <v>-181.8</v>
      </c>
      <c r="K468" s="25">
        <v>-3.72</v>
      </c>
      <c r="L468" s="26">
        <v>49898.2</v>
      </c>
    </row>
    <row r="469" spans="3:12" x14ac:dyDescent="0.3">
      <c r="C469" s="12">
        <v>465</v>
      </c>
      <c r="D469" s="13" t="s">
        <v>508</v>
      </c>
      <c r="E469" s="14" t="s">
        <v>11</v>
      </c>
      <c r="F469" s="15">
        <v>199872</v>
      </c>
      <c r="G469" s="16" t="s">
        <v>19</v>
      </c>
      <c r="H469" s="22">
        <v>26692.799999999999</v>
      </c>
      <c r="I469" s="23">
        <v>0.182</v>
      </c>
      <c r="J469" s="24">
        <v>141.6</v>
      </c>
      <c r="K469" s="25">
        <v>0.193</v>
      </c>
      <c r="L469" s="26">
        <v>49288</v>
      </c>
    </row>
    <row r="470" spans="3:12" x14ac:dyDescent="0.3">
      <c r="C470" s="12">
        <v>466</v>
      </c>
      <c r="D470" s="13" t="s">
        <v>509</v>
      </c>
      <c r="E470" s="14" t="s">
        <v>510</v>
      </c>
      <c r="F470" s="15">
        <v>103083</v>
      </c>
      <c r="G470" s="16">
        <v>457</v>
      </c>
      <c r="H470" s="22">
        <v>26628.1</v>
      </c>
      <c r="I470" s="23">
        <v>2.1000000000000001E-2</v>
      </c>
      <c r="J470" s="24">
        <v>-401.3</v>
      </c>
      <c r="K470" s="25" t="s">
        <v>15</v>
      </c>
      <c r="L470" s="26">
        <v>45167.9</v>
      </c>
    </row>
    <row r="471" spans="3:12" x14ac:dyDescent="0.3">
      <c r="C471" s="12">
        <v>467</v>
      </c>
      <c r="D471" s="13" t="s">
        <v>511</v>
      </c>
      <c r="E471" s="14" t="s">
        <v>13</v>
      </c>
      <c r="F471" s="15">
        <v>85610</v>
      </c>
      <c r="G471" s="16">
        <v>475</v>
      </c>
      <c r="H471" s="22">
        <v>26608.1</v>
      </c>
      <c r="I471" s="23">
        <v>7.1999999999999995E-2</v>
      </c>
      <c r="J471" s="24">
        <v>1134.0999999999999</v>
      </c>
      <c r="K471" s="25">
        <v>0.03</v>
      </c>
      <c r="L471" s="26">
        <v>47955.7</v>
      </c>
    </row>
    <row r="472" spans="3:12" x14ac:dyDescent="0.3">
      <c r="C472" s="12">
        <v>468</v>
      </c>
      <c r="D472" s="13" t="s">
        <v>512</v>
      </c>
      <c r="E472" s="14" t="s">
        <v>11</v>
      </c>
      <c r="F472" s="15">
        <v>16683</v>
      </c>
      <c r="G472" s="16" t="s">
        <v>19</v>
      </c>
      <c r="H472" s="22">
        <v>26443.5</v>
      </c>
      <c r="I472" s="23">
        <v>0.55900000000000005</v>
      </c>
      <c r="J472" s="24">
        <v>2049.1</v>
      </c>
      <c r="K472" s="25" t="s">
        <v>15</v>
      </c>
      <c r="L472" s="26">
        <v>21152.7</v>
      </c>
    </row>
    <row r="473" spans="3:12" x14ac:dyDescent="0.3">
      <c r="C473" s="12">
        <v>469</v>
      </c>
      <c r="D473" s="13" t="s">
        <v>513</v>
      </c>
      <c r="E473" s="14" t="s">
        <v>11</v>
      </c>
      <c r="F473" s="15">
        <v>129150</v>
      </c>
      <c r="G473" s="16">
        <v>494</v>
      </c>
      <c r="H473" s="22">
        <v>26290.1</v>
      </c>
      <c r="I473" s="23">
        <v>0.105</v>
      </c>
      <c r="J473" s="24">
        <v>-131.1</v>
      </c>
      <c r="K473" s="25" t="s">
        <v>15</v>
      </c>
      <c r="L473" s="26">
        <v>34909.5</v>
      </c>
    </row>
    <row r="474" spans="3:12" x14ac:dyDescent="0.3">
      <c r="C474" s="12">
        <v>470</v>
      </c>
      <c r="D474" s="13" t="s">
        <v>514</v>
      </c>
      <c r="E474" s="14" t="s">
        <v>26</v>
      </c>
      <c r="F474" s="15">
        <v>110595</v>
      </c>
      <c r="G474" s="16">
        <v>463</v>
      </c>
      <c r="H474" s="22">
        <v>26277</v>
      </c>
      <c r="I474" s="23">
        <v>2.4E-2</v>
      </c>
      <c r="J474" s="24">
        <v>362.5</v>
      </c>
      <c r="K474" s="25">
        <v>-0.124</v>
      </c>
      <c r="L474" s="26">
        <v>26661.599999999999</v>
      </c>
    </row>
    <row r="475" spans="3:12" x14ac:dyDescent="0.3">
      <c r="C475" s="12">
        <v>471</v>
      </c>
      <c r="D475" s="13" t="s">
        <v>515</v>
      </c>
      <c r="E475" s="14" t="s">
        <v>44</v>
      </c>
      <c r="F475" s="15">
        <v>45174</v>
      </c>
      <c r="G475" s="16">
        <v>479</v>
      </c>
      <c r="H475" s="22">
        <v>26276.5</v>
      </c>
      <c r="I475" s="23">
        <v>6.4000000000000001E-2</v>
      </c>
      <c r="J475" s="24">
        <v>1583.4</v>
      </c>
      <c r="K475" s="25">
        <v>-0.11</v>
      </c>
      <c r="L475" s="26">
        <v>251010.5</v>
      </c>
    </row>
    <row r="476" spans="3:12" x14ac:dyDescent="0.3">
      <c r="C476" s="12">
        <v>472</v>
      </c>
      <c r="D476" s="13" t="s">
        <v>516</v>
      </c>
      <c r="E476" s="14" t="s">
        <v>9</v>
      </c>
      <c r="F476" s="15">
        <v>38000</v>
      </c>
      <c r="G476" s="16">
        <v>451</v>
      </c>
      <c r="H476" s="22">
        <v>26268</v>
      </c>
      <c r="I476" s="23">
        <v>7.0000000000000001E-3</v>
      </c>
      <c r="J476" s="24">
        <v>-10192</v>
      </c>
      <c r="K476" s="25">
        <v>-1.9319999999999999</v>
      </c>
      <c r="L476" s="26">
        <v>103461</v>
      </c>
    </row>
    <row r="477" spans="3:12" x14ac:dyDescent="0.3">
      <c r="C477" s="12">
        <v>473</v>
      </c>
      <c r="D477" s="13" t="s">
        <v>517</v>
      </c>
      <c r="E477" s="14" t="s">
        <v>11</v>
      </c>
      <c r="F477" s="15">
        <v>19510</v>
      </c>
      <c r="G477" s="16" t="s">
        <v>19</v>
      </c>
      <c r="H477" s="22">
        <v>26251</v>
      </c>
      <c r="I477" s="23">
        <v>9.0999999999999998E-2</v>
      </c>
      <c r="J477" s="24">
        <v>237.6</v>
      </c>
      <c r="K477" s="25">
        <v>-0.115</v>
      </c>
      <c r="L477" s="26">
        <v>8036.4</v>
      </c>
    </row>
    <row r="478" spans="3:12" x14ac:dyDescent="0.3">
      <c r="C478" s="12">
        <v>474</v>
      </c>
      <c r="D478" s="13" t="s">
        <v>518</v>
      </c>
      <c r="E478" s="14" t="s">
        <v>42</v>
      </c>
      <c r="F478" s="15">
        <v>200000</v>
      </c>
      <c r="G478" s="16">
        <v>466</v>
      </c>
      <c r="H478" s="22">
        <v>26210.5</v>
      </c>
      <c r="I478" s="23">
        <v>0.03</v>
      </c>
      <c r="J478" s="24">
        <v>93.4</v>
      </c>
      <c r="K478" s="25">
        <v>-0.78200000000000003</v>
      </c>
      <c r="L478" s="26">
        <v>13499.4</v>
      </c>
    </row>
    <row r="479" spans="3:12" x14ac:dyDescent="0.3">
      <c r="C479" s="12">
        <v>475</v>
      </c>
      <c r="D479" s="13" t="s">
        <v>519</v>
      </c>
      <c r="E479" s="14" t="s">
        <v>11</v>
      </c>
      <c r="F479" s="15">
        <v>52024</v>
      </c>
      <c r="G479" s="16">
        <v>381</v>
      </c>
      <c r="H479" s="22">
        <v>26207.9</v>
      </c>
      <c r="I479" s="23">
        <v>-0.157</v>
      </c>
      <c r="J479" s="24">
        <v>103.6</v>
      </c>
      <c r="K479" s="25">
        <v>-0.76400000000000001</v>
      </c>
      <c r="L479" s="26">
        <v>20671.3</v>
      </c>
    </row>
    <row r="480" spans="3:12" x14ac:dyDescent="0.3">
      <c r="C480" s="12">
        <v>476</v>
      </c>
      <c r="D480" s="13" t="s">
        <v>520</v>
      </c>
      <c r="E480" s="14" t="s">
        <v>521</v>
      </c>
      <c r="F480" s="15">
        <v>60282</v>
      </c>
      <c r="G480" s="16">
        <v>474</v>
      </c>
      <c r="H480" s="22">
        <v>26147.7</v>
      </c>
      <c r="I480" s="23">
        <v>5.2999999999999999E-2</v>
      </c>
      <c r="J480" s="24">
        <v>237.1</v>
      </c>
      <c r="K480" s="25">
        <v>-0.68799999999999994</v>
      </c>
      <c r="L480" s="26">
        <v>34687.800000000003</v>
      </c>
    </row>
    <row r="481" spans="3:12" x14ac:dyDescent="0.3">
      <c r="C481" s="12">
        <v>477</v>
      </c>
      <c r="D481" s="13" t="s">
        <v>522</v>
      </c>
      <c r="E481" s="14" t="s">
        <v>24</v>
      </c>
      <c r="F481" s="15">
        <v>53954</v>
      </c>
      <c r="G481" s="16">
        <v>486</v>
      </c>
      <c r="H481" s="22">
        <v>26129.4</v>
      </c>
      <c r="I481" s="23">
        <v>6.9000000000000006E-2</v>
      </c>
      <c r="J481" s="24">
        <v>-252.2</v>
      </c>
      <c r="K481" s="25">
        <v>-1.208</v>
      </c>
      <c r="L481" s="26">
        <v>9842.9</v>
      </c>
    </row>
    <row r="482" spans="3:12" x14ac:dyDescent="0.3">
      <c r="C482" s="12">
        <v>478</v>
      </c>
      <c r="D482" s="13" t="s">
        <v>523</v>
      </c>
      <c r="E482" s="14" t="s">
        <v>39</v>
      </c>
      <c r="F482" s="15">
        <v>111117</v>
      </c>
      <c r="G482" s="16">
        <v>478</v>
      </c>
      <c r="H482" s="22">
        <v>25996.7</v>
      </c>
      <c r="I482" s="23">
        <v>0.05</v>
      </c>
      <c r="J482" s="24">
        <v>1979.1</v>
      </c>
      <c r="K482" s="25">
        <v>3.3000000000000002E-2</v>
      </c>
      <c r="L482" s="26">
        <v>33659.1</v>
      </c>
    </row>
    <row r="483" spans="3:12" x14ac:dyDescent="0.3">
      <c r="C483" s="12">
        <v>479</v>
      </c>
      <c r="D483" s="13" t="s">
        <v>524</v>
      </c>
      <c r="E483" s="14" t="s">
        <v>232</v>
      </c>
      <c r="F483" s="15">
        <v>33283</v>
      </c>
      <c r="G483" s="16">
        <v>485</v>
      </c>
      <c r="H483" s="22">
        <v>25942.7</v>
      </c>
      <c r="I483" s="23">
        <v>5.7000000000000002E-2</v>
      </c>
      <c r="J483" s="24">
        <v>4220.6000000000004</v>
      </c>
      <c r="K483" s="25">
        <v>4.9000000000000002E-2</v>
      </c>
      <c r="L483" s="26">
        <v>583429.30000000005</v>
      </c>
    </row>
    <row r="484" spans="3:12" x14ac:dyDescent="0.3">
      <c r="C484" s="12">
        <v>480</v>
      </c>
      <c r="D484" s="13" t="s">
        <v>525</v>
      </c>
      <c r="E484" s="14" t="s">
        <v>9</v>
      </c>
      <c r="F484" s="15">
        <v>80000</v>
      </c>
      <c r="G484" s="16">
        <v>459</v>
      </c>
      <c r="H484" s="22">
        <v>25938</v>
      </c>
      <c r="I484" s="23">
        <v>2E-3</v>
      </c>
      <c r="J484" s="24">
        <v>3381</v>
      </c>
      <c r="K484" s="25">
        <v>0.157</v>
      </c>
      <c r="L484" s="26">
        <v>62729</v>
      </c>
    </row>
    <row r="485" spans="3:12" x14ac:dyDescent="0.3">
      <c r="C485" s="12">
        <v>481</v>
      </c>
      <c r="D485" s="13" t="s">
        <v>526</v>
      </c>
      <c r="E485" s="14" t="s">
        <v>24</v>
      </c>
      <c r="F485" s="15">
        <v>57016</v>
      </c>
      <c r="G485" s="16">
        <v>480</v>
      </c>
      <c r="H485" s="22">
        <v>25920</v>
      </c>
      <c r="I485" s="23">
        <v>5.0999999999999997E-2</v>
      </c>
      <c r="J485" s="24">
        <v>2008.6</v>
      </c>
      <c r="K485" s="25">
        <v>0.624</v>
      </c>
      <c r="L485" s="26">
        <v>17844.5</v>
      </c>
    </row>
    <row r="486" spans="3:12" x14ac:dyDescent="0.3">
      <c r="C486" s="12">
        <v>482</v>
      </c>
      <c r="D486" s="13" t="s">
        <v>527</v>
      </c>
      <c r="E486" s="14" t="s">
        <v>11</v>
      </c>
      <c r="F486" s="15">
        <v>128795</v>
      </c>
      <c r="G486" s="16">
        <v>481</v>
      </c>
      <c r="H486" s="22">
        <v>25844.7</v>
      </c>
      <c r="I486" s="23">
        <v>4.8000000000000001E-2</v>
      </c>
      <c r="J486" s="24">
        <v>52.6</v>
      </c>
      <c r="K486" s="25">
        <v>-8.2000000000000003E-2</v>
      </c>
      <c r="L486" s="26">
        <v>40137.800000000003</v>
      </c>
    </row>
    <row r="487" spans="3:12" x14ac:dyDescent="0.3">
      <c r="C487" s="12">
        <v>483</v>
      </c>
      <c r="D487" s="13" t="s">
        <v>528</v>
      </c>
      <c r="E487" s="14" t="s">
        <v>13</v>
      </c>
      <c r="F487" s="15">
        <v>41861</v>
      </c>
      <c r="G487" s="16">
        <v>492</v>
      </c>
      <c r="H487" s="22">
        <v>25823.3</v>
      </c>
      <c r="I487" s="23">
        <v>8.4000000000000005E-2</v>
      </c>
      <c r="J487" s="24">
        <v>2235.1999999999998</v>
      </c>
      <c r="K487" s="25">
        <v>0.314</v>
      </c>
      <c r="L487" s="26">
        <v>674869.5</v>
      </c>
    </row>
    <row r="488" spans="3:12" x14ac:dyDescent="0.3">
      <c r="C488" s="12">
        <v>484</v>
      </c>
      <c r="D488" s="13" t="s">
        <v>529</v>
      </c>
      <c r="E488" s="14" t="s">
        <v>11</v>
      </c>
      <c r="F488" s="15">
        <v>171334</v>
      </c>
      <c r="G488" s="16">
        <v>496</v>
      </c>
      <c r="H488" s="22">
        <v>25781.9</v>
      </c>
      <c r="I488" s="23">
        <v>8.7999999999999995E-2</v>
      </c>
      <c r="J488" s="24">
        <v>-133.30000000000001</v>
      </c>
      <c r="K488" s="25" t="s">
        <v>15</v>
      </c>
      <c r="L488" s="26">
        <v>39328.400000000001</v>
      </c>
    </row>
    <row r="489" spans="3:12" x14ac:dyDescent="0.3">
      <c r="C489" s="12">
        <v>485</v>
      </c>
      <c r="D489" s="13" t="s">
        <v>530</v>
      </c>
      <c r="E489" s="14" t="s">
        <v>11</v>
      </c>
      <c r="F489" s="15">
        <v>34752</v>
      </c>
      <c r="G489" s="16" t="s">
        <v>19</v>
      </c>
      <c r="H489" s="22">
        <v>25779.1</v>
      </c>
      <c r="I489" s="23">
        <v>0.11</v>
      </c>
      <c r="J489" s="24">
        <v>442.7</v>
      </c>
      <c r="K489" s="25">
        <v>7.8E-2</v>
      </c>
      <c r="L489" s="26">
        <v>25230.799999999999</v>
      </c>
    </row>
    <row r="490" spans="3:12" x14ac:dyDescent="0.3">
      <c r="C490" s="12">
        <v>486</v>
      </c>
      <c r="D490" s="13" t="s">
        <v>531</v>
      </c>
      <c r="E490" s="14" t="s">
        <v>9</v>
      </c>
      <c r="F490" s="15">
        <v>75772</v>
      </c>
      <c r="G490" s="16">
        <v>490</v>
      </c>
      <c r="H490" s="22">
        <v>25775</v>
      </c>
      <c r="I490" s="23">
        <v>7.3999999999999996E-2</v>
      </c>
      <c r="J490" s="24">
        <v>7096</v>
      </c>
      <c r="K490" s="25">
        <v>0.14099999999999999</v>
      </c>
      <c r="L490" s="26">
        <v>467374</v>
      </c>
    </row>
    <row r="491" spans="3:12" x14ac:dyDescent="0.3">
      <c r="C491" s="12">
        <v>487</v>
      </c>
      <c r="D491" s="13" t="s">
        <v>532</v>
      </c>
      <c r="E491" s="14" t="s">
        <v>9</v>
      </c>
      <c r="F491" s="15">
        <v>130000</v>
      </c>
      <c r="G491" s="16">
        <v>473</v>
      </c>
      <c r="H491" s="22">
        <v>25739</v>
      </c>
      <c r="I491" s="23">
        <v>3.5999999999999997E-2</v>
      </c>
      <c r="J491" s="24">
        <v>1108</v>
      </c>
      <c r="K491" s="25">
        <v>-0.28399999999999997</v>
      </c>
      <c r="L491" s="26">
        <v>19194</v>
      </c>
    </row>
    <row r="492" spans="3:12" x14ac:dyDescent="0.3">
      <c r="C492" s="12">
        <v>488</v>
      </c>
      <c r="D492" s="13" t="s">
        <v>533</v>
      </c>
      <c r="E492" s="14" t="s">
        <v>121</v>
      </c>
      <c r="F492" s="15">
        <v>297073</v>
      </c>
      <c r="G492" s="16">
        <v>487</v>
      </c>
      <c r="H492" s="22">
        <v>25679</v>
      </c>
      <c r="I492" s="23">
        <v>5.5E-2</v>
      </c>
      <c r="J492" s="24">
        <v>1247.3</v>
      </c>
      <c r="K492" s="25">
        <v>-0.44400000000000001</v>
      </c>
      <c r="L492" s="26">
        <v>29270.3</v>
      </c>
    </row>
    <row r="493" spans="3:12" x14ac:dyDescent="0.3">
      <c r="C493" s="12">
        <v>489</v>
      </c>
      <c r="D493" s="13" t="s">
        <v>534</v>
      </c>
      <c r="E493" s="14" t="s">
        <v>9</v>
      </c>
      <c r="F493" s="15">
        <v>135000</v>
      </c>
      <c r="G493" s="16" t="s">
        <v>19</v>
      </c>
      <c r="H493" s="22">
        <v>25625</v>
      </c>
      <c r="I493" s="23">
        <v>9.1999999999999998E-2</v>
      </c>
      <c r="J493" s="24">
        <v>1589.5</v>
      </c>
      <c r="K493" s="25">
        <v>3.3000000000000002E-2</v>
      </c>
      <c r="L493" s="26">
        <v>13204</v>
      </c>
    </row>
    <row r="494" spans="3:12" x14ac:dyDescent="0.3">
      <c r="C494" s="12">
        <v>490</v>
      </c>
      <c r="D494" s="13" t="s">
        <v>535</v>
      </c>
      <c r="E494" s="14" t="s">
        <v>32</v>
      </c>
      <c r="F494" s="15">
        <v>33694</v>
      </c>
      <c r="G494" s="16" t="s">
        <v>19</v>
      </c>
      <c r="H494" s="22">
        <v>25617.3</v>
      </c>
      <c r="I494" s="23">
        <v>0.127</v>
      </c>
      <c r="J494" s="24">
        <v>1338.5</v>
      </c>
      <c r="K494" s="25">
        <v>-0.222</v>
      </c>
      <c r="L494" s="26">
        <v>25942.6</v>
      </c>
    </row>
    <row r="495" spans="3:12" x14ac:dyDescent="0.3">
      <c r="C495" s="12">
        <v>491</v>
      </c>
      <c r="D495" s="13" t="s">
        <v>536</v>
      </c>
      <c r="E495" s="14" t="s">
        <v>215</v>
      </c>
      <c r="F495" s="15">
        <v>217000</v>
      </c>
      <c r="G495" s="16">
        <v>447</v>
      </c>
      <c r="H495" s="22">
        <v>25606</v>
      </c>
      <c r="I495" s="23">
        <v>-2.5999999999999999E-2</v>
      </c>
      <c r="J495" s="24">
        <v>-663</v>
      </c>
      <c r="K495" s="25">
        <v>-1.2769999999999999</v>
      </c>
      <c r="L495" s="26">
        <v>45417</v>
      </c>
    </row>
    <row r="496" spans="3:12" x14ac:dyDescent="0.3">
      <c r="C496" s="12">
        <v>492</v>
      </c>
      <c r="D496" s="13" t="s">
        <v>537</v>
      </c>
      <c r="E496" s="14" t="s">
        <v>44</v>
      </c>
      <c r="F496" s="15">
        <v>5285</v>
      </c>
      <c r="G496" s="16" t="s">
        <v>19</v>
      </c>
      <c r="H496" s="22">
        <v>25462.799999999999</v>
      </c>
      <c r="I496" s="23">
        <v>0.24099999999999999</v>
      </c>
      <c r="J496" s="24">
        <v>1993.4</v>
      </c>
      <c r="K496" s="25">
        <v>-0.24299999999999999</v>
      </c>
      <c r="L496" s="26">
        <v>13201.8</v>
      </c>
    </row>
    <row r="497" spans="3:12" x14ac:dyDescent="0.3">
      <c r="C497" s="12">
        <v>493</v>
      </c>
      <c r="D497" s="13" t="s">
        <v>538</v>
      </c>
      <c r="E497" s="14" t="s">
        <v>39</v>
      </c>
      <c r="F497" s="15">
        <v>92639</v>
      </c>
      <c r="G497" s="16" t="s">
        <v>19</v>
      </c>
      <c r="H497" s="22">
        <v>25191.9</v>
      </c>
      <c r="I497" s="23">
        <v>0.24399999999999999</v>
      </c>
      <c r="J497" s="24">
        <v>1514.2</v>
      </c>
      <c r="K497" s="25">
        <v>-0.72</v>
      </c>
      <c r="L497" s="26">
        <v>46428.7</v>
      </c>
    </row>
    <row r="498" spans="3:12" x14ac:dyDescent="0.3">
      <c r="C498" s="12">
        <v>494</v>
      </c>
      <c r="D498" s="13" t="s">
        <v>539</v>
      </c>
      <c r="E498" s="14" t="s">
        <v>13</v>
      </c>
      <c r="F498" s="15">
        <v>13714</v>
      </c>
      <c r="G498" s="16">
        <v>472</v>
      </c>
      <c r="H498" s="22">
        <v>25180.1</v>
      </c>
      <c r="I498" s="23">
        <v>1.2E-2</v>
      </c>
      <c r="J498" s="24">
        <v>370.6</v>
      </c>
      <c r="K498" s="25">
        <v>0.52900000000000003</v>
      </c>
      <c r="L498" s="26">
        <v>93515.7</v>
      </c>
    </row>
    <row r="499" spans="3:12" x14ac:dyDescent="0.3">
      <c r="C499" s="12">
        <v>495</v>
      </c>
      <c r="D499" s="13" t="s">
        <v>540</v>
      </c>
      <c r="E499" s="14" t="s">
        <v>133</v>
      </c>
      <c r="F499" s="15">
        <v>383000</v>
      </c>
      <c r="G499" s="16">
        <v>405</v>
      </c>
      <c r="H499" s="22">
        <v>25142.6</v>
      </c>
      <c r="I499" s="23">
        <v>-0.13700000000000001</v>
      </c>
      <c r="J499" s="24">
        <v>184.8</v>
      </c>
      <c r="K499" s="25">
        <v>-5.8999999999999997E-2</v>
      </c>
      <c r="L499" s="26">
        <v>4163.8</v>
      </c>
    </row>
    <row r="500" spans="3:12" x14ac:dyDescent="0.3">
      <c r="C500" s="12">
        <v>496</v>
      </c>
      <c r="D500" s="13" t="s">
        <v>541</v>
      </c>
      <c r="E500" s="14" t="s">
        <v>9</v>
      </c>
      <c r="F500" s="15">
        <v>26300</v>
      </c>
      <c r="G500" s="16" t="s">
        <v>19</v>
      </c>
      <c r="H500" s="22">
        <v>25067.3</v>
      </c>
      <c r="I500" s="23">
        <v>0.23799999999999999</v>
      </c>
      <c r="J500" s="24">
        <v>2360.8000000000002</v>
      </c>
      <c r="K500" s="25">
        <v>0.79</v>
      </c>
      <c r="L500" s="26">
        <v>17920.599999999999</v>
      </c>
    </row>
    <row r="501" spans="3:12" x14ac:dyDescent="0.3">
      <c r="C501" s="12">
        <v>497</v>
      </c>
      <c r="D501" s="13" t="s">
        <v>542</v>
      </c>
      <c r="E501" s="14" t="s">
        <v>215</v>
      </c>
      <c r="F501" s="15">
        <v>45454</v>
      </c>
      <c r="G501" s="16" t="s">
        <v>19</v>
      </c>
      <c r="H501" s="22">
        <v>25002.7</v>
      </c>
      <c r="I501" s="23">
        <v>0.16500000000000001</v>
      </c>
      <c r="J501" s="24">
        <v>4235.1000000000004</v>
      </c>
      <c r="K501" s="25">
        <v>3.5999999999999997E-2</v>
      </c>
      <c r="L501" s="26">
        <v>589481.4</v>
      </c>
    </row>
    <row r="502" spans="3:12" x14ac:dyDescent="0.3">
      <c r="C502" s="12">
        <v>498</v>
      </c>
      <c r="D502" s="13" t="s">
        <v>543</v>
      </c>
      <c r="E502" s="14" t="s">
        <v>11</v>
      </c>
      <c r="F502" s="15">
        <v>57406</v>
      </c>
      <c r="G502" s="16">
        <v>489</v>
      </c>
      <c r="H502" s="22">
        <v>24931.7</v>
      </c>
      <c r="I502" s="23">
        <v>3.5999999999999997E-2</v>
      </c>
      <c r="J502" s="24">
        <v>1794.6</v>
      </c>
      <c r="K502" s="25">
        <v>6.6000000000000003E-2</v>
      </c>
      <c r="L502" s="26">
        <v>117398.3</v>
      </c>
    </row>
    <row r="503" spans="3:12" x14ac:dyDescent="0.3">
      <c r="C503" s="12">
        <v>499</v>
      </c>
      <c r="D503" s="13" t="s">
        <v>544</v>
      </c>
      <c r="E503" s="14" t="s">
        <v>98</v>
      </c>
      <c r="F503" s="15">
        <v>17034</v>
      </c>
      <c r="G503" s="16">
        <v>470</v>
      </c>
      <c r="H503" s="22">
        <v>24816</v>
      </c>
      <c r="I503" s="23">
        <v>-0.01</v>
      </c>
      <c r="J503" s="24">
        <v>314.8</v>
      </c>
      <c r="K503" s="25">
        <v>-0.36199999999999999</v>
      </c>
      <c r="L503" s="26">
        <v>7870.2</v>
      </c>
    </row>
    <row r="504" spans="3:12" x14ac:dyDescent="0.3">
      <c r="C504" s="27">
        <v>500</v>
      </c>
      <c r="D504" s="28" t="s">
        <v>545</v>
      </c>
      <c r="E504" s="29" t="s">
        <v>39</v>
      </c>
      <c r="F504" s="30">
        <v>66000</v>
      </c>
      <c r="G504" s="31" t="s">
        <v>19</v>
      </c>
      <c r="H504" s="32">
        <v>24796.6</v>
      </c>
      <c r="I504" s="33">
        <v>7.0999999999999994E-2</v>
      </c>
      <c r="J504" s="34">
        <v>2494.1999999999998</v>
      </c>
      <c r="K504" s="35">
        <v>6.0000000000000001E-3</v>
      </c>
      <c r="L504" s="36">
        <v>47983.8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D504-60A2-8B4C-A5BA-446C94CBEA13}">
  <dimension ref="A1:A19"/>
  <sheetViews>
    <sheetView workbookViewId="0">
      <selection activeCell="D14" sqref="D14"/>
    </sheetView>
  </sheetViews>
  <sheetFormatPr defaultColWidth="10.796875" defaultRowHeight="18" x14ac:dyDescent="0.35"/>
  <cols>
    <col min="1" max="16384" width="10.796875" style="37"/>
  </cols>
  <sheetData>
    <row r="1" spans="1:1" x14ac:dyDescent="0.35">
      <c r="A1" s="37" t="s">
        <v>631</v>
      </c>
    </row>
    <row r="4" spans="1:1" x14ac:dyDescent="0.35">
      <c r="A4" s="38" t="s">
        <v>562</v>
      </c>
    </row>
    <row r="5" spans="1:1" x14ac:dyDescent="0.35">
      <c r="A5" s="51" t="s">
        <v>627</v>
      </c>
    </row>
    <row r="6" spans="1:1" x14ac:dyDescent="0.35">
      <c r="A6" s="51" t="s">
        <v>628</v>
      </c>
    </row>
    <row r="7" spans="1:1" x14ac:dyDescent="0.35">
      <c r="A7" s="51" t="s">
        <v>629</v>
      </c>
    </row>
    <row r="9" spans="1:1" x14ac:dyDescent="0.35">
      <c r="A9" s="38" t="s">
        <v>563</v>
      </c>
    </row>
    <row r="10" spans="1:1" x14ac:dyDescent="0.35">
      <c r="A10" s="38" t="s">
        <v>564</v>
      </c>
    </row>
    <row r="11" spans="1:1" x14ac:dyDescent="0.35">
      <c r="A11" s="37" t="s">
        <v>630</v>
      </c>
    </row>
    <row r="12" spans="1:1" x14ac:dyDescent="0.35">
      <c r="A12" s="37" t="s">
        <v>558</v>
      </c>
    </row>
    <row r="14" spans="1:1" x14ac:dyDescent="0.35">
      <c r="A14" s="38" t="s">
        <v>565</v>
      </c>
    </row>
    <row r="15" spans="1:1" x14ac:dyDescent="0.35">
      <c r="A15" s="51" t="s">
        <v>559</v>
      </c>
    </row>
    <row r="16" spans="1:1" x14ac:dyDescent="0.35">
      <c r="A16" s="51" t="s">
        <v>566</v>
      </c>
    </row>
    <row r="17" spans="1:1" x14ac:dyDescent="0.35">
      <c r="A17" s="51" t="s">
        <v>560</v>
      </c>
    </row>
    <row r="18" spans="1:1" x14ac:dyDescent="0.35">
      <c r="A18" s="51" t="s">
        <v>561</v>
      </c>
    </row>
    <row r="19" spans="1:1" x14ac:dyDescent="0.35">
      <c r="A19" s="51" t="s">
        <v>556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3115-216C-DE4F-9613-491E273D766E}">
  <dimension ref="A1:W502"/>
  <sheetViews>
    <sheetView workbookViewId="0">
      <selection activeCell="U12" sqref="U12"/>
    </sheetView>
  </sheetViews>
  <sheetFormatPr defaultColWidth="11.19921875" defaultRowHeight="15.6" x14ac:dyDescent="0.3"/>
  <cols>
    <col min="3" max="3" width="23.5" customWidth="1"/>
    <col min="6" max="6" width="11.19921875" style="56"/>
    <col min="15" max="15" width="11.19921875" style="56"/>
    <col min="16" max="16" width="11.19921875" style="65"/>
    <col min="19" max="19" width="11.19921875" style="67"/>
    <col min="20" max="20" width="6.8984375" customWidth="1"/>
    <col min="21" max="21" width="25" customWidth="1"/>
    <col min="22" max="22" width="12.09765625" bestFit="1" customWidth="1"/>
  </cols>
  <sheetData>
    <row r="1" spans="1:23" ht="32.4" customHeight="1" thickBot="1" x14ac:dyDescent="0.35">
      <c r="A1" s="99" t="s">
        <v>635</v>
      </c>
      <c r="B1" s="99"/>
      <c r="C1" s="99"/>
      <c r="D1" s="99"/>
      <c r="E1" s="100"/>
      <c r="F1" s="101" t="s">
        <v>634</v>
      </c>
      <c r="G1" s="102"/>
      <c r="H1" s="103"/>
      <c r="I1" s="1" t="s">
        <v>557</v>
      </c>
      <c r="J1" s="2"/>
      <c r="K1" s="2"/>
      <c r="L1" s="2"/>
      <c r="M1" s="3"/>
      <c r="N1" s="3"/>
      <c r="O1" s="104" t="s">
        <v>650</v>
      </c>
      <c r="P1" s="105"/>
      <c r="Q1" s="105"/>
      <c r="R1" s="105"/>
      <c r="S1" s="105"/>
    </row>
    <row r="2" spans="1:23" ht="29.4" thickBot="1" x14ac:dyDescent="0.35">
      <c r="A2" s="7" t="s">
        <v>633</v>
      </c>
      <c r="B2" s="4" t="s">
        <v>632</v>
      </c>
      <c r="C2" s="5" t="s">
        <v>0</v>
      </c>
      <c r="D2" s="6" t="s">
        <v>1</v>
      </c>
      <c r="E2" s="5" t="s">
        <v>2</v>
      </c>
      <c r="F2" s="54" t="s">
        <v>637</v>
      </c>
      <c r="G2" s="52" t="s">
        <v>636</v>
      </c>
      <c r="H2" s="52" t="s">
        <v>638</v>
      </c>
      <c r="I2" s="8" t="s">
        <v>3</v>
      </c>
      <c r="J2" s="9" t="s">
        <v>4</v>
      </c>
      <c r="K2" s="9" t="s">
        <v>649</v>
      </c>
      <c r="L2" s="10" t="s">
        <v>5</v>
      </c>
      <c r="M2" s="9" t="s">
        <v>6</v>
      </c>
      <c r="N2" s="11" t="s">
        <v>7</v>
      </c>
      <c r="O2" s="63" t="s">
        <v>637</v>
      </c>
      <c r="P2" s="64" t="s">
        <v>643</v>
      </c>
      <c r="Q2" s="64" t="s">
        <v>636</v>
      </c>
      <c r="R2" s="64" t="s">
        <v>638</v>
      </c>
      <c r="S2" s="66" t="s">
        <v>644</v>
      </c>
      <c r="U2" s="106" t="s">
        <v>642</v>
      </c>
      <c r="V2" s="106"/>
      <c r="W2" s="106"/>
    </row>
    <row r="3" spans="1:23" ht="16.2" thickBot="1" x14ac:dyDescent="0.35">
      <c r="A3" s="16">
        <v>1</v>
      </c>
      <c r="B3" s="12">
        <v>1</v>
      </c>
      <c r="C3" s="13" t="s">
        <v>8</v>
      </c>
      <c r="D3" s="14" t="s">
        <v>9</v>
      </c>
      <c r="E3" s="15">
        <v>2200000</v>
      </c>
      <c r="F3" s="55">
        <f>I3/(1+J3)</f>
        <v>500393.96887159534</v>
      </c>
      <c r="G3" s="53">
        <f>F3-H3</f>
        <v>490527.10496626992</v>
      </c>
      <c r="H3" s="53">
        <f>L3/(1+M3)</f>
        <v>9866.8639053254446</v>
      </c>
      <c r="I3" s="17">
        <v>514405</v>
      </c>
      <c r="J3" s="18">
        <v>2.8000000000000001E-2</v>
      </c>
      <c r="K3" s="72">
        <f>I3-L3</f>
        <v>507735</v>
      </c>
      <c r="L3" s="19">
        <v>6670</v>
      </c>
      <c r="M3" s="20">
        <v>-0.32400000000000001</v>
      </c>
      <c r="N3" s="21">
        <v>219295</v>
      </c>
      <c r="O3" s="55">
        <f>I3*(1+$V$3)</f>
        <v>525721.91</v>
      </c>
      <c r="P3" s="70">
        <f>_xlfn.RANK.EQ(O3,$O$3:$O$502,0)</f>
        <v>1</v>
      </c>
      <c r="Q3" s="53">
        <f>IF(I3&gt;166000,(K3*(1+$W$5)),(K3*(1+$W$6)))</f>
        <v>487425.6</v>
      </c>
      <c r="R3" s="53">
        <f>O3-Q3</f>
        <v>38296.310000000056</v>
      </c>
      <c r="S3" s="71">
        <f>(R3-L3)/ABS(L3)</f>
        <v>4.7415757121439368</v>
      </c>
      <c r="T3" s="74"/>
      <c r="U3" s="77" t="s">
        <v>645</v>
      </c>
      <c r="V3" s="96">
        <v>2.1999999999999999E-2</v>
      </c>
      <c r="W3" s="96"/>
    </row>
    <row r="4" spans="1:23" ht="16.2" thickBot="1" x14ac:dyDescent="0.35">
      <c r="A4" s="16">
        <v>3</v>
      </c>
      <c r="B4" s="12">
        <v>2</v>
      </c>
      <c r="C4" s="13" t="s">
        <v>10</v>
      </c>
      <c r="D4" s="14" t="s">
        <v>11</v>
      </c>
      <c r="E4" s="15">
        <v>619151</v>
      </c>
      <c r="F4" s="55">
        <f t="shared" ref="F4:F67" si="0">I4/(1+J4)</f>
        <v>327010.96214511042</v>
      </c>
      <c r="G4" s="53">
        <f t="shared" ref="G4:G67" si="1">F4-H4</f>
        <v>325473.20892227429</v>
      </c>
      <c r="H4" s="53">
        <f t="shared" ref="H4:H67" si="2">L4/(1+M4)</f>
        <v>1537.7532228360958</v>
      </c>
      <c r="I4" s="22">
        <v>414649.9</v>
      </c>
      <c r="J4" s="23">
        <v>0.26800000000000002</v>
      </c>
      <c r="K4" s="73">
        <f t="shared" ref="K4:K67" si="3">I4-L4</f>
        <v>408804.9</v>
      </c>
      <c r="L4" s="24">
        <v>5845</v>
      </c>
      <c r="M4" s="25">
        <v>2.8010000000000002</v>
      </c>
      <c r="N4" s="26">
        <v>329186.3</v>
      </c>
      <c r="O4" s="55">
        <f t="shared" ref="O4:O67" si="4">I4*(1+$V$3)</f>
        <v>423772.19780000002</v>
      </c>
      <c r="P4" s="70">
        <f t="shared" ref="P4:P67" si="5">_xlfn.RANK.EQ(O4,$O$3:$O$502,0)</f>
        <v>2</v>
      </c>
      <c r="Q4" s="53">
        <f t="shared" ref="Q4:Q67" si="6">IF(I4&gt;166000,(K4*(1+$W$5)),(K4*(1+$W$6)))</f>
        <v>392452.70400000003</v>
      </c>
      <c r="R4" s="53">
        <f t="shared" ref="R4:R67" si="7">O4-Q4</f>
        <v>31319.493799999997</v>
      </c>
      <c r="S4" s="71">
        <f t="shared" ref="S4:S67" si="8">(R4-L4)/ABS(L4)</f>
        <v>4.358339401197604</v>
      </c>
      <c r="U4" s="98" t="s">
        <v>646</v>
      </c>
      <c r="V4" s="98"/>
      <c r="W4" s="98"/>
    </row>
    <row r="5" spans="1:23" ht="16.2" thickBot="1" x14ac:dyDescent="0.35">
      <c r="A5" s="16">
        <v>5</v>
      </c>
      <c r="B5" s="12">
        <v>3</v>
      </c>
      <c r="C5" s="13" t="s">
        <v>12</v>
      </c>
      <c r="D5" s="14" t="s">
        <v>13</v>
      </c>
      <c r="E5" s="15">
        <v>81000</v>
      </c>
      <c r="F5" s="55">
        <f t="shared" si="0"/>
        <v>311757.86163522012</v>
      </c>
      <c r="G5" s="53">
        <f t="shared" si="1"/>
        <v>298777.31688813842</v>
      </c>
      <c r="H5" s="53">
        <f t="shared" si="2"/>
        <v>12980.544747081713</v>
      </c>
      <c r="I5" s="22">
        <v>396556</v>
      </c>
      <c r="J5" s="23">
        <v>0.27200000000000002</v>
      </c>
      <c r="K5" s="73">
        <f t="shared" si="3"/>
        <v>373204</v>
      </c>
      <c r="L5" s="24">
        <v>23352</v>
      </c>
      <c r="M5" s="25">
        <v>0.79900000000000004</v>
      </c>
      <c r="N5" s="26">
        <v>399194</v>
      </c>
      <c r="O5" s="55">
        <f t="shared" si="4"/>
        <v>405280.23200000002</v>
      </c>
      <c r="P5" s="70">
        <f t="shared" si="5"/>
        <v>3</v>
      </c>
      <c r="Q5" s="53">
        <f t="shared" si="6"/>
        <v>358275.83999999997</v>
      </c>
      <c r="R5" s="53">
        <f t="shared" si="7"/>
        <v>47004.392000000051</v>
      </c>
      <c r="S5" s="71">
        <f t="shared" si="8"/>
        <v>1.0128636519355965</v>
      </c>
      <c r="U5" s="78" t="s">
        <v>647</v>
      </c>
      <c r="V5" s="97">
        <v>166000</v>
      </c>
      <c r="W5" s="68">
        <v>-0.04</v>
      </c>
    </row>
    <row r="6" spans="1:23" ht="16.2" thickBot="1" x14ac:dyDescent="0.35">
      <c r="A6" s="16">
        <v>4</v>
      </c>
      <c r="B6" s="12">
        <v>4</v>
      </c>
      <c r="C6" s="13" t="s">
        <v>14</v>
      </c>
      <c r="D6" s="14" t="s">
        <v>11</v>
      </c>
      <c r="E6" s="15">
        <v>1382401</v>
      </c>
      <c r="F6" s="55">
        <f t="shared" si="0"/>
        <v>326121.65975103731</v>
      </c>
      <c r="G6" s="53" t="e">
        <f t="shared" si="1"/>
        <v>#VALUE!</v>
      </c>
      <c r="H6" s="53" t="e">
        <f t="shared" si="2"/>
        <v>#VALUE!</v>
      </c>
      <c r="I6" s="22">
        <v>392976.6</v>
      </c>
      <c r="J6" s="23">
        <v>0.20499999999999999</v>
      </c>
      <c r="K6" s="73">
        <f t="shared" si="3"/>
        <v>390706.1</v>
      </c>
      <c r="L6" s="24">
        <v>2270.5</v>
      </c>
      <c r="M6" s="25" t="s">
        <v>15</v>
      </c>
      <c r="N6" s="26">
        <v>601899.9</v>
      </c>
      <c r="O6" s="55">
        <f t="shared" si="4"/>
        <v>401622.08519999997</v>
      </c>
      <c r="P6" s="70">
        <f t="shared" si="5"/>
        <v>4</v>
      </c>
      <c r="Q6" s="53">
        <f t="shared" si="6"/>
        <v>375077.85599999997</v>
      </c>
      <c r="R6" s="53">
        <f t="shared" si="7"/>
        <v>26544.229200000002</v>
      </c>
      <c r="S6" s="71">
        <f t="shared" si="8"/>
        <v>10.690917947588638</v>
      </c>
      <c r="U6" s="78" t="s">
        <v>648</v>
      </c>
      <c r="V6" s="97"/>
      <c r="W6" s="69">
        <v>0</v>
      </c>
    </row>
    <row r="7" spans="1:23" x14ac:dyDescent="0.3">
      <c r="A7" s="16">
        <v>2</v>
      </c>
      <c r="B7" s="12">
        <v>5</v>
      </c>
      <c r="C7" s="13" t="s">
        <v>16</v>
      </c>
      <c r="D7" s="14" t="s">
        <v>11</v>
      </c>
      <c r="E7" s="15">
        <v>917717</v>
      </c>
      <c r="F7" s="55">
        <f t="shared" si="0"/>
        <v>349013.52569882775</v>
      </c>
      <c r="G7" s="53">
        <f t="shared" si="1"/>
        <v>339474.66922274843</v>
      </c>
      <c r="H7" s="53">
        <f t="shared" si="2"/>
        <v>9538.856476079347</v>
      </c>
      <c r="I7" s="22">
        <v>387056</v>
      </c>
      <c r="J7" s="23">
        <v>0.109</v>
      </c>
      <c r="K7" s="73">
        <f t="shared" si="3"/>
        <v>378881.2</v>
      </c>
      <c r="L7" s="24">
        <v>8174.8</v>
      </c>
      <c r="M7" s="25">
        <v>-0.14299999999999999</v>
      </c>
      <c r="N7" s="26">
        <v>572309.5</v>
      </c>
      <c r="O7" s="55">
        <f t="shared" si="4"/>
        <v>395571.23200000002</v>
      </c>
      <c r="P7" s="70">
        <f t="shared" si="5"/>
        <v>5</v>
      </c>
      <c r="Q7" s="53">
        <f t="shared" si="6"/>
        <v>363725.95199999999</v>
      </c>
      <c r="R7" s="53">
        <f t="shared" si="7"/>
        <v>31845.280000000028</v>
      </c>
      <c r="S7" s="71">
        <f t="shared" si="8"/>
        <v>2.8955423985907949</v>
      </c>
    </row>
    <row r="8" spans="1:23" x14ac:dyDescent="0.3">
      <c r="A8" s="16" t="s">
        <v>19</v>
      </c>
      <c r="B8" s="12">
        <v>6</v>
      </c>
      <c r="C8" s="13" t="s">
        <v>17</v>
      </c>
      <c r="D8" s="14" t="s">
        <v>18</v>
      </c>
      <c r="E8" s="15">
        <v>76418</v>
      </c>
      <c r="F8" s="55">
        <f t="shared" si="0"/>
        <v>263048.78048780491</v>
      </c>
      <c r="G8" s="53">
        <f t="shared" si="1"/>
        <v>187504.53270019428</v>
      </c>
      <c r="H8" s="53">
        <f t="shared" si="2"/>
        <v>75544.247787610628</v>
      </c>
      <c r="I8" s="22">
        <v>355905</v>
      </c>
      <c r="J8" s="23">
        <v>0.35299999999999998</v>
      </c>
      <c r="K8" s="73">
        <f t="shared" si="3"/>
        <v>244930.5</v>
      </c>
      <c r="L8" s="24">
        <v>110974.5</v>
      </c>
      <c r="M8" s="25">
        <v>0.46899999999999997</v>
      </c>
      <c r="N8" s="26">
        <v>358872.9</v>
      </c>
      <c r="O8" s="55">
        <f t="shared" si="4"/>
        <v>363734.91000000003</v>
      </c>
      <c r="P8" s="70">
        <f t="shared" si="5"/>
        <v>6</v>
      </c>
      <c r="Q8" s="53">
        <f t="shared" si="6"/>
        <v>235133.28</v>
      </c>
      <c r="R8" s="53">
        <f t="shared" si="7"/>
        <v>128601.63000000003</v>
      </c>
      <c r="S8" s="71">
        <f t="shared" si="8"/>
        <v>0.15883946311990624</v>
      </c>
      <c r="U8" s="62"/>
    </row>
    <row r="9" spans="1:23" x14ac:dyDescent="0.3">
      <c r="A9" s="16">
        <v>8</v>
      </c>
      <c r="B9" s="12">
        <v>7</v>
      </c>
      <c r="C9" s="13" t="s">
        <v>20</v>
      </c>
      <c r="D9" s="14" t="s">
        <v>21</v>
      </c>
      <c r="E9" s="15">
        <v>73000</v>
      </c>
      <c r="F9" s="55">
        <f t="shared" si="0"/>
        <v>244555.55555555556</v>
      </c>
      <c r="G9" s="53">
        <f t="shared" si="1"/>
        <v>241166.96761767185</v>
      </c>
      <c r="H9" s="53">
        <f t="shared" si="2"/>
        <v>3388.5879378837126</v>
      </c>
      <c r="I9" s="22">
        <v>303738</v>
      </c>
      <c r="J9" s="23">
        <v>0.24199999999999999</v>
      </c>
      <c r="K9" s="73">
        <f t="shared" si="3"/>
        <v>294355</v>
      </c>
      <c r="L9" s="24">
        <v>9383</v>
      </c>
      <c r="M9" s="25">
        <v>1.7689999999999999</v>
      </c>
      <c r="N9" s="26">
        <v>282176</v>
      </c>
      <c r="O9" s="55">
        <f t="shared" si="4"/>
        <v>310420.23600000003</v>
      </c>
      <c r="P9" s="70">
        <f t="shared" si="5"/>
        <v>7</v>
      </c>
      <c r="Q9" s="53">
        <f t="shared" si="6"/>
        <v>282580.8</v>
      </c>
      <c r="R9" s="53">
        <f t="shared" si="7"/>
        <v>27839.436000000045</v>
      </c>
      <c r="S9" s="71">
        <f t="shared" si="8"/>
        <v>1.9670079931791586</v>
      </c>
      <c r="U9" s="62"/>
    </row>
    <row r="10" spans="1:23" x14ac:dyDescent="0.3">
      <c r="A10" s="16">
        <v>9</v>
      </c>
      <c r="B10" s="12">
        <v>8</v>
      </c>
      <c r="C10" s="13" t="s">
        <v>22</v>
      </c>
      <c r="D10" s="14" t="s">
        <v>9</v>
      </c>
      <c r="E10" s="15">
        <v>71000</v>
      </c>
      <c r="F10" s="55">
        <f t="shared" si="0"/>
        <v>244286.19528619529</v>
      </c>
      <c r="G10" s="53">
        <f t="shared" si="1"/>
        <v>224570.01742432205</v>
      </c>
      <c r="H10" s="53">
        <f t="shared" si="2"/>
        <v>19716.177861873228</v>
      </c>
      <c r="I10" s="22">
        <v>290212</v>
      </c>
      <c r="J10" s="23">
        <v>0.188</v>
      </c>
      <c r="K10" s="73">
        <f t="shared" si="3"/>
        <v>269372</v>
      </c>
      <c r="L10" s="24">
        <v>20840</v>
      </c>
      <c r="M10" s="25">
        <v>5.7000000000000002E-2</v>
      </c>
      <c r="N10" s="26">
        <v>346196</v>
      </c>
      <c r="O10" s="55">
        <f t="shared" si="4"/>
        <v>296596.66399999999</v>
      </c>
      <c r="P10" s="70">
        <f t="shared" si="5"/>
        <v>8</v>
      </c>
      <c r="Q10" s="53">
        <f t="shared" si="6"/>
        <v>258597.12</v>
      </c>
      <c r="R10" s="53">
        <f t="shared" si="7"/>
        <v>37999.543999999994</v>
      </c>
      <c r="S10" s="71">
        <f t="shared" si="8"/>
        <v>0.8233946257197694</v>
      </c>
    </row>
    <row r="11" spans="1:23" x14ac:dyDescent="0.3">
      <c r="A11" s="16">
        <v>7</v>
      </c>
      <c r="B11" s="12">
        <v>9</v>
      </c>
      <c r="C11" s="13" t="s">
        <v>23</v>
      </c>
      <c r="D11" s="14" t="s">
        <v>24</v>
      </c>
      <c r="E11" s="15">
        <v>664496</v>
      </c>
      <c r="F11" s="55">
        <f t="shared" si="0"/>
        <v>260132.24299065419</v>
      </c>
      <c r="G11" s="53">
        <f t="shared" si="1"/>
        <v>247028.40035570451</v>
      </c>
      <c r="H11" s="53">
        <f t="shared" si="2"/>
        <v>13103.84263494968</v>
      </c>
      <c r="I11" s="22">
        <v>278341.5</v>
      </c>
      <c r="J11" s="23">
        <v>7.0000000000000007E-2</v>
      </c>
      <c r="K11" s="73">
        <f t="shared" si="3"/>
        <v>264019</v>
      </c>
      <c r="L11" s="24">
        <v>14322.5</v>
      </c>
      <c r="M11" s="25">
        <v>9.2999999999999999E-2</v>
      </c>
      <c r="N11" s="26">
        <v>523672.3</v>
      </c>
      <c r="O11" s="55">
        <f t="shared" si="4"/>
        <v>284465.01299999998</v>
      </c>
      <c r="P11" s="70">
        <f t="shared" si="5"/>
        <v>9</v>
      </c>
      <c r="Q11" s="53">
        <f t="shared" si="6"/>
        <v>253458.24</v>
      </c>
      <c r="R11" s="53">
        <f t="shared" si="7"/>
        <v>31006.772999999986</v>
      </c>
      <c r="S11" s="71">
        <f t="shared" si="8"/>
        <v>1.1648994938034551</v>
      </c>
    </row>
    <row r="12" spans="1:23" x14ac:dyDescent="0.3">
      <c r="A12" s="16">
        <v>6</v>
      </c>
      <c r="B12" s="12">
        <v>10</v>
      </c>
      <c r="C12" s="13" t="s">
        <v>25</v>
      </c>
      <c r="D12" s="14" t="s">
        <v>26</v>
      </c>
      <c r="E12" s="15">
        <v>370870</v>
      </c>
      <c r="F12" s="55">
        <f t="shared" si="0"/>
        <v>265186.77042801556</v>
      </c>
      <c r="G12" s="53">
        <f t="shared" si="1"/>
        <v>242664.2240089174</v>
      </c>
      <c r="H12" s="53">
        <f t="shared" si="2"/>
        <v>22522.546419098144</v>
      </c>
      <c r="I12" s="22">
        <v>272612</v>
      </c>
      <c r="J12" s="23">
        <v>2.8000000000000001E-2</v>
      </c>
      <c r="K12" s="73">
        <f t="shared" si="3"/>
        <v>255630</v>
      </c>
      <c r="L12" s="24">
        <v>16982</v>
      </c>
      <c r="M12" s="25">
        <v>-0.246</v>
      </c>
      <c r="N12" s="26">
        <v>469295.6</v>
      </c>
      <c r="O12" s="55">
        <f t="shared" si="4"/>
        <v>278609.46399999998</v>
      </c>
      <c r="P12" s="70">
        <f t="shared" si="5"/>
        <v>10</v>
      </c>
      <c r="Q12" s="53">
        <f t="shared" si="6"/>
        <v>245404.79999999999</v>
      </c>
      <c r="R12" s="53">
        <f t="shared" si="7"/>
        <v>33204.66399999999</v>
      </c>
      <c r="S12" s="71">
        <f t="shared" si="8"/>
        <v>0.95528583205747197</v>
      </c>
    </row>
    <row r="13" spans="1:23" x14ac:dyDescent="0.3">
      <c r="A13" s="16">
        <v>11</v>
      </c>
      <c r="B13" s="12">
        <v>11</v>
      </c>
      <c r="C13" s="13" t="s">
        <v>27</v>
      </c>
      <c r="D13" s="14" t="s">
        <v>9</v>
      </c>
      <c r="E13" s="15">
        <v>132000</v>
      </c>
      <c r="F13" s="55">
        <f t="shared" si="0"/>
        <v>229158.75754961174</v>
      </c>
      <c r="G13" s="53">
        <f t="shared" si="1"/>
        <v>180798.8875252413</v>
      </c>
      <c r="H13" s="53">
        <f t="shared" si="2"/>
        <v>48359.87002437043</v>
      </c>
      <c r="I13" s="22">
        <v>265595</v>
      </c>
      <c r="J13" s="23">
        <v>0.159</v>
      </c>
      <c r="K13" s="73">
        <f t="shared" si="3"/>
        <v>206064</v>
      </c>
      <c r="L13" s="24">
        <v>59531</v>
      </c>
      <c r="M13" s="25">
        <v>0.23100000000000001</v>
      </c>
      <c r="N13" s="26">
        <v>365725</v>
      </c>
      <c r="O13" s="55">
        <f t="shared" si="4"/>
        <v>271438.09000000003</v>
      </c>
      <c r="P13" s="70">
        <f t="shared" si="5"/>
        <v>11</v>
      </c>
      <c r="Q13" s="53">
        <f t="shared" si="6"/>
        <v>197821.44</v>
      </c>
      <c r="R13" s="53">
        <f t="shared" si="7"/>
        <v>73616.650000000023</v>
      </c>
      <c r="S13" s="71">
        <f t="shared" si="8"/>
        <v>0.23661033747123386</v>
      </c>
    </row>
    <row r="14" spans="1:23" x14ac:dyDescent="0.3">
      <c r="A14" s="16">
        <v>10</v>
      </c>
      <c r="B14" s="12">
        <v>12</v>
      </c>
      <c r="C14" s="13" t="s">
        <v>28</v>
      </c>
      <c r="D14" s="14" t="s">
        <v>9</v>
      </c>
      <c r="E14" s="15">
        <v>389000</v>
      </c>
      <c r="F14" s="55">
        <f t="shared" si="0"/>
        <v>242028.3203125</v>
      </c>
      <c r="G14" s="53">
        <f t="shared" si="1"/>
        <v>196848.5450316011</v>
      </c>
      <c r="H14" s="53">
        <f t="shared" si="2"/>
        <v>45179.775280898895</v>
      </c>
      <c r="I14" s="22">
        <v>247837</v>
      </c>
      <c r="J14" s="23">
        <v>2.4E-2</v>
      </c>
      <c r="K14" s="73">
        <f t="shared" si="3"/>
        <v>243816</v>
      </c>
      <c r="L14" s="24">
        <v>4021</v>
      </c>
      <c r="M14" s="25">
        <v>-0.91100000000000003</v>
      </c>
      <c r="N14" s="26">
        <v>707794</v>
      </c>
      <c r="O14" s="55">
        <f t="shared" si="4"/>
        <v>253289.41400000002</v>
      </c>
      <c r="P14" s="70">
        <f t="shared" si="5"/>
        <v>12</v>
      </c>
      <c r="Q14" s="53">
        <f t="shared" si="6"/>
        <v>234063.35999999999</v>
      </c>
      <c r="R14" s="53">
        <f t="shared" si="7"/>
        <v>19226.054000000033</v>
      </c>
      <c r="S14" s="71">
        <f t="shared" si="8"/>
        <v>3.7814110917682249</v>
      </c>
    </row>
    <row r="15" spans="1:23" x14ac:dyDescent="0.3">
      <c r="A15" s="16">
        <v>18</v>
      </c>
      <c r="B15" s="12">
        <v>13</v>
      </c>
      <c r="C15" s="13" t="s">
        <v>29</v>
      </c>
      <c r="D15" s="14" t="s">
        <v>9</v>
      </c>
      <c r="E15" s="15">
        <v>647500</v>
      </c>
      <c r="F15" s="55">
        <f t="shared" si="0"/>
        <v>177912.14667685257</v>
      </c>
      <c r="G15" s="53">
        <f t="shared" si="1"/>
        <v>174879.02412340482</v>
      </c>
      <c r="H15" s="53">
        <f t="shared" si="2"/>
        <v>3033.1225534477567</v>
      </c>
      <c r="I15" s="22">
        <v>232887</v>
      </c>
      <c r="J15" s="23">
        <v>0.309</v>
      </c>
      <c r="K15" s="73">
        <f t="shared" si="3"/>
        <v>222814</v>
      </c>
      <c r="L15" s="24">
        <v>10073</v>
      </c>
      <c r="M15" s="25">
        <v>2.3210000000000002</v>
      </c>
      <c r="N15" s="26">
        <v>162648</v>
      </c>
      <c r="O15" s="55">
        <f t="shared" si="4"/>
        <v>238010.514</v>
      </c>
      <c r="P15" s="70">
        <f t="shared" si="5"/>
        <v>13</v>
      </c>
      <c r="Q15" s="53">
        <f t="shared" si="6"/>
        <v>213901.44</v>
      </c>
      <c r="R15" s="53">
        <f t="shared" si="7"/>
        <v>24109.073999999993</v>
      </c>
      <c r="S15" s="71">
        <f t="shared" si="8"/>
        <v>1.3934353221483167</v>
      </c>
      <c r="T15" s="79"/>
      <c r="U15" s="79"/>
    </row>
    <row r="16" spans="1:23" x14ac:dyDescent="0.3">
      <c r="A16" s="16">
        <v>15</v>
      </c>
      <c r="B16" s="12">
        <v>14</v>
      </c>
      <c r="C16" s="13" t="s">
        <v>30</v>
      </c>
      <c r="D16" s="14" t="s">
        <v>9</v>
      </c>
      <c r="E16" s="15">
        <v>300000</v>
      </c>
      <c r="F16" s="55">
        <f t="shared" si="0"/>
        <v>201108.44444444444</v>
      </c>
      <c r="G16" s="53">
        <f t="shared" si="1"/>
        <v>190548.09202153696</v>
      </c>
      <c r="H16" s="53">
        <f t="shared" si="2"/>
        <v>10560.352422907488</v>
      </c>
      <c r="I16" s="22">
        <v>226247</v>
      </c>
      <c r="J16" s="23">
        <v>0.125</v>
      </c>
      <c r="K16" s="73">
        <f t="shared" si="3"/>
        <v>214261</v>
      </c>
      <c r="L16" s="24">
        <v>11986</v>
      </c>
      <c r="M16" s="25">
        <v>0.13500000000000001</v>
      </c>
      <c r="N16" s="26">
        <v>152221</v>
      </c>
      <c r="O16" s="55">
        <f t="shared" si="4"/>
        <v>231224.43400000001</v>
      </c>
      <c r="P16" s="70">
        <f t="shared" si="5"/>
        <v>14</v>
      </c>
      <c r="Q16" s="53">
        <f t="shared" si="6"/>
        <v>205690.56</v>
      </c>
      <c r="R16" s="53">
        <f t="shared" si="7"/>
        <v>25533.874000000011</v>
      </c>
      <c r="S16" s="71">
        <f t="shared" si="8"/>
        <v>1.1303081928917078</v>
      </c>
    </row>
    <row r="17" spans="1:20" x14ac:dyDescent="0.3">
      <c r="A17" s="16">
        <v>12</v>
      </c>
      <c r="B17" s="12">
        <v>15</v>
      </c>
      <c r="C17" s="13" t="s">
        <v>31</v>
      </c>
      <c r="D17" s="14" t="s">
        <v>32</v>
      </c>
      <c r="E17" s="15">
        <v>309630</v>
      </c>
      <c r="F17" s="55">
        <f t="shared" si="0"/>
        <v>212037.7033492823</v>
      </c>
      <c r="G17" s="53">
        <f t="shared" si="1"/>
        <v>175470.15064534097</v>
      </c>
      <c r="H17" s="53">
        <f t="shared" si="2"/>
        <v>36567.552703941335</v>
      </c>
      <c r="I17" s="22">
        <v>221579.4</v>
      </c>
      <c r="J17" s="23">
        <v>4.4999999999999998E-2</v>
      </c>
      <c r="K17" s="73">
        <f t="shared" si="3"/>
        <v>181684.2</v>
      </c>
      <c r="L17" s="24">
        <v>39895.199999999997</v>
      </c>
      <c r="M17" s="25">
        <v>9.0999999999999998E-2</v>
      </c>
      <c r="N17" s="26">
        <v>304165.3</v>
      </c>
      <c r="O17" s="55">
        <f t="shared" si="4"/>
        <v>226454.14679999999</v>
      </c>
      <c r="P17" s="70">
        <f t="shared" si="5"/>
        <v>15</v>
      </c>
      <c r="Q17" s="53">
        <f t="shared" si="6"/>
        <v>174416.83199999999</v>
      </c>
      <c r="R17" s="53">
        <f t="shared" si="7"/>
        <v>52037.314799999993</v>
      </c>
      <c r="S17" s="71">
        <f t="shared" si="8"/>
        <v>0.30435026770137752</v>
      </c>
    </row>
    <row r="18" spans="1:20" x14ac:dyDescent="0.3">
      <c r="A18" s="16">
        <v>14</v>
      </c>
      <c r="B18" s="12">
        <v>16</v>
      </c>
      <c r="C18" s="13" t="s">
        <v>33</v>
      </c>
      <c r="D18" s="14" t="s">
        <v>34</v>
      </c>
      <c r="E18" s="15">
        <v>85504</v>
      </c>
      <c r="F18" s="55">
        <f t="shared" si="0"/>
        <v>205569.69130028065</v>
      </c>
      <c r="G18" s="53">
        <f t="shared" si="1"/>
        <v>199793.42011383997</v>
      </c>
      <c r="H18" s="53">
        <f t="shared" si="2"/>
        <v>5776.2711864406774</v>
      </c>
      <c r="I18" s="22">
        <v>219754</v>
      </c>
      <c r="J18" s="23">
        <v>6.9000000000000006E-2</v>
      </c>
      <c r="K18" s="73">
        <f t="shared" si="3"/>
        <v>216346</v>
      </c>
      <c r="L18" s="24">
        <v>3408</v>
      </c>
      <c r="M18" s="25">
        <v>-0.41</v>
      </c>
      <c r="N18" s="26">
        <v>128672</v>
      </c>
      <c r="O18" s="55">
        <f t="shared" si="4"/>
        <v>224588.58800000002</v>
      </c>
      <c r="P18" s="70">
        <f t="shared" si="5"/>
        <v>16</v>
      </c>
      <c r="Q18" s="53">
        <f t="shared" si="6"/>
        <v>207692.16</v>
      </c>
      <c r="R18" s="53">
        <f t="shared" si="7"/>
        <v>16896.428000000014</v>
      </c>
      <c r="S18" s="71">
        <f t="shared" si="8"/>
        <v>3.9578720657277038</v>
      </c>
    </row>
    <row r="19" spans="1:20" x14ac:dyDescent="0.3">
      <c r="A19" s="16">
        <v>13</v>
      </c>
      <c r="B19" s="12">
        <v>17</v>
      </c>
      <c r="C19" s="13" t="s">
        <v>35</v>
      </c>
      <c r="D19" s="14" t="s">
        <v>9</v>
      </c>
      <c r="E19" s="15">
        <v>70000</v>
      </c>
      <c r="F19" s="55">
        <f t="shared" si="0"/>
        <v>208278.91156462586</v>
      </c>
      <c r="G19" s="53">
        <f t="shared" si="1"/>
        <v>208211.85042064163</v>
      </c>
      <c r="H19" s="53">
        <f t="shared" si="2"/>
        <v>67.061143984220905</v>
      </c>
      <c r="I19" s="22">
        <v>214319</v>
      </c>
      <c r="J19" s="23">
        <v>2.9000000000000001E-2</v>
      </c>
      <c r="K19" s="73">
        <f t="shared" si="3"/>
        <v>214285</v>
      </c>
      <c r="L19" s="24">
        <v>34</v>
      </c>
      <c r="M19" s="25">
        <v>-0.49299999999999999</v>
      </c>
      <c r="N19" s="26">
        <v>59672</v>
      </c>
      <c r="O19" s="55">
        <f t="shared" si="4"/>
        <v>219034.01800000001</v>
      </c>
      <c r="P19" s="70">
        <f t="shared" si="5"/>
        <v>17</v>
      </c>
      <c r="Q19" s="53">
        <f t="shared" si="6"/>
        <v>205713.6</v>
      </c>
      <c r="R19" s="53">
        <f t="shared" si="7"/>
        <v>13320.418000000005</v>
      </c>
      <c r="S19" s="71">
        <f t="shared" si="8"/>
        <v>390.77700000000016</v>
      </c>
    </row>
    <row r="20" spans="1:20" x14ac:dyDescent="0.3">
      <c r="A20" s="16">
        <v>16</v>
      </c>
      <c r="B20" s="12">
        <v>18</v>
      </c>
      <c r="C20" s="13" t="s">
        <v>36</v>
      </c>
      <c r="D20" s="14" t="s">
        <v>24</v>
      </c>
      <c r="E20" s="15">
        <v>298683</v>
      </c>
      <c r="F20" s="55">
        <f t="shared" si="0"/>
        <v>185286.39774859286</v>
      </c>
      <c r="G20" s="53">
        <f t="shared" si="1"/>
        <v>173420.93311613792</v>
      </c>
      <c r="H20" s="53">
        <f t="shared" si="2"/>
        <v>11865.464632454925</v>
      </c>
      <c r="I20" s="22">
        <v>197515.3</v>
      </c>
      <c r="J20" s="23">
        <v>6.6000000000000003E-2</v>
      </c>
      <c r="K20" s="73">
        <f t="shared" si="3"/>
        <v>188960.3</v>
      </c>
      <c r="L20" s="24">
        <v>8555</v>
      </c>
      <c r="M20" s="25">
        <v>-0.27900000000000003</v>
      </c>
      <c r="N20" s="26">
        <v>321890.5</v>
      </c>
      <c r="O20" s="55">
        <f t="shared" si="4"/>
        <v>201860.6366</v>
      </c>
      <c r="P20" s="70">
        <f t="shared" si="5"/>
        <v>18</v>
      </c>
      <c r="Q20" s="53">
        <f t="shared" si="6"/>
        <v>181401.88799999998</v>
      </c>
      <c r="R20" s="53">
        <f t="shared" si="7"/>
        <v>20458.748600000021</v>
      </c>
      <c r="S20" s="71">
        <f t="shared" si="8"/>
        <v>1.3914375920514344</v>
      </c>
    </row>
    <row r="21" spans="1:20" x14ac:dyDescent="0.3">
      <c r="A21" s="16">
        <v>17</v>
      </c>
      <c r="B21" s="12">
        <v>19</v>
      </c>
      <c r="C21" s="13" t="s">
        <v>37</v>
      </c>
      <c r="D21" s="14" t="s">
        <v>9</v>
      </c>
      <c r="E21" s="15">
        <v>295000</v>
      </c>
      <c r="F21" s="55">
        <f t="shared" si="0"/>
        <v>184785.37511870847</v>
      </c>
      <c r="G21" s="53">
        <f t="shared" si="1"/>
        <v>178185.37511870847</v>
      </c>
      <c r="H21" s="53">
        <f t="shared" si="2"/>
        <v>6599.9999999999945</v>
      </c>
      <c r="I21" s="22">
        <v>194579</v>
      </c>
      <c r="J21" s="23">
        <v>5.2999999999999999E-2</v>
      </c>
      <c r="K21" s="73">
        <f t="shared" si="3"/>
        <v>195173</v>
      </c>
      <c r="L21" s="24">
        <v>-594</v>
      </c>
      <c r="M21" s="25">
        <v>-1.0900000000000001</v>
      </c>
      <c r="N21" s="26">
        <v>196456</v>
      </c>
      <c r="O21" s="55">
        <f t="shared" si="4"/>
        <v>198859.73800000001</v>
      </c>
      <c r="P21" s="70">
        <f t="shared" si="5"/>
        <v>19</v>
      </c>
      <c r="Q21" s="53">
        <f t="shared" si="6"/>
        <v>187366.08</v>
      </c>
      <c r="R21" s="53">
        <f t="shared" si="7"/>
        <v>11493.658000000025</v>
      </c>
      <c r="S21" s="71">
        <f t="shared" si="8"/>
        <v>20.349592592592636</v>
      </c>
    </row>
    <row r="22" spans="1:20" x14ac:dyDescent="0.3">
      <c r="A22" s="16">
        <v>28</v>
      </c>
      <c r="B22" s="12">
        <v>20</v>
      </c>
      <c r="C22" s="13" t="s">
        <v>38</v>
      </c>
      <c r="D22" s="14" t="s">
        <v>39</v>
      </c>
      <c r="E22" s="15">
        <v>104460</v>
      </c>
      <c r="F22" s="55">
        <f t="shared" si="0"/>
        <v>149073.68421052632</v>
      </c>
      <c r="G22" s="53">
        <f t="shared" si="1"/>
        <v>140441.70834325632</v>
      </c>
      <c r="H22" s="53">
        <f t="shared" si="2"/>
        <v>8631.9758672699845</v>
      </c>
      <c r="I22" s="22">
        <v>184106</v>
      </c>
      <c r="J22" s="23">
        <v>0.23499999999999999</v>
      </c>
      <c r="K22" s="73">
        <f t="shared" si="3"/>
        <v>172660</v>
      </c>
      <c r="L22" s="24">
        <v>11446</v>
      </c>
      <c r="M22" s="25">
        <v>0.32600000000000001</v>
      </c>
      <c r="N22" s="26">
        <v>256762</v>
      </c>
      <c r="O22" s="55">
        <f t="shared" si="4"/>
        <v>188156.33199999999</v>
      </c>
      <c r="P22" s="70">
        <f t="shared" si="5"/>
        <v>20</v>
      </c>
      <c r="Q22" s="53">
        <f t="shared" si="6"/>
        <v>165753.60000000001</v>
      </c>
      <c r="R22" s="53">
        <f t="shared" si="7"/>
        <v>22402.731999999989</v>
      </c>
      <c r="S22" s="71">
        <f t="shared" si="8"/>
        <v>0.95725423728813464</v>
      </c>
    </row>
    <row r="23" spans="1:20" x14ac:dyDescent="0.3">
      <c r="A23" s="16">
        <v>23</v>
      </c>
      <c r="B23" s="12">
        <v>21</v>
      </c>
      <c r="C23" s="13" t="s">
        <v>40</v>
      </c>
      <c r="D23" s="14" t="s">
        <v>11</v>
      </c>
      <c r="E23" s="15">
        <v>302827</v>
      </c>
      <c r="F23" s="55">
        <f t="shared" si="0"/>
        <v>156082.97506448839</v>
      </c>
      <c r="G23" s="53">
        <f t="shared" si="1"/>
        <v>153407.69987397187</v>
      </c>
      <c r="H23" s="53">
        <f t="shared" si="2"/>
        <v>2675.2751905165114</v>
      </c>
      <c r="I23" s="22">
        <v>181524.5</v>
      </c>
      <c r="J23" s="23">
        <v>0.16300000000000001</v>
      </c>
      <c r="K23" s="73">
        <f t="shared" si="3"/>
        <v>178365</v>
      </c>
      <c r="L23" s="24">
        <v>3159.5</v>
      </c>
      <c r="M23" s="25">
        <v>0.18099999999999999</v>
      </c>
      <c r="N23" s="26">
        <v>272768.8</v>
      </c>
      <c r="O23" s="55">
        <f t="shared" si="4"/>
        <v>185518.03899999999</v>
      </c>
      <c r="P23" s="70">
        <f t="shared" si="5"/>
        <v>21</v>
      </c>
      <c r="Q23" s="53">
        <f t="shared" si="6"/>
        <v>171230.4</v>
      </c>
      <c r="R23" s="53">
        <f t="shared" si="7"/>
        <v>14287.638999999996</v>
      </c>
      <c r="S23" s="71">
        <f t="shared" si="8"/>
        <v>3.5221202721949663</v>
      </c>
    </row>
    <row r="24" spans="1:20" x14ac:dyDescent="0.3">
      <c r="A24" s="16">
        <v>32</v>
      </c>
      <c r="B24" s="12">
        <v>22</v>
      </c>
      <c r="C24" s="13" t="s">
        <v>41</v>
      </c>
      <c r="D24" s="14" t="s">
        <v>42</v>
      </c>
      <c r="E24" s="15">
        <v>4316</v>
      </c>
      <c r="F24" s="55">
        <f t="shared" si="0"/>
        <v>136410.64150943398</v>
      </c>
      <c r="G24" s="53">
        <f t="shared" si="1"/>
        <v>135563.13651941402</v>
      </c>
      <c r="H24" s="53">
        <f t="shared" si="2"/>
        <v>847.50499001996013</v>
      </c>
      <c r="I24" s="22">
        <v>180744.1</v>
      </c>
      <c r="J24" s="23">
        <v>0.32500000000000001</v>
      </c>
      <c r="K24" s="73">
        <f t="shared" si="3"/>
        <v>179894.9</v>
      </c>
      <c r="L24" s="24">
        <v>849.2</v>
      </c>
      <c r="M24" s="25">
        <v>2E-3</v>
      </c>
      <c r="N24" s="26">
        <v>53801</v>
      </c>
      <c r="O24" s="55">
        <f t="shared" si="4"/>
        <v>184720.47020000001</v>
      </c>
      <c r="P24" s="70">
        <f t="shared" si="5"/>
        <v>22</v>
      </c>
      <c r="Q24" s="53">
        <f t="shared" si="6"/>
        <v>172699.10399999999</v>
      </c>
      <c r="R24" s="53">
        <f t="shared" si="7"/>
        <v>12021.366200000019</v>
      </c>
      <c r="S24" s="71">
        <f t="shared" si="8"/>
        <v>13.156107159679719</v>
      </c>
    </row>
    <row r="25" spans="1:20" x14ac:dyDescent="0.3">
      <c r="A25" s="16">
        <v>24</v>
      </c>
      <c r="B25" s="12">
        <v>23</v>
      </c>
      <c r="C25" s="13" t="s">
        <v>43</v>
      </c>
      <c r="D25" s="14" t="s">
        <v>44</v>
      </c>
      <c r="E25" s="15">
        <v>667680</v>
      </c>
      <c r="F25" s="55">
        <f t="shared" si="0"/>
        <v>154728.63436123347</v>
      </c>
      <c r="G25" s="53">
        <f t="shared" si="1"/>
        <v>150168.88995228778</v>
      </c>
      <c r="H25" s="53">
        <f t="shared" si="2"/>
        <v>4559.7444089456867</v>
      </c>
      <c r="I25" s="22">
        <v>175617</v>
      </c>
      <c r="J25" s="23">
        <v>0.13500000000000001</v>
      </c>
      <c r="K25" s="73">
        <f t="shared" si="3"/>
        <v>171335.4</v>
      </c>
      <c r="L25" s="24">
        <v>4281.6000000000004</v>
      </c>
      <c r="M25" s="25">
        <v>-6.0999999999999999E-2</v>
      </c>
      <c r="N25" s="26">
        <v>110012.9</v>
      </c>
      <c r="O25" s="55">
        <f t="shared" si="4"/>
        <v>179480.57399999999</v>
      </c>
      <c r="P25" s="70">
        <f t="shared" si="5"/>
        <v>23</v>
      </c>
      <c r="Q25" s="53">
        <f t="shared" si="6"/>
        <v>164481.984</v>
      </c>
      <c r="R25" s="53">
        <f t="shared" si="7"/>
        <v>14998.589999999997</v>
      </c>
      <c r="S25" s="71">
        <f t="shared" si="8"/>
        <v>2.5030339125560528</v>
      </c>
    </row>
    <row r="26" spans="1:20" x14ac:dyDescent="0.3">
      <c r="A26" s="16">
        <v>19</v>
      </c>
      <c r="B26" s="12">
        <v>24</v>
      </c>
      <c r="C26" s="13" t="s">
        <v>45</v>
      </c>
      <c r="D26" s="14" t="s">
        <v>46</v>
      </c>
      <c r="E26" s="15">
        <v>314790</v>
      </c>
      <c r="F26" s="55">
        <f t="shared" si="0"/>
        <v>161746.30314232901</v>
      </c>
      <c r="G26" s="53">
        <f t="shared" si="1"/>
        <v>160177.00403077915</v>
      </c>
      <c r="H26" s="53">
        <f t="shared" si="2"/>
        <v>1569.2991115498521</v>
      </c>
      <c r="I26" s="22">
        <v>175009.5</v>
      </c>
      <c r="J26" s="23">
        <v>8.2000000000000003E-2</v>
      </c>
      <c r="K26" s="73">
        <f t="shared" si="3"/>
        <v>173419.8</v>
      </c>
      <c r="L26" s="24">
        <v>1589.7</v>
      </c>
      <c r="M26" s="25">
        <v>1.2999999999999999E-2</v>
      </c>
      <c r="N26" s="26">
        <v>190052.3</v>
      </c>
      <c r="O26" s="55">
        <f t="shared" si="4"/>
        <v>178859.709</v>
      </c>
      <c r="P26" s="70">
        <f t="shared" si="5"/>
        <v>24</v>
      </c>
      <c r="Q26" s="53">
        <f t="shared" si="6"/>
        <v>166483.00799999997</v>
      </c>
      <c r="R26" s="53">
        <f t="shared" si="7"/>
        <v>12376.70100000003</v>
      </c>
      <c r="S26" s="71">
        <f t="shared" si="8"/>
        <v>6.7855576523872614</v>
      </c>
    </row>
    <row r="27" spans="1:20" x14ac:dyDescent="0.3">
      <c r="A27" s="16">
        <v>20</v>
      </c>
      <c r="B27" s="12">
        <v>25</v>
      </c>
      <c r="C27" s="13" t="s">
        <v>47</v>
      </c>
      <c r="D27" s="14" t="s">
        <v>9</v>
      </c>
      <c r="E27" s="15">
        <v>268220</v>
      </c>
      <c r="F27" s="55">
        <f t="shared" si="0"/>
        <v>160484.96240601502</v>
      </c>
      <c r="G27" s="53">
        <f t="shared" si="1"/>
        <v>131047.27243641016</v>
      </c>
      <c r="H27" s="53">
        <f t="shared" si="2"/>
        <v>29437.689969604868</v>
      </c>
      <c r="I27" s="22">
        <v>170756</v>
      </c>
      <c r="J27" s="23">
        <v>6.4000000000000001E-2</v>
      </c>
      <c r="K27" s="73">
        <f t="shared" si="3"/>
        <v>151386</v>
      </c>
      <c r="L27" s="24">
        <v>19370</v>
      </c>
      <c r="M27" s="25">
        <v>-0.34200000000000003</v>
      </c>
      <c r="N27" s="26">
        <v>531864</v>
      </c>
      <c r="O27" s="55">
        <f t="shared" si="4"/>
        <v>174512.63200000001</v>
      </c>
      <c r="P27" s="70">
        <f t="shared" si="5"/>
        <v>25</v>
      </c>
      <c r="Q27" s="53">
        <f t="shared" si="6"/>
        <v>145330.56</v>
      </c>
      <c r="R27" s="53">
        <f t="shared" si="7"/>
        <v>29182.072000000015</v>
      </c>
      <c r="S27" s="71">
        <f t="shared" si="8"/>
        <v>0.50656024780588615</v>
      </c>
    </row>
    <row r="28" spans="1:20" x14ac:dyDescent="0.3">
      <c r="A28" s="16">
        <v>26</v>
      </c>
      <c r="B28" s="12">
        <v>26</v>
      </c>
      <c r="C28" s="13" t="s">
        <v>48</v>
      </c>
      <c r="D28" s="14" t="s">
        <v>11</v>
      </c>
      <c r="E28" s="15">
        <v>449296</v>
      </c>
      <c r="F28" s="55">
        <f t="shared" si="0"/>
        <v>153060.68840579709</v>
      </c>
      <c r="G28" s="53">
        <f t="shared" si="1"/>
        <v>110725.50496271148</v>
      </c>
      <c r="H28" s="53">
        <f t="shared" si="2"/>
        <v>42335.183443085611</v>
      </c>
      <c r="I28" s="22">
        <v>168979</v>
      </c>
      <c r="J28" s="23">
        <v>0.104</v>
      </c>
      <c r="K28" s="73">
        <f t="shared" si="3"/>
        <v>123976.7</v>
      </c>
      <c r="L28" s="24">
        <v>45002.3</v>
      </c>
      <c r="M28" s="25">
        <v>6.3E-2</v>
      </c>
      <c r="N28" s="26">
        <v>4034481.6</v>
      </c>
      <c r="O28" s="55">
        <f t="shared" si="4"/>
        <v>172696.538</v>
      </c>
      <c r="P28" s="70">
        <f t="shared" si="5"/>
        <v>26</v>
      </c>
      <c r="Q28" s="53">
        <f t="shared" si="6"/>
        <v>119017.632</v>
      </c>
      <c r="R28" s="53">
        <f t="shared" si="7"/>
        <v>53678.906000000003</v>
      </c>
      <c r="S28" s="71">
        <f t="shared" si="8"/>
        <v>0.19280361225981782</v>
      </c>
    </row>
    <row r="29" spans="1:20" x14ac:dyDescent="0.3">
      <c r="A29" s="16">
        <v>25</v>
      </c>
      <c r="B29" s="12">
        <v>27</v>
      </c>
      <c r="C29" s="13" t="s">
        <v>49</v>
      </c>
      <c r="D29" s="14" t="s">
        <v>9</v>
      </c>
      <c r="E29" s="15">
        <v>20500</v>
      </c>
      <c r="F29" s="55">
        <f t="shared" si="0"/>
        <v>153089.88149498633</v>
      </c>
      <c r="G29" s="53">
        <f t="shared" si="1"/>
        <v>152725.39797850282</v>
      </c>
      <c r="H29" s="53">
        <f t="shared" si="2"/>
        <v>364.4835164835165</v>
      </c>
      <c r="I29" s="22">
        <v>167939.6</v>
      </c>
      <c r="J29" s="23">
        <v>9.7000000000000003E-2</v>
      </c>
      <c r="K29" s="73">
        <f t="shared" si="3"/>
        <v>166281.20000000001</v>
      </c>
      <c r="L29" s="24">
        <v>1658.4</v>
      </c>
      <c r="M29" s="25">
        <v>3.55</v>
      </c>
      <c r="N29" s="26">
        <v>37669.800000000003</v>
      </c>
      <c r="O29" s="55">
        <f t="shared" si="4"/>
        <v>171634.27120000002</v>
      </c>
      <c r="P29" s="70">
        <f t="shared" si="5"/>
        <v>27</v>
      </c>
      <c r="Q29" s="53">
        <f t="shared" si="6"/>
        <v>159629.95200000002</v>
      </c>
      <c r="R29" s="53">
        <f t="shared" si="7"/>
        <v>12004.319199999998</v>
      </c>
      <c r="S29" s="71">
        <f t="shared" si="8"/>
        <v>6.2384944524843213</v>
      </c>
      <c r="T29" s="76"/>
    </row>
    <row r="30" spans="1:20" x14ac:dyDescent="0.3">
      <c r="A30" s="16">
        <v>33</v>
      </c>
      <c r="B30" s="12">
        <v>28</v>
      </c>
      <c r="C30" s="13" t="s">
        <v>50</v>
      </c>
      <c r="D30" s="14" t="s">
        <v>9</v>
      </c>
      <c r="E30" s="15">
        <v>48600</v>
      </c>
      <c r="F30" s="55">
        <f t="shared" si="0"/>
        <v>134578.47896440129</v>
      </c>
      <c r="G30" s="53">
        <f t="shared" si="1"/>
        <v>125382.44918772635</v>
      </c>
      <c r="H30" s="53">
        <f t="shared" si="2"/>
        <v>9196.0297766749372</v>
      </c>
      <c r="I30" s="22">
        <v>166339</v>
      </c>
      <c r="J30" s="23">
        <v>0.23599999999999999</v>
      </c>
      <c r="K30" s="73">
        <f t="shared" si="3"/>
        <v>151515</v>
      </c>
      <c r="L30" s="24">
        <v>14824</v>
      </c>
      <c r="M30" s="25">
        <v>0.61199999999999999</v>
      </c>
      <c r="N30" s="26">
        <v>253863</v>
      </c>
      <c r="O30" s="55">
        <f t="shared" si="4"/>
        <v>169998.45800000001</v>
      </c>
      <c r="P30" s="70">
        <f t="shared" si="5"/>
        <v>28</v>
      </c>
      <c r="Q30" s="53">
        <f t="shared" si="6"/>
        <v>145454.39999999999</v>
      </c>
      <c r="R30" s="53">
        <f t="shared" si="7"/>
        <v>24544.058000000019</v>
      </c>
      <c r="S30" s="71">
        <f t="shared" si="8"/>
        <v>0.65569738262277522</v>
      </c>
      <c r="T30" s="75"/>
    </row>
    <row r="31" spans="1:20" x14ac:dyDescent="0.3">
      <c r="A31" s="16">
        <v>29</v>
      </c>
      <c r="B31" s="12">
        <v>29</v>
      </c>
      <c r="C31" s="13" t="s">
        <v>51</v>
      </c>
      <c r="D31" s="14" t="s">
        <v>11</v>
      </c>
      <c r="E31" s="15">
        <v>376900</v>
      </c>
      <c r="F31" s="55">
        <f t="shared" si="0"/>
        <v>144138.67841409691</v>
      </c>
      <c r="G31" s="53">
        <f t="shared" si="1"/>
        <v>130959.13295955145</v>
      </c>
      <c r="H31" s="53">
        <f t="shared" si="2"/>
        <v>13179.545454545456</v>
      </c>
      <c r="I31" s="22">
        <v>163597.4</v>
      </c>
      <c r="J31" s="23">
        <v>0.13500000000000001</v>
      </c>
      <c r="K31" s="73">
        <f t="shared" si="3"/>
        <v>147360.19999999998</v>
      </c>
      <c r="L31" s="24">
        <v>16237.2</v>
      </c>
      <c r="M31" s="25">
        <v>0.23200000000000001</v>
      </c>
      <c r="N31" s="26">
        <v>1040383.4</v>
      </c>
      <c r="O31" s="55">
        <f t="shared" si="4"/>
        <v>167196.5428</v>
      </c>
      <c r="P31" s="70">
        <f t="shared" si="5"/>
        <v>29</v>
      </c>
      <c r="Q31" s="53">
        <f t="shared" si="6"/>
        <v>147360.19999999998</v>
      </c>
      <c r="R31" s="53">
        <f t="shared" si="7"/>
        <v>19836.342800000013</v>
      </c>
      <c r="S31" s="71">
        <f t="shared" si="8"/>
        <v>0.22166031089104107</v>
      </c>
    </row>
    <row r="32" spans="1:20" x14ac:dyDescent="0.3">
      <c r="A32" s="16">
        <v>22</v>
      </c>
      <c r="B32" s="12">
        <v>30</v>
      </c>
      <c r="C32" s="13" t="s">
        <v>52</v>
      </c>
      <c r="D32" s="14" t="s">
        <v>9</v>
      </c>
      <c r="E32" s="15">
        <v>199000</v>
      </c>
      <c r="F32" s="55">
        <f t="shared" si="0"/>
        <v>156733.13782991204</v>
      </c>
      <c r="G32" s="53">
        <f t="shared" si="1"/>
        <v>149136.0303918955</v>
      </c>
      <c r="H32" s="53">
        <f t="shared" si="2"/>
        <v>7597.1074380165292</v>
      </c>
      <c r="I32" s="22">
        <v>160338</v>
      </c>
      <c r="J32" s="23">
        <v>2.3E-2</v>
      </c>
      <c r="K32" s="73">
        <f t="shared" si="3"/>
        <v>156661</v>
      </c>
      <c r="L32" s="24">
        <v>3677</v>
      </c>
      <c r="M32" s="25">
        <v>-0.51600000000000001</v>
      </c>
      <c r="N32" s="26">
        <v>256540</v>
      </c>
      <c r="O32" s="55">
        <f t="shared" si="4"/>
        <v>163865.43600000002</v>
      </c>
      <c r="P32" s="70">
        <f t="shared" si="5"/>
        <v>30</v>
      </c>
      <c r="Q32" s="53">
        <f t="shared" si="6"/>
        <v>156661</v>
      </c>
      <c r="R32" s="53">
        <f t="shared" si="7"/>
        <v>7204.4360000000161</v>
      </c>
      <c r="S32" s="71">
        <f t="shared" si="8"/>
        <v>0.95932444927930816</v>
      </c>
    </row>
    <row r="33" spans="1:19" x14ac:dyDescent="0.3">
      <c r="A33" s="16">
        <v>31</v>
      </c>
      <c r="B33" s="12">
        <v>31</v>
      </c>
      <c r="C33" s="13" t="s">
        <v>53</v>
      </c>
      <c r="D33" s="14" t="s">
        <v>11</v>
      </c>
      <c r="E33" s="15">
        <v>366996</v>
      </c>
      <c r="F33" s="55">
        <f t="shared" si="0"/>
        <v>138633.76146788988</v>
      </c>
      <c r="G33" s="53">
        <f t="shared" si="1"/>
        <v>102787.95141202396</v>
      </c>
      <c r="H33" s="53">
        <f t="shared" si="2"/>
        <v>35845.810055865921</v>
      </c>
      <c r="I33" s="22">
        <v>151110.79999999999</v>
      </c>
      <c r="J33" s="23">
        <v>0.09</v>
      </c>
      <c r="K33" s="73">
        <f t="shared" si="3"/>
        <v>112612.4</v>
      </c>
      <c r="L33" s="24">
        <v>38498.400000000001</v>
      </c>
      <c r="M33" s="25">
        <v>7.3999999999999996E-2</v>
      </c>
      <c r="N33" s="26">
        <v>3382421.7</v>
      </c>
      <c r="O33" s="55">
        <f t="shared" si="4"/>
        <v>154435.23759999999</v>
      </c>
      <c r="P33" s="70">
        <f t="shared" si="5"/>
        <v>31</v>
      </c>
      <c r="Q33" s="53">
        <f t="shared" si="6"/>
        <v>112612.4</v>
      </c>
      <c r="R33" s="53">
        <f t="shared" si="7"/>
        <v>41822.837599999999</v>
      </c>
      <c r="S33" s="71">
        <f t="shared" si="8"/>
        <v>8.6352617251625977E-2</v>
      </c>
    </row>
    <row r="34" spans="1:19" x14ac:dyDescent="0.3">
      <c r="A34" s="16">
        <v>21</v>
      </c>
      <c r="B34" s="12">
        <v>32</v>
      </c>
      <c r="C34" s="13" t="s">
        <v>54</v>
      </c>
      <c r="D34" s="14" t="s">
        <v>9</v>
      </c>
      <c r="E34" s="15">
        <v>173000</v>
      </c>
      <c r="F34" s="55">
        <f t="shared" si="0"/>
        <v>157271.6577540107</v>
      </c>
      <c r="G34" s="53" t="e">
        <f t="shared" si="1"/>
        <v>#VALUE!</v>
      </c>
      <c r="H34" s="53" t="e">
        <f t="shared" si="2"/>
        <v>#VALUE!</v>
      </c>
      <c r="I34" s="22">
        <v>147049</v>
      </c>
      <c r="J34" s="23">
        <v>-6.5000000000000002E-2</v>
      </c>
      <c r="K34" s="73">
        <f t="shared" si="3"/>
        <v>139035</v>
      </c>
      <c r="L34" s="24">
        <v>8014</v>
      </c>
      <c r="M34" s="25" t="s">
        <v>15</v>
      </c>
      <c r="N34" s="26">
        <v>227339</v>
      </c>
      <c r="O34" s="55">
        <f t="shared" si="4"/>
        <v>150284.07800000001</v>
      </c>
      <c r="P34" s="70">
        <f t="shared" si="5"/>
        <v>32</v>
      </c>
      <c r="Q34" s="53">
        <f t="shared" si="6"/>
        <v>139035</v>
      </c>
      <c r="R34" s="53">
        <f t="shared" si="7"/>
        <v>11249.078000000009</v>
      </c>
      <c r="S34" s="71">
        <f t="shared" si="8"/>
        <v>0.40367831295233447</v>
      </c>
    </row>
    <row r="35" spans="1:19" x14ac:dyDescent="0.3">
      <c r="A35" s="16">
        <v>129</v>
      </c>
      <c r="B35" s="12">
        <v>33</v>
      </c>
      <c r="C35" s="13" t="s">
        <v>55</v>
      </c>
      <c r="D35" s="14" t="s">
        <v>26</v>
      </c>
      <c r="E35" s="15">
        <v>79994</v>
      </c>
      <c r="F35" s="55">
        <f t="shared" si="0"/>
        <v>68285.51951104842</v>
      </c>
      <c r="G35" s="53">
        <f t="shared" si="1"/>
        <v>63230.491048050317</v>
      </c>
      <c r="H35" s="53">
        <f t="shared" si="2"/>
        <v>5055.0284629981024</v>
      </c>
      <c r="I35" s="22">
        <v>145243.29999999999</v>
      </c>
      <c r="J35" s="23">
        <v>1.127</v>
      </c>
      <c r="K35" s="73">
        <f t="shared" si="3"/>
        <v>139915.29999999999</v>
      </c>
      <c r="L35" s="24">
        <v>5328</v>
      </c>
      <c r="M35" s="25">
        <v>5.3999999999999999E-2</v>
      </c>
      <c r="N35" s="26">
        <v>149388.29999999999</v>
      </c>
      <c r="O35" s="55">
        <f t="shared" si="4"/>
        <v>148438.6526</v>
      </c>
      <c r="P35" s="70">
        <f t="shared" si="5"/>
        <v>33</v>
      </c>
      <c r="Q35" s="53">
        <f t="shared" si="6"/>
        <v>139915.29999999999</v>
      </c>
      <c r="R35" s="53">
        <f t="shared" si="7"/>
        <v>8523.3526000000129</v>
      </c>
      <c r="S35" s="71">
        <f t="shared" si="8"/>
        <v>0.59972834084084325</v>
      </c>
    </row>
    <row r="36" spans="1:19" x14ac:dyDescent="0.3">
      <c r="A36" s="16">
        <v>30</v>
      </c>
      <c r="B36" s="12">
        <v>34</v>
      </c>
      <c r="C36" s="13" t="s">
        <v>56</v>
      </c>
      <c r="D36" s="14" t="s">
        <v>26</v>
      </c>
      <c r="E36" s="15">
        <v>219722</v>
      </c>
      <c r="F36" s="55">
        <f t="shared" si="0"/>
        <v>138590.81237911026</v>
      </c>
      <c r="G36" s="53">
        <f t="shared" si="1"/>
        <v>129034.21515688804</v>
      </c>
      <c r="H36" s="53">
        <f t="shared" si="2"/>
        <v>9556.5972222222226</v>
      </c>
      <c r="I36" s="22">
        <v>143302.9</v>
      </c>
      <c r="J36" s="23">
        <v>3.4000000000000002E-2</v>
      </c>
      <c r="K36" s="73">
        <f t="shared" si="3"/>
        <v>137798.29999999999</v>
      </c>
      <c r="L36" s="24">
        <v>5504.6</v>
      </c>
      <c r="M36" s="25">
        <v>-0.42399999999999999</v>
      </c>
      <c r="N36" s="26">
        <v>184504.6</v>
      </c>
      <c r="O36" s="55">
        <f t="shared" si="4"/>
        <v>146455.5638</v>
      </c>
      <c r="P36" s="70">
        <f t="shared" si="5"/>
        <v>34</v>
      </c>
      <c r="Q36" s="53">
        <f t="shared" si="6"/>
        <v>137798.29999999999</v>
      </c>
      <c r="R36" s="53">
        <f t="shared" si="7"/>
        <v>8657.2638000000152</v>
      </c>
      <c r="S36" s="71">
        <f t="shared" si="8"/>
        <v>0.57273258729063226</v>
      </c>
    </row>
    <row r="37" spans="1:19" x14ac:dyDescent="0.3">
      <c r="A37" s="16">
        <v>35</v>
      </c>
      <c r="B37" s="12">
        <v>35</v>
      </c>
      <c r="C37" s="13" t="s">
        <v>57</v>
      </c>
      <c r="D37" s="14" t="s">
        <v>9</v>
      </c>
      <c r="E37" s="15">
        <v>194000</v>
      </c>
      <c r="F37" s="55">
        <f t="shared" si="0"/>
        <v>129057.42935278031</v>
      </c>
      <c r="G37" s="53">
        <f t="shared" si="1"/>
        <v>126378.79687414783</v>
      </c>
      <c r="H37" s="53">
        <f t="shared" si="2"/>
        <v>2678.632478632479</v>
      </c>
      <c r="I37" s="22">
        <v>141576</v>
      </c>
      <c r="J37" s="23">
        <v>9.7000000000000003E-2</v>
      </c>
      <c r="K37" s="73">
        <f t="shared" si="3"/>
        <v>138442</v>
      </c>
      <c r="L37" s="24">
        <v>3134</v>
      </c>
      <c r="M37" s="25">
        <v>0.17</v>
      </c>
      <c r="N37" s="26">
        <v>40830</v>
      </c>
      <c r="O37" s="55">
        <f t="shared" si="4"/>
        <v>144690.67199999999</v>
      </c>
      <c r="P37" s="70">
        <f t="shared" si="5"/>
        <v>35</v>
      </c>
      <c r="Q37" s="53">
        <f t="shared" si="6"/>
        <v>138442</v>
      </c>
      <c r="R37" s="53">
        <f t="shared" si="7"/>
        <v>6248.6719999999914</v>
      </c>
      <c r="S37" s="71">
        <f t="shared" si="8"/>
        <v>0.99383280153158626</v>
      </c>
    </row>
    <row r="38" spans="1:19" x14ac:dyDescent="0.3">
      <c r="A38" s="16">
        <v>40</v>
      </c>
      <c r="B38" s="12">
        <v>36</v>
      </c>
      <c r="C38" s="13" t="s">
        <v>58</v>
      </c>
      <c r="D38" s="14" t="s">
        <v>11</v>
      </c>
      <c r="E38" s="15">
        <v>477526</v>
      </c>
      <c r="F38" s="55">
        <f t="shared" si="0"/>
        <v>122389.12280701754</v>
      </c>
      <c r="G38" s="53">
        <f t="shared" si="1"/>
        <v>93844.89561893561</v>
      </c>
      <c r="H38" s="53">
        <f t="shared" si="2"/>
        <v>28544.227188081935</v>
      </c>
      <c r="I38" s="22">
        <v>139523.6</v>
      </c>
      <c r="J38" s="23">
        <v>0.14000000000000001</v>
      </c>
      <c r="K38" s="73">
        <f t="shared" si="3"/>
        <v>108867.1</v>
      </c>
      <c r="L38" s="24">
        <v>30656.5</v>
      </c>
      <c r="M38" s="25">
        <v>7.3999999999999996E-2</v>
      </c>
      <c r="N38" s="26">
        <v>3293105</v>
      </c>
      <c r="O38" s="55">
        <f t="shared" si="4"/>
        <v>142593.11920000002</v>
      </c>
      <c r="P38" s="70">
        <f t="shared" si="5"/>
        <v>36</v>
      </c>
      <c r="Q38" s="53">
        <f t="shared" si="6"/>
        <v>108867.1</v>
      </c>
      <c r="R38" s="53">
        <f t="shared" si="7"/>
        <v>33726.01920000001</v>
      </c>
      <c r="S38" s="71">
        <f t="shared" si="8"/>
        <v>0.10012621140704286</v>
      </c>
    </row>
    <row r="39" spans="1:19" x14ac:dyDescent="0.3">
      <c r="A39" s="16">
        <v>52</v>
      </c>
      <c r="B39" s="12">
        <v>37</v>
      </c>
      <c r="C39" s="13" t="s">
        <v>59</v>
      </c>
      <c r="D39" s="14" t="s">
        <v>9</v>
      </c>
      <c r="E39" s="15">
        <v>98771</v>
      </c>
      <c r="F39" s="55">
        <f t="shared" si="0"/>
        <v>110874.39222042139</v>
      </c>
      <c r="G39" s="53">
        <f t="shared" si="1"/>
        <v>98210.197741640994</v>
      </c>
      <c r="H39" s="53">
        <f t="shared" si="2"/>
        <v>12664.194478780388</v>
      </c>
      <c r="I39" s="22">
        <v>136819</v>
      </c>
      <c r="J39" s="23">
        <v>0.23400000000000001</v>
      </c>
      <c r="K39" s="73">
        <f t="shared" si="3"/>
        <v>106083</v>
      </c>
      <c r="L39" s="24">
        <v>30736</v>
      </c>
      <c r="M39" s="25">
        <v>1.427</v>
      </c>
      <c r="N39" s="26">
        <v>232792</v>
      </c>
      <c r="O39" s="55">
        <f t="shared" si="4"/>
        <v>139829.01800000001</v>
      </c>
      <c r="P39" s="70">
        <f t="shared" si="5"/>
        <v>37</v>
      </c>
      <c r="Q39" s="53">
        <f t="shared" si="6"/>
        <v>106083</v>
      </c>
      <c r="R39" s="53">
        <f t="shared" si="7"/>
        <v>33746.018000000011</v>
      </c>
      <c r="S39" s="71">
        <f t="shared" si="8"/>
        <v>9.7931350858927999E-2</v>
      </c>
    </row>
    <row r="40" spans="1:19" x14ac:dyDescent="0.3">
      <c r="A40" s="16">
        <v>34</v>
      </c>
      <c r="B40" s="12">
        <v>38</v>
      </c>
      <c r="C40" s="13" t="s">
        <v>60</v>
      </c>
      <c r="D40" s="14" t="s">
        <v>9</v>
      </c>
      <c r="E40" s="15">
        <v>50200</v>
      </c>
      <c r="F40" s="55">
        <f t="shared" si="0"/>
        <v>129923.07692307694</v>
      </c>
      <c r="G40" s="53">
        <f t="shared" si="1"/>
        <v>128636.64476227292</v>
      </c>
      <c r="H40" s="53">
        <f t="shared" si="2"/>
        <v>1286.4321608040204</v>
      </c>
      <c r="I40" s="22">
        <v>136809</v>
      </c>
      <c r="J40" s="23">
        <v>5.2999999999999999E-2</v>
      </c>
      <c r="K40" s="73">
        <f t="shared" si="3"/>
        <v>136553</v>
      </c>
      <c r="L40" s="24">
        <v>256</v>
      </c>
      <c r="M40" s="25">
        <v>-0.80100000000000005</v>
      </c>
      <c r="N40" s="26">
        <v>39951</v>
      </c>
      <c r="O40" s="55">
        <f t="shared" si="4"/>
        <v>139818.79800000001</v>
      </c>
      <c r="P40" s="70">
        <f t="shared" si="5"/>
        <v>38</v>
      </c>
      <c r="Q40" s="53">
        <f t="shared" si="6"/>
        <v>136553</v>
      </c>
      <c r="R40" s="53">
        <f t="shared" si="7"/>
        <v>3265.7980000000098</v>
      </c>
      <c r="S40" s="71">
        <f t="shared" si="8"/>
        <v>11.757023437500038</v>
      </c>
    </row>
    <row r="41" spans="1:19" x14ac:dyDescent="0.3">
      <c r="A41" s="16">
        <v>36</v>
      </c>
      <c r="B41" s="12">
        <v>39</v>
      </c>
      <c r="C41" s="13" t="s">
        <v>61</v>
      </c>
      <c r="D41" s="14" t="s">
        <v>11</v>
      </c>
      <c r="E41" s="15">
        <v>147738</v>
      </c>
      <c r="F41" s="55">
        <f t="shared" si="0"/>
        <v>128793.67327667611</v>
      </c>
      <c r="G41" s="53">
        <f t="shared" si="1"/>
        <v>123701.25045160596</v>
      </c>
      <c r="H41" s="53">
        <f t="shared" si="2"/>
        <v>5092.4228250701599</v>
      </c>
      <c r="I41" s="22">
        <v>136392.5</v>
      </c>
      <c r="J41" s="23">
        <v>5.8999999999999997E-2</v>
      </c>
      <c r="K41" s="73">
        <f t="shared" si="3"/>
        <v>130948.7</v>
      </c>
      <c r="L41" s="24">
        <v>5443.8</v>
      </c>
      <c r="M41" s="25">
        <v>6.9000000000000006E-2</v>
      </c>
      <c r="N41" s="26">
        <v>114011.7</v>
      </c>
      <c r="O41" s="55">
        <f t="shared" si="4"/>
        <v>139393.13500000001</v>
      </c>
      <c r="P41" s="70">
        <f t="shared" si="5"/>
        <v>39</v>
      </c>
      <c r="Q41" s="53">
        <f t="shared" si="6"/>
        <v>130948.7</v>
      </c>
      <c r="R41" s="53">
        <f t="shared" si="7"/>
        <v>8444.4350000000122</v>
      </c>
      <c r="S41" s="71">
        <f t="shared" si="8"/>
        <v>0.55120228516845071</v>
      </c>
    </row>
    <row r="42" spans="1:19" x14ac:dyDescent="0.3">
      <c r="A42" s="16">
        <v>43</v>
      </c>
      <c r="B42" s="12">
        <v>40</v>
      </c>
      <c r="C42" s="13" t="s">
        <v>62</v>
      </c>
      <c r="D42" s="14" t="s">
        <v>9</v>
      </c>
      <c r="E42" s="15">
        <v>299000</v>
      </c>
      <c r="F42" s="55">
        <f t="shared" si="0"/>
        <v>118182.38993710691</v>
      </c>
      <c r="G42" s="53">
        <f t="shared" si="1"/>
        <v>114104.46785918484</v>
      </c>
      <c r="H42" s="53">
        <f t="shared" si="2"/>
        <v>4077.9220779220782</v>
      </c>
      <c r="I42" s="22">
        <v>131537</v>
      </c>
      <c r="J42" s="23">
        <v>0.113</v>
      </c>
      <c r="K42" s="73">
        <f t="shared" si="3"/>
        <v>126513</v>
      </c>
      <c r="L42" s="24">
        <v>5024</v>
      </c>
      <c r="M42" s="25">
        <v>0.23200000000000001</v>
      </c>
      <c r="N42" s="26">
        <v>68124</v>
      </c>
      <c r="O42" s="55">
        <f t="shared" si="4"/>
        <v>134430.81400000001</v>
      </c>
      <c r="P42" s="70">
        <f t="shared" si="5"/>
        <v>40</v>
      </c>
      <c r="Q42" s="53">
        <f t="shared" si="6"/>
        <v>126513</v>
      </c>
      <c r="R42" s="53">
        <f t="shared" si="7"/>
        <v>7917.814000000013</v>
      </c>
      <c r="S42" s="71">
        <f t="shared" si="8"/>
        <v>0.57599800955414271</v>
      </c>
    </row>
    <row r="43" spans="1:19" x14ac:dyDescent="0.3">
      <c r="A43" s="16">
        <v>47</v>
      </c>
      <c r="B43" s="12">
        <v>41</v>
      </c>
      <c r="C43" s="13" t="s">
        <v>63</v>
      </c>
      <c r="D43" s="14" t="s">
        <v>9</v>
      </c>
      <c r="E43" s="15">
        <v>256105</v>
      </c>
      <c r="F43" s="55">
        <f t="shared" si="0"/>
        <v>113875.21663778163</v>
      </c>
      <c r="G43" s="53">
        <f t="shared" si="1"/>
        <v>89440.303169008112</v>
      </c>
      <c r="H43" s="53">
        <f t="shared" si="2"/>
        <v>24434.913468773513</v>
      </c>
      <c r="I43" s="22">
        <v>131412</v>
      </c>
      <c r="J43" s="23">
        <v>0.154</v>
      </c>
      <c r="K43" s="73">
        <f t="shared" si="3"/>
        <v>98938</v>
      </c>
      <c r="L43" s="24">
        <v>32474</v>
      </c>
      <c r="M43" s="25">
        <v>0.32900000000000001</v>
      </c>
      <c r="N43" s="26">
        <v>2622532</v>
      </c>
      <c r="O43" s="55">
        <f t="shared" si="4"/>
        <v>134303.06400000001</v>
      </c>
      <c r="P43" s="70">
        <f t="shared" si="5"/>
        <v>41</v>
      </c>
      <c r="Q43" s="53">
        <f t="shared" si="6"/>
        <v>98938</v>
      </c>
      <c r="R43" s="53">
        <f t="shared" si="7"/>
        <v>35365.064000000013</v>
      </c>
      <c r="S43" s="71">
        <f t="shared" si="8"/>
        <v>8.9027037014227164E-2</v>
      </c>
    </row>
    <row r="44" spans="1:19" x14ac:dyDescent="0.3">
      <c r="A44" s="16">
        <v>49</v>
      </c>
      <c r="B44" s="12">
        <v>42</v>
      </c>
      <c r="C44" s="13" t="s">
        <v>64</v>
      </c>
      <c r="D44" s="14" t="s">
        <v>65</v>
      </c>
      <c r="E44" s="15">
        <v>466100</v>
      </c>
      <c r="F44" s="55">
        <f t="shared" si="0"/>
        <v>111936.91389599317</v>
      </c>
      <c r="G44" s="53">
        <f t="shared" si="1"/>
        <v>99688.181055444074</v>
      </c>
      <c r="H44" s="53">
        <f t="shared" si="2"/>
        <v>12248.732840549101</v>
      </c>
      <c r="I44" s="22">
        <v>131302</v>
      </c>
      <c r="J44" s="23">
        <v>0.17299999999999999</v>
      </c>
      <c r="K44" s="73">
        <f t="shared" si="3"/>
        <v>108102.9</v>
      </c>
      <c r="L44" s="24">
        <v>23199.1</v>
      </c>
      <c r="M44" s="25">
        <v>0.89400000000000002</v>
      </c>
      <c r="N44" s="26">
        <v>300354.8</v>
      </c>
      <c r="O44" s="55">
        <f t="shared" si="4"/>
        <v>134190.644</v>
      </c>
      <c r="P44" s="70">
        <f t="shared" si="5"/>
        <v>42</v>
      </c>
      <c r="Q44" s="53">
        <f t="shared" si="6"/>
        <v>108102.9</v>
      </c>
      <c r="R44" s="53">
        <f t="shared" si="7"/>
        <v>26087.744000000006</v>
      </c>
      <c r="S44" s="71">
        <f t="shared" si="8"/>
        <v>0.12451534757813913</v>
      </c>
    </row>
    <row r="45" spans="1:19" x14ac:dyDescent="0.3">
      <c r="A45" s="16">
        <v>37</v>
      </c>
      <c r="B45" s="12">
        <v>43</v>
      </c>
      <c r="C45" s="13" t="s">
        <v>66</v>
      </c>
      <c r="D45" s="14" t="s">
        <v>9</v>
      </c>
      <c r="E45" s="15">
        <v>144500</v>
      </c>
      <c r="F45" s="55">
        <f t="shared" si="0"/>
        <v>126072.25433526011</v>
      </c>
      <c r="G45" s="53">
        <f t="shared" si="1"/>
        <v>95979.231079446152</v>
      </c>
      <c r="H45" s="53">
        <f t="shared" si="2"/>
        <v>30093.023255813954</v>
      </c>
      <c r="I45" s="22">
        <v>130863</v>
      </c>
      <c r="J45" s="23">
        <v>3.7999999999999999E-2</v>
      </c>
      <c r="K45" s="73">
        <f t="shared" si="3"/>
        <v>115335</v>
      </c>
      <c r="L45" s="24">
        <v>15528</v>
      </c>
      <c r="M45" s="25">
        <v>-0.48399999999999999</v>
      </c>
      <c r="N45" s="26">
        <v>264829</v>
      </c>
      <c r="O45" s="55">
        <f t="shared" si="4"/>
        <v>133741.986</v>
      </c>
      <c r="P45" s="70">
        <f t="shared" si="5"/>
        <v>43</v>
      </c>
      <c r="Q45" s="53">
        <f t="shared" si="6"/>
        <v>115335</v>
      </c>
      <c r="R45" s="53">
        <f t="shared" si="7"/>
        <v>18406.986000000004</v>
      </c>
      <c r="S45" s="71">
        <f t="shared" si="8"/>
        <v>0.18540610510046396</v>
      </c>
    </row>
    <row r="46" spans="1:19" x14ac:dyDescent="0.3">
      <c r="A46" s="16">
        <v>46</v>
      </c>
      <c r="B46" s="12">
        <v>44</v>
      </c>
      <c r="C46" s="13" t="s">
        <v>67</v>
      </c>
      <c r="D46" s="14" t="s">
        <v>11</v>
      </c>
      <c r="E46" s="15">
        <v>310119</v>
      </c>
      <c r="F46" s="55">
        <f t="shared" si="0"/>
        <v>115473.86980108499</v>
      </c>
      <c r="G46" s="53">
        <f t="shared" si="1"/>
        <v>89958.218442134661</v>
      </c>
      <c r="H46" s="53">
        <f t="shared" si="2"/>
        <v>25515.65135895033</v>
      </c>
      <c r="I46" s="22">
        <v>127714.1</v>
      </c>
      <c r="J46" s="23">
        <v>0.106</v>
      </c>
      <c r="K46" s="73">
        <f t="shared" si="3"/>
        <v>100488.90000000001</v>
      </c>
      <c r="L46" s="24">
        <v>27225.200000000001</v>
      </c>
      <c r="M46" s="25">
        <v>6.7000000000000004E-2</v>
      </c>
      <c r="N46" s="26">
        <v>3097612</v>
      </c>
      <c r="O46" s="55">
        <f t="shared" si="4"/>
        <v>130523.81020000001</v>
      </c>
      <c r="P46" s="70">
        <f t="shared" si="5"/>
        <v>44</v>
      </c>
      <c r="Q46" s="53">
        <f t="shared" si="6"/>
        <v>100488.90000000001</v>
      </c>
      <c r="R46" s="53">
        <f t="shared" si="7"/>
        <v>30034.910199999998</v>
      </c>
      <c r="S46" s="71">
        <f t="shared" si="8"/>
        <v>0.10320255498582187</v>
      </c>
    </row>
    <row r="47" spans="1:19" x14ac:dyDescent="0.3">
      <c r="A47" s="16">
        <v>38</v>
      </c>
      <c r="B47" s="12">
        <v>45</v>
      </c>
      <c r="C47" s="13" t="s">
        <v>68</v>
      </c>
      <c r="D47" s="14" t="s">
        <v>24</v>
      </c>
      <c r="E47" s="15">
        <v>142460</v>
      </c>
      <c r="F47" s="55">
        <f t="shared" si="0"/>
        <v>123586.35477582847</v>
      </c>
      <c r="G47" s="53">
        <f t="shared" si="1"/>
        <v>115915.27463645565</v>
      </c>
      <c r="H47" s="53">
        <f t="shared" si="2"/>
        <v>7671.0801393728225</v>
      </c>
      <c r="I47" s="22">
        <v>126799.6</v>
      </c>
      <c r="J47" s="23">
        <v>2.5999999999999999E-2</v>
      </c>
      <c r="K47" s="73">
        <f t="shared" si="3"/>
        <v>117993.20000000001</v>
      </c>
      <c r="L47" s="24">
        <v>8806.4</v>
      </c>
      <c r="M47" s="25">
        <v>0.14799999999999999</v>
      </c>
      <c r="N47" s="26">
        <v>1025919.1</v>
      </c>
      <c r="O47" s="55">
        <f t="shared" si="4"/>
        <v>129589.19120000002</v>
      </c>
      <c r="P47" s="70">
        <f t="shared" si="5"/>
        <v>45</v>
      </c>
      <c r="Q47" s="53">
        <f t="shared" si="6"/>
        <v>117993.20000000001</v>
      </c>
      <c r="R47" s="53">
        <f t="shared" si="7"/>
        <v>11595.991200000004</v>
      </c>
      <c r="S47" s="71">
        <f t="shared" si="8"/>
        <v>0.31676862281976798</v>
      </c>
    </row>
    <row r="48" spans="1:19" x14ac:dyDescent="0.3">
      <c r="A48" s="16">
        <v>27</v>
      </c>
      <c r="B48" s="12">
        <v>46</v>
      </c>
      <c r="C48" s="13" t="s">
        <v>69</v>
      </c>
      <c r="D48" s="14" t="s">
        <v>39</v>
      </c>
      <c r="E48" s="15">
        <v>104065</v>
      </c>
      <c r="F48" s="55">
        <f t="shared" si="0"/>
        <v>149497.85714285713</v>
      </c>
      <c r="G48" s="53">
        <f t="shared" si="1"/>
        <v>142501.73525920062</v>
      </c>
      <c r="H48" s="53">
        <f t="shared" si="2"/>
        <v>6996.1218836565095</v>
      </c>
      <c r="I48" s="22">
        <v>125578.2</v>
      </c>
      <c r="J48" s="23">
        <v>-0.16</v>
      </c>
      <c r="K48" s="73">
        <f t="shared" si="3"/>
        <v>123052.59999999999</v>
      </c>
      <c r="L48" s="24">
        <v>2525.6</v>
      </c>
      <c r="M48" s="25">
        <v>-0.63900000000000001</v>
      </c>
      <c r="N48" s="26">
        <v>1063784.3999999999</v>
      </c>
      <c r="O48" s="55">
        <f t="shared" si="4"/>
        <v>128340.9204</v>
      </c>
      <c r="P48" s="70">
        <f t="shared" si="5"/>
        <v>46</v>
      </c>
      <c r="Q48" s="53">
        <f t="shared" si="6"/>
        <v>123052.59999999999</v>
      </c>
      <c r="R48" s="53">
        <f t="shared" si="7"/>
        <v>5288.3204000000114</v>
      </c>
      <c r="S48" s="71">
        <f t="shared" si="8"/>
        <v>1.0938867595818862</v>
      </c>
    </row>
    <row r="49" spans="1:19" x14ac:dyDescent="0.3">
      <c r="A49" s="16">
        <v>39</v>
      </c>
      <c r="B49" s="12">
        <v>47</v>
      </c>
      <c r="C49" s="13" t="s">
        <v>70</v>
      </c>
      <c r="D49" s="14" t="s">
        <v>9</v>
      </c>
      <c r="E49" s="15">
        <v>453000</v>
      </c>
      <c r="F49" s="55">
        <f t="shared" si="0"/>
        <v>122633.6032388664</v>
      </c>
      <c r="G49" s="53">
        <f t="shared" si="1"/>
        <v>120726.79759815519</v>
      </c>
      <c r="H49" s="53">
        <f t="shared" si="2"/>
        <v>1906.8056407112201</v>
      </c>
      <c r="I49" s="22">
        <v>121162</v>
      </c>
      <c r="J49" s="23">
        <v>-1.2E-2</v>
      </c>
      <c r="K49" s="73">
        <f t="shared" si="3"/>
        <v>118052</v>
      </c>
      <c r="L49" s="24">
        <v>3110</v>
      </c>
      <c r="M49" s="25">
        <v>0.63100000000000001</v>
      </c>
      <c r="N49" s="26">
        <v>38118</v>
      </c>
      <c r="O49" s="55">
        <f t="shared" si="4"/>
        <v>123827.564</v>
      </c>
      <c r="P49" s="70">
        <f t="shared" si="5"/>
        <v>47</v>
      </c>
      <c r="Q49" s="53">
        <f t="shared" si="6"/>
        <v>118052</v>
      </c>
      <c r="R49" s="53">
        <f t="shared" si="7"/>
        <v>5775.5639999999985</v>
      </c>
      <c r="S49" s="71">
        <f t="shared" si="8"/>
        <v>0.85709453376205735</v>
      </c>
    </row>
    <row r="50" spans="1:19" x14ac:dyDescent="0.3">
      <c r="A50" s="16">
        <v>41</v>
      </c>
      <c r="B50" s="12">
        <v>48</v>
      </c>
      <c r="C50" s="13" t="s">
        <v>71</v>
      </c>
      <c r="D50" s="14" t="s">
        <v>9</v>
      </c>
      <c r="E50" s="15">
        <v>283000</v>
      </c>
      <c r="F50" s="55">
        <f t="shared" si="0"/>
        <v>122223.57723577236</v>
      </c>
      <c r="G50" s="53" t="e">
        <f t="shared" si="1"/>
        <v>#VALUE!</v>
      </c>
      <c r="H50" s="53" t="e">
        <f t="shared" si="2"/>
        <v>#VALUE!</v>
      </c>
      <c r="I50" s="22">
        <v>120268</v>
      </c>
      <c r="J50" s="23">
        <v>-1.6E-2</v>
      </c>
      <c r="K50" s="73">
        <f t="shared" si="3"/>
        <v>142623</v>
      </c>
      <c r="L50" s="24">
        <v>-22355</v>
      </c>
      <c r="M50" s="25" t="s">
        <v>15</v>
      </c>
      <c r="N50" s="26">
        <v>309129</v>
      </c>
      <c r="O50" s="55">
        <f t="shared" si="4"/>
        <v>122913.89600000001</v>
      </c>
      <c r="P50" s="70">
        <f t="shared" si="5"/>
        <v>48</v>
      </c>
      <c r="Q50" s="53">
        <f t="shared" si="6"/>
        <v>142623</v>
      </c>
      <c r="R50" s="53">
        <f t="shared" si="7"/>
        <v>-19709.103999999992</v>
      </c>
      <c r="S50" s="71">
        <f t="shared" si="8"/>
        <v>0.11835813017222134</v>
      </c>
    </row>
    <row r="51" spans="1:19" x14ac:dyDescent="0.3">
      <c r="A51" s="16">
        <v>48</v>
      </c>
      <c r="B51" s="12">
        <v>49</v>
      </c>
      <c r="C51" s="13" t="s">
        <v>72</v>
      </c>
      <c r="D51" s="14" t="s">
        <v>9</v>
      </c>
      <c r="E51" s="15">
        <v>7400</v>
      </c>
      <c r="F51" s="55">
        <f t="shared" si="0"/>
        <v>112348.9242282507</v>
      </c>
      <c r="G51" s="53">
        <f t="shared" si="1"/>
        <v>109885.73546455261</v>
      </c>
      <c r="H51" s="53">
        <f t="shared" si="2"/>
        <v>2463.1887636981014</v>
      </c>
      <c r="I51" s="22">
        <v>120101</v>
      </c>
      <c r="J51" s="23">
        <v>6.9000000000000006E-2</v>
      </c>
      <c r="K51" s="73">
        <f t="shared" si="3"/>
        <v>104142</v>
      </c>
      <c r="L51" s="24">
        <v>15959</v>
      </c>
      <c r="M51" s="25">
        <v>5.4790000000000001</v>
      </c>
      <c r="N51" s="26">
        <v>3418318</v>
      </c>
      <c r="O51" s="55">
        <f t="shared" si="4"/>
        <v>122743.22200000001</v>
      </c>
      <c r="P51" s="70">
        <f t="shared" si="5"/>
        <v>49</v>
      </c>
      <c r="Q51" s="53">
        <f t="shared" si="6"/>
        <v>104142</v>
      </c>
      <c r="R51" s="53">
        <f t="shared" si="7"/>
        <v>18601.222000000009</v>
      </c>
      <c r="S51" s="71">
        <f t="shared" si="8"/>
        <v>0.16556313052196309</v>
      </c>
    </row>
    <row r="52" spans="1:19" x14ac:dyDescent="0.3">
      <c r="A52" s="16">
        <v>63</v>
      </c>
      <c r="B52" s="12">
        <v>50</v>
      </c>
      <c r="C52" s="13" t="s">
        <v>73</v>
      </c>
      <c r="D52" s="14" t="s">
        <v>65</v>
      </c>
      <c r="E52" s="15">
        <v>102500</v>
      </c>
      <c r="F52" s="55">
        <f t="shared" si="0"/>
        <v>93888.888888888876</v>
      </c>
      <c r="G52" s="53">
        <f t="shared" si="1"/>
        <v>86704.83936230476</v>
      </c>
      <c r="H52" s="53">
        <f t="shared" si="2"/>
        <v>7184.0495265841228</v>
      </c>
      <c r="I52" s="22">
        <v>119145</v>
      </c>
      <c r="J52" s="23">
        <v>0.26900000000000002</v>
      </c>
      <c r="K52" s="73">
        <f t="shared" si="3"/>
        <v>109281.3</v>
      </c>
      <c r="L52" s="24">
        <v>9863.7000000000007</v>
      </c>
      <c r="M52" s="25">
        <v>0.373</v>
      </c>
      <c r="N52" s="26">
        <v>82734.8</v>
      </c>
      <c r="O52" s="55">
        <f t="shared" si="4"/>
        <v>121766.19</v>
      </c>
      <c r="P52" s="70">
        <f t="shared" si="5"/>
        <v>50</v>
      </c>
      <c r="Q52" s="53">
        <f t="shared" si="6"/>
        <v>109281.3</v>
      </c>
      <c r="R52" s="53">
        <f t="shared" si="7"/>
        <v>12484.89</v>
      </c>
      <c r="S52" s="71">
        <f t="shared" si="8"/>
        <v>0.26574105051856795</v>
      </c>
    </row>
    <row r="53" spans="1:19" x14ac:dyDescent="0.3">
      <c r="A53" s="16">
        <v>42</v>
      </c>
      <c r="B53" s="12">
        <v>51</v>
      </c>
      <c r="C53" s="13" t="s">
        <v>74</v>
      </c>
      <c r="D53" s="14" t="s">
        <v>11</v>
      </c>
      <c r="E53" s="15">
        <v>175077</v>
      </c>
      <c r="F53" s="55">
        <f t="shared" si="0"/>
        <v>120260.35196687371</v>
      </c>
      <c r="G53" s="53">
        <f t="shared" si="1"/>
        <v>119993.8272030901</v>
      </c>
      <c r="H53" s="53">
        <f t="shared" si="2"/>
        <v>266.52476378361541</v>
      </c>
      <c r="I53" s="22">
        <v>116171.5</v>
      </c>
      <c r="J53" s="23">
        <v>-3.4000000000000002E-2</v>
      </c>
      <c r="K53" s="73">
        <f t="shared" si="3"/>
        <v>118738.4</v>
      </c>
      <c r="L53" s="24">
        <v>-2566.9</v>
      </c>
      <c r="M53" s="25">
        <v>-10.631</v>
      </c>
      <c r="N53" s="26">
        <v>580331.6</v>
      </c>
      <c r="O53" s="55">
        <f t="shared" si="4"/>
        <v>118727.273</v>
      </c>
      <c r="P53" s="70">
        <f t="shared" si="5"/>
        <v>51</v>
      </c>
      <c r="Q53" s="53">
        <f t="shared" si="6"/>
        <v>118738.4</v>
      </c>
      <c r="R53" s="53">
        <f t="shared" si="7"/>
        <v>-11.126999999993131</v>
      </c>
      <c r="S53" s="71">
        <f t="shared" si="8"/>
        <v>0.99566519926760177</v>
      </c>
    </row>
    <row r="54" spans="1:19" x14ac:dyDescent="0.3">
      <c r="A54" s="16">
        <v>45</v>
      </c>
      <c r="B54" s="12">
        <v>52</v>
      </c>
      <c r="C54" s="13" t="s">
        <v>75</v>
      </c>
      <c r="D54" s="14" t="s">
        <v>26</v>
      </c>
      <c r="E54" s="15">
        <v>245922</v>
      </c>
      <c r="F54" s="55">
        <f t="shared" si="0"/>
        <v>116619.93927125506</v>
      </c>
      <c r="G54" s="53">
        <f t="shared" si="1"/>
        <v>112462.24696356275</v>
      </c>
      <c r="H54" s="53">
        <f t="shared" si="2"/>
        <v>4157.6923076923076</v>
      </c>
      <c r="I54" s="22">
        <v>115220.5</v>
      </c>
      <c r="J54" s="23">
        <v>-1.2E-2</v>
      </c>
      <c r="K54" s="73">
        <f t="shared" si="3"/>
        <v>110896.5</v>
      </c>
      <c r="L54" s="24">
        <v>4324</v>
      </c>
      <c r="M54" s="25">
        <v>0.04</v>
      </c>
      <c r="N54" s="26">
        <v>2585802</v>
      </c>
      <c r="O54" s="55">
        <f t="shared" si="4"/>
        <v>117755.351</v>
      </c>
      <c r="P54" s="70">
        <f t="shared" si="5"/>
        <v>52</v>
      </c>
      <c r="Q54" s="53">
        <f t="shared" si="6"/>
        <v>110896.5</v>
      </c>
      <c r="R54" s="53">
        <f t="shared" si="7"/>
        <v>6858.8509999999951</v>
      </c>
      <c r="S54" s="71">
        <f t="shared" si="8"/>
        <v>0.58622826086956403</v>
      </c>
    </row>
    <row r="55" spans="1:19" x14ac:dyDescent="0.3">
      <c r="A55" s="16">
        <v>51</v>
      </c>
      <c r="B55" s="12">
        <v>53</v>
      </c>
      <c r="C55" s="13" t="s">
        <v>76</v>
      </c>
      <c r="D55" s="14" t="s">
        <v>24</v>
      </c>
      <c r="E55" s="15">
        <v>134682</v>
      </c>
      <c r="F55" s="55">
        <f t="shared" si="0"/>
        <v>111259.96131528047</v>
      </c>
      <c r="G55" s="53">
        <f t="shared" si="1"/>
        <v>101538.54927824343</v>
      </c>
      <c r="H55" s="53">
        <f t="shared" si="2"/>
        <v>9721.4120370370365</v>
      </c>
      <c r="I55" s="22">
        <v>115042.8</v>
      </c>
      <c r="J55" s="23">
        <v>3.4000000000000002E-2</v>
      </c>
      <c r="K55" s="73">
        <f t="shared" si="3"/>
        <v>106643.5</v>
      </c>
      <c r="L55" s="24">
        <v>8399.2999999999993</v>
      </c>
      <c r="M55" s="25">
        <v>-0.13600000000000001</v>
      </c>
      <c r="N55" s="26">
        <v>238864.1</v>
      </c>
      <c r="O55" s="55">
        <f t="shared" si="4"/>
        <v>117573.74160000001</v>
      </c>
      <c r="P55" s="70">
        <f t="shared" si="5"/>
        <v>53</v>
      </c>
      <c r="Q55" s="53">
        <f t="shared" si="6"/>
        <v>106643.5</v>
      </c>
      <c r="R55" s="53">
        <f t="shared" si="7"/>
        <v>10930.241600000008</v>
      </c>
      <c r="S55" s="71">
        <f t="shared" si="8"/>
        <v>0.30132768206874494</v>
      </c>
    </row>
    <row r="56" spans="1:19" x14ac:dyDescent="0.3">
      <c r="A56" s="16">
        <v>67</v>
      </c>
      <c r="B56" s="12">
        <v>54</v>
      </c>
      <c r="C56" s="13" t="s">
        <v>77</v>
      </c>
      <c r="D56" s="14" t="s">
        <v>9</v>
      </c>
      <c r="E56" s="15">
        <v>14200</v>
      </c>
      <c r="F56" s="55">
        <f t="shared" si="0"/>
        <v>91593.424218123502</v>
      </c>
      <c r="G56" s="53">
        <f t="shared" si="1"/>
        <v>86488.497210824236</v>
      </c>
      <c r="H56" s="53">
        <f t="shared" si="2"/>
        <v>5104.9270072992695</v>
      </c>
      <c r="I56" s="22">
        <v>114217</v>
      </c>
      <c r="J56" s="23">
        <v>0.247</v>
      </c>
      <c r="K56" s="73">
        <f t="shared" si="3"/>
        <v>108622</v>
      </c>
      <c r="L56" s="24">
        <v>5595</v>
      </c>
      <c r="M56" s="25">
        <v>9.6000000000000002E-2</v>
      </c>
      <c r="N56" s="26">
        <v>54302</v>
      </c>
      <c r="O56" s="55">
        <f t="shared" si="4"/>
        <v>116729.774</v>
      </c>
      <c r="P56" s="70">
        <f t="shared" si="5"/>
        <v>54</v>
      </c>
      <c r="Q56" s="53">
        <f t="shared" si="6"/>
        <v>108622</v>
      </c>
      <c r="R56" s="53">
        <f t="shared" si="7"/>
        <v>8107.7740000000049</v>
      </c>
      <c r="S56" s="71">
        <f t="shared" si="8"/>
        <v>0.44911063449508576</v>
      </c>
    </row>
    <row r="57" spans="1:19" x14ac:dyDescent="0.3">
      <c r="A57" s="16">
        <v>56</v>
      </c>
      <c r="B57" s="12">
        <v>55</v>
      </c>
      <c r="C57" s="13" t="s">
        <v>78</v>
      </c>
      <c r="D57" s="14" t="s">
        <v>11</v>
      </c>
      <c r="E57" s="15">
        <v>307992</v>
      </c>
      <c r="F57" s="55">
        <f t="shared" si="0"/>
        <v>102779.74335472044</v>
      </c>
      <c r="G57" s="53">
        <f t="shared" si="1"/>
        <v>101610.18633304277</v>
      </c>
      <c r="H57" s="53">
        <f t="shared" si="2"/>
        <v>1169.5570216776628</v>
      </c>
      <c r="I57" s="22">
        <v>112132.7</v>
      </c>
      <c r="J57" s="23">
        <v>9.0999999999999998E-2</v>
      </c>
      <c r="K57" s="73">
        <f t="shared" si="3"/>
        <v>110891.8</v>
      </c>
      <c r="L57" s="24">
        <v>1240.9000000000001</v>
      </c>
      <c r="M57" s="25">
        <v>6.0999999999999999E-2</v>
      </c>
      <c r="N57" s="26">
        <v>137914.20000000001</v>
      </c>
      <c r="O57" s="55">
        <f t="shared" si="4"/>
        <v>114599.6194</v>
      </c>
      <c r="P57" s="70">
        <f t="shared" si="5"/>
        <v>55</v>
      </c>
      <c r="Q57" s="53">
        <f t="shared" si="6"/>
        <v>110891.8</v>
      </c>
      <c r="R57" s="53">
        <f t="shared" si="7"/>
        <v>3707.819399999993</v>
      </c>
      <c r="S57" s="71">
        <f t="shared" si="8"/>
        <v>1.9880082198404325</v>
      </c>
    </row>
    <row r="58" spans="1:19" x14ac:dyDescent="0.3">
      <c r="A58" s="16">
        <v>53</v>
      </c>
      <c r="B58" s="12">
        <v>56</v>
      </c>
      <c r="C58" s="13" t="s">
        <v>79</v>
      </c>
      <c r="D58" s="14" t="s">
        <v>11</v>
      </c>
      <c r="E58" s="15">
        <v>462046</v>
      </c>
      <c r="F58" s="55">
        <f t="shared" si="0"/>
        <v>110113.9489194499</v>
      </c>
      <c r="G58" s="53">
        <f t="shared" si="1"/>
        <v>99177.915399896825</v>
      </c>
      <c r="H58" s="53">
        <f t="shared" si="2"/>
        <v>10936.033519553072</v>
      </c>
      <c r="I58" s="22">
        <v>112096</v>
      </c>
      <c r="J58" s="23">
        <v>1.7999999999999999E-2</v>
      </c>
      <c r="K58" s="73">
        <f t="shared" si="3"/>
        <v>100350.7</v>
      </c>
      <c r="L58" s="24">
        <v>11745.3</v>
      </c>
      <c r="M58" s="25">
        <v>7.3999999999999996E-2</v>
      </c>
      <c r="N58" s="26">
        <v>255216.6</v>
      </c>
      <c r="O58" s="55">
        <f t="shared" si="4"/>
        <v>114562.11200000001</v>
      </c>
      <c r="P58" s="70">
        <f t="shared" si="5"/>
        <v>56</v>
      </c>
      <c r="Q58" s="53">
        <f t="shared" si="6"/>
        <v>100350.7</v>
      </c>
      <c r="R58" s="53">
        <f t="shared" si="7"/>
        <v>14211.412000000011</v>
      </c>
      <c r="S58" s="71">
        <f t="shared" si="8"/>
        <v>0.20996585868390011</v>
      </c>
    </row>
    <row r="59" spans="1:19" x14ac:dyDescent="0.3">
      <c r="A59" s="16">
        <v>74</v>
      </c>
      <c r="B59" s="12">
        <v>57</v>
      </c>
      <c r="C59" s="13" t="s">
        <v>80</v>
      </c>
      <c r="D59" s="14" t="s">
        <v>9</v>
      </c>
      <c r="E59" s="15">
        <v>10261</v>
      </c>
      <c r="F59" s="55">
        <f t="shared" si="0"/>
        <v>88418.253968253965</v>
      </c>
      <c r="G59" s="53">
        <f t="shared" si="1"/>
        <v>84353.149801587293</v>
      </c>
      <c r="H59" s="53">
        <f t="shared" si="2"/>
        <v>4065.1041666666665</v>
      </c>
      <c r="I59" s="22">
        <v>111407</v>
      </c>
      <c r="J59" s="23">
        <v>0.26</v>
      </c>
      <c r="K59" s="73">
        <f t="shared" si="3"/>
        <v>108285</v>
      </c>
      <c r="L59" s="24">
        <v>3122</v>
      </c>
      <c r="M59" s="25">
        <v>-0.23200000000000001</v>
      </c>
      <c r="N59" s="26">
        <v>50155</v>
      </c>
      <c r="O59" s="55">
        <f t="shared" si="4"/>
        <v>113857.954</v>
      </c>
      <c r="P59" s="70">
        <f t="shared" si="5"/>
        <v>57</v>
      </c>
      <c r="Q59" s="53">
        <f t="shared" si="6"/>
        <v>108285</v>
      </c>
      <c r="R59" s="53">
        <f t="shared" si="7"/>
        <v>5572.9539999999979</v>
      </c>
      <c r="S59" s="71">
        <f t="shared" si="8"/>
        <v>0.7850589365791153</v>
      </c>
    </row>
    <row r="60" spans="1:19" x14ac:dyDescent="0.3">
      <c r="A60" s="16">
        <v>60</v>
      </c>
      <c r="B60" s="12">
        <v>58</v>
      </c>
      <c r="C60" s="13" t="s">
        <v>81</v>
      </c>
      <c r="D60" s="14" t="s">
        <v>9</v>
      </c>
      <c r="E60" s="15">
        <v>204489</v>
      </c>
      <c r="F60" s="55">
        <f t="shared" si="0"/>
        <v>100257.47960108795</v>
      </c>
      <c r="G60" s="53">
        <f t="shared" si="1"/>
        <v>82027.5573212952</v>
      </c>
      <c r="H60" s="53">
        <f t="shared" si="2"/>
        <v>18229.922279792747</v>
      </c>
      <c r="I60" s="22">
        <v>110584</v>
      </c>
      <c r="J60" s="23">
        <v>0.10299999999999999</v>
      </c>
      <c r="K60" s="73">
        <f t="shared" si="3"/>
        <v>82437</v>
      </c>
      <c r="L60" s="24">
        <v>28147</v>
      </c>
      <c r="M60" s="25">
        <v>0.54400000000000004</v>
      </c>
      <c r="N60" s="26">
        <v>2354507</v>
      </c>
      <c r="O60" s="55">
        <f t="shared" si="4"/>
        <v>113016.848</v>
      </c>
      <c r="P60" s="70">
        <f t="shared" si="5"/>
        <v>58</v>
      </c>
      <c r="Q60" s="53">
        <f t="shared" si="6"/>
        <v>82437</v>
      </c>
      <c r="R60" s="53">
        <f t="shared" si="7"/>
        <v>30579.847999999998</v>
      </c>
      <c r="S60" s="71">
        <f t="shared" si="8"/>
        <v>8.6433651898958977E-2</v>
      </c>
    </row>
    <row r="61" spans="1:19" x14ac:dyDescent="0.3">
      <c r="A61" s="16">
        <v>58</v>
      </c>
      <c r="B61" s="12">
        <v>59</v>
      </c>
      <c r="C61" s="13" t="s">
        <v>82</v>
      </c>
      <c r="D61" s="14" t="s">
        <v>11</v>
      </c>
      <c r="E61" s="15">
        <v>356326</v>
      </c>
      <c r="F61" s="55">
        <f t="shared" si="0"/>
        <v>100872.96803652968</v>
      </c>
      <c r="G61" s="53">
        <f t="shared" si="1"/>
        <v>99564.36825703684</v>
      </c>
      <c r="H61" s="53">
        <f t="shared" si="2"/>
        <v>1308.5997794928335</v>
      </c>
      <c r="I61" s="22">
        <v>110455.9</v>
      </c>
      <c r="J61" s="23">
        <v>9.5000000000000001E-2</v>
      </c>
      <c r="K61" s="73">
        <f t="shared" si="3"/>
        <v>109269</v>
      </c>
      <c r="L61" s="24">
        <v>1186.9000000000001</v>
      </c>
      <c r="M61" s="25">
        <v>-9.2999999999999999E-2</v>
      </c>
      <c r="N61" s="26">
        <v>134180.20000000001</v>
      </c>
      <c r="O61" s="55">
        <f t="shared" si="4"/>
        <v>112885.9298</v>
      </c>
      <c r="P61" s="70">
        <f t="shared" si="5"/>
        <v>59</v>
      </c>
      <c r="Q61" s="53">
        <f t="shared" si="6"/>
        <v>109269</v>
      </c>
      <c r="R61" s="53">
        <f t="shared" si="7"/>
        <v>3616.9297999999981</v>
      </c>
      <c r="S61" s="71">
        <f t="shared" si="8"/>
        <v>2.0473753475440204</v>
      </c>
    </row>
    <row r="62" spans="1:19" x14ac:dyDescent="0.3">
      <c r="A62" s="16">
        <v>71</v>
      </c>
      <c r="B62" s="12">
        <v>60</v>
      </c>
      <c r="C62" s="13" t="s">
        <v>83</v>
      </c>
      <c r="D62" s="14" t="s">
        <v>9</v>
      </c>
      <c r="E62" s="15">
        <v>131000</v>
      </c>
      <c r="F62" s="55">
        <f t="shared" si="0"/>
        <v>89942.95028524856</v>
      </c>
      <c r="G62" s="53">
        <f t="shared" si="1"/>
        <v>68752.41320084958</v>
      </c>
      <c r="H62" s="53">
        <f t="shared" si="2"/>
        <v>21190.537084398977</v>
      </c>
      <c r="I62" s="22">
        <v>110360</v>
      </c>
      <c r="J62" s="23">
        <v>0.22700000000000001</v>
      </c>
      <c r="K62" s="73">
        <f t="shared" si="3"/>
        <v>93789</v>
      </c>
      <c r="L62" s="24">
        <v>16571</v>
      </c>
      <c r="M62" s="25">
        <v>-0.218</v>
      </c>
      <c r="N62" s="26">
        <v>258848</v>
      </c>
      <c r="O62" s="55">
        <f t="shared" si="4"/>
        <v>112787.92</v>
      </c>
      <c r="P62" s="70">
        <f t="shared" si="5"/>
        <v>60</v>
      </c>
      <c r="Q62" s="53">
        <f t="shared" si="6"/>
        <v>93789</v>
      </c>
      <c r="R62" s="53">
        <f t="shared" si="7"/>
        <v>18998.919999999998</v>
      </c>
      <c r="S62" s="71">
        <f t="shared" si="8"/>
        <v>0.14651620300525003</v>
      </c>
    </row>
    <row r="63" spans="1:19" x14ac:dyDescent="0.3">
      <c r="A63" s="16">
        <v>72</v>
      </c>
      <c r="B63" s="12">
        <v>61</v>
      </c>
      <c r="C63" s="13" t="s">
        <v>84</v>
      </c>
      <c r="D63" s="14" t="s">
        <v>11</v>
      </c>
      <c r="E63" s="15">
        <v>188000</v>
      </c>
      <c r="F63" s="55">
        <f t="shared" si="0"/>
        <v>89295.986895986891</v>
      </c>
      <c r="G63" s="53">
        <f t="shared" si="1"/>
        <v>82273.320229320219</v>
      </c>
      <c r="H63" s="53">
        <f t="shared" si="2"/>
        <v>7022.666666666667</v>
      </c>
      <c r="I63" s="22">
        <v>109030.39999999999</v>
      </c>
      <c r="J63" s="23">
        <v>0.221</v>
      </c>
      <c r="K63" s="73">
        <f t="shared" si="3"/>
        <v>100076.5</v>
      </c>
      <c r="L63" s="24">
        <v>8953.9</v>
      </c>
      <c r="M63" s="25">
        <v>0.27500000000000002</v>
      </c>
      <c r="N63" s="26">
        <v>96973.7</v>
      </c>
      <c r="O63" s="55">
        <f t="shared" si="4"/>
        <v>111429.06879999999</v>
      </c>
      <c r="P63" s="70">
        <f t="shared" si="5"/>
        <v>61</v>
      </c>
      <c r="Q63" s="53">
        <f t="shared" si="6"/>
        <v>100076.5</v>
      </c>
      <c r="R63" s="53">
        <f t="shared" si="7"/>
        <v>11352.568799999994</v>
      </c>
      <c r="S63" s="71">
        <f t="shared" si="8"/>
        <v>0.26789095254581735</v>
      </c>
    </row>
    <row r="64" spans="1:19" x14ac:dyDescent="0.3">
      <c r="A64" s="16">
        <v>57</v>
      </c>
      <c r="B64" s="12">
        <v>62</v>
      </c>
      <c r="C64" s="13" t="s">
        <v>85</v>
      </c>
      <c r="D64" s="14" t="s">
        <v>9</v>
      </c>
      <c r="E64" s="15">
        <v>413000</v>
      </c>
      <c r="F64" s="55">
        <f t="shared" si="0"/>
        <v>100935.63432835821</v>
      </c>
      <c r="G64" s="53">
        <f t="shared" si="1"/>
        <v>92308.016019591727</v>
      </c>
      <c r="H64" s="53">
        <f t="shared" si="2"/>
        <v>8627.6183087664867</v>
      </c>
      <c r="I64" s="22">
        <v>108203</v>
      </c>
      <c r="J64" s="23">
        <v>7.1999999999999995E-2</v>
      </c>
      <c r="K64" s="73">
        <f t="shared" si="3"/>
        <v>97082</v>
      </c>
      <c r="L64" s="24">
        <v>11121</v>
      </c>
      <c r="M64" s="25">
        <v>0.28899999999999998</v>
      </c>
      <c r="N64" s="26">
        <v>44003</v>
      </c>
      <c r="O64" s="55">
        <f t="shared" si="4"/>
        <v>110583.466</v>
      </c>
      <c r="P64" s="70">
        <f t="shared" si="5"/>
        <v>62</v>
      </c>
      <c r="Q64" s="53">
        <f t="shared" si="6"/>
        <v>97082</v>
      </c>
      <c r="R64" s="53">
        <f t="shared" si="7"/>
        <v>13501.466</v>
      </c>
      <c r="S64" s="71">
        <f t="shared" si="8"/>
        <v>0.21405143422354109</v>
      </c>
    </row>
    <row r="65" spans="1:19" x14ac:dyDescent="0.3">
      <c r="A65" s="16">
        <v>87</v>
      </c>
      <c r="B65" s="12">
        <v>63</v>
      </c>
      <c r="C65" s="13" t="s">
        <v>86</v>
      </c>
      <c r="D65" s="14" t="s">
        <v>11</v>
      </c>
      <c r="E65" s="15">
        <v>93601</v>
      </c>
      <c r="F65" s="55">
        <f t="shared" si="0"/>
        <v>81484.853051996979</v>
      </c>
      <c r="G65" s="53">
        <f t="shared" si="1"/>
        <v>78466.69743240044</v>
      </c>
      <c r="H65" s="53">
        <f t="shared" si="2"/>
        <v>3018.1556195965418</v>
      </c>
      <c r="I65" s="22">
        <v>108130.4</v>
      </c>
      <c r="J65" s="23">
        <v>0.32700000000000001</v>
      </c>
      <c r="K65" s="73">
        <f t="shared" si="3"/>
        <v>100799.29999999999</v>
      </c>
      <c r="L65" s="24">
        <v>7331.1</v>
      </c>
      <c r="M65" s="25">
        <v>1.429</v>
      </c>
      <c r="N65" s="26">
        <v>177193.60000000001</v>
      </c>
      <c r="O65" s="55">
        <f t="shared" si="4"/>
        <v>110509.26879999999</v>
      </c>
      <c r="P65" s="70">
        <f t="shared" si="5"/>
        <v>63</v>
      </c>
      <c r="Q65" s="53">
        <f t="shared" si="6"/>
        <v>100799.29999999999</v>
      </c>
      <c r="R65" s="53">
        <f t="shared" si="7"/>
        <v>9709.9688000000024</v>
      </c>
      <c r="S65" s="71">
        <f t="shared" si="8"/>
        <v>0.32449002196123389</v>
      </c>
    </row>
    <row r="66" spans="1:19" x14ac:dyDescent="0.3">
      <c r="A66" s="16">
        <v>55</v>
      </c>
      <c r="B66" s="12">
        <v>64</v>
      </c>
      <c r="C66" s="13" t="s">
        <v>87</v>
      </c>
      <c r="D66" s="14" t="s">
        <v>26</v>
      </c>
      <c r="E66" s="15">
        <v>303351</v>
      </c>
      <c r="F66" s="55">
        <f t="shared" si="0"/>
        <v>106507.85288270377</v>
      </c>
      <c r="G66" s="53">
        <f t="shared" si="1"/>
        <v>98299.652669711228</v>
      </c>
      <c r="H66" s="53">
        <f t="shared" si="2"/>
        <v>8208.200212992544</v>
      </c>
      <c r="I66" s="22">
        <v>107146.9</v>
      </c>
      <c r="J66" s="23">
        <v>6.0000000000000001E-3</v>
      </c>
      <c r="K66" s="73">
        <f t="shared" si="3"/>
        <v>99439.4</v>
      </c>
      <c r="L66" s="24">
        <v>7707.5</v>
      </c>
      <c r="M66" s="25">
        <v>-6.0999999999999999E-2</v>
      </c>
      <c r="N66" s="26">
        <v>201456.1</v>
      </c>
      <c r="O66" s="55">
        <f t="shared" si="4"/>
        <v>109504.1318</v>
      </c>
      <c r="P66" s="70">
        <f t="shared" si="5"/>
        <v>64</v>
      </c>
      <c r="Q66" s="53">
        <f t="shared" si="6"/>
        <v>99439.4</v>
      </c>
      <c r="R66" s="53">
        <f t="shared" si="7"/>
        <v>10064.731800000009</v>
      </c>
      <c r="S66" s="71">
        <f t="shared" si="8"/>
        <v>0.30583610768731867</v>
      </c>
    </row>
    <row r="67" spans="1:19" x14ac:dyDescent="0.3">
      <c r="A67" s="16">
        <v>204</v>
      </c>
      <c r="B67" s="12">
        <v>65</v>
      </c>
      <c r="C67" s="13" t="s">
        <v>88</v>
      </c>
      <c r="D67" s="14" t="s">
        <v>26</v>
      </c>
      <c r="E67" s="15">
        <v>139157</v>
      </c>
      <c r="F67" s="55">
        <f t="shared" si="0"/>
        <v>49727.804182509506</v>
      </c>
      <c r="G67" s="53">
        <f t="shared" si="1"/>
        <v>46113.472717337369</v>
      </c>
      <c r="H67" s="53">
        <f t="shared" si="2"/>
        <v>3614.3314651721375</v>
      </c>
      <c r="I67" s="22">
        <v>104627.3</v>
      </c>
      <c r="J67" s="23">
        <v>1.1040000000000001</v>
      </c>
      <c r="K67" s="73">
        <f t="shared" si="3"/>
        <v>100113</v>
      </c>
      <c r="L67" s="24">
        <v>4514.3</v>
      </c>
      <c r="M67" s="25">
        <v>0.249</v>
      </c>
      <c r="N67" s="26">
        <v>91250.6</v>
      </c>
      <c r="O67" s="55">
        <f t="shared" si="4"/>
        <v>106929.10060000001</v>
      </c>
      <c r="P67" s="70">
        <f t="shared" si="5"/>
        <v>65</v>
      </c>
      <c r="Q67" s="53">
        <f t="shared" si="6"/>
        <v>100113</v>
      </c>
      <c r="R67" s="53">
        <f t="shared" si="7"/>
        <v>6816.1006000000052</v>
      </c>
      <c r="S67" s="71">
        <f t="shared" si="8"/>
        <v>0.50989092439580996</v>
      </c>
    </row>
    <row r="68" spans="1:19" x14ac:dyDescent="0.3">
      <c r="A68" s="16">
        <v>54</v>
      </c>
      <c r="B68" s="12">
        <v>66</v>
      </c>
      <c r="C68" s="13" t="s">
        <v>89</v>
      </c>
      <c r="D68" s="14" t="s">
        <v>26</v>
      </c>
      <c r="E68" s="15">
        <v>148513</v>
      </c>
      <c r="F68" s="55">
        <f t="shared" ref="F68:F131" si="9">I68/(1+J68)</f>
        <v>107841.52892561984</v>
      </c>
      <c r="G68" s="53">
        <f t="shared" ref="G68:G131" si="10">F68-H68</f>
        <v>101100.54531906247</v>
      </c>
      <c r="H68" s="53">
        <f t="shared" ref="H68:H131" si="11">L68/(1+M68)</f>
        <v>6740.9836065573763</v>
      </c>
      <c r="I68" s="22">
        <v>104390.6</v>
      </c>
      <c r="J68" s="23">
        <v>-3.2000000000000001E-2</v>
      </c>
      <c r="K68" s="73">
        <f t="shared" ref="K68:K131" si="12">I68-L68</f>
        <v>101512.20000000001</v>
      </c>
      <c r="L68" s="24">
        <v>2878.4</v>
      </c>
      <c r="M68" s="25">
        <v>-0.57299999999999995</v>
      </c>
      <c r="N68" s="26">
        <v>171251</v>
      </c>
      <c r="O68" s="55">
        <f t="shared" ref="O68:O131" si="13">I68*(1+$V$3)</f>
        <v>106687.19320000001</v>
      </c>
      <c r="P68" s="70">
        <f t="shared" ref="P68:P131" si="14">_xlfn.RANK.EQ(O68,$O$3:$O$502,0)</f>
        <v>66</v>
      </c>
      <c r="Q68" s="53">
        <f t="shared" ref="Q68:Q131" si="15">IF(I68&gt;166000,(K68*(1+$W$5)),(K68*(1+$W$6)))</f>
        <v>101512.20000000001</v>
      </c>
      <c r="R68" s="53">
        <f t="shared" ref="R68:R131" si="16">O68-Q68</f>
        <v>5174.9931999999972</v>
      </c>
      <c r="S68" s="71">
        <f t="shared" ref="S68:S131" si="17">(R68-L68)/ABS(L68)</f>
        <v>0.79787145636464596</v>
      </c>
    </row>
    <row r="69" spans="1:19" x14ac:dyDescent="0.3">
      <c r="A69" s="16" t="s">
        <v>19</v>
      </c>
      <c r="B69" s="12">
        <v>67</v>
      </c>
      <c r="C69" s="13" t="s">
        <v>90</v>
      </c>
      <c r="D69" s="14" t="s">
        <v>11</v>
      </c>
      <c r="E69" s="15">
        <v>9507</v>
      </c>
      <c r="F69" s="55">
        <f t="shared" si="9"/>
        <v>80337.412314886984</v>
      </c>
      <c r="G69" s="53">
        <f t="shared" si="10"/>
        <v>63709.507647558283</v>
      </c>
      <c r="H69" s="53">
        <f t="shared" si="11"/>
        <v>16627.904667328701</v>
      </c>
      <c r="I69" s="22">
        <v>103072.9</v>
      </c>
      <c r="J69" s="23">
        <v>0.28299999999999997</v>
      </c>
      <c r="K69" s="73">
        <f t="shared" si="12"/>
        <v>86328.599999999991</v>
      </c>
      <c r="L69" s="24">
        <v>16744.3</v>
      </c>
      <c r="M69" s="25">
        <v>7.0000000000000001E-3</v>
      </c>
      <c r="N69" s="26">
        <v>2356616.2000000002</v>
      </c>
      <c r="O69" s="55">
        <f t="shared" si="13"/>
        <v>105340.50379999999</v>
      </c>
      <c r="P69" s="70">
        <f t="shared" si="14"/>
        <v>67</v>
      </c>
      <c r="Q69" s="53">
        <f t="shared" si="15"/>
        <v>86328.599999999991</v>
      </c>
      <c r="R69" s="53">
        <f t="shared" si="16"/>
        <v>19011.9038</v>
      </c>
      <c r="S69" s="71">
        <f t="shared" si="17"/>
        <v>0.1354254164103606</v>
      </c>
    </row>
    <row r="70" spans="1:19" x14ac:dyDescent="0.3">
      <c r="A70" s="16">
        <v>64</v>
      </c>
      <c r="B70" s="12">
        <v>68</v>
      </c>
      <c r="C70" s="13" t="s">
        <v>91</v>
      </c>
      <c r="D70" s="14" t="s">
        <v>9</v>
      </c>
      <c r="E70" s="15">
        <v>153000</v>
      </c>
      <c r="F70" s="55">
        <f t="shared" si="9"/>
        <v>93376.731301939057</v>
      </c>
      <c r="G70" s="53">
        <f t="shared" si="10"/>
        <v>85179.239138929654</v>
      </c>
      <c r="H70" s="53">
        <f t="shared" si="11"/>
        <v>8197.492163009405</v>
      </c>
      <c r="I70" s="22">
        <v>101127</v>
      </c>
      <c r="J70" s="23">
        <v>8.3000000000000004E-2</v>
      </c>
      <c r="K70" s="73">
        <f t="shared" si="12"/>
        <v>90667</v>
      </c>
      <c r="L70" s="24">
        <v>10460</v>
      </c>
      <c r="M70" s="25">
        <v>0.27600000000000002</v>
      </c>
      <c r="N70" s="26">
        <v>117359</v>
      </c>
      <c r="O70" s="55">
        <f t="shared" si="13"/>
        <v>103351.79400000001</v>
      </c>
      <c r="P70" s="70">
        <f t="shared" si="14"/>
        <v>68</v>
      </c>
      <c r="Q70" s="53">
        <f t="shared" si="15"/>
        <v>90667</v>
      </c>
      <c r="R70" s="53">
        <f t="shared" si="16"/>
        <v>12684.794000000009</v>
      </c>
      <c r="S70" s="71">
        <f t="shared" si="17"/>
        <v>0.212695411089867</v>
      </c>
    </row>
    <row r="71" spans="1:19" x14ac:dyDescent="0.3">
      <c r="A71" s="16">
        <v>62</v>
      </c>
      <c r="B71" s="12">
        <v>69</v>
      </c>
      <c r="C71" s="13" t="s">
        <v>92</v>
      </c>
      <c r="D71" s="14" t="s">
        <v>9</v>
      </c>
      <c r="E71" s="15">
        <v>258700</v>
      </c>
      <c r="F71" s="55">
        <f t="shared" si="9"/>
        <v>97736.943907156674</v>
      </c>
      <c r="G71" s="53">
        <f t="shared" si="10"/>
        <v>75543.68325304368</v>
      </c>
      <c r="H71" s="53">
        <f t="shared" si="11"/>
        <v>22193.260654112986</v>
      </c>
      <c r="I71" s="22">
        <v>101060</v>
      </c>
      <c r="J71" s="23">
        <v>3.4000000000000002E-2</v>
      </c>
      <c r="K71" s="73">
        <f t="shared" si="12"/>
        <v>78667</v>
      </c>
      <c r="L71" s="24">
        <v>22393</v>
      </c>
      <c r="M71" s="25">
        <v>8.9999999999999993E-3</v>
      </c>
      <c r="N71" s="26">
        <v>1895883</v>
      </c>
      <c r="O71" s="55">
        <f t="shared" si="13"/>
        <v>103283.32</v>
      </c>
      <c r="P71" s="70">
        <f t="shared" si="14"/>
        <v>69</v>
      </c>
      <c r="Q71" s="53">
        <f t="shared" si="15"/>
        <v>78667</v>
      </c>
      <c r="R71" s="53">
        <f t="shared" si="16"/>
        <v>24616.320000000007</v>
      </c>
      <c r="S71" s="71">
        <f t="shared" si="17"/>
        <v>9.9286384137900544E-2</v>
      </c>
    </row>
    <row r="72" spans="1:19" x14ac:dyDescent="0.3">
      <c r="A72" s="16">
        <v>66</v>
      </c>
      <c r="B72" s="12">
        <v>70</v>
      </c>
      <c r="C72" s="13" t="s">
        <v>93</v>
      </c>
      <c r="D72" s="14" t="s">
        <v>24</v>
      </c>
      <c r="E72" s="15">
        <v>379000</v>
      </c>
      <c r="F72" s="55">
        <f t="shared" si="9"/>
        <v>91568.118628359589</v>
      </c>
      <c r="G72" s="53">
        <f t="shared" si="10"/>
        <v>84899.296234537193</v>
      </c>
      <c r="H72" s="53">
        <f t="shared" si="11"/>
        <v>6668.8223938223937</v>
      </c>
      <c r="I72" s="22">
        <v>98802</v>
      </c>
      <c r="J72" s="23">
        <v>7.9000000000000001E-2</v>
      </c>
      <c r="K72" s="73">
        <f t="shared" si="12"/>
        <v>91893.1</v>
      </c>
      <c r="L72" s="24">
        <v>6908.9</v>
      </c>
      <c r="M72" s="25">
        <v>3.5999999999999997E-2</v>
      </c>
      <c r="N72" s="26">
        <v>161335.9</v>
      </c>
      <c r="O72" s="55">
        <f t="shared" si="13"/>
        <v>100975.644</v>
      </c>
      <c r="P72" s="70">
        <f t="shared" si="14"/>
        <v>70</v>
      </c>
      <c r="Q72" s="53">
        <f t="shared" si="15"/>
        <v>91893.1</v>
      </c>
      <c r="R72" s="53">
        <f t="shared" si="16"/>
        <v>9082.5439999999944</v>
      </c>
      <c r="S72" s="71">
        <f t="shared" si="17"/>
        <v>0.31461506173196818</v>
      </c>
    </row>
    <row r="73" spans="1:19" x14ac:dyDescent="0.3">
      <c r="A73" s="16">
        <v>76</v>
      </c>
      <c r="B73" s="12">
        <v>71</v>
      </c>
      <c r="C73" s="13" t="s">
        <v>94</v>
      </c>
      <c r="D73" s="14" t="s">
        <v>9</v>
      </c>
      <c r="E73" s="15">
        <v>204000</v>
      </c>
      <c r="F73" s="55">
        <f t="shared" si="9"/>
        <v>87971.014492753617</v>
      </c>
      <c r="G73" s="53" t="e">
        <f t="shared" si="10"/>
        <v>#VALUE!</v>
      </c>
      <c r="H73" s="53" t="e">
        <f t="shared" si="11"/>
        <v>#VALUE!</v>
      </c>
      <c r="I73" s="22">
        <v>97120</v>
      </c>
      <c r="J73" s="23">
        <v>0.104</v>
      </c>
      <c r="K73" s="73">
        <f t="shared" si="12"/>
        <v>79075</v>
      </c>
      <c r="L73" s="24">
        <v>18045</v>
      </c>
      <c r="M73" s="25" t="s">
        <v>15</v>
      </c>
      <c r="N73" s="26">
        <v>1917383</v>
      </c>
      <c r="O73" s="55">
        <f t="shared" si="13"/>
        <v>99256.639999999999</v>
      </c>
      <c r="P73" s="70">
        <f t="shared" si="14"/>
        <v>71</v>
      </c>
      <c r="Q73" s="53">
        <f t="shared" si="15"/>
        <v>79075</v>
      </c>
      <c r="R73" s="53">
        <f t="shared" si="16"/>
        <v>20181.64</v>
      </c>
      <c r="S73" s="71">
        <f t="shared" si="17"/>
        <v>0.11840620670545854</v>
      </c>
    </row>
    <row r="74" spans="1:19" x14ac:dyDescent="0.3">
      <c r="A74" s="16">
        <v>131</v>
      </c>
      <c r="B74" s="12">
        <v>72</v>
      </c>
      <c r="C74" s="13" t="s">
        <v>95</v>
      </c>
      <c r="D74" s="14" t="s">
        <v>9</v>
      </c>
      <c r="E74" s="15">
        <v>60350</v>
      </c>
      <c r="F74" s="55">
        <f t="shared" si="9"/>
        <v>67619.777158774377</v>
      </c>
      <c r="G74" s="53">
        <f t="shared" si="10"/>
        <v>64187.678393342278</v>
      </c>
      <c r="H74" s="53">
        <f t="shared" si="11"/>
        <v>3432.0987654320984</v>
      </c>
      <c r="I74" s="22">
        <v>97102</v>
      </c>
      <c r="J74" s="23">
        <v>0.436</v>
      </c>
      <c r="K74" s="73">
        <f t="shared" si="12"/>
        <v>94322</v>
      </c>
      <c r="L74" s="24">
        <v>2780</v>
      </c>
      <c r="M74" s="25">
        <v>-0.19</v>
      </c>
      <c r="N74" s="26">
        <v>92940</v>
      </c>
      <c r="O74" s="55">
        <f t="shared" si="13"/>
        <v>99238.244000000006</v>
      </c>
      <c r="P74" s="70">
        <f t="shared" si="14"/>
        <v>72</v>
      </c>
      <c r="Q74" s="53">
        <f t="shared" si="15"/>
        <v>94322</v>
      </c>
      <c r="R74" s="53">
        <f t="shared" si="16"/>
        <v>4916.2440000000061</v>
      </c>
      <c r="S74" s="71">
        <f t="shared" si="17"/>
        <v>0.76843309352518208</v>
      </c>
    </row>
    <row r="75" spans="1:19" x14ac:dyDescent="0.3">
      <c r="A75" s="16">
        <v>84</v>
      </c>
      <c r="B75" s="12">
        <v>73</v>
      </c>
      <c r="C75" s="13" t="s">
        <v>96</v>
      </c>
      <c r="D75" s="14" t="s">
        <v>32</v>
      </c>
      <c r="E75" s="15">
        <v>104374</v>
      </c>
      <c r="F75" s="55">
        <f t="shared" si="9"/>
        <v>83540.505226480847</v>
      </c>
      <c r="G75" s="53">
        <f t="shared" si="10"/>
        <v>82056.447255466352</v>
      </c>
      <c r="H75" s="53">
        <f t="shared" si="11"/>
        <v>1484.057971014493</v>
      </c>
      <c r="I75" s="22">
        <v>95904.5</v>
      </c>
      <c r="J75" s="23">
        <v>0.14799999999999999</v>
      </c>
      <c r="K75" s="73">
        <f t="shared" si="12"/>
        <v>93856.5</v>
      </c>
      <c r="L75" s="24">
        <v>2048</v>
      </c>
      <c r="M75" s="25">
        <v>0.38</v>
      </c>
      <c r="N75" s="26">
        <v>107069.1</v>
      </c>
      <c r="O75" s="55">
        <f t="shared" si="13"/>
        <v>98014.399000000005</v>
      </c>
      <c r="P75" s="70">
        <f t="shared" si="14"/>
        <v>73</v>
      </c>
      <c r="Q75" s="53">
        <f t="shared" si="15"/>
        <v>93856.5</v>
      </c>
      <c r="R75" s="53">
        <f t="shared" si="16"/>
        <v>4157.8990000000049</v>
      </c>
      <c r="S75" s="71">
        <f t="shared" si="17"/>
        <v>1.0302241210937524</v>
      </c>
    </row>
    <row r="76" spans="1:19" x14ac:dyDescent="0.3">
      <c r="A76" s="16">
        <v>73</v>
      </c>
      <c r="B76" s="12">
        <v>74</v>
      </c>
      <c r="C76" s="13" t="s">
        <v>97</v>
      </c>
      <c r="D76" s="14" t="s">
        <v>98</v>
      </c>
      <c r="E76" s="15">
        <v>63361</v>
      </c>
      <c r="F76" s="55">
        <f t="shared" si="9"/>
        <v>88832.713754646829</v>
      </c>
      <c r="G76" s="53" t="e">
        <f t="shared" si="10"/>
        <v>#VALUE!</v>
      </c>
      <c r="H76" s="53" t="e">
        <f t="shared" si="11"/>
        <v>#VALUE!</v>
      </c>
      <c r="I76" s="22">
        <v>95584</v>
      </c>
      <c r="J76" s="23">
        <v>7.5999999999999998E-2</v>
      </c>
      <c r="K76" s="73">
        <f t="shared" si="12"/>
        <v>88411</v>
      </c>
      <c r="L76" s="24">
        <v>7173</v>
      </c>
      <c r="M76" s="25" t="s">
        <v>15</v>
      </c>
      <c r="N76" s="26">
        <v>222068</v>
      </c>
      <c r="O76" s="55">
        <f t="shared" si="13"/>
        <v>97686.847999999998</v>
      </c>
      <c r="P76" s="70">
        <f t="shared" si="14"/>
        <v>74</v>
      </c>
      <c r="Q76" s="53">
        <f t="shared" si="15"/>
        <v>88411</v>
      </c>
      <c r="R76" s="53">
        <f t="shared" si="16"/>
        <v>9275.8479999999981</v>
      </c>
      <c r="S76" s="71">
        <f t="shared" si="17"/>
        <v>0.2931615781402479</v>
      </c>
    </row>
    <row r="77" spans="1:19" x14ac:dyDescent="0.3">
      <c r="A77" s="16">
        <v>80</v>
      </c>
      <c r="B77" s="12">
        <v>75</v>
      </c>
      <c r="C77" s="13" t="s">
        <v>99</v>
      </c>
      <c r="D77" s="14" t="s">
        <v>9</v>
      </c>
      <c r="E77" s="15">
        <v>184000</v>
      </c>
      <c r="F77" s="55">
        <f t="shared" si="9"/>
        <v>84532.200357781767</v>
      </c>
      <c r="G77" s="53">
        <f t="shared" si="10"/>
        <v>61797.704233750759</v>
      </c>
      <c r="H77" s="53">
        <f t="shared" si="11"/>
        <v>22734.496124031008</v>
      </c>
      <c r="I77" s="22">
        <v>94507</v>
      </c>
      <c r="J77" s="23">
        <v>0.11799999999999999</v>
      </c>
      <c r="K77" s="73">
        <f t="shared" si="12"/>
        <v>82776</v>
      </c>
      <c r="L77" s="24">
        <v>11731</v>
      </c>
      <c r="M77" s="25">
        <v>-0.48399999999999999</v>
      </c>
      <c r="N77" s="26">
        <v>251684</v>
      </c>
      <c r="O77" s="55">
        <f t="shared" si="13"/>
        <v>96586.153999999995</v>
      </c>
      <c r="P77" s="70">
        <f t="shared" si="14"/>
        <v>75</v>
      </c>
      <c r="Q77" s="53">
        <f t="shared" si="15"/>
        <v>82776</v>
      </c>
      <c r="R77" s="53">
        <f t="shared" si="16"/>
        <v>13810.153999999995</v>
      </c>
      <c r="S77" s="71">
        <f t="shared" si="17"/>
        <v>0.17723587076975492</v>
      </c>
    </row>
    <row r="78" spans="1:19" x14ac:dyDescent="0.3">
      <c r="A78" s="16">
        <v>69</v>
      </c>
      <c r="B78" s="12">
        <v>76</v>
      </c>
      <c r="C78" s="13" t="s">
        <v>100</v>
      </c>
      <c r="D78" s="14" t="s">
        <v>34</v>
      </c>
      <c r="E78" s="15">
        <v>308000</v>
      </c>
      <c r="F78" s="55">
        <f t="shared" si="9"/>
        <v>91231.707317073175</v>
      </c>
      <c r="G78" s="53">
        <f t="shared" si="10"/>
        <v>83932.552387495714</v>
      </c>
      <c r="H78" s="53">
        <f t="shared" si="11"/>
        <v>7299.1549295774648</v>
      </c>
      <c r="I78" s="22">
        <v>93512.5</v>
      </c>
      <c r="J78" s="23">
        <v>2.5000000000000001E-2</v>
      </c>
      <c r="K78" s="73">
        <f t="shared" si="12"/>
        <v>83147.7</v>
      </c>
      <c r="L78" s="24">
        <v>10364.799999999999</v>
      </c>
      <c r="M78" s="25">
        <v>0.42</v>
      </c>
      <c r="N78" s="26">
        <v>139045.1</v>
      </c>
      <c r="O78" s="55">
        <f t="shared" si="13"/>
        <v>95569.775000000009</v>
      </c>
      <c r="P78" s="70">
        <f t="shared" si="14"/>
        <v>76</v>
      </c>
      <c r="Q78" s="53">
        <f t="shared" si="15"/>
        <v>83147.7</v>
      </c>
      <c r="R78" s="53">
        <f t="shared" si="16"/>
        <v>12422.075000000012</v>
      </c>
      <c r="S78" s="71">
        <f t="shared" si="17"/>
        <v>0.19848670500154489</v>
      </c>
    </row>
    <row r="79" spans="1:19" x14ac:dyDescent="0.3">
      <c r="A79" s="16">
        <v>75</v>
      </c>
      <c r="B79" s="12">
        <v>77</v>
      </c>
      <c r="C79" s="13" t="s">
        <v>101</v>
      </c>
      <c r="D79" s="14" t="s">
        <v>24</v>
      </c>
      <c r="E79" s="15">
        <v>409881</v>
      </c>
      <c r="F79" s="55">
        <f t="shared" si="9"/>
        <v>88024.619771863116</v>
      </c>
      <c r="G79" s="53">
        <f t="shared" si="10"/>
        <v>84921.945052277268</v>
      </c>
      <c r="H79" s="53">
        <f t="shared" si="11"/>
        <v>3102.6747195858497</v>
      </c>
      <c r="I79" s="22">
        <v>92601.9</v>
      </c>
      <c r="J79" s="23">
        <v>5.1999999999999998E-2</v>
      </c>
      <c r="K79" s="73">
        <f t="shared" si="12"/>
        <v>89005.9</v>
      </c>
      <c r="L79" s="24">
        <v>3596</v>
      </c>
      <c r="M79" s="25">
        <v>0.159</v>
      </c>
      <c r="N79" s="26">
        <v>95616.5</v>
      </c>
      <c r="O79" s="55">
        <f t="shared" si="13"/>
        <v>94639.141799999998</v>
      </c>
      <c r="P79" s="70">
        <f t="shared" si="14"/>
        <v>77</v>
      </c>
      <c r="Q79" s="53">
        <f t="shared" si="15"/>
        <v>89005.9</v>
      </c>
      <c r="R79" s="53">
        <f t="shared" si="16"/>
        <v>5633.2418000000034</v>
      </c>
      <c r="S79" s="71">
        <f t="shared" si="17"/>
        <v>0.56652997775305991</v>
      </c>
    </row>
    <row r="80" spans="1:19" x14ac:dyDescent="0.3">
      <c r="A80" s="16">
        <v>88</v>
      </c>
      <c r="B80" s="12">
        <v>78</v>
      </c>
      <c r="C80" s="13" t="s">
        <v>102</v>
      </c>
      <c r="D80" s="14" t="s">
        <v>24</v>
      </c>
      <c r="E80" s="15">
        <v>11828</v>
      </c>
      <c r="F80" s="55">
        <f t="shared" si="9"/>
        <v>81430.538393645198</v>
      </c>
      <c r="G80" s="53" t="e">
        <f t="shared" si="10"/>
        <v>#VALUE!</v>
      </c>
      <c r="H80" s="53" t="e">
        <f t="shared" si="11"/>
        <v>#VALUE!</v>
      </c>
      <c r="I80" s="22">
        <v>92260.800000000003</v>
      </c>
      <c r="J80" s="23">
        <v>0.13300000000000001</v>
      </c>
      <c r="K80" s="73">
        <f t="shared" si="12"/>
        <v>92794.2</v>
      </c>
      <c r="L80" s="24">
        <v>-533.4</v>
      </c>
      <c r="M80" s="25" t="s">
        <v>15</v>
      </c>
      <c r="N80" s="26">
        <v>57841.5</v>
      </c>
      <c r="O80" s="55">
        <f t="shared" si="13"/>
        <v>94290.537600000011</v>
      </c>
      <c r="P80" s="70">
        <f t="shared" si="14"/>
        <v>78</v>
      </c>
      <c r="Q80" s="53">
        <f t="shared" si="15"/>
        <v>92794.2</v>
      </c>
      <c r="R80" s="53">
        <f t="shared" si="16"/>
        <v>1496.3376000000135</v>
      </c>
      <c r="S80" s="71">
        <f t="shared" si="17"/>
        <v>3.8052823397075621</v>
      </c>
    </row>
    <row r="81" spans="1:19" x14ac:dyDescent="0.3">
      <c r="A81" s="16">
        <v>70</v>
      </c>
      <c r="B81" s="12">
        <v>79</v>
      </c>
      <c r="C81" s="13" t="s">
        <v>103</v>
      </c>
      <c r="D81" s="14" t="s">
        <v>9</v>
      </c>
      <c r="E81" s="15">
        <v>63900</v>
      </c>
      <c r="F81" s="55">
        <f t="shared" si="9"/>
        <v>90034.213098729233</v>
      </c>
      <c r="G81" s="53">
        <f t="shared" si="10"/>
        <v>86191.99998397514</v>
      </c>
      <c r="H81" s="53">
        <f t="shared" si="11"/>
        <v>3842.2131147540986</v>
      </c>
      <c r="I81" s="22">
        <v>92105</v>
      </c>
      <c r="J81" s="23">
        <v>2.3E-2</v>
      </c>
      <c r="K81" s="73">
        <f t="shared" si="12"/>
        <v>88355</v>
      </c>
      <c r="L81" s="24">
        <v>3750</v>
      </c>
      <c r="M81" s="25">
        <v>-2.4E-2</v>
      </c>
      <c r="N81" s="26">
        <v>71571</v>
      </c>
      <c r="O81" s="55">
        <f t="shared" si="13"/>
        <v>94131.31</v>
      </c>
      <c r="P81" s="70">
        <f t="shared" si="14"/>
        <v>79</v>
      </c>
      <c r="Q81" s="53">
        <f t="shared" si="15"/>
        <v>88355</v>
      </c>
      <c r="R81" s="53">
        <f t="shared" si="16"/>
        <v>5776.3099999999977</v>
      </c>
      <c r="S81" s="71">
        <f t="shared" si="17"/>
        <v>0.54034933333333268</v>
      </c>
    </row>
    <row r="82" spans="1:19" x14ac:dyDescent="0.3">
      <c r="A82" s="16">
        <v>86</v>
      </c>
      <c r="B82" s="12">
        <v>80</v>
      </c>
      <c r="C82" s="13" t="s">
        <v>104</v>
      </c>
      <c r="D82" s="14" t="s">
        <v>11</v>
      </c>
      <c r="E82" s="15">
        <v>421274</v>
      </c>
      <c r="F82" s="55">
        <f t="shared" si="9"/>
        <v>82203.75335120644</v>
      </c>
      <c r="G82" s="53">
        <f t="shared" si="10"/>
        <v>79050.75879585254</v>
      </c>
      <c r="H82" s="53">
        <f t="shared" si="11"/>
        <v>3152.9945553539014</v>
      </c>
      <c r="I82" s="22">
        <v>91986</v>
      </c>
      <c r="J82" s="23">
        <v>0.11899999999999999</v>
      </c>
      <c r="K82" s="73">
        <f t="shared" si="12"/>
        <v>88511.4</v>
      </c>
      <c r="L82" s="24">
        <v>3474.6</v>
      </c>
      <c r="M82" s="25">
        <v>0.10199999999999999</v>
      </c>
      <c r="N82" s="26">
        <v>209651.5</v>
      </c>
      <c r="O82" s="55">
        <f t="shared" si="13"/>
        <v>94009.691999999995</v>
      </c>
      <c r="P82" s="70">
        <f t="shared" si="14"/>
        <v>80</v>
      </c>
      <c r="Q82" s="53">
        <f t="shared" si="15"/>
        <v>88511.4</v>
      </c>
      <c r="R82" s="53">
        <f t="shared" si="16"/>
        <v>5498.2920000000013</v>
      </c>
      <c r="S82" s="71">
        <f t="shared" si="17"/>
        <v>0.58242445173545199</v>
      </c>
    </row>
    <row r="83" spans="1:19" x14ac:dyDescent="0.3">
      <c r="A83" s="16">
        <v>68</v>
      </c>
      <c r="B83" s="12">
        <v>81</v>
      </c>
      <c r="C83" s="13" t="s">
        <v>105</v>
      </c>
      <c r="D83" s="14" t="s">
        <v>39</v>
      </c>
      <c r="E83" s="15">
        <v>363862</v>
      </c>
      <c r="F83" s="55">
        <f t="shared" si="9"/>
        <v>91315.988083416087</v>
      </c>
      <c r="G83" s="53" t="e">
        <f t="shared" si="10"/>
        <v>#VALUE!</v>
      </c>
      <c r="H83" s="53" t="e">
        <f t="shared" si="11"/>
        <v>#VALUE!</v>
      </c>
      <c r="I83" s="22">
        <v>91955.199999999997</v>
      </c>
      <c r="J83" s="23">
        <v>7.0000000000000001E-3</v>
      </c>
      <c r="K83" s="73">
        <f t="shared" si="12"/>
        <v>92617.3</v>
      </c>
      <c r="L83" s="24">
        <v>-662.1</v>
      </c>
      <c r="M83" s="25" t="s">
        <v>15</v>
      </c>
      <c r="N83" s="26">
        <v>54153.1</v>
      </c>
      <c r="O83" s="55">
        <f t="shared" si="13"/>
        <v>93978.214399999997</v>
      </c>
      <c r="P83" s="70">
        <f t="shared" si="14"/>
        <v>81</v>
      </c>
      <c r="Q83" s="53">
        <f t="shared" si="15"/>
        <v>92617.3</v>
      </c>
      <c r="R83" s="53">
        <f t="shared" si="16"/>
        <v>1360.9143999999942</v>
      </c>
      <c r="S83" s="71">
        <f t="shared" si="17"/>
        <v>3.0554514423802961</v>
      </c>
    </row>
    <row r="84" spans="1:19" x14ac:dyDescent="0.3">
      <c r="A84" s="16">
        <v>65</v>
      </c>
      <c r="B84" s="12">
        <v>82</v>
      </c>
      <c r="C84" s="13" t="s">
        <v>106</v>
      </c>
      <c r="D84" s="14" t="s">
        <v>11</v>
      </c>
      <c r="E84" s="15">
        <v>167528</v>
      </c>
      <c r="F84" s="55">
        <f t="shared" si="9"/>
        <v>93265.846153846156</v>
      </c>
      <c r="G84" s="53">
        <f t="shared" si="10"/>
        <v>91866.283599165487</v>
      </c>
      <c r="H84" s="53">
        <f t="shared" si="11"/>
        <v>1399.562554680665</v>
      </c>
      <c r="I84" s="22">
        <v>90934.2</v>
      </c>
      <c r="J84" s="23">
        <v>-2.5000000000000001E-2</v>
      </c>
      <c r="K84" s="73">
        <f t="shared" si="12"/>
        <v>89334.5</v>
      </c>
      <c r="L84" s="24">
        <v>1599.7</v>
      </c>
      <c r="M84" s="25">
        <v>0.14299999999999999</v>
      </c>
      <c r="N84" s="26">
        <v>66397.100000000006</v>
      </c>
      <c r="O84" s="55">
        <f t="shared" si="13"/>
        <v>92934.752399999998</v>
      </c>
      <c r="P84" s="70">
        <f t="shared" si="14"/>
        <v>82</v>
      </c>
      <c r="Q84" s="53">
        <f t="shared" si="15"/>
        <v>89334.5</v>
      </c>
      <c r="R84" s="53">
        <f t="shared" si="16"/>
        <v>3600.2523999999976</v>
      </c>
      <c r="S84" s="71">
        <f t="shared" si="17"/>
        <v>1.2505797337000673</v>
      </c>
    </row>
    <row r="85" spans="1:19" x14ac:dyDescent="0.3">
      <c r="A85" s="16">
        <v>89</v>
      </c>
      <c r="B85" s="12">
        <v>83</v>
      </c>
      <c r="C85" s="13" t="s">
        <v>107</v>
      </c>
      <c r="D85" s="14" t="s">
        <v>46</v>
      </c>
      <c r="E85" s="15">
        <v>31701</v>
      </c>
      <c r="F85" s="55">
        <f t="shared" si="9"/>
        <v>79999.823788546259</v>
      </c>
      <c r="G85" s="53">
        <f t="shared" si="10"/>
        <v>76195.605038546259</v>
      </c>
      <c r="H85" s="53">
        <f t="shared" si="11"/>
        <v>3804.2187499999995</v>
      </c>
      <c r="I85" s="22">
        <v>90799.8</v>
      </c>
      <c r="J85" s="23">
        <v>0.13500000000000001</v>
      </c>
      <c r="K85" s="73">
        <f t="shared" si="12"/>
        <v>85930.400000000009</v>
      </c>
      <c r="L85" s="24">
        <v>4869.3999999999996</v>
      </c>
      <c r="M85" s="25">
        <v>0.28000000000000003</v>
      </c>
      <c r="N85" s="26">
        <v>135300.29999999999</v>
      </c>
      <c r="O85" s="55">
        <f t="shared" si="13"/>
        <v>92797.395600000003</v>
      </c>
      <c r="P85" s="70">
        <f t="shared" si="14"/>
        <v>83</v>
      </c>
      <c r="Q85" s="53">
        <f t="shared" si="15"/>
        <v>85930.400000000009</v>
      </c>
      <c r="R85" s="53">
        <f t="shared" si="16"/>
        <v>6866.9955999999947</v>
      </c>
      <c r="S85" s="71">
        <f t="shared" si="17"/>
        <v>0.41023444366862349</v>
      </c>
    </row>
    <row r="86" spans="1:19" x14ac:dyDescent="0.3">
      <c r="A86" s="16">
        <v>93</v>
      </c>
      <c r="B86" s="12">
        <v>84</v>
      </c>
      <c r="C86" s="13" t="s">
        <v>108</v>
      </c>
      <c r="D86" s="14" t="s">
        <v>9</v>
      </c>
      <c r="E86" s="15">
        <v>157000</v>
      </c>
      <c r="F86" s="55">
        <f t="shared" si="9"/>
        <v>78664.0625</v>
      </c>
      <c r="G86" s="53" t="e">
        <f t="shared" si="10"/>
        <v>#VALUE!</v>
      </c>
      <c r="H86" s="53" t="e">
        <f t="shared" si="11"/>
        <v>#VALUE!</v>
      </c>
      <c r="I86" s="22">
        <v>90621</v>
      </c>
      <c r="J86" s="23">
        <v>0.152</v>
      </c>
      <c r="K86" s="73">
        <f t="shared" si="12"/>
        <v>92931</v>
      </c>
      <c r="L86" s="24">
        <v>-2310</v>
      </c>
      <c r="M86" s="25" t="s">
        <v>15</v>
      </c>
      <c r="N86" s="26">
        <v>111820</v>
      </c>
      <c r="O86" s="55">
        <f t="shared" si="13"/>
        <v>92614.661999999997</v>
      </c>
      <c r="P86" s="70">
        <f t="shared" si="14"/>
        <v>84</v>
      </c>
      <c r="Q86" s="53">
        <f t="shared" si="15"/>
        <v>92931</v>
      </c>
      <c r="R86" s="53">
        <f t="shared" si="16"/>
        <v>-316.33800000000338</v>
      </c>
      <c r="S86" s="71">
        <f t="shared" si="17"/>
        <v>0.86305714285714141</v>
      </c>
    </row>
    <row r="87" spans="1:19" x14ac:dyDescent="0.3">
      <c r="A87" s="16">
        <v>77</v>
      </c>
      <c r="B87" s="12">
        <v>85</v>
      </c>
      <c r="C87" s="13" t="s">
        <v>109</v>
      </c>
      <c r="D87" s="14" t="s">
        <v>110</v>
      </c>
      <c r="E87" s="15">
        <v>194015</v>
      </c>
      <c r="F87" s="55">
        <f t="shared" si="9"/>
        <v>87386.003861003846</v>
      </c>
      <c r="G87" s="53">
        <f t="shared" si="10"/>
        <v>79922.764994607089</v>
      </c>
      <c r="H87" s="53">
        <f t="shared" si="11"/>
        <v>7463.2388663967622</v>
      </c>
      <c r="I87" s="22">
        <v>90531.9</v>
      </c>
      <c r="J87" s="23">
        <v>3.5999999999999997E-2</v>
      </c>
      <c r="K87" s="73">
        <f t="shared" si="12"/>
        <v>81314.799999999988</v>
      </c>
      <c r="L87" s="24">
        <v>9217.1</v>
      </c>
      <c r="M87" s="25">
        <v>0.23499999999999999</v>
      </c>
      <c r="N87" s="26">
        <v>1667946.8</v>
      </c>
      <c r="O87" s="55">
        <f t="shared" si="13"/>
        <v>92523.601799999989</v>
      </c>
      <c r="P87" s="70">
        <f t="shared" si="14"/>
        <v>85</v>
      </c>
      <c r="Q87" s="53">
        <f t="shared" si="15"/>
        <v>81314.799999999988</v>
      </c>
      <c r="R87" s="53">
        <f t="shared" si="16"/>
        <v>11208.801800000001</v>
      </c>
      <c r="S87" s="71">
        <f t="shared" si="17"/>
        <v>0.21608768484664381</v>
      </c>
    </row>
    <row r="88" spans="1:19" x14ac:dyDescent="0.3">
      <c r="A88" s="16">
        <v>115</v>
      </c>
      <c r="B88" s="12">
        <v>86</v>
      </c>
      <c r="C88" s="13" t="s">
        <v>111</v>
      </c>
      <c r="D88" s="14" t="s">
        <v>65</v>
      </c>
      <c r="E88" s="15">
        <v>308000</v>
      </c>
      <c r="F88" s="55">
        <f t="shared" si="9"/>
        <v>72044</v>
      </c>
      <c r="G88" s="53">
        <f t="shared" si="10"/>
        <v>68236.511972137567</v>
      </c>
      <c r="H88" s="53">
        <f t="shared" si="11"/>
        <v>3807.4880278624296</v>
      </c>
      <c r="I88" s="22">
        <v>90055</v>
      </c>
      <c r="J88" s="23">
        <v>0.25</v>
      </c>
      <c r="K88" s="73">
        <f t="shared" si="12"/>
        <v>81309.2</v>
      </c>
      <c r="L88" s="24">
        <v>8745.7999999999993</v>
      </c>
      <c r="M88" s="25">
        <v>1.2969999999999999</v>
      </c>
      <c r="N88" s="26">
        <v>189980.1</v>
      </c>
      <c r="O88" s="55">
        <f t="shared" si="13"/>
        <v>92036.21</v>
      </c>
      <c r="P88" s="70">
        <f t="shared" si="14"/>
        <v>86</v>
      </c>
      <c r="Q88" s="53">
        <f t="shared" si="15"/>
        <v>81309.2</v>
      </c>
      <c r="R88" s="53">
        <f t="shared" si="16"/>
        <v>10727.010000000009</v>
      </c>
      <c r="S88" s="71">
        <f t="shared" si="17"/>
        <v>0.22653273571314347</v>
      </c>
    </row>
    <row r="89" spans="1:19" x14ac:dyDescent="0.3">
      <c r="A89" s="16">
        <v>125</v>
      </c>
      <c r="B89" s="12">
        <v>87</v>
      </c>
      <c r="C89" s="13" t="s">
        <v>112</v>
      </c>
      <c r="D89" s="14" t="s">
        <v>11</v>
      </c>
      <c r="E89" s="15">
        <v>142451</v>
      </c>
      <c r="F89" s="55">
        <f t="shared" si="9"/>
        <v>69508.281733746131</v>
      </c>
      <c r="G89" s="53">
        <f t="shared" si="10"/>
        <v>66653.882592115231</v>
      </c>
      <c r="H89" s="53">
        <f t="shared" si="11"/>
        <v>2854.3991416309018</v>
      </c>
      <c r="I89" s="22">
        <v>89804.7</v>
      </c>
      <c r="J89" s="23">
        <v>0.29199999999999998</v>
      </c>
      <c r="K89" s="73">
        <f t="shared" si="12"/>
        <v>87144.4</v>
      </c>
      <c r="L89" s="24">
        <v>2660.3</v>
      </c>
      <c r="M89" s="25">
        <v>-6.8000000000000005E-2</v>
      </c>
      <c r="N89" s="26">
        <v>66682.899999999994</v>
      </c>
      <c r="O89" s="55">
        <f t="shared" si="13"/>
        <v>91780.403399999996</v>
      </c>
      <c r="P89" s="70">
        <f t="shared" si="14"/>
        <v>87</v>
      </c>
      <c r="Q89" s="53">
        <f t="shared" si="15"/>
        <v>87144.4</v>
      </c>
      <c r="R89" s="53">
        <f t="shared" si="16"/>
        <v>4636.0034000000014</v>
      </c>
      <c r="S89" s="71">
        <f t="shared" si="17"/>
        <v>0.7426618802390712</v>
      </c>
    </row>
    <row r="90" spans="1:19" x14ac:dyDescent="0.3">
      <c r="A90" s="16">
        <v>98</v>
      </c>
      <c r="B90" s="12">
        <v>88</v>
      </c>
      <c r="C90" s="13" t="s">
        <v>113</v>
      </c>
      <c r="D90" s="14" t="s">
        <v>11</v>
      </c>
      <c r="E90" s="15">
        <v>66713</v>
      </c>
      <c r="F90" s="55">
        <f t="shared" si="9"/>
        <v>76768.127147766339</v>
      </c>
      <c r="G90" s="53">
        <f t="shared" si="10"/>
        <v>76014.743689119729</v>
      </c>
      <c r="H90" s="53">
        <f t="shared" si="11"/>
        <v>753.38345864661653</v>
      </c>
      <c r="I90" s="22">
        <v>89358.1</v>
      </c>
      <c r="J90" s="23">
        <v>0.16400000000000001</v>
      </c>
      <c r="K90" s="73">
        <f t="shared" si="12"/>
        <v>88656.700000000012</v>
      </c>
      <c r="L90" s="24">
        <v>701.4</v>
      </c>
      <c r="M90" s="25">
        <v>-6.9000000000000006E-2</v>
      </c>
      <c r="N90" s="26">
        <v>71332.7</v>
      </c>
      <c r="O90" s="55">
        <f t="shared" si="13"/>
        <v>91323.978200000012</v>
      </c>
      <c r="P90" s="70">
        <f t="shared" si="14"/>
        <v>88</v>
      </c>
      <c r="Q90" s="53">
        <f t="shared" si="15"/>
        <v>88656.700000000012</v>
      </c>
      <c r="R90" s="53">
        <f t="shared" si="16"/>
        <v>2667.2782000000007</v>
      </c>
      <c r="S90" s="71">
        <f t="shared" si="17"/>
        <v>2.802791844881666</v>
      </c>
    </row>
    <row r="91" spans="1:19" x14ac:dyDescent="0.3">
      <c r="A91" s="16">
        <v>83</v>
      </c>
      <c r="B91" s="12">
        <v>89</v>
      </c>
      <c r="C91" s="13" t="s">
        <v>114</v>
      </c>
      <c r="D91" s="14" t="s">
        <v>46</v>
      </c>
      <c r="E91" s="15">
        <v>69272</v>
      </c>
      <c r="F91" s="55">
        <f t="shared" si="9"/>
        <v>84171.253534401505</v>
      </c>
      <c r="G91" s="53">
        <f t="shared" si="10"/>
        <v>79912.172901394719</v>
      </c>
      <c r="H91" s="53">
        <f t="shared" si="11"/>
        <v>4259.0806330067826</v>
      </c>
      <c r="I91" s="22">
        <v>89305.7</v>
      </c>
      <c r="J91" s="23">
        <v>6.0999999999999999E-2</v>
      </c>
      <c r="K91" s="73">
        <f t="shared" si="12"/>
        <v>83653.899999999994</v>
      </c>
      <c r="L91" s="24">
        <v>5651.8</v>
      </c>
      <c r="M91" s="25">
        <v>0.32700000000000001</v>
      </c>
      <c r="N91" s="26">
        <v>189079.6</v>
      </c>
      <c r="O91" s="55">
        <f t="shared" si="13"/>
        <v>91270.425399999993</v>
      </c>
      <c r="P91" s="70">
        <f t="shared" si="14"/>
        <v>89</v>
      </c>
      <c r="Q91" s="53">
        <f t="shared" si="15"/>
        <v>83653.899999999994</v>
      </c>
      <c r="R91" s="53">
        <f t="shared" si="16"/>
        <v>7616.5253999999986</v>
      </c>
      <c r="S91" s="71">
        <f t="shared" si="17"/>
        <v>0.34762826002335512</v>
      </c>
    </row>
    <row r="92" spans="1:19" x14ac:dyDescent="0.3">
      <c r="A92" s="16">
        <v>81</v>
      </c>
      <c r="B92" s="12">
        <v>90</v>
      </c>
      <c r="C92" s="13" t="s">
        <v>115</v>
      </c>
      <c r="D92" s="14" t="s">
        <v>24</v>
      </c>
      <c r="E92" s="15">
        <v>215675</v>
      </c>
      <c r="F92" s="55">
        <f t="shared" si="9"/>
        <v>84471.901608325454</v>
      </c>
      <c r="G92" s="53">
        <f t="shared" si="10"/>
        <v>80569.30618847812</v>
      </c>
      <c r="H92" s="53">
        <f t="shared" si="11"/>
        <v>3902.5954198473278</v>
      </c>
      <c r="I92" s="22">
        <v>89286.8</v>
      </c>
      <c r="J92" s="23">
        <v>5.7000000000000002E-2</v>
      </c>
      <c r="K92" s="73">
        <f t="shared" si="12"/>
        <v>86730.6</v>
      </c>
      <c r="L92" s="24">
        <v>2556.1999999999998</v>
      </c>
      <c r="M92" s="25">
        <v>-0.34499999999999997</v>
      </c>
      <c r="N92" s="26">
        <v>166163.6</v>
      </c>
      <c r="O92" s="55">
        <f t="shared" si="13"/>
        <v>91251.109600000011</v>
      </c>
      <c r="P92" s="70">
        <f t="shared" si="14"/>
        <v>90</v>
      </c>
      <c r="Q92" s="53">
        <f t="shared" si="15"/>
        <v>86730.6</v>
      </c>
      <c r="R92" s="53">
        <f t="shared" si="16"/>
        <v>4520.5096000000049</v>
      </c>
      <c r="S92" s="71">
        <f t="shared" si="17"/>
        <v>0.76844910413895828</v>
      </c>
    </row>
    <row r="93" spans="1:19" x14ac:dyDescent="0.3">
      <c r="A93" s="16">
        <v>82</v>
      </c>
      <c r="B93" s="12">
        <v>91</v>
      </c>
      <c r="C93" s="13" t="s">
        <v>116</v>
      </c>
      <c r="D93" s="14" t="s">
        <v>39</v>
      </c>
      <c r="E93" s="15">
        <v>73346</v>
      </c>
      <c r="F93" s="55">
        <f t="shared" si="9"/>
        <v>84199.237368922782</v>
      </c>
      <c r="G93" s="53">
        <f t="shared" si="10"/>
        <v>80084.578097924372</v>
      </c>
      <c r="H93" s="53">
        <f t="shared" si="11"/>
        <v>4114.6592709984152</v>
      </c>
      <c r="I93" s="22">
        <v>88325</v>
      </c>
      <c r="J93" s="23">
        <v>4.9000000000000002E-2</v>
      </c>
      <c r="K93" s="73">
        <f t="shared" si="12"/>
        <v>83132.3</v>
      </c>
      <c r="L93" s="24">
        <v>5192.7</v>
      </c>
      <c r="M93" s="25">
        <v>0.26200000000000001</v>
      </c>
      <c r="N93" s="26">
        <v>1856682.3</v>
      </c>
      <c r="O93" s="55">
        <f t="shared" si="13"/>
        <v>90268.150000000009</v>
      </c>
      <c r="P93" s="70">
        <f t="shared" si="14"/>
        <v>91</v>
      </c>
      <c r="Q93" s="53">
        <f t="shared" si="15"/>
        <v>83132.3</v>
      </c>
      <c r="R93" s="53">
        <f t="shared" si="16"/>
        <v>7135.8500000000058</v>
      </c>
      <c r="S93" s="71">
        <f t="shared" si="17"/>
        <v>0.37420802280124138</v>
      </c>
    </row>
    <row r="94" spans="1:19" x14ac:dyDescent="0.3">
      <c r="A94" s="16">
        <v>59</v>
      </c>
      <c r="B94" s="12">
        <v>92</v>
      </c>
      <c r="C94" s="13" t="s">
        <v>117</v>
      </c>
      <c r="D94" s="14" t="s">
        <v>46</v>
      </c>
      <c r="E94" s="15">
        <v>70734</v>
      </c>
      <c r="F94" s="55">
        <f t="shared" si="9"/>
        <v>100521.55074116305</v>
      </c>
      <c r="G94" s="53">
        <f t="shared" si="10"/>
        <v>98143.714790028665</v>
      </c>
      <c r="H94" s="53">
        <f t="shared" si="11"/>
        <v>2377.8359511343806</v>
      </c>
      <c r="I94" s="22">
        <v>88157.4</v>
      </c>
      <c r="J94" s="23">
        <v>-0.123</v>
      </c>
      <c r="K94" s="73">
        <f t="shared" si="12"/>
        <v>85432.4</v>
      </c>
      <c r="L94" s="24">
        <v>2725</v>
      </c>
      <c r="M94" s="25">
        <v>0.14599999999999999</v>
      </c>
      <c r="N94" s="26">
        <v>589590.30000000005</v>
      </c>
      <c r="O94" s="55">
        <f t="shared" si="13"/>
        <v>90096.862800000003</v>
      </c>
      <c r="P94" s="70">
        <f t="shared" si="14"/>
        <v>92</v>
      </c>
      <c r="Q94" s="53">
        <f t="shared" si="15"/>
        <v>85432.4</v>
      </c>
      <c r="R94" s="53">
        <f t="shared" si="16"/>
        <v>4664.4628000000084</v>
      </c>
      <c r="S94" s="71">
        <f t="shared" si="17"/>
        <v>0.71172946788991132</v>
      </c>
    </row>
    <row r="95" spans="1:19" x14ac:dyDescent="0.3">
      <c r="A95" s="16">
        <v>91</v>
      </c>
      <c r="B95" s="12">
        <v>93</v>
      </c>
      <c r="C95" s="13" t="s">
        <v>118</v>
      </c>
      <c r="D95" s="14" t="s">
        <v>11</v>
      </c>
      <c r="E95" s="15">
        <v>178572</v>
      </c>
      <c r="F95" s="55">
        <f t="shared" si="9"/>
        <v>79406.216216216199</v>
      </c>
      <c r="G95" s="53">
        <f t="shared" si="10"/>
        <v>77861.186976450117</v>
      </c>
      <c r="H95" s="53">
        <f t="shared" si="11"/>
        <v>1545.0292397660819</v>
      </c>
      <c r="I95" s="22">
        <v>88140.9</v>
      </c>
      <c r="J95" s="23">
        <v>0.11</v>
      </c>
      <c r="K95" s="73">
        <f t="shared" si="12"/>
        <v>86555.7</v>
      </c>
      <c r="L95" s="24">
        <v>1585.2</v>
      </c>
      <c r="M95" s="25">
        <v>2.5999999999999999E-2</v>
      </c>
      <c r="N95" s="26">
        <v>198943.7</v>
      </c>
      <c r="O95" s="55">
        <f t="shared" si="13"/>
        <v>90079.999799999991</v>
      </c>
      <c r="P95" s="70">
        <f t="shared" si="14"/>
        <v>93</v>
      </c>
      <c r="Q95" s="53">
        <f t="shared" si="15"/>
        <v>86555.7</v>
      </c>
      <c r="R95" s="53">
        <f t="shared" si="16"/>
        <v>3524.2997999999934</v>
      </c>
      <c r="S95" s="71">
        <f t="shared" si="17"/>
        <v>1.2232524602573767</v>
      </c>
    </row>
    <row r="96" spans="1:19" x14ac:dyDescent="0.3">
      <c r="A96" s="16">
        <v>78</v>
      </c>
      <c r="B96" s="12">
        <v>94</v>
      </c>
      <c r="C96" s="13" t="s">
        <v>119</v>
      </c>
      <c r="D96" s="14" t="s">
        <v>32</v>
      </c>
      <c r="E96" s="15">
        <v>122217</v>
      </c>
      <c r="F96" s="55">
        <f t="shared" si="9"/>
        <v>85270.542635658916</v>
      </c>
      <c r="G96" s="53">
        <f t="shared" si="10"/>
        <v>81700.750968992244</v>
      </c>
      <c r="H96" s="53">
        <f t="shared" si="11"/>
        <v>3569.7916666666665</v>
      </c>
      <c r="I96" s="22">
        <v>87999.2</v>
      </c>
      <c r="J96" s="23">
        <v>3.2000000000000001E-2</v>
      </c>
      <c r="K96" s="73">
        <f t="shared" si="12"/>
        <v>86628.4</v>
      </c>
      <c r="L96" s="24">
        <v>1370.8</v>
      </c>
      <c r="M96" s="25">
        <v>-0.61599999999999999</v>
      </c>
      <c r="N96" s="26">
        <v>161921.4</v>
      </c>
      <c r="O96" s="55">
        <f t="shared" si="13"/>
        <v>89935.182400000005</v>
      </c>
      <c r="P96" s="70">
        <f t="shared" si="14"/>
        <v>94</v>
      </c>
      <c r="Q96" s="53">
        <f t="shared" si="15"/>
        <v>86628.4</v>
      </c>
      <c r="R96" s="53">
        <f t="shared" si="16"/>
        <v>3306.782400000011</v>
      </c>
      <c r="S96" s="71">
        <f t="shared" si="17"/>
        <v>1.4123011380216013</v>
      </c>
    </row>
    <row r="97" spans="1:19" x14ac:dyDescent="0.3">
      <c r="A97" s="16">
        <v>107</v>
      </c>
      <c r="B97" s="12">
        <v>95</v>
      </c>
      <c r="C97" s="13" t="s">
        <v>120</v>
      </c>
      <c r="D97" s="14" t="s">
        <v>121</v>
      </c>
      <c r="E97" s="15">
        <v>131108</v>
      </c>
      <c r="F97" s="55">
        <f t="shared" si="9"/>
        <v>73820.354729729734</v>
      </c>
      <c r="G97" s="53" t="e">
        <f t="shared" si="10"/>
        <v>#VALUE!</v>
      </c>
      <c r="H97" s="53" t="e">
        <f t="shared" si="11"/>
        <v>#VALUE!</v>
      </c>
      <c r="I97" s="22">
        <v>87403.3</v>
      </c>
      <c r="J97" s="23">
        <v>0.184</v>
      </c>
      <c r="K97" s="73">
        <f t="shared" si="12"/>
        <v>96781.2</v>
      </c>
      <c r="L97" s="24">
        <v>-9377.9</v>
      </c>
      <c r="M97" s="25" t="s">
        <v>15</v>
      </c>
      <c r="N97" s="26">
        <v>105384.4</v>
      </c>
      <c r="O97" s="55">
        <f t="shared" si="13"/>
        <v>89326.172600000005</v>
      </c>
      <c r="P97" s="70">
        <f t="shared" si="14"/>
        <v>95</v>
      </c>
      <c r="Q97" s="53">
        <f t="shared" si="15"/>
        <v>96781.2</v>
      </c>
      <c r="R97" s="53">
        <f t="shared" si="16"/>
        <v>-7455.0273999999918</v>
      </c>
      <c r="S97" s="71">
        <f t="shared" si="17"/>
        <v>0.20504298403693877</v>
      </c>
    </row>
    <row r="98" spans="1:19" x14ac:dyDescent="0.3">
      <c r="A98" s="16">
        <v>108</v>
      </c>
      <c r="B98" s="12">
        <v>96</v>
      </c>
      <c r="C98" s="13" t="s">
        <v>122</v>
      </c>
      <c r="D98" s="14" t="s">
        <v>39</v>
      </c>
      <c r="E98" s="15">
        <v>216539</v>
      </c>
      <c r="F98" s="55">
        <f t="shared" si="9"/>
        <v>73477.123633305295</v>
      </c>
      <c r="G98" s="53">
        <f t="shared" si="10"/>
        <v>71302.221416877655</v>
      </c>
      <c r="H98" s="53">
        <f t="shared" si="11"/>
        <v>2174.9022164276403</v>
      </c>
      <c r="I98" s="22">
        <v>87364.3</v>
      </c>
      <c r="J98" s="23">
        <v>0.189</v>
      </c>
      <c r="K98" s="73">
        <f t="shared" si="12"/>
        <v>84028</v>
      </c>
      <c r="L98" s="24">
        <v>3336.3</v>
      </c>
      <c r="M98" s="25">
        <v>0.53400000000000003</v>
      </c>
      <c r="N98" s="26">
        <v>70811.100000000006</v>
      </c>
      <c r="O98" s="55">
        <f t="shared" si="13"/>
        <v>89286.314599999998</v>
      </c>
      <c r="P98" s="70">
        <f t="shared" si="14"/>
        <v>96</v>
      </c>
      <c r="Q98" s="53">
        <f t="shared" si="15"/>
        <v>84028</v>
      </c>
      <c r="R98" s="53">
        <f t="shared" si="16"/>
        <v>5258.3145999999979</v>
      </c>
      <c r="S98" s="71">
        <f t="shared" si="17"/>
        <v>0.5760916584240019</v>
      </c>
    </row>
    <row r="99" spans="1:19" x14ac:dyDescent="0.3">
      <c r="A99" s="16">
        <v>96</v>
      </c>
      <c r="B99" s="12">
        <v>97</v>
      </c>
      <c r="C99" s="13" t="s">
        <v>123</v>
      </c>
      <c r="D99" s="14" t="s">
        <v>11</v>
      </c>
      <c r="E99" s="15">
        <v>387525</v>
      </c>
      <c r="F99" s="55">
        <f t="shared" si="9"/>
        <v>77203.743315508036</v>
      </c>
      <c r="G99" s="53">
        <f t="shared" si="10"/>
        <v>74061.111248779576</v>
      </c>
      <c r="H99" s="53">
        <f t="shared" si="11"/>
        <v>3142.6320667284526</v>
      </c>
      <c r="I99" s="22">
        <v>86622.6</v>
      </c>
      <c r="J99" s="23">
        <v>0.122</v>
      </c>
      <c r="K99" s="73">
        <f t="shared" si="12"/>
        <v>83231.700000000012</v>
      </c>
      <c r="L99" s="24">
        <v>3390.9</v>
      </c>
      <c r="M99" s="25">
        <v>7.9000000000000001E-2</v>
      </c>
      <c r="N99" s="26">
        <v>58175</v>
      </c>
      <c r="O99" s="55">
        <f t="shared" si="13"/>
        <v>88528.297200000001</v>
      </c>
      <c r="P99" s="70">
        <f t="shared" si="14"/>
        <v>97</v>
      </c>
      <c r="Q99" s="53">
        <f t="shared" si="15"/>
        <v>83231.700000000012</v>
      </c>
      <c r="R99" s="53">
        <f t="shared" si="16"/>
        <v>5296.5971999999892</v>
      </c>
      <c r="S99" s="71">
        <f t="shared" si="17"/>
        <v>0.56200336193930489</v>
      </c>
    </row>
    <row r="100" spans="1:19" x14ac:dyDescent="0.3">
      <c r="A100" s="16">
        <v>85</v>
      </c>
      <c r="B100" s="12">
        <v>98</v>
      </c>
      <c r="C100" s="13" t="s">
        <v>124</v>
      </c>
      <c r="D100" s="14" t="s">
        <v>26</v>
      </c>
      <c r="E100" s="15">
        <v>76866</v>
      </c>
      <c r="F100" s="55">
        <f t="shared" si="9"/>
        <v>82638.072519083958</v>
      </c>
      <c r="G100" s="53">
        <f t="shared" si="10"/>
        <v>73258.632578037534</v>
      </c>
      <c r="H100" s="53">
        <f t="shared" si="11"/>
        <v>9379.4399410464266</v>
      </c>
      <c r="I100" s="22">
        <v>86604.7</v>
      </c>
      <c r="J100" s="23">
        <v>4.8000000000000001E-2</v>
      </c>
      <c r="K100" s="73">
        <f t="shared" si="12"/>
        <v>73876.800000000003</v>
      </c>
      <c r="L100" s="24">
        <v>12727.9</v>
      </c>
      <c r="M100" s="25">
        <v>0.35699999999999998</v>
      </c>
      <c r="N100" s="26">
        <v>326163.20000000001</v>
      </c>
      <c r="O100" s="55">
        <f t="shared" si="13"/>
        <v>88510.003400000001</v>
      </c>
      <c r="P100" s="70">
        <f t="shared" si="14"/>
        <v>98</v>
      </c>
      <c r="Q100" s="53">
        <f t="shared" si="15"/>
        <v>73876.800000000003</v>
      </c>
      <c r="R100" s="53">
        <f t="shared" si="16"/>
        <v>14633.203399999999</v>
      </c>
      <c r="S100" s="71">
        <f t="shared" si="17"/>
        <v>0.14969503217341423</v>
      </c>
    </row>
    <row r="101" spans="1:19" x14ac:dyDescent="0.3">
      <c r="A101" s="16">
        <v>90</v>
      </c>
      <c r="B101" s="12">
        <v>99</v>
      </c>
      <c r="C101" s="13" t="s">
        <v>125</v>
      </c>
      <c r="D101" s="14" t="s">
        <v>21</v>
      </c>
      <c r="E101" s="15">
        <v>235217</v>
      </c>
      <c r="F101" s="55">
        <f t="shared" si="9"/>
        <v>79603.512014787426</v>
      </c>
      <c r="G101" s="53">
        <f t="shared" si="10"/>
        <v>68803.354658375145</v>
      </c>
      <c r="H101" s="53">
        <f t="shared" si="11"/>
        <v>10800.157356412275</v>
      </c>
      <c r="I101" s="22">
        <v>86131</v>
      </c>
      <c r="J101" s="23">
        <v>8.2000000000000003E-2</v>
      </c>
      <c r="K101" s="73">
        <f t="shared" si="12"/>
        <v>72404</v>
      </c>
      <c r="L101" s="24">
        <v>13727</v>
      </c>
      <c r="M101" s="25">
        <v>0.27100000000000002</v>
      </c>
      <c r="N101" s="26">
        <v>2558124</v>
      </c>
      <c r="O101" s="55">
        <f t="shared" si="13"/>
        <v>88025.881999999998</v>
      </c>
      <c r="P101" s="70">
        <f t="shared" si="14"/>
        <v>99</v>
      </c>
      <c r="Q101" s="53">
        <f t="shared" si="15"/>
        <v>72404</v>
      </c>
      <c r="R101" s="53">
        <f t="shared" si="16"/>
        <v>15621.881999999998</v>
      </c>
      <c r="S101" s="71">
        <f t="shared" si="17"/>
        <v>0.13804050411597565</v>
      </c>
    </row>
    <row r="102" spans="1:19" x14ac:dyDescent="0.3">
      <c r="A102" s="16">
        <v>147</v>
      </c>
      <c r="B102" s="12">
        <v>100</v>
      </c>
      <c r="C102" s="13" t="s">
        <v>126</v>
      </c>
      <c r="D102" s="14" t="s">
        <v>9</v>
      </c>
      <c r="E102" s="15">
        <v>98000</v>
      </c>
      <c r="F102" s="55">
        <f t="shared" si="9"/>
        <v>62665.451895043734</v>
      </c>
      <c r="G102" s="53">
        <f t="shared" si="10"/>
        <v>61205.520258127668</v>
      </c>
      <c r="H102" s="53">
        <f t="shared" si="11"/>
        <v>1459.9316369160654</v>
      </c>
      <c r="I102" s="22">
        <v>85977</v>
      </c>
      <c r="J102" s="23">
        <v>0.372</v>
      </c>
      <c r="K102" s="73">
        <f t="shared" si="12"/>
        <v>82133</v>
      </c>
      <c r="L102" s="24">
        <v>3844</v>
      </c>
      <c r="M102" s="25">
        <v>1.633</v>
      </c>
      <c r="N102" s="26">
        <v>188030</v>
      </c>
      <c r="O102" s="55">
        <f t="shared" si="13"/>
        <v>87868.494000000006</v>
      </c>
      <c r="P102" s="70">
        <f t="shared" si="14"/>
        <v>100</v>
      </c>
      <c r="Q102" s="53">
        <f t="shared" si="15"/>
        <v>82133</v>
      </c>
      <c r="R102" s="53">
        <f t="shared" si="16"/>
        <v>5735.4940000000061</v>
      </c>
      <c r="S102" s="71">
        <f t="shared" si="17"/>
        <v>0.49206399583767069</v>
      </c>
    </row>
    <row r="103" spans="1:19" x14ac:dyDescent="0.3">
      <c r="A103" s="16">
        <v>113</v>
      </c>
      <c r="B103" s="12">
        <v>101</v>
      </c>
      <c r="C103" s="13" t="s">
        <v>127</v>
      </c>
      <c r="D103" s="14" t="s">
        <v>11</v>
      </c>
      <c r="E103" s="15">
        <v>935191</v>
      </c>
      <c r="F103" s="55">
        <f t="shared" si="9"/>
        <v>72198.903878583471</v>
      </c>
      <c r="G103" s="53">
        <f t="shared" si="10"/>
        <v>67236.598956614689</v>
      </c>
      <c r="H103" s="53">
        <f t="shared" si="11"/>
        <v>4962.3049219687882</v>
      </c>
      <c r="I103" s="22">
        <v>85627.9</v>
      </c>
      <c r="J103" s="23">
        <v>0.186</v>
      </c>
      <c r="K103" s="73">
        <f t="shared" si="12"/>
        <v>81494.299999999988</v>
      </c>
      <c r="L103" s="24">
        <v>4133.6000000000004</v>
      </c>
      <c r="M103" s="25">
        <v>-0.16700000000000001</v>
      </c>
      <c r="N103" s="26">
        <v>1429122.3</v>
      </c>
      <c r="O103" s="55">
        <f t="shared" si="13"/>
        <v>87511.713799999998</v>
      </c>
      <c r="P103" s="70">
        <f t="shared" si="14"/>
        <v>101</v>
      </c>
      <c r="Q103" s="53">
        <f t="shared" si="15"/>
        <v>81494.299999999988</v>
      </c>
      <c r="R103" s="53">
        <f t="shared" si="16"/>
        <v>6017.4138000000094</v>
      </c>
      <c r="S103" s="71">
        <f t="shared" si="17"/>
        <v>0.45573200116121754</v>
      </c>
    </row>
    <row r="104" spans="1:19" x14ac:dyDescent="0.3">
      <c r="A104" s="16">
        <v>79</v>
      </c>
      <c r="B104" s="12">
        <v>102</v>
      </c>
      <c r="C104" s="13" t="s">
        <v>128</v>
      </c>
      <c r="D104" s="14" t="s">
        <v>26</v>
      </c>
      <c r="E104" s="15">
        <v>295941</v>
      </c>
      <c r="F104" s="55">
        <f t="shared" si="9"/>
        <v>84577.448071216626</v>
      </c>
      <c r="G104" s="53">
        <f t="shared" si="10"/>
        <v>81303.059816730485</v>
      </c>
      <c r="H104" s="53">
        <f t="shared" si="11"/>
        <v>3274.388254486134</v>
      </c>
      <c r="I104" s="22">
        <v>85507.8</v>
      </c>
      <c r="J104" s="23">
        <v>1.0999999999999999E-2</v>
      </c>
      <c r="K104" s="73">
        <f t="shared" si="12"/>
        <v>83500.600000000006</v>
      </c>
      <c r="L104" s="24">
        <v>2007.2</v>
      </c>
      <c r="M104" s="25">
        <v>-0.38700000000000001</v>
      </c>
      <c r="N104" s="26">
        <v>86984.7</v>
      </c>
      <c r="O104" s="55">
        <f t="shared" si="13"/>
        <v>87388.971600000004</v>
      </c>
      <c r="P104" s="70">
        <f t="shared" si="14"/>
        <v>102</v>
      </c>
      <c r="Q104" s="53">
        <f t="shared" si="15"/>
        <v>83500.600000000006</v>
      </c>
      <c r="R104" s="53">
        <f t="shared" si="16"/>
        <v>3888.3715999999986</v>
      </c>
      <c r="S104" s="71">
        <f t="shared" si="17"/>
        <v>0.93721183738541181</v>
      </c>
    </row>
    <row r="105" spans="1:19" x14ac:dyDescent="0.3">
      <c r="A105" s="16">
        <v>102</v>
      </c>
      <c r="B105" s="12">
        <v>103</v>
      </c>
      <c r="C105" s="13" t="s">
        <v>129</v>
      </c>
      <c r="D105" s="14" t="s">
        <v>21</v>
      </c>
      <c r="E105" s="15">
        <v>321490</v>
      </c>
      <c r="F105" s="55">
        <f t="shared" si="9"/>
        <v>75376.207513416826</v>
      </c>
      <c r="G105" s="53">
        <f t="shared" si="10"/>
        <v>73794.447077845136</v>
      </c>
      <c r="H105" s="53">
        <f t="shared" si="11"/>
        <v>1581.7604355716876</v>
      </c>
      <c r="I105" s="22">
        <v>84270.6</v>
      </c>
      <c r="J105" s="23">
        <v>0.11799999999999999</v>
      </c>
      <c r="K105" s="73">
        <f t="shared" si="12"/>
        <v>82527.5</v>
      </c>
      <c r="L105" s="24">
        <v>1743.1</v>
      </c>
      <c r="M105" s="25">
        <v>0.10199999999999999</v>
      </c>
      <c r="N105" s="26">
        <v>65227.6</v>
      </c>
      <c r="O105" s="55">
        <f t="shared" si="13"/>
        <v>86124.553200000009</v>
      </c>
      <c r="P105" s="70">
        <f t="shared" si="14"/>
        <v>103</v>
      </c>
      <c r="Q105" s="53">
        <f t="shared" si="15"/>
        <v>82527.5</v>
      </c>
      <c r="R105" s="53">
        <f t="shared" si="16"/>
        <v>3597.0532000000094</v>
      </c>
      <c r="S105" s="71">
        <f t="shared" si="17"/>
        <v>1.0635954334232169</v>
      </c>
    </row>
    <row r="106" spans="1:19" x14ac:dyDescent="0.3">
      <c r="A106" s="16">
        <v>44</v>
      </c>
      <c r="B106" s="12">
        <v>104</v>
      </c>
      <c r="C106" s="13" t="s">
        <v>130</v>
      </c>
      <c r="D106" s="14" t="s">
        <v>39</v>
      </c>
      <c r="E106" s="15">
        <v>197162</v>
      </c>
      <c r="F106" s="55">
        <f t="shared" si="9"/>
        <v>117445.73426573425</v>
      </c>
      <c r="G106" s="53">
        <f t="shared" si="10"/>
        <v>108703.70670667914</v>
      </c>
      <c r="H106" s="53">
        <f t="shared" si="11"/>
        <v>8742.0275590551173</v>
      </c>
      <c r="I106" s="22">
        <v>83973.7</v>
      </c>
      <c r="J106" s="23">
        <v>-0.28499999999999998</v>
      </c>
      <c r="K106" s="73">
        <f t="shared" si="12"/>
        <v>75091.8</v>
      </c>
      <c r="L106" s="24">
        <v>8881.9</v>
      </c>
      <c r="M106" s="25">
        <v>1.6E-2</v>
      </c>
      <c r="N106" s="26">
        <v>2332675.5</v>
      </c>
      <c r="O106" s="55">
        <f t="shared" si="13"/>
        <v>85821.121400000004</v>
      </c>
      <c r="P106" s="70">
        <f t="shared" si="14"/>
        <v>104</v>
      </c>
      <c r="Q106" s="53">
        <f t="shared" si="15"/>
        <v>75091.8</v>
      </c>
      <c r="R106" s="53">
        <f t="shared" si="16"/>
        <v>10729.321400000001</v>
      </c>
      <c r="S106" s="71">
        <f t="shared" si="17"/>
        <v>0.20799844627838651</v>
      </c>
    </row>
    <row r="107" spans="1:19" x14ac:dyDescent="0.3">
      <c r="A107" s="16">
        <v>99</v>
      </c>
      <c r="B107" s="12">
        <v>105</v>
      </c>
      <c r="C107" s="13" t="s">
        <v>131</v>
      </c>
      <c r="D107" s="14" t="s">
        <v>26</v>
      </c>
      <c r="E107" s="15">
        <v>40695</v>
      </c>
      <c r="F107" s="55">
        <f t="shared" si="9"/>
        <v>76604.907407407401</v>
      </c>
      <c r="G107" s="53">
        <f t="shared" si="10"/>
        <v>73338.502913025382</v>
      </c>
      <c r="H107" s="53">
        <f t="shared" si="11"/>
        <v>3266.4044943820222</v>
      </c>
      <c r="I107" s="22">
        <v>82733.3</v>
      </c>
      <c r="J107" s="23">
        <v>0.08</v>
      </c>
      <c r="K107" s="73">
        <f t="shared" si="12"/>
        <v>79826.2</v>
      </c>
      <c r="L107" s="24">
        <v>2907.1</v>
      </c>
      <c r="M107" s="25">
        <v>-0.11</v>
      </c>
      <c r="N107" s="26">
        <v>76604.399999999994</v>
      </c>
      <c r="O107" s="55">
        <f t="shared" si="13"/>
        <v>84553.4326</v>
      </c>
      <c r="P107" s="70">
        <f t="shared" si="14"/>
        <v>105</v>
      </c>
      <c r="Q107" s="53">
        <f t="shared" si="15"/>
        <v>79826.2</v>
      </c>
      <c r="R107" s="53">
        <f t="shared" si="16"/>
        <v>4727.232600000003</v>
      </c>
      <c r="S107" s="71">
        <f t="shared" si="17"/>
        <v>0.6260990677995264</v>
      </c>
    </row>
    <row r="108" spans="1:19" x14ac:dyDescent="0.3">
      <c r="A108" s="16">
        <v>148</v>
      </c>
      <c r="B108" s="12">
        <v>106</v>
      </c>
      <c r="C108" s="13" t="s">
        <v>132</v>
      </c>
      <c r="D108" s="14" t="s">
        <v>133</v>
      </c>
      <c r="E108" s="15">
        <v>194056</v>
      </c>
      <c r="F108" s="55">
        <f t="shared" si="9"/>
        <v>62324.905374716123</v>
      </c>
      <c r="G108" s="53">
        <f t="shared" si="10"/>
        <v>56731.229485388059</v>
      </c>
      <c r="H108" s="53">
        <f t="shared" si="11"/>
        <v>5593.675889328063</v>
      </c>
      <c r="I108" s="22">
        <v>82331.199999999997</v>
      </c>
      <c r="J108" s="23">
        <v>0.32100000000000001</v>
      </c>
      <c r="K108" s="73">
        <f t="shared" si="12"/>
        <v>76670.399999999994</v>
      </c>
      <c r="L108" s="24">
        <v>5660.8</v>
      </c>
      <c r="M108" s="25">
        <v>1.2E-2</v>
      </c>
      <c r="N108" s="26">
        <v>144715.20000000001</v>
      </c>
      <c r="O108" s="55">
        <f t="shared" si="13"/>
        <v>84142.486399999994</v>
      </c>
      <c r="P108" s="70">
        <f t="shared" si="14"/>
        <v>106</v>
      </c>
      <c r="Q108" s="53">
        <f t="shared" si="15"/>
        <v>76670.399999999994</v>
      </c>
      <c r="R108" s="53">
        <f t="shared" si="16"/>
        <v>7472.0864000000001</v>
      </c>
      <c r="S108" s="71">
        <f t="shared" si="17"/>
        <v>0.31997003957037873</v>
      </c>
    </row>
    <row r="109" spans="1:19" x14ac:dyDescent="0.3">
      <c r="A109" s="16">
        <v>101</v>
      </c>
      <c r="B109" s="12">
        <v>107</v>
      </c>
      <c r="C109" s="13" t="s">
        <v>134</v>
      </c>
      <c r="D109" s="14" t="s">
        <v>11</v>
      </c>
      <c r="E109" s="15">
        <v>338472</v>
      </c>
      <c r="F109" s="55">
        <f t="shared" si="9"/>
        <v>75555.483870967742</v>
      </c>
      <c r="G109" s="53">
        <f t="shared" si="10"/>
        <v>73059.794825031349</v>
      </c>
      <c r="H109" s="53">
        <f t="shared" si="11"/>
        <v>2495.6890459363958</v>
      </c>
      <c r="I109" s="22">
        <v>81977.7</v>
      </c>
      <c r="J109" s="23">
        <v>8.5000000000000006E-2</v>
      </c>
      <c r="K109" s="73">
        <f t="shared" si="12"/>
        <v>78446.3</v>
      </c>
      <c r="L109" s="24">
        <v>3531.4</v>
      </c>
      <c r="M109" s="25">
        <v>0.41499999999999998</v>
      </c>
      <c r="N109" s="26">
        <v>259644.4</v>
      </c>
      <c r="O109" s="55">
        <f t="shared" si="13"/>
        <v>83781.209399999992</v>
      </c>
      <c r="P109" s="70">
        <f t="shared" si="14"/>
        <v>107</v>
      </c>
      <c r="Q109" s="53">
        <f t="shared" si="15"/>
        <v>78446.3</v>
      </c>
      <c r="R109" s="53">
        <f t="shared" si="16"/>
        <v>5334.9093999999895</v>
      </c>
      <c r="S109" s="71">
        <f t="shared" si="17"/>
        <v>0.510706631930676</v>
      </c>
    </row>
    <row r="110" spans="1:19" x14ac:dyDescent="0.3">
      <c r="A110" s="16">
        <v>95</v>
      </c>
      <c r="B110" s="12">
        <v>108</v>
      </c>
      <c r="C110" s="13" t="s">
        <v>135</v>
      </c>
      <c r="D110" s="14" t="s">
        <v>9</v>
      </c>
      <c r="E110" s="15">
        <v>56788</v>
      </c>
      <c r="F110" s="55">
        <f t="shared" si="9"/>
        <v>78362.607861936718</v>
      </c>
      <c r="G110" s="53">
        <f t="shared" si="10"/>
        <v>76156.13033243634</v>
      </c>
      <c r="H110" s="53">
        <f t="shared" si="11"/>
        <v>2206.4775295003765</v>
      </c>
      <c r="I110" s="22">
        <v>81732.2</v>
      </c>
      <c r="J110" s="23">
        <v>4.2999999999999997E-2</v>
      </c>
      <c r="K110" s="73">
        <f t="shared" si="12"/>
        <v>72943.8</v>
      </c>
      <c r="L110" s="24">
        <v>8788.4</v>
      </c>
      <c r="M110" s="25">
        <v>2.9830000000000001</v>
      </c>
      <c r="N110" s="26">
        <v>272518.40000000002</v>
      </c>
      <c r="O110" s="55">
        <f t="shared" si="13"/>
        <v>83530.308399999994</v>
      </c>
      <c r="P110" s="70">
        <f t="shared" si="14"/>
        <v>108</v>
      </c>
      <c r="Q110" s="53">
        <f t="shared" si="15"/>
        <v>72943.8</v>
      </c>
      <c r="R110" s="53">
        <f t="shared" si="16"/>
        <v>10586.508399999992</v>
      </c>
      <c r="S110" s="71">
        <f t="shared" si="17"/>
        <v>0.20460020026398343</v>
      </c>
    </row>
    <row r="111" spans="1:19" x14ac:dyDescent="0.3">
      <c r="A111" s="16">
        <v>100</v>
      </c>
      <c r="B111" s="12">
        <v>109</v>
      </c>
      <c r="C111" s="13" t="s">
        <v>136</v>
      </c>
      <c r="D111" s="14" t="s">
        <v>9</v>
      </c>
      <c r="E111" s="15">
        <v>135100</v>
      </c>
      <c r="F111" s="55">
        <f t="shared" si="9"/>
        <v>76458.29428303655</v>
      </c>
      <c r="G111" s="53">
        <f t="shared" si="10"/>
        <v>75158.302781379374</v>
      </c>
      <c r="H111" s="53">
        <f t="shared" si="11"/>
        <v>1299.991501657177</v>
      </c>
      <c r="I111" s="22">
        <v>81581</v>
      </c>
      <c r="J111" s="23">
        <v>6.7000000000000004E-2</v>
      </c>
      <c r="K111" s="73">
        <f t="shared" si="12"/>
        <v>66284</v>
      </c>
      <c r="L111" s="24">
        <v>15297</v>
      </c>
      <c r="M111" s="25">
        <v>10.766999999999999</v>
      </c>
      <c r="N111" s="26">
        <v>152954</v>
      </c>
      <c r="O111" s="55">
        <f t="shared" si="13"/>
        <v>83375.782000000007</v>
      </c>
      <c r="P111" s="70">
        <f t="shared" si="14"/>
        <v>109</v>
      </c>
      <c r="Q111" s="53">
        <f t="shared" si="15"/>
        <v>66284</v>
      </c>
      <c r="R111" s="53">
        <f t="shared" si="16"/>
        <v>17091.782000000007</v>
      </c>
      <c r="S111" s="71">
        <f t="shared" si="17"/>
        <v>0.11732901876184916</v>
      </c>
    </row>
    <row r="112" spans="1:19" x14ac:dyDescent="0.3">
      <c r="A112" s="16">
        <v>94</v>
      </c>
      <c r="B112" s="12">
        <v>110</v>
      </c>
      <c r="C112" s="13" t="s">
        <v>137</v>
      </c>
      <c r="D112" s="14" t="s">
        <v>138</v>
      </c>
      <c r="E112" s="15">
        <v>165790</v>
      </c>
      <c r="F112" s="55">
        <f t="shared" si="9"/>
        <v>78498.84281581486</v>
      </c>
      <c r="G112" s="53">
        <f t="shared" si="10"/>
        <v>74918.688176639596</v>
      </c>
      <c r="H112" s="53">
        <f t="shared" si="11"/>
        <v>3580.1546391752572</v>
      </c>
      <c r="I112" s="22">
        <v>81403.3</v>
      </c>
      <c r="J112" s="23">
        <v>3.6999999999999998E-2</v>
      </c>
      <c r="K112" s="73">
        <f t="shared" si="12"/>
        <v>80014.2</v>
      </c>
      <c r="L112" s="24">
        <v>1389.1</v>
      </c>
      <c r="M112" s="25">
        <v>-0.61199999999999999</v>
      </c>
      <c r="N112" s="26">
        <v>323662.2</v>
      </c>
      <c r="O112" s="55">
        <f t="shared" si="13"/>
        <v>83194.172600000005</v>
      </c>
      <c r="P112" s="70">
        <f t="shared" si="14"/>
        <v>110</v>
      </c>
      <c r="Q112" s="53">
        <f t="shared" si="15"/>
        <v>80014.2</v>
      </c>
      <c r="R112" s="53">
        <f t="shared" si="16"/>
        <v>3179.9726000000082</v>
      </c>
      <c r="S112" s="71">
        <f t="shared" si="17"/>
        <v>1.2892323086890853</v>
      </c>
    </row>
    <row r="113" spans="1:19" x14ac:dyDescent="0.3">
      <c r="A113" s="16">
        <v>110</v>
      </c>
      <c r="B113" s="12">
        <v>111</v>
      </c>
      <c r="C113" s="13" t="s">
        <v>139</v>
      </c>
      <c r="D113" s="14" t="s">
        <v>11</v>
      </c>
      <c r="E113" s="15">
        <v>289735</v>
      </c>
      <c r="F113" s="55">
        <f t="shared" si="9"/>
        <v>72808.992805755392</v>
      </c>
      <c r="G113" s="53">
        <f t="shared" si="10"/>
        <v>70871.601501407567</v>
      </c>
      <c r="H113" s="53">
        <f t="shared" si="11"/>
        <v>1937.391304347826</v>
      </c>
      <c r="I113" s="22">
        <v>80963.600000000006</v>
      </c>
      <c r="J113" s="23">
        <v>0.112</v>
      </c>
      <c r="K113" s="73">
        <f t="shared" si="12"/>
        <v>79181.200000000012</v>
      </c>
      <c r="L113" s="24">
        <v>1782.4</v>
      </c>
      <c r="M113" s="25">
        <v>-0.08</v>
      </c>
      <c r="N113" s="26">
        <v>118705.60000000001</v>
      </c>
      <c r="O113" s="55">
        <f t="shared" si="13"/>
        <v>82744.799200000009</v>
      </c>
      <c r="P113" s="70">
        <f t="shared" si="14"/>
        <v>111</v>
      </c>
      <c r="Q113" s="53">
        <f t="shared" si="15"/>
        <v>79181.200000000012</v>
      </c>
      <c r="R113" s="53">
        <f t="shared" si="16"/>
        <v>3563.5991999999969</v>
      </c>
      <c r="S113" s="71">
        <f t="shared" si="17"/>
        <v>0.99932630161579705</v>
      </c>
    </row>
    <row r="114" spans="1:19" x14ac:dyDescent="0.3">
      <c r="A114" s="16">
        <v>109</v>
      </c>
      <c r="B114" s="12">
        <v>112</v>
      </c>
      <c r="C114" s="13" t="s">
        <v>140</v>
      </c>
      <c r="D114" s="14" t="s">
        <v>11</v>
      </c>
      <c r="E114" s="15">
        <v>199442</v>
      </c>
      <c r="F114" s="55">
        <f t="shared" si="9"/>
        <v>72995.806745670008</v>
      </c>
      <c r="G114" s="53" t="e">
        <f t="shared" si="10"/>
        <v>#VALUE!</v>
      </c>
      <c r="H114" s="53" t="e">
        <f t="shared" si="11"/>
        <v>#VALUE!</v>
      </c>
      <c r="I114" s="22">
        <v>80076.399999999994</v>
      </c>
      <c r="J114" s="23">
        <v>9.7000000000000003E-2</v>
      </c>
      <c r="K114" s="73">
        <f t="shared" si="12"/>
        <v>80450</v>
      </c>
      <c r="L114" s="24">
        <v>-373.6</v>
      </c>
      <c r="M114" s="25" t="s">
        <v>15</v>
      </c>
      <c r="N114" s="26">
        <v>130626.8</v>
      </c>
      <c r="O114" s="55">
        <f t="shared" si="13"/>
        <v>81838.080799999996</v>
      </c>
      <c r="P114" s="70">
        <f t="shared" si="14"/>
        <v>112</v>
      </c>
      <c r="Q114" s="53">
        <f t="shared" si="15"/>
        <v>80450</v>
      </c>
      <c r="R114" s="53">
        <f t="shared" si="16"/>
        <v>1388.0807999999961</v>
      </c>
      <c r="S114" s="71">
        <f t="shared" si="17"/>
        <v>4.715419700214122</v>
      </c>
    </row>
    <row r="115" spans="1:19" x14ac:dyDescent="0.3">
      <c r="A115" s="16">
        <v>150</v>
      </c>
      <c r="B115" s="12">
        <v>113</v>
      </c>
      <c r="C115" s="13" t="s">
        <v>141</v>
      </c>
      <c r="D115" s="14" t="s">
        <v>142</v>
      </c>
      <c r="E115" s="15">
        <v>20525</v>
      </c>
      <c r="F115" s="55">
        <f t="shared" si="9"/>
        <v>61178.32436587241</v>
      </c>
      <c r="G115" s="53">
        <f t="shared" si="10"/>
        <v>56589.408409721371</v>
      </c>
      <c r="H115" s="53">
        <f t="shared" si="11"/>
        <v>4588.915956151036</v>
      </c>
      <c r="I115" s="22">
        <v>79593</v>
      </c>
      <c r="J115" s="23">
        <v>0.30099999999999999</v>
      </c>
      <c r="K115" s="73">
        <f t="shared" si="12"/>
        <v>72058</v>
      </c>
      <c r="L115" s="24">
        <v>7535</v>
      </c>
      <c r="M115" s="25">
        <v>0.64200000000000002</v>
      </c>
      <c r="N115" s="26">
        <v>112508</v>
      </c>
      <c r="O115" s="55">
        <f t="shared" si="13"/>
        <v>81344.046000000002</v>
      </c>
      <c r="P115" s="70">
        <f t="shared" si="14"/>
        <v>113</v>
      </c>
      <c r="Q115" s="53">
        <f t="shared" si="15"/>
        <v>72058</v>
      </c>
      <c r="R115" s="53">
        <f t="shared" si="16"/>
        <v>9286.0460000000021</v>
      </c>
      <c r="S115" s="71">
        <f t="shared" si="17"/>
        <v>0.23238832116788349</v>
      </c>
    </row>
    <row r="116" spans="1:19" x14ac:dyDescent="0.3">
      <c r="A116" s="16">
        <v>92</v>
      </c>
      <c r="B116" s="12">
        <v>114</v>
      </c>
      <c r="C116" s="13" t="s">
        <v>143</v>
      </c>
      <c r="D116" s="14" t="s">
        <v>9</v>
      </c>
      <c r="E116" s="15">
        <v>381100</v>
      </c>
      <c r="F116" s="55">
        <f t="shared" si="9"/>
        <v>79116.302186878733</v>
      </c>
      <c r="G116" s="53">
        <f t="shared" si="10"/>
        <v>73362.841409027707</v>
      </c>
      <c r="H116" s="53">
        <f t="shared" si="11"/>
        <v>5753.4607778510217</v>
      </c>
      <c r="I116" s="22">
        <v>79591</v>
      </c>
      <c r="J116" s="23">
        <v>6.0000000000000001E-3</v>
      </c>
      <c r="K116" s="73">
        <f t="shared" si="12"/>
        <v>70863</v>
      </c>
      <c r="L116" s="24">
        <v>8728</v>
      </c>
      <c r="M116" s="25">
        <v>0.51700000000000002</v>
      </c>
      <c r="N116" s="26">
        <v>123382</v>
      </c>
      <c r="O116" s="55">
        <f t="shared" si="13"/>
        <v>81342.002000000008</v>
      </c>
      <c r="P116" s="70">
        <f t="shared" si="14"/>
        <v>114</v>
      </c>
      <c r="Q116" s="53">
        <f t="shared" si="15"/>
        <v>70863</v>
      </c>
      <c r="R116" s="53">
        <f t="shared" si="16"/>
        <v>10479.002000000008</v>
      </c>
      <c r="S116" s="71">
        <f t="shared" si="17"/>
        <v>0.20061892758936845</v>
      </c>
    </row>
    <row r="117" spans="1:19" x14ac:dyDescent="0.3">
      <c r="A117" s="16">
        <v>112</v>
      </c>
      <c r="B117" s="12">
        <v>115</v>
      </c>
      <c r="C117" s="13" t="s">
        <v>144</v>
      </c>
      <c r="D117" s="14" t="s">
        <v>24</v>
      </c>
      <c r="E117" s="15">
        <v>122404</v>
      </c>
      <c r="F117" s="55">
        <f t="shared" si="9"/>
        <v>72692.527675276739</v>
      </c>
      <c r="G117" s="53">
        <f t="shared" si="10"/>
        <v>65842.835936682415</v>
      </c>
      <c r="H117" s="53">
        <f t="shared" si="11"/>
        <v>6849.6917385943289</v>
      </c>
      <c r="I117" s="22">
        <v>78798.7</v>
      </c>
      <c r="J117" s="23">
        <v>8.4000000000000005E-2</v>
      </c>
      <c r="K117" s="73">
        <f t="shared" si="12"/>
        <v>73243.599999999991</v>
      </c>
      <c r="L117" s="24">
        <v>5555.1</v>
      </c>
      <c r="M117" s="25">
        <v>-0.189</v>
      </c>
      <c r="N117" s="26">
        <v>98933.5</v>
      </c>
      <c r="O117" s="55">
        <f t="shared" si="13"/>
        <v>80532.271399999998</v>
      </c>
      <c r="P117" s="70">
        <f t="shared" si="14"/>
        <v>115</v>
      </c>
      <c r="Q117" s="53">
        <f t="shared" si="15"/>
        <v>73243.599999999991</v>
      </c>
      <c r="R117" s="53">
        <f t="shared" si="16"/>
        <v>7288.6714000000065</v>
      </c>
      <c r="S117" s="71">
        <f t="shared" si="17"/>
        <v>0.31206844161221331</v>
      </c>
    </row>
    <row r="118" spans="1:19" x14ac:dyDescent="0.3">
      <c r="A118" s="16">
        <v>97</v>
      </c>
      <c r="B118" s="12">
        <v>116</v>
      </c>
      <c r="C118" s="13" t="s">
        <v>145</v>
      </c>
      <c r="D118" s="14" t="s">
        <v>26</v>
      </c>
      <c r="E118" s="15">
        <v>114400</v>
      </c>
      <c r="F118" s="55">
        <f t="shared" si="9"/>
        <v>77078.599605522671</v>
      </c>
      <c r="G118" s="53">
        <f t="shared" si="10"/>
        <v>72649.875061042505</v>
      </c>
      <c r="H118" s="53">
        <f t="shared" si="11"/>
        <v>4428.7245444801711</v>
      </c>
      <c r="I118" s="22">
        <v>78157.7</v>
      </c>
      <c r="J118" s="23">
        <v>1.4E-2</v>
      </c>
      <c r="K118" s="73">
        <f t="shared" si="12"/>
        <v>69893.7</v>
      </c>
      <c r="L118" s="24">
        <v>8264</v>
      </c>
      <c r="M118" s="25">
        <v>0.86599999999999999</v>
      </c>
      <c r="N118" s="26">
        <v>189586.9</v>
      </c>
      <c r="O118" s="55">
        <f t="shared" si="13"/>
        <v>79877.169399999999</v>
      </c>
      <c r="P118" s="70">
        <f t="shared" si="14"/>
        <v>116</v>
      </c>
      <c r="Q118" s="53">
        <f t="shared" si="15"/>
        <v>69893.7</v>
      </c>
      <c r="R118" s="53">
        <f t="shared" si="16"/>
        <v>9983.4694000000018</v>
      </c>
      <c r="S118" s="71">
        <f t="shared" si="17"/>
        <v>0.20806744917715414</v>
      </c>
    </row>
    <row r="119" spans="1:19" x14ac:dyDescent="0.3">
      <c r="A119" s="16">
        <v>137</v>
      </c>
      <c r="B119" s="12">
        <v>117</v>
      </c>
      <c r="C119" s="13" t="s">
        <v>146</v>
      </c>
      <c r="D119" s="14" t="s">
        <v>133</v>
      </c>
      <c r="E119" s="15">
        <v>35442</v>
      </c>
      <c r="F119" s="55">
        <f t="shared" si="9"/>
        <v>65919.28632115548</v>
      </c>
      <c r="G119" s="53">
        <f t="shared" si="10"/>
        <v>62477.873578773208</v>
      </c>
      <c r="H119" s="53">
        <f t="shared" si="11"/>
        <v>3441.4127423822715</v>
      </c>
      <c r="I119" s="22">
        <v>77587</v>
      </c>
      <c r="J119" s="23">
        <v>0.17699999999999999</v>
      </c>
      <c r="K119" s="73">
        <f t="shared" si="12"/>
        <v>75102.3</v>
      </c>
      <c r="L119" s="24">
        <v>2484.6999999999998</v>
      </c>
      <c r="M119" s="25">
        <v>-0.27800000000000002</v>
      </c>
      <c r="N119" s="26">
        <v>48385.599999999999</v>
      </c>
      <c r="O119" s="55">
        <f t="shared" si="13"/>
        <v>79293.914000000004</v>
      </c>
      <c r="P119" s="70">
        <f t="shared" si="14"/>
        <v>117</v>
      </c>
      <c r="Q119" s="53">
        <f t="shared" si="15"/>
        <v>75102.3</v>
      </c>
      <c r="R119" s="53">
        <f t="shared" si="16"/>
        <v>4191.6140000000014</v>
      </c>
      <c r="S119" s="71">
        <f t="shared" si="17"/>
        <v>0.68696985551575707</v>
      </c>
    </row>
    <row r="120" spans="1:19" x14ac:dyDescent="0.3">
      <c r="A120" s="16">
        <v>103</v>
      </c>
      <c r="B120" s="12">
        <v>118</v>
      </c>
      <c r="C120" s="13" t="s">
        <v>147</v>
      </c>
      <c r="D120" s="14" t="s">
        <v>26</v>
      </c>
      <c r="E120" s="15">
        <v>288326</v>
      </c>
      <c r="F120" s="55">
        <f t="shared" si="9"/>
        <v>75314.94140625</v>
      </c>
      <c r="G120" s="53">
        <f t="shared" si="10"/>
        <v>75094.776797196508</v>
      </c>
      <c r="H120" s="53">
        <f t="shared" si="11"/>
        <v>220.16460905349794</v>
      </c>
      <c r="I120" s="22">
        <v>77122.5</v>
      </c>
      <c r="J120" s="23">
        <v>2.4E-2</v>
      </c>
      <c r="K120" s="73">
        <f t="shared" si="12"/>
        <v>76908.5</v>
      </c>
      <c r="L120" s="24">
        <v>214</v>
      </c>
      <c r="M120" s="25">
        <v>-2.8000000000000001E-2</v>
      </c>
      <c r="N120" s="26">
        <v>90293.6</v>
      </c>
      <c r="O120" s="55">
        <f t="shared" si="13"/>
        <v>78819.195000000007</v>
      </c>
      <c r="P120" s="70">
        <f t="shared" si="14"/>
        <v>118</v>
      </c>
      <c r="Q120" s="53">
        <f t="shared" si="15"/>
        <v>76908.5</v>
      </c>
      <c r="R120" s="53">
        <f t="shared" si="16"/>
        <v>1910.695000000007</v>
      </c>
      <c r="S120" s="71">
        <f t="shared" si="17"/>
        <v>7.9284813084112473</v>
      </c>
    </row>
    <row r="121" spans="1:19" x14ac:dyDescent="0.3">
      <c r="A121" s="16">
        <v>111</v>
      </c>
      <c r="B121" s="12">
        <v>119</v>
      </c>
      <c r="C121" s="13" t="s">
        <v>148</v>
      </c>
      <c r="D121" s="14" t="s">
        <v>11</v>
      </c>
      <c r="E121" s="15">
        <v>16901</v>
      </c>
      <c r="F121" s="55">
        <f t="shared" si="9"/>
        <v>72796.091515729277</v>
      </c>
      <c r="G121" s="53">
        <f t="shared" si="10"/>
        <v>71249.689013122392</v>
      </c>
      <c r="H121" s="53">
        <f t="shared" si="11"/>
        <v>1546.4025026068823</v>
      </c>
      <c r="I121" s="22">
        <v>76363.100000000006</v>
      </c>
      <c r="J121" s="23">
        <v>4.9000000000000002E-2</v>
      </c>
      <c r="K121" s="73">
        <f t="shared" si="12"/>
        <v>74880.100000000006</v>
      </c>
      <c r="L121" s="24">
        <v>1483</v>
      </c>
      <c r="M121" s="25">
        <v>-4.1000000000000002E-2</v>
      </c>
      <c r="N121" s="26">
        <v>21240.6</v>
      </c>
      <c r="O121" s="55">
        <f t="shared" si="13"/>
        <v>78043.088200000013</v>
      </c>
      <c r="P121" s="70">
        <f t="shared" si="14"/>
        <v>119</v>
      </c>
      <c r="Q121" s="53">
        <f t="shared" si="15"/>
        <v>74880.100000000006</v>
      </c>
      <c r="R121" s="53">
        <f t="shared" si="16"/>
        <v>3162.9882000000071</v>
      </c>
      <c r="S121" s="71">
        <f t="shared" si="17"/>
        <v>1.1328308833445766</v>
      </c>
    </row>
    <row r="122" spans="1:19" x14ac:dyDescent="0.3">
      <c r="A122" s="16">
        <v>127</v>
      </c>
      <c r="B122" s="12">
        <v>120</v>
      </c>
      <c r="C122" s="13" t="s">
        <v>149</v>
      </c>
      <c r="D122" s="14" t="s">
        <v>150</v>
      </c>
      <c r="E122" s="15">
        <v>208583</v>
      </c>
      <c r="F122" s="55">
        <f t="shared" si="9"/>
        <v>68683.830171635054</v>
      </c>
      <c r="G122" s="53">
        <f t="shared" si="10"/>
        <v>64115.063534545436</v>
      </c>
      <c r="H122" s="53">
        <f t="shared" si="11"/>
        <v>4568.7666370896186</v>
      </c>
      <c r="I122" s="22">
        <v>76033</v>
      </c>
      <c r="J122" s="23">
        <v>0.107</v>
      </c>
      <c r="K122" s="73">
        <f t="shared" si="12"/>
        <v>70884</v>
      </c>
      <c r="L122" s="24">
        <v>5149</v>
      </c>
      <c r="M122" s="25">
        <v>0.127</v>
      </c>
      <c r="N122" s="26">
        <v>91249</v>
      </c>
      <c r="O122" s="55">
        <f t="shared" si="13"/>
        <v>77705.725999999995</v>
      </c>
      <c r="P122" s="70">
        <f t="shared" si="14"/>
        <v>120</v>
      </c>
      <c r="Q122" s="53">
        <f t="shared" si="15"/>
        <v>70884</v>
      </c>
      <c r="R122" s="53">
        <f t="shared" si="16"/>
        <v>6821.7259999999951</v>
      </c>
      <c r="S122" s="71">
        <f t="shared" si="17"/>
        <v>0.32486424548455917</v>
      </c>
    </row>
    <row r="123" spans="1:19" x14ac:dyDescent="0.3">
      <c r="A123" s="16">
        <v>117</v>
      </c>
      <c r="B123" s="12">
        <v>121</v>
      </c>
      <c r="C123" s="13" t="s">
        <v>151</v>
      </c>
      <c r="D123" s="14" t="s">
        <v>11</v>
      </c>
      <c r="E123" s="15">
        <v>198457</v>
      </c>
      <c r="F123" s="55">
        <f t="shared" si="9"/>
        <v>71583.380816714154</v>
      </c>
      <c r="G123" s="53">
        <f t="shared" si="10"/>
        <v>69199.986433319777</v>
      </c>
      <c r="H123" s="53">
        <f t="shared" si="11"/>
        <v>2383.3943833943836</v>
      </c>
      <c r="I123" s="22">
        <v>75377.3</v>
      </c>
      <c r="J123" s="23">
        <v>5.2999999999999999E-2</v>
      </c>
      <c r="K123" s="73">
        <f t="shared" si="12"/>
        <v>73425.3</v>
      </c>
      <c r="L123" s="24">
        <v>1952</v>
      </c>
      <c r="M123" s="25">
        <v>-0.18099999999999999</v>
      </c>
      <c r="N123" s="26">
        <v>150259.29999999999</v>
      </c>
      <c r="O123" s="55">
        <f t="shared" si="13"/>
        <v>77035.600600000005</v>
      </c>
      <c r="P123" s="70">
        <f t="shared" si="14"/>
        <v>121</v>
      </c>
      <c r="Q123" s="53">
        <f t="shared" si="15"/>
        <v>73425.3</v>
      </c>
      <c r="R123" s="53">
        <f t="shared" si="16"/>
        <v>3610.3006000000023</v>
      </c>
      <c r="S123" s="71">
        <f t="shared" si="17"/>
        <v>0.84953924180327989</v>
      </c>
    </row>
    <row r="124" spans="1:19" x14ac:dyDescent="0.3">
      <c r="A124" s="16">
        <v>116</v>
      </c>
      <c r="B124" s="12">
        <v>122</v>
      </c>
      <c r="C124" s="13" t="s">
        <v>152</v>
      </c>
      <c r="D124" s="14" t="s">
        <v>9</v>
      </c>
      <c r="E124" s="15">
        <v>360000</v>
      </c>
      <c r="F124" s="55">
        <f t="shared" si="9"/>
        <v>71904.580152671755</v>
      </c>
      <c r="G124" s="53">
        <f t="shared" si="10"/>
        <v>68970.514218605822</v>
      </c>
      <c r="H124" s="53">
        <f t="shared" si="11"/>
        <v>2934.0659340659345</v>
      </c>
      <c r="I124" s="22">
        <v>75356</v>
      </c>
      <c r="J124" s="23">
        <v>4.8000000000000001E-2</v>
      </c>
      <c r="K124" s="73">
        <f t="shared" si="12"/>
        <v>72419</v>
      </c>
      <c r="L124" s="24">
        <v>2937</v>
      </c>
      <c r="M124" s="25">
        <v>1E-3</v>
      </c>
      <c r="N124" s="26">
        <v>41290</v>
      </c>
      <c r="O124" s="55">
        <f t="shared" si="13"/>
        <v>77013.831999999995</v>
      </c>
      <c r="P124" s="70">
        <f t="shared" si="14"/>
        <v>122</v>
      </c>
      <c r="Q124" s="53">
        <f t="shared" si="15"/>
        <v>72419</v>
      </c>
      <c r="R124" s="53">
        <f t="shared" si="16"/>
        <v>4594.8319999999949</v>
      </c>
      <c r="S124" s="71">
        <f t="shared" si="17"/>
        <v>0.56446441947565373</v>
      </c>
    </row>
    <row r="125" spans="1:19" x14ac:dyDescent="0.3">
      <c r="A125" s="16">
        <v>105</v>
      </c>
      <c r="B125" s="12">
        <v>123</v>
      </c>
      <c r="C125" s="13" t="s">
        <v>153</v>
      </c>
      <c r="D125" s="14" t="s">
        <v>13</v>
      </c>
      <c r="E125" s="15">
        <v>133671</v>
      </c>
      <c r="F125" s="55">
        <f t="shared" si="9"/>
        <v>75260.260260260256</v>
      </c>
      <c r="G125" s="53">
        <f t="shared" si="10"/>
        <v>72021.9853276457</v>
      </c>
      <c r="H125" s="53">
        <f t="shared" si="11"/>
        <v>3238.2749326145549</v>
      </c>
      <c r="I125" s="22">
        <v>75185</v>
      </c>
      <c r="J125" s="23">
        <v>-1E-3</v>
      </c>
      <c r="K125" s="73">
        <f t="shared" si="12"/>
        <v>71580.800000000003</v>
      </c>
      <c r="L125" s="24">
        <v>3604.2</v>
      </c>
      <c r="M125" s="25">
        <v>0.113</v>
      </c>
      <c r="N125" s="26">
        <v>131671.29999999999</v>
      </c>
      <c r="O125" s="55">
        <f t="shared" si="13"/>
        <v>76839.070000000007</v>
      </c>
      <c r="P125" s="70">
        <f t="shared" si="14"/>
        <v>123</v>
      </c>
      <c r="Q125" s="53">
        <f t="shared" si="15"/>
        <v>71580.800000000003</v>
      </c>
      <c r="R125" s="53">
        <f t="shared" si="16"/>
        <v>5258.2700000000041</v>
      </c>
      <c r="S125" s="71">
        <f t="shared" si="17"/>
        <v>0.4589284723378293</v>
      </c>
    </row>
    <row r="126" spans="1:19" x14ac:dyDescent="0.3">
      <c r="A126" s="16">
        <v>119</v>
      </c>
      <c r="B126" s="12">
        <v>124</v>
      </c>
      <c r="C126" s="13" t="s">
        <v>154</v>
      </c>
      <c r="D126" s="14" t="s">
        <v>24</v>
      </c>
      <c r="E126" s="15">
        <v>499018</v>
      </c>
      <c r="F126" s="55">
        <f t="shared" si="9"/>
        <v>70555.879586077135</v>
      </c>
      <c r="G126" s="53">
        <f t="shared" si="10"/>
        <v>67498.701059235682</v>
      </c>
      <c r="H126" s="53">
        <f t="shared" si="11"/>
        <v>3057.1785268414487</v>
      </c>
      <c r="I126" s="22">
        <v>75000.899999999994</v>
      </c>
      <c r="J126" s="23">
        <v>6.3E-2</v>
      </c>
      <c r="K126" s="73">
        <f t="shared" si="12"/>
        <v>72552.099999999991</v>
      </c>
      <c r="L126" s="24">
        <v>2448.8000000000002</v>
      </c>
      <c r="M126" s="25">
        <v>-0.19900000000000001</v>
      </c>
      <c r="N126" s="26">
        <v>57687.199999999997</v>
      </c>
      <c r="O126" s="55">
        <f t="shared" si="13"/>
        <v>76650.919799999989</v>
      </c>
      <c r="P126" s="70">
        <f t="shared" si="14"/>
        <v>124</v>
      </c>
      <c r="Q126" s="53">
        <f t="shared" si="15"/>
        <v>72552.099999999991</v>
      </c>
      <c r="R126" s="53">
        <f t="shared" si="16"/>
        <v>4098.8197999999975</v>
      </c>
      <c r="S126" s="71">
        <f t="shared" si="17"/>
        <v>0.67380749754981917</v>
      </c>
    </row>
    <row r="127" spans="1:19" x14ac:dyDescent="0.3">
      <c r="A127" s="16">
        <v>126</v>
      </c>
      <c r="B127" s="12">
        <v>125</v>
      </c>
      <c r="C127" s="13" t="s">
        <v>155</v>
      </c>
      <c r="D127" s="14" t="s">
        <v>26</v>
      </c>
      <c r="E127" s="15">
        <v>89198</v>
      </c>
      <c r="F127" s="55">
        <f t="shared" si="9"/>
        <v>68705.833333333328</v>
      </c>
      <c r="G127" s="53">
        <f t="shared" si="10"/>
        <v>66503.994454173953</v>
      </c>
      <c r="H127" s="53">
        <f t="shared" si="11"/>
        <v>2201.8388791593698</v>
      </c>
      <c r="I127" s="22">
        <v>74202.3</v>
      </c>
      <c r="J127" s="23">
        <v>0.08</v>
      </c>
      <c r="K127" s="73">
        <f t="shared" si="12"/>
        <v>71687.8</v>
      </c>
      <c r="L127" s="24">
        <v>2514.5</v>
      </c>
      <c r="M127" s="25">
        <v>0.14199999999999999</v>
      </c>
      <c r="N127" s="26">
        <v>712112.7</v>
      </c>
      <c r="O127" s="55">
        <f t="shared" si="13"/>
        <v>75834.750599999999</v>
      </c>
      <c r="P127" s="70">
        <f t="shared" si="14"/>
        <v>125</v>
      </c>
      <c r="Q127" s="53">
        <f t="shared" si="15"/>
        <v>71687.8</v>
      </c>
      <c r="R127" s="53">
        <f t="shared" si="16"/>
        <v>4146.9505999999965</v>
      </c>
      <c r="S127" s="71">
        <f t="shared" si="17"/>
        <v>0.64921479419367523</v>
      </c>
    </row>
    <row r="128" spans="1:19" x14ac:dyDescent="0.3">
      <c r="A128" s="16">
        <v>104</v>
      </c>
      <c r="B128" s="12">
        <v>126</v>
      </c>
      <c r="C128" s="13" t="s">
        <v>156</v>
      </c>
      <c r="D128" s="14" t="s">
        <v>39</v>
      </c>
      <c r="E128" s="15">
        <v>160301</v>
      </c>
      <c r="F128" s="55">
        <f t="shared" si="9"/>
        <v>75273.197969543151</v>
      </c>
      <c r="G128" s="53">
        <f t="shared" si="10"/>
        <v>73669.119022174724</v>
      </c>
      <c r="H128" s="53">
        <f t="shared" si="11"/>
        <v>1604.0789473684208</v>
      </c>
      <c r="I128" s="22">
        <v>74144.100000000006</v>
      </c>
      <c r="J128" s="23">
        <v>-1.4999999999999999E-2</v>
      </c>
      <c r="K128" s="73">
        <f t="shared" si="12"/>
        <v>72925</v>
      </c>
      <c r="L128" s="24">
        <v>1219.0999999999999</v>
      </c>
      <c r="M128" s="25">
        <v>-0.24</v>
      </c>
      <c r="N128" s="26">
        <v>175681.4</v>
      </c>
      <c r="O128" s="55">
        <f t="shared" si="13"/>
        <v>75775.270200000014</v>
      </c>
      <c r="P128" s="70">
        <f t="shared" si="14"/>
        <v>126</v>
      </c>
      <c r="Q128" s="53">
        <f t="shared" si="15"/>
        <v>72925</v>
      </c>
      <c r="R128" s="53">
        <f t="shared" si="16"/>
        <v>2850.2702000000136</v>
      </c>
      <c r="S128" s="71">
        <f t="shared" si="17"/>
        <v>1.3380118119924647</v>
      </c>
    </row>
    <row r="129" spans="1:19" x14ac:dyDescent="0.3">
      <c r="A129" s="16">
        <v>118</v>
      </c>
      <c r="B129" s="12">
        <v>127</v>
      </c>
      <c r="C129" s="13" t="s">
        <v>157</v>
      </c>
      <c r="D129" s="14" t="s">
        <v>13</v>
      </c>
      <c r="E129" s="15">
        <v>225000</v>
      </c>
      <c r="F129" s="55">
        <f t="shared" si="9"/>
        <v>70912.82296650717</v>
      </c>
      <c r="G129" s="53">
        <f t="shared" si="10"/>
        <v>68864.420255955381</v>
      </c>
      <c r="H129" s="53">
        <f t="shared" si="11"/>
        <v>2048.4027105517912</v>
      </c>
      <c r="I129" s="22">
        <v>74103.899999999994</v>
      </c>
      <c r="J129" s="23">
        <v>4.4999999999999998E-2</v>
      </c>
      <c r="K129" s="73">
        <f t="shared" si="12"/>
        <v>71987.899999999994</v>
      </c>
      <c r="L129" s="24">
        <v>2116</v>
      </c>
      <c r="M129" s="25">
        <v>3.3000000000000002E-2</v>
      </c>
      <c r="N129" s="26">
        <v>38097.300000000003</v>
      </c>
      <c r="O129" s="55">
        <f t="shared" si="13"/>
        <v>75734.185799999992</v>
      </c>
      <c r="P129" s="70">
        <f t="shared" si="14"/>
        <v>127</v>
      </c>
      <c r="Q129" s="53">
        <f t="shared" si="15"/>
        <v>71987.899999999994</v>
      </c>
      <c r="R129" s="53">
        <f t="shared" si="16"/>
        <v>3746.2857999999978</v>
      </c>
      <c r="S129" s="71">
        <f t="shared" si="17"/>
        <v>0.77045642722117103</v>
      </c>
    </row>
    <row r="130" spans="1:19" x14ac:dyDescent="0.3">
      <c r="A130" s="16">
        <v>106</v>
      </c>
      <c r="B130" s="12">
        <v>128</v>
      </c>
      <c r="C130" s="13" t="s">
        <v>158</v>
      </c>
      <c r="D130" s="14" t="s">
        <v>9</v>
      </c>
      <c r="E130" s="15">
        <v>6621</v>
      </c>
      <c r="F130" s="55">
        <f t="shared" si="9"/>
        <v>74643.002028397561</v>
      </c>
      <c r="G130" s="53">
        <f t="shared" si="10"/>
        <v>69018.763295145429</v>
      </c>
      <c r="H130" s="53">
        <f t="shared" si="11"/>
        <v>5624.2387332521321</v>
      </c>
      <c r="I130" s="22">
        <v>73598</v>
      </c>
      <c r="J130" s="23">
        <v>-1.4E-2</v>
      </c>
      <c r="K130" s="73">
        <f t="shared" si="12"/>
        <v>64363</v>
      </c>
      <c r="L130" s="24">
        <v>9235</v>
      </c>
      <c r="M130" s="25">
        <v>0.64200000000000002</v>
      </c>
      <c r="N130" s="26">
        <v>2063060</v>
      </c>
      <c r="O130" s="55">
        <f t="shared" si="13"/>
        <v>75217.156000000003</v>
      </c>
      <c r="P130" s="70">
        <f t="shared" si="14"/>
        <v>128</v>
      </c>
      <c r="Q130" s="53">
        <f t="shared" si="15"/>
        <v>64363</v>
      </c>
      <c r="R130" s="53">
        <f t="shared" si="16"/>
        <v>10854.156000000003</v>
      </c>
      <c r="S130" s="71">
        <f t="shared" si="17"/>
        <v>0.17532820790471063</v>
      </c>
    </row>
    <row r="131" spans="1:19" x14ac:dyDescent="0.3">
      <c r="A131" s="16">
        <v>124</v>
      </c>
      <c r="B131" s="12">
        <v>129</v>
      </c>
      <c r="C131" s="13" t="s">
        <v>159</v>
      </c>
      <c r="D131" s="14" t="s">
        <v>11</v>
      </c>
      <c r="E131" s="15">
        <v>127163</v>
      </c>
      <c r="F131" s="55">
        <f t="shared" si="9"/>
        <v>69614.367816091952</v>
      </c>
      <c r="G131" s="53">
        <f t="shared" si="10"/>
        <v>68059.551952069291</v>
      </c>
      <c r="H131" s="53">
        <f t="shared" si="11"/>
        <v>1554.8158640226629</v>
      </c>
      <c r="I131" s="22">
        <v>72677.399999999994</v>
      </c>
      <c r="J131" s="23">
        <v>4.3999999999999997E-2</v>
      </c>
      <c r="K131" s="73">
        <f t="shared" si="12"/>
        <v>71579.7</v>
      </c>
      <c r="L131" s="24">
        <v>1097.7</v>
      </c>
      <c r="M131" s="25">
        <v>-0.29399999999999998</v>
      </c>
      <c r="N131" s="26">
        <v>66789.5</v>
      </c>
      <c r="O131" s="55">
        <f t="shared" si="13"/>
        <v>74276.30279999999</v>
      </c>
      <c r="P131" s="70">
        <f t="shared" si="14"/>
        <v>129</v>
      </c>
      <c r="Q131" s="53">
        <f t="shared" si="15"/>
        <v>71579.7</v>
      </c>
      <c r="R131" s="53">
        <f t="shared" si="16"/>
        <v>2696.6027999999933</v>
      </c>
      <c r="S131" s="71">
        <f t="shared" si="17"/>
        <v>1.4565936048100512</v>
      </c>
    </row>
    <row r="132" spans="1:19" x14ac:dyDescent="0.3">
      <c r="A132" s="16">
        <v>163</v>
      </c>
      <c r="B132" s="12">
        <v>130</v>
      </c>
      <c r="C132" s="13" t="s">
        <v>160</v>
      </c>
      <c r="D132" s="14" t="s">
        <v>161</v>
      </c>
      <c r="E132" s="15">
        <v>26613</v>
      </c>
      <c r="F132" s="55">
        <f t="shared" ref="F132:F195" si="18">I132/(1+J132)</f>
        <v>58834.174125305122</v>
      </c>
      <c r="G132" s="53">
        <f t="shared" ref="G132:G195" si="19">F132-H132</f>
        <v>54850.948318853509</v>
      </c>
      <c r="H132" s="53">
        <f t="shared" ref="H132:H195" si="20">L132/(1+M132)</f>
        <v>3983.2258064516132</v>
      </c>
      <c r="I132" s="22">
        <v>72307.199999999997</v>
      </c>
      <c r="J132" s="23">
        <v>0.22900000000000001</v>
      </c>
      <c r="K132" s="73">
        <f t="shared" ref="K132:K195" si="21">I132-L132</f>
        <v>68602.8</v>
      </c>
      <c r="L132" s="24">
        <v>3704.4</v>
      </c>
      <c r="M132" s="25">
        <v>-7.0000000000000007E-2</v>
      </c>
      <c r="N132" s="26">
        <v>72348.399999999994</v>
      </c>
      <c r="O132" s="55">
        <f t="shared" ref="O132:O195" si="22">I132*(1+$V$3)</f>
        <v>73897.958400000003</v>
      </c>
      <c r="P132" s="70">
        <f t="shared" ref="P132:P195" si="23">_xlfn.RANK.EQ(O132,$O$3:$O$502,0)</f>
        <v>130</v>
      </c>
      <c r="Q132" s="53">
        <f t="shared" ref="Q132:Q195" si="24">IF(I132&gt;166000,(K132*(1+$W$5)),(K132*(1+$W$6)))</f>
        <v>68602.8</v>
      </c>
      <c r="R132" s="53">
        <f t="shared" ref="R132:R195" si="25">O132-Q132</f>
        <v>5295.1584000000003</v>
      </c>
      <c r="S132" s="71">
        <f t="shared" ref="S132:S195" si="26">(R132-L132)/ABS(L132)</f>
        <v>0.4294240362811792</v>
      </c>
    </row>
    <row r="133" spans="1:19" x14ac:dyDescent="0.3">
      <c r="A133" s="16">
        <v>114</v>
      </c>
      <c r="B133" s="12">
        <v>131</v>
      </c>
      <c r="C133" s="13" t="s">
        <v>162</v>
      </c>
      <c r="D133" s="14" t="s">
        <v>26</v>
      </c>
      <c r="E133" s="15">
        <v>271869</v>
      </c>
      <c r="F133" s="55">
        <f t="shared" si="18"/>
        <v>72034.331337325348</v>
      </c>
      <c r="G133" s="53">
        <f t="shared" si="19"/>
        <v>69903.990522695254</v>
      </c>
      <c r="H133" s="53">
        <f t="shared" si="20"/>
        <v>2130.3408146300912</v>
      </c>
      <c r="I133" s="22">
        <v>72178.399999999994</v>
      </c>
      <c r="J133" s="23">
        <v>2E-3</v>
      </c>
      <c r="K133" s="73">
        <f t="shared" si="21"/>
        <v>69615.599999999991</v>
      </c>
      <c r="L133" s="24">
        <v>2562.8000000000002</v>
      </c>
      <c r="M133" s="25">
        <v>0.20300000000000001</v>
      </c>
      <c r="N133" s="26">
        <v>54341.1</v>
      </c>
      <c r="O133" s="55">
        <f t="shared" si="22"/>
        <v>73766.324800000002</v>
      </c>
      <c r="P133" s="70">
        <f t="shared" si="23"/>
        <v>131</v>
      </c>
      <c r="Q133" s="53">
        <f t="shared" si="24"/>
        <v>69615.599999999991</v>
      </c>
      <c r="R133" s="53">
        <f t="shared" si="25"/>
        <v>4150.7248000000109</v>
      </c>
      <c r="S133" s="71">
        <f t="shared" si="26"/>
        <v>0.6196054315592362</v>
      </c>
    </row>
    <row r="134" spans="1:19" x14ac:dyDescent="0.3">
      <c r="A134" s="16">
        <v>138</v>
      </c>
      <c r="B134" s="12">
        <v>132</v>
      </c>
      <c r="C134" s="13" t="s">
        <v>163</v>
      </c>
      <c r="D134" s="14" t="s">
        <v>9</v>
      </c>
      <c r="E134" s="15">
        <v>364575</v>
      </c>
      <c r="F134" s="55">
        <f t="shared" si="18"/>
        <v>65867.094408799268</v>
      </c>
      <c r="G134" s="53">
        <f t="shared" si="19"/>
        <v>60958.282933389433</v>
      </c>
      <c r="H134" s="53">
        <f t="shared" si="20"/>
        <v>4908.811475409836</v>
      </c>
      <c r="I134" s="22">
        <v>71861</v>
      </c>
      <c r="J134" s="23">
        <v>9.0999999999999998E-2</v>
      </c>
      <c r="K134" s="73">
        <f t="shared" si="21"/>
        <v>67070</v>
      </c>
      <c r="L134" s="24">
        <v>4791</v>
      </c>
      <c r="M134" s="25">
        <v>-2.4E-2</v>
      </c>
      <c r="N134" s="26">
        <v>50016</v>
      </c>
      <c r="O134" s="55">
        <f t="shared" si="22"/>
        <v>73441.941999999995</v>
      </c>
      <c r="P134" s="70">
        <f t="shared" si="23"/>
        <v>132</v>
      </c>
      <c r="Q134" s="53">
        <f t="shared" si="24"/>
        <v>67070</v>
      </c>
      <c r="R134" s="53">
        <f t="shared" si="25"/>
        <v>6371.9419999999955</v>
      </c>
      <c r="S134" s="71">
        <f t="shared" si="26"/>
        <v>0.32998163222709154</v>
      </c>
    </row>
    <row r="135" spans="1:19" x14ac:dyDescent="0.3">
      <c r="A135" s="16">
        <v>128</v>
      </c>
      <c r="B135" s="12">
        <v>133</v>
      </c>
      <c r="C135" s="13" t="s">
        <v>164</v>
      </c>
      <c r="D135" s="14" t="s">
        <v>9</v>
      </c>
      <c r="E135" s="15">
        <v>245000</v>
      </c>
      <c r="F135" s="55">
        <f t="shared" si="18"/>
        <v>68632.338787295477</v>
      </c>
      <c r="G135" s="53">
        <f t="shared" si="19"/>
        <v>65183.754584612914</v>
      </c>
      <c r="H135" s="53">
        <f t="shared" si="20"/>
        <v>3448.584202682563</v>
      </c>
      <c r="I135" s="22">
        <v>71309</v>
      </c>
      <c r="J135" s="23">
        <v>3.9E-2</v>
      </c>
      <c r="K135" s="73">
        <f t="shared" si="21"/>
        <v>68995</v>
      </c>
      <c r="L135" s="24">
        <v>2314</v>
      </c>
      <c r="M135" s="25">
        <v>-0.32900000000000001</v>
      </c>
      <c r="N135" s="26">
        <v>34508</v>
      </c>
      <c r="O135" s="55">
        <f t="shared" si="22"/>
        <v>72877.797999999995</v>
      </c>
      <c r="P135" s="70">
        <f t="shared" si="23"/>
        <v>133</v>
      </c>
      <c r="Q135" s="53">
        <f t="shared" si="24"/>
        <v>68995</v>
      </c>
      <c r="R135" s="53">
        <f t="shared" si="25"/>
        <v>3882.7979999999952</v>
      </c>
      <c r="S135" s="71">
        <f t="shared" si="26"/>
        <v>0.67795937770094872</v>
      </c>
    </row>
    <row r="136" spans="1:19" x14ac:dyDescent="0.3">
      <c r="A136" s="16">
        <v>122</v>
      </c>
      <c r="B136" s="12">
        <v>134</v>
      </c>
      <c r="C136" s="13" t="s">
        <v>165</v>
      </c>
      <c r="D136" s="14" t="s">
        <v>11</v>
      </c>
      <c r="E136" s="15">
        <v>117842</v>
      </c>
      <c r="F136" s="55">
        <f t="shared" si="18"/>
        <v>69690.117416829744</v>
      </c>
      <c r="G136" s="53">
        <f t="shared" si="19"/>
        <v>69296.411123123456</v>
      </c>
      <c r="H136" s="53">
        <f t="shared" si="20"/>
        <v>393.70629370629371</v>
      </c>
      <c r="I136" s="22">
        <v>71223.3</v>
      </c>
      <c r="J136" s="23">
        <v>2.1999999999999999E-2</v>
      </c>
      <c r="K136" s="73">
        <f t="shared" si="21"/>
        <v>70885.5</v>
      </c>
      <c r="L136" s="24">
        <v>337.8</v>
      </c>
      <c r="M136" s="25">
        <v>-0.14199999999999999</v>
      </c>
      <c r="N136" s="26">
        <v>81657.399999999994</v>
      </c>
      <c r="O136" s="55">
        <f t="shared" si="22"/>
        <v>72790.212599999999</v>
      </c>
      <c r="P136" s="70">
        <f t="shared" si="23"/>
        <v>134</v>
      </c>
      <c r="Q136" s="53">
        <f t="shared" si="24"/>
        <v>70885.5</v>
      </c>
      <c r="R136" s="53">
        <f t="shared" si="25"/>
        <v>1904.7125999999989</v>
      </c>
      <c r="S136" s="71">
        <f t="shared" si="26"/>
        <v>4.6385808170515066</v>
      </c>
    </row>
    <row r="137" spans="1:19" x14ac:dyDescent="0.3">
      <c r="A137" s="16">
        <v>146</v>
      </c>
      <c r="B137" s="12">
        <v>135</v>
      </c>
      <c r="C137" s="13" t="s">
        <v>166</v>
      </c>
      <c r="D137" s="14" t="s">
        <v>9</v>
      </c>
      <c r="E137" s="15">
        <v>107400</v>
      </c>
      <c r="F137" s="55">
        <f t="shared" si="18"/>
        <v>62752.87865367582</v>
      </c>
      <c r="G137" s="53">
        <f t="shared" si="19"/>
        <v>53152.787454405414</v>
      </c>
      <c r="H137" s="53">
        <f t="shared" si="20"/>
        <v>9600.0911992704059</v>
      </c>
      <c r="I137" s="22">
        <v>70848</v>
      </c>
      <c r="J137" s="23">
        <v>0.129</v>
      </c>
      <c r="K137" s="73">
        <f t="shared" si="21"/>
        <v>49795</v>
      </c>
      <c r="L137" s="24">
        <v>21053</v>
      </c>
      <c r="M137" s="25">
        <v>1.1930000000000001</v>
      </c>
      <c r="N137" s="26">
        <v>127963</v>
      </c>
      <c r="O137" s="55">
        <f t="shared" si="22"/>
        <v>72406.656000000003</v>
      </c>
      <c r="P137" s="70">
        <f t="shared" si="23"/>
        <v>135</v>
      </c>
      <c r="Q137" s="53">
        <f t="shared" si="24"/>
        <v>49795</v>
      </c>
      <c r="R137" s="53">
        <f t="shared" si="25"/>
        <v>22611.656000000003</v>
      </c>
      <c r="S137" s="71">
        <f t="shared" si="26"/>
        <v>7.4034864389873306E-2</v>
      </c>
    </row>
    <row r="138" spans="1:19" x14ac:dyDescent="0.3">
      <c r="A138" s="16">
        <v>123</v>
      </c>
      <c r="B138" s="12">
        <v>136</v>
      </c>
      <c r="C138" s="13" t="s">
        <v>167</v>
      </c>
      <c r="D138" s="14" t="s">
        <v>9</v>
      </c>
      <c r="E138" s="15">
        <v>565802</v>
      </c>
      <c r="F138" s="55">
        <f t="shared" si="18"/>
        <v>69615.763546798029</v>
      </c>
      <c r="G138" s="53" t="e">
        <f t="shared" si="19"/>
        <v>#VALUE!</v>
      </c>
      <c r="H138" s="53" t="e">
        <f t="shared" si="20"/>
        <v>#VALUE!</v>
      </c>
      <c r="I138" s="22">
        <v>70660</v>
      </c>
      <c r="J138" s="23">
        <v>1.4999999999999999E-2</v>
      </c>
      <c r="K138" s="73">
        <f t="shared" si="21"/>
        <v>74573</v>
      </c>
      <c r="L138" s="24">
        <v>-3913</v>
      </c>
      <c r="M138" s="25" t="s">
        <v>15</v>
      </c>
      <c r="N138" s="26">
        <v>26688</v>
      </c>
      <c r="O138" s="55">
        <f t="shared" si="22"/>
        <v>72214.52</v>
      </c>
      <c r="P138" s="70">
        <f t="shared" si="23"/>
        <v>136</v>
      </c>
      <c r="Q138" s="53">
        <f t="shared" si="24"/>
        <v>74573</v>
      </c>
      <c r="R138" s="53">
        <f t="shared" si="25"/>
        <v>-2358.4799999999959</v>
      </c>
      <c r="S138" s="71">
        <f t="shared" si="26"/>
        <v>0.39727063634040483</v>
      </c>
    </row>
    <row r="139" spans="1:19" x14ac:dyDescent="0.3">
      <c r="A139" s="16">
        <v>149</v>
      </c>
      <c r="B139" s="12">
        <v>137</v>
      </c>
      <c r="C139" s="13" t="s">
        <v>168</v>
      </c>
      <c r="D139" s="14" t="s">
        <v>11</v>
      </c>
      <c r="E139" s="15">
        <v>287500</v>
      </c>
      <c r="F139" s="55">
        <f t="shared" si="18"/>
        <v>61335.937500000007</v>
      </c>
      <c r="G139" s="53">
        <f t="shared" si="19"/>
        <v>58111.361228813563</v>
      </c>
      <c r="H139" s="53">
        <f t="shared" si="20"/>
        <v>3224.5762711864409</v>
      </c>
      <c r="I139" s="22">
        <v>70659</v>
      </c>
      <c r="J139" s="23">
        <v>0.152</v>
      </c>
      <c r="K139" s="73">
        <f t="shared" si="21"/>
        <v>66093</v>
      </c>
      <c r="L139" s="24">
        <v>4566</v>
      </c>
      <c r="M139" s="25">
        <v>0.41599999999999998</v>
      </c>
      <c r="N139" s="26">
        <v>986297</v>
      </c>
      <c r="O139" s="55">
        <f t="shared" si="22"/>
        <v>72213.498000000007</v>
      </c>
      <c r="P139" s="70">
        <f t="shared" si="23"/>
        <v>137</v>
      </c>
      <c r="Q139" s="53">
        <f t="shared" si="24"/>
        <v>66093</v>
      </c>
      <c r="R139" s="53">
        <f t="shared" si="25"/>
        <v>6120.4980000000069</v>
      </c>
      <c r="S139" s="71">
        <f t="shared" si="26"/>
        <v>0.34045072273324722</v>
      </c>
    </row>
    <row r="140" spans="1:19" x14ac:dyDescent="0.3">
      <c r="A140" s="16">
        <v>230</v>
      </c>
      <c r="B140" s="12">
        <v>138</v>
      </c>
      <c r="C140" s="13" t="s">
        <v>169</v>
      </c>
      <c r="D140" s="14" t="s">
        <v>11</v>
      </c>
      <c r="E140" s="15">
        <v>131694</v>
      </c>
      <c r="F140" s="55">
        <f t="shared" si="18"/>
        <v>46004.503916449081</v>
      </c>
      <c r="G140" s="53">
        <f t="shared" si="19"/>
        <v>42399.529426653164</v>
      </c>
      <c r="H140" s="53">
        <f t="shared" si="20"/>
        <v>3604.9744897959185</v>
      </c>
      <c r="I140" s="22">
        <v>70478.899999999994</v>
      </c>
      <c r="J140" s="23">
        <v>0.53200000000000003</v>
      </c>
      <c r="K140" s="73">
        <f t="shared" si="21"/>
        <v>64826.299999999996</v>
      </c>
      <c r="L140" s="24">
        <v>5652.6</v>
      </c>
      <c r="M140" s="25">
        <v>0.56799999999999995</v>
      </c>
      <c r="N140" s="26">
        <v>273829</v>
      </c>
      <c r="O140" s="55">
        <f t="shared" si="22"/>
        <v>72029.435799999992</v>
      </c>
      <c r="P140" s="70">
        <f t="shared" si="23"/>
        <v>138</v>
      </c>
      <c r="Q140" s="53">
        <f t="shared" si="24"/>
        <v>64826.299999999996</v>
      </c>
      <c r="R140" s="53">
        <f t="shared" si="25"/>
        <v>7203.1357999999964</v>
      </c>
      <c r="S140" s="71">
        <f t="shared" si="26"/>
        <v>0.27430488624703603</v>
      </c>
    </row>
    <row r="141" spans="1:19" x14ac:dyDescent="0.3">
      <c r="A141" s="16">
        <v>181</v>
      </c>
      <c r="B141" s="12">
        <v>139</v>
      </c>
      <c r="C141" s="13" t="s">
        <v>170</v>
      </c>
      <c r="D141" s="14" t="s">
        <v>11</v>
      </c>
      <c r="E141" s="15">
        <v>178927</v>
      </c>
      <c r="F141" s="55">
        <f t="shared" si="18"/>
        <v>53978.052550231841</v>
      </c>
      <c r="G141" s="53" t="e">
        <f t="shared" si="19"/>
        <v>#VALUE!</v>
      </c>
      <c r="H141" s="53" t="e">
        <f t="shared" si="20"/>
        <v>#VALUE!</v>
      </c>
      <c r="I141" s="22">
        <v>69847.600000000006</v>
      </c>
      <c r="J141" s="23">
        <v>0.29399999999999998</v>
      </c>
      <c r="K141" s="73">
        <f t="shared" si="21"/>
        <v>70224.3</v>
      </c>
      <c r="L141" s="24">
        <v>-376.7</v>
      </c>
      <c r="M141" s="25" t="s">
        <v>15</v>
      </c>
      <c r="N141" s="26">
        <v>30465.200000000001</v>
      </c>
      <c r="O141" s="55">
        <f t="shared" si="22"/>
        <v>71384.247200000013</v>
      </c>
      <c r="P141" s="70">
        <f t="shared" si="23"/>
        <v>139</v>
      </c>
      <c r="Q141" s="53">
        <f t="shared" si="24"/>
        <v>70224.3</v>
      </c>
      <c r="R141" s="53">
        <f t="shared" si="25"/>
        <v>1159.9472000000096</v>
      </c>
      <c r="S141" s="71">
        <f t="shared" si="26"/>
        <v>4.0792333421821336</v>
      </c>
    </row>
    <row r="142" spans="1:19" x14ac:dyDescent="0.3">
      <c r="A142" s="16">
        <v>140</v>
      </c>
      <c r="B142" s="12">
        <v>140</v>
      </c>
      <c r="C142" s="13" t="s">
        <v>171</v>
      </c>
      <c r="D142" s="14" t="s">
        <v>11</v>
      </c>
      <c r="E142" s="15">
        <v>210507</v>
      </c>
      <c r="F142" s="55">
        <f t="shared" si="18"/>
        <v>64640.695488721802</v>
      </c>
      <c r="G142" s="53">
        <f t="shared" si="19"/>
        <v>63783.197707000414</v>
      </c>
      <c r="H142" s="53">
        <f t="shared" si="20"/>
        <v>857.49778172138417</v>
      </c>
      <c r="I142" s="22">
        <v>68777.7</v>
      </c>
      <c r="J142" s="23">
        <v>6.4000000000000001E-2</v>
      </c>
      <c r="K142" s="73">
        <f t="shared" si="21"/>
        <v>67811.3</v>
      </c>
      <c r="L142" s="24">
        <v>966.4</v>
      </c>
      <c r="M142" s="25">
        <v>0.127</v>
      </c>
      <c r="N142" s="26">
        <v>57675.4</v>
      </c>
      <c r="O142" s="55">
        <f t="shared" si="22"/>
        <v>70290.809399999998</v>
      </c>
      <c r="P142" s="70">
        <f t="shared" si="23"/>
        <v>140</v>
      </c>
      <c r="Q142" s="53">
        <f t="shared" si="24"/>
        <v>67811.3</v>
      </c>
      <c r="R142" s="53">
        <f t="shared" si="25"/>
        <v>2479.5093999999954</v>
      </c>
      <c r="S142" s="71">
        <f t="shared" si="26"/>
        <v>1.5657175082781409</v>
      </c>
    </row>
    <row r="143" spans="1:19" x14ac:dyDescent="0.3">
      <c r="A143" s="16">
        <v>141</v>
      </c>
      <c r="B143" s="12">
        <v>141</v>
      </c>
      <c r="C143" s="13" t="s">
        <v>172</v>
      </c>
      <c r="D143" s="14" t="s">
        <v>11</v>
      </c>
      <c r="E143" s="15">
        <v>403014</v>
      </c>
      <c r="F143" s="55">
        <f t="shared" si="18"/>
        <v>63975.325884543759</v>
      </c>
      <c r="G143" s="53">
        <f t="shared" si="19"/>
        <v>62156.090911866166</v>
      </c>
      <c r="H143" s="53">
        <f t="shared" si="20"/>
        <v>1819.2349726775954</v>
      </c>
      <c r="I143" s="22">
        <v>68709.5</v>
      </c>
      <c r="J143" s="23">
        <v>7.3999999999999996E-2</v>
      </c>
      <c r="K143" s="73">
        <f t="shared" si="21"/>
        <v>67044.899999999994</v>
      </c>
      <c r="L143" s="24">
        <v>1664.6</v>
      </c>
      <c r="M143" s="25">
        <v>-8.5000000000000006E-2</v>
      </c>
      <c r="N143" s="26">
        <v>122945.9</v>
      </c>
      <c r="O143" s="55">
        <f t="shared" si="22"/>
        <v>70221.108999999997</v>
      </c>
      <c r="P143" s="70">
        <f t="shared" si="23"/>
        <v>141</v>
      </c>
      <c r="Q143" s="53">
        <f t="shared" si="24"/>
        <v>67044.899999999994</v>
      </c>
      <c r="R143" s="53">
        <f t="shared" si="25"/>
        <v>3176.2090000000026</v>
      </c>
      <c r="S143" s="71">
        <f t="shared" si="26"/>
        <v>0.90809143337738962</v>
      </c>
    </row>
    <row r="144" spans="1:19" x14ac:dyDescent="0.3">
      <c r="A144" s="16">
        <v>136</v>
      </c>
      <c r="B144" s="12">
        <v>142</v>
      </c>
      <c r="C144" s="13" t="s">
        <v>173</v>
      </c>
      <c r="D144" s="14" t="s">
        <v>9</v>
      </c>
      <c r="E144" s="15">
        <v>48000</v>
      </c>
      <c r="F144" s="55">
        <f t="shared" si="18"/>
        <v>66154.819863680634</v>
      </c>
      <c r="G144" s="53">
        <f t="shared" si="19"/>
        <v>62146.212664932587</v>
      </c>
      <c r="H144" s="53">
        <f t="shared" si="20"/>
        <v>4008.6071987480436</v>
      </c>
      <c r="I144" s="22">
        <v>67941</v>
      </c>
      <c r="J144" s="23">
        <v>2.7E-2</v>
      </c>
      <c r="K144" s="73">
        <f t="shared" si="21"/>
        <v>62818</v>
      </c>
      <c r="L144" s="24">
        <v>5123</v>
      </c>
      <c r="M144" s="25">
        <v>0.27800000000000002</v>
      </c>
      <c r="N144" s="26">
        <v>687538</v>
      </c>
      <c r="O144" s="55">
        <f t="shared" si="22"/>
        <v>69435.702000000005</v>
      </c>
      <c r="P144" s="70">
        <f t="shared" si="23"/>
        <v>142</v>
      </c>
      <c r="Q144" s="53">
        <f t="shared" si="24"/>
        <v>62818</v>
      </c>
      <c r="R144" s="53">
        <f t="shared" si="25"/>
        <v>6617.7020000000048</v>
      </c>
      <c r="S144" s="71">
        <f t="shared" si="26"/>
        <v>0.29176302947491795</v>
      </c>
    </row>
    <row r="145" spans="1:19" x14ac:dyDescent="0.3">
      <c r="A145" s="16">
        <v>134</v>
      </c>
      <c r="B145" s="12">
        <v>143</v>
      </c>
      <c r="C145" s="13" t="s">
        <v>174</v>
      </c>
      <c r="D145" s="14" t="s">
        <v>39</v>
      </c>
      <c r="E145" s="15">
        <v>183002</v>
      </c>
      <c r="F145" s="55">
        <f t="shared" si="18"/>
        <v>66240.566959921809</v>
      </c>
      <c r="G145" s="53">
        <f t="shared" si="19"/>
        <v>60475.921989507609</v>
      </c>
      <c r="H145" s="53">
        <f t="shared" si="20"/>
        <v>5764.6449704142015</v>
      </c>
      <c r="I145" s="22">
        <v>67764.100000000006</v>
      </c>
      <c r="J145" s="23">
        <v>2.3E-2</v>
      </c>
      <c r="K145" s="73">
        <f t="shared" si="21"/>
        <v>63867.200000000004</v>
      </c>
      <c r="L145" s="24">
        <v>3896.9</v>
      </c>
      <c r="M145" s="25">
        <v>-0.32400000000000001</v>
      </c>
      <c r="N145" s="26">
        <v>131440.4</v>
      </c>
      <c r="O145" s="55">
        <f t="shared" si="22"/>
        <v>69254.910200000013</v>
      </c>
      <c r="P145" s="70">
        <f t="shared" si="23"/>
        <v>143</v>
      </c>
      <c r="Q145" s="53">
        <f t="shared" si="24"/>
        <v>63867.200000000004</v>
      </c>
      <c r="R145" s="53">
        <f t="shared" si="25"/>
        <v>5387.7102000000086</v>
      </c>
      <c r="S145" s="71">
        <f t="shared" si="26"/>
        <v>0.38256311427031964</v>
      </c>
    </row>
    <row r="146" spans="1:19" x14ac:dyDescent="0.3">
      <c r="A146" s="16">
        <v>167</v>
      </c>
      <c r="B146" s="12">
        <v>144</v>
      </c>
      <c r="C146" s="13" t="s">
        <v>175</v>
      </c>
      <c r="D146" s="14" t="s">
        <v>11</v>
      </c>
      <c r="E146" s="15">
        <v>138652</v>
      </c>
      <c r="F146" s="55">
        <f t="shared" si="18"/>
        <v>58001.290877796906</v>
      </c>
      <c r="G146" s="53" t="e">
        <f t="shared" si="19"/>
        <v>#VALUE!</v>
      </c>
      <c r="H146" s="53" t="e">
        <f t="shared" si="20"/>
        <v>#VALUE!</v>
      </c>
      <c r="I146" s="22">
        <v>67397.5</v>
      </c>
      <c r="J146" s="23">
        <v>0.16200000000000001</v>
      </c>
      <c r="K146" s="73">
        <f t="shared" si="21"/>
        <v>69605.100000000006</v>
      </c>
      <c r="L146" s="24">
        <v>-2207.6</v>
      </c>
      <c r="M146" s="25" t="s">
        <v>15</v>
      </c>
      <c r="N146" s="26">
        <v>116353.60000000001</v>
      </c>
      <c r="O146" s="55">
        <f t="shared" si="22"/>
        <v>68880.244999999995</v>
      </c>
      <c r="P146" s="70">
        <f t="shared" si="23"/>
        <v>144</v>
      </c>
      <c r="Q146" s="53">
        <f t="shared" si="24"/>
        <v>69605.100000000006</v>
      </c>
      <c r="R146" s="53">
        <f t="shared" si="25"/>
        <v>-724.85500000001048</v>
      </c>
      <c r="S146" s="71">
        <f t="shared" si="26"/>
        <v>0.67165473817720123</v>
      </c>
    </row>
    <row r="147" spans="1:19" x14ac:dyDescent="0.3">
      <c r="A147" s="16">
        <v>120</v>
      </c>
      <c r="B147" s="12">
        <v>145</v>
      </c>
      <c r="C147" s="13" t="s">
        <v>176</v>
      </c>
      <c r="D147" s="14" t="s">
        <v>24</v>
      </c>
      <c r="E147" s="15">
        <v>41410</v>
      </c>
      <c r="F147" s="55">
        <f t="shared" si="18"/>
        <v>70173.173277661786</v>
      </c>
      <c r="G147" s="53">
        <f t="shared" si="19"/>
        <v>69750.441071118141</v>
      </c>
      <c r="H147" s="53">
        <f t="shared" si="20"/>
        <v>422.73220654365014</v>
      </c>
      <c r="I147" s="22">
        <v>67225.899999999994</v>
      </c>
      <c r="J147" s="23">
        <v>-4.2000000000000003E-2</v>
      </c>
      <c r="K147" s="73">
        <f t="shared" si="21"/>
        <v>64499.7</v>
      </c>
      <c r="L147" s="24">
        <v>2726.2</v>
      </c>
      <c r="M147" s="25">
        <v>5.4489999999999998</v>
      </c>
      <c r="N147" s="26">
        <v>308802</v>
      </c>
      <c r="O147" s="55">
        <f t="shared" si="22"/>
        <v>68704.8698</v>
      </c>
      <c r="P147" s="70">
        <f t="shared" si="23"/>
        <v>145</v>
      </c>
      <c r="Q147" s="53">
        <f t="shared" si="24"/>
        <v>64499.7</v>
      </c>
      <c r="R147" s="53">
        <f t="shared" si="25"/>
        <v>4205.1698000000033</v>
      </c>
      <c r="S147" s="71">
        <f t="shared" si="26"/>
        <v>0.54250231090895884</v>
      </c>
    </row>
    <row r="148" spans="1:19" x14ac:dyDescent="0.3">
      <c r="A148" s="16">
        <v>135</v>
      </c>
      <c r="B148" s="12">
        <v>146</v>
      </c>
      <c r="C148" s="13" t="s">
        <v>177</v>
      </c>
      <c r="D148" s="14" t="s">
        <v>9</v>
      </c>
      <c r="E148" s="15">
        <v>92000</v>
      </c>
      <c r="F148" s="55">
        <f t="shared" si="18"/>
        <v>66235.877106045591</v>
      </c>
      <c r="G148" s="53">
        <f t="shared" si="19"/>
        <v>50905.688426800305</v>
      </c>
      <c r="H148" s="53">
        <f t="shared" si="20"/>
        <v>15330.188679245282</v>
      </c>
      <c r="I148" s="22">
        <v>66832</v>
      </c>
      <c r="J148" s="23">
        <v>8.9999999999999993E-3</v>
      </c>
      <c r="K148" s="73">
        <f t="shared" si="21"/>
        <v>57082</v>
      </c>
      <c r="L148" s="24">
        <v>9750</v>
      </c>
      <c r="M148" s="25">
        <v>-0.36399999999999999</v>
      </c>
      <c r="N148" s="26">
        <v>118310</v>
      </c>
      <c r="O148" s="55">
        <f t="shared" si="22"/>
        <v>68302.304000000004</v>
      </c>
      <c r="P148" s="70">
        <f t="shared" si="23"/>
        <v>146</v>
      </c>
      <c r="Q148" s="53">
        <f t="shared" si="24"/>
        <v>57082</v>
      </c>
      <c r="R148" s="53">
        <f t="shared" si="25"/>
        <v>11220.304000000004</v>
      </c>
      <c r="S148" s="71">
        <f t="shared" si="26"/>
        <v>0.15080041025641064</v>
      </c>
    </row>
    <row r="149" spans="1:19" x14ac:dyDescent="0.3">
      <c r="A149" s="16">
        <v>130</v>
      </c>
      <c r="B149" s="12">
        <v>147</v>
      </c>
      <c r="C149" s="13" t="s">
        <v>178</v>
      </c>
      <c r="D149" s="14" t="s">
        <v>26</v>
      </c>
      <c r="E149" s="15">
        <v>46711</v>
      </c>
      <c r="F149" s="55">
        <f t="shared" si="18"/>
        <v>68046.381243628945</v>
      </c>
      <c r="G149" s="53">
        <f t="shared" si="19"/>
        <v>66139.329961577663</v>
      </c>
      <c r="H149" s="53">
        <f t="shared" si="20"/>
        <v>1907.051282051282</v>
      </c>
      <c r="I149" s="22">
        <v>66753.5</v>
      </c>
      <c r="J149" s="23">
        <v>-1.9E-2</v>
      </c>
      <c r="K149" s="73">
        <f t="shared" si="21"/>
        <v>64671</v>
      </c>
      <c r="L149" s="24">
        <v>2082.5</v>
      </c>
      <c r="M149" s="25">
        <v>9.1999999999999998E-2</v>
      </c>
      <c r="N149" s="26">
        <v>61526</v>
      </c>
      <c r="O149" s="55">
        <f t="shared" si="22"/>
        <v>68222.077000000005</v>
      </c>
      <c r="P149" s="70">
        <f t="shared" si="23"/>
        <v>147</v>
      </c>
      <c r="Q149" s="53">
        <f t="shared" si="24"/>
        <v>64671</v>
      </c>
      <c r="R149" s="53">
        <f t="shared" si="25"/>
        <v>3551.0770000000048</v>
      </c>
      <c r="S149" s="71">
        <f t="shared" si="26"/>
        <v>0.70519903961584862</v>
      </c>
    </row>
    <row r="150" spans="1:19" x14ac:dyDescent="0.3">
      <c r="A150" s="16">
        <v>159</v>
      </c>
      <c r="B150" s="12">
        <v>148</v>
      </c>
      <c r="C150" s="13" t="s">
        <v>179</v>
      </c>
      <c r="D150" s="14" t="s">
        <v>9</v>
      </c>
      <c r="E150" s="15">
        <v>240200</v>
      </c>
      <c r="F150" s="55">
        <f t="shared" si="18"/>
        <v>59856.885688568858</v>
      </c>
      <c r="G150" s="53">
        <f t="shared" si="19"/>
        <v>55306.799332783019</v>
      </c>
      <c r="H150" s="53">
        <f t="shared" si="20"/>
        <v>4550.0863557858384</v>
      </c>
      <c r="I150" s="22">
        <v>66501</v>
      </c>
      <c r="J150" s="23">
        <v>0.111</v>
      </c>
      <c r="K150" s="73">
        <f t="shared" si="21"/>
        <v>61232</v>
      </c>
      <c r="L150" s="24">
        <v>5269</v>
      </c>
      <c r="M150" s="25">
        <v>0.158</v>
      </c>
      <c r="N150" s="26">
        <v>134211</v>
      </c>
      <c r="O150" s="55">
        <f t="shared" si="22"/>
        <v>67964.021999999997</v>
      </c>
      <c r="P150" s="70">
        <f t="shared" si="23"/>
        <v>148</v>
      </c>
      <c r="Q150" s="53">
        <f t="shared" si="24"/>
        <v>61232</v>
      </c>
      <c r="R150" s="53">
        <f t="shared" si="25"/>
        <v>6732.0219999999972</v>
      </c>
      <c r="S150" s="71">
        <f t="shared" si="26"/>
        <v>0.27766597077244204</v>
      </c>
    </row>
    <row r="151" spans="1:19" x14ac:dyDescent="0.3">
      <c r="A151" s="16">
        <v>162</v>
      </c>
      <c r="B151" s="12">
        <v>149</v>
      </c>
      <c r="C151" s="13" t="s">
        <v>180</v>
      </c>
      <c r="D151" s="14" t="s">
        <v>11</v>
      </c>
      <c r="E151" s="15">
        <v>161399</v>
      </c>
      <c r="F151" s="55">
        <f t="shared" si="18"/>
        <v>58942.222222222219</v>
      </c>
      <c r="G151" s="53">
        <f t="shared" si="19"/>
        <v>58678.226118484243</v>
      </c>
      <c r="H151" s="53">
        <f t="shared" si="20"/>
        <v>263.99610373797634</v>
      </c>
      <c r="I151" s="22">
        <v>66310</v>
      </c>
      <c r="J151" s="23">
        <v>0.125</v>
      </c>
      <c r="K151" s="73">
        <f t="shared" si="21"/>
        <v>64141.8</v>
      </c>
      <c r="L151" s="24">
        <v>2168.1999999999998</v>
      </c>
      <c r="M151" s="25">
        <v>7.2130000000000001</v>
      </c>
      <c r="N151" s="26">
        <v>103676.1</v>
      </c>
      <c r="O151" s="55">
        <f t="shared" si="22"/>
        <v>67768.820000000007</v>
      </c>
      <c r="P151" s="70">
        <f t="shared" si="23"/>
        <v>149</v>
      </c>
      <c r="Q151" s="53">
        <f t="shared" si="24"/>
        <v>64141.8</v>
      </c>
      <c r="R151" s="53">
        <f t="shared" si="25"/>
        <v>3627.0200000000041</v>
      </c>
      <c r="S151" s="71">
        <f t="shared" si="26"/>
        <v>0.67282538511207657</v>
      </c>
    </row>
    <row r="152" spans="1:19" x14ac:dyDescent="0.3">
      <c r="A152" s="16">
        <v>168</v>
      </c>
      <c r="B152" s="12">
        <v>150</v>
      </c>
      <c r="C152" s="13" t="s">
        <v>181</v>
      </c>
      <c r="D152" s="14" t="s">
        <v>11</v>
      </c>
      <c r="E152" s="15">
        <v>92714</v>
      </c>
      <c r="F152" s="55">
        <f t="shared" si="18"/>
        <v>57735.092348284961</v>
      </c>
      <c r="G152" s="53">
        <f t="shared" si="19"/>
        <v>47341.72166667899</v>
      </c>
      <c r="H152" s="53">
        <f t="shared" si="20"/>
        <v>10393.370681605975</v>
      </c>
      <c r="I152" s="22">
        <v>65644.800000000003</v>
      </c>
      <c r="J152" s="23">
        <v>0.13700000000000001</v>
      </c>
      <c r="K152" s="73">
        <f t="shared" si="21"/>
        <v>54513.5</v>
      </c>
      <c r="L152" s="24">
        <v>11131.3</v>
      </c>
      <c r="M152" s="25">
        <v>7.0999999999999994E-2</v>
      </c>
      <c r="N152" s="26">
        <v>1388230</v>
      </c>
      <c r="O152" s="55">
        <f t="shared" si="22"/>
        <v>67088.9856</v>
      </c>
      <c r="P152" s="70">
        <f t="shared" si="23"/>
        <v>150</v>
      </c>
      <c r="Q152" s="53">
        <f t="shared" si="24"/>
        <v>54513.5</v>
      </c>
      <c r="R152" s="53">
        <f t="shared" si="25"/>
        <v>12575.4856</v>
      </c>
      <c r="S152" s="71">
        <f t="shared" si="26"/>
        <v>0.12974096466719978</v>
      </c>
    </row>
    <row r="153" spans="1:19" x14ac:dyDescent="0.3">
      <c r="A153" s="16">
        <v>161</v>
      </c>
      <c r="B153" s="12">
        <v>151</v>
      </c>
      <c r="C153" s="13" t="s">
        <v>182</v>
      </c>
      <c r="D153" s="14" t="s">
        <v>11</v>
      </c>
      <c r="E153" s="15">
        <v>446613</v>
      </c>
      <c r="F153" s="55">
        <f t="shared" si="18"/>
        <v>59253.526220614825</v>
      </c>
      <c r="G153" s="53">
        <f t="shared" si="19"/>
        <v>58890.412323018172</v>
      </c>
      <c r="H153" s="53">
        <f t="shared" si="20"/>
        <v>363.11389759665622</v>
      </c>
      <c r="I153" s="22">
        <v>65534.400000000001</v>
      </c>
      <c r="J153" s="23">
        <v>0.106</v>
      </c>
      <c r="K153" s="73">
        <f t="shared" si="21"/>
        <v>64839.4</v>
      </c>
      <c r="L153" s="24">
        <v>695</v>
      </c>
      <c r="M153" s="25">
        <v>0.91400000000000003</v>
      </c>
      <c r="N153" s="26">
        <v>138082.70000000001</v>
      </c>
      <c r="O153" s="55">
        <f t="shared" si="22"/>
        <v>66976.156799999997</v>
      </c>
      <c r="P153" s="70">
        <f t="shared" si="23"/>
        <v>151</v>
      </c>
      <c r="Q153" s="53">
        <f t="shared" si="24"/>
        <v>64839.4</v>
      </c>
      <c r="R153" s="53">
        <f t="shared" si="25"/>
        <v>2136.7567999999956</v>
      </c>
      <c r="S153" s="71">
        <f t="shared" si="26"/>
        <v>2.0744702158273318</v>
      </c>
    </row>
    <row r="154" spans="1:19" x14ac:dyDescent="0.3">
      <c r="A154" s="16">
        <v>155</v>
      </c>
      <c r="B154" s="12">
        <v>152</v>
      </c>
      <c r="C154" s="13" t="s">
        <v>183</v>
      </c>
      <c r="D154" s="14" t="s">
        <v>9</v>
      </c>
      <c r="E154" s="15">
        <v>359530</v>
      </c>
      <c r="F154" s="55">
        <f t="shared" si="18"/>
        <v>60322.580645161295</v>
      </c>
      <c r="G154" s="53">
        <f t="shared" si="19"/>
        <v>57326.512493129841</v>
      </c>
      <c r="H154" s="53">
        <f t="shared" si="20"/>
        <v>2996.0681520314547</v>
      </c>
      <c r="I154" s="22">
        <v>65450</v>
      </c>
      <c r="J154" s="23">
        <v>8.5000000000000006E-2</v>
      </c>
      <c r="K154" s="73">
        <f t="shared" si="21"/>
        <v>60878</v>
      </c>
      <c r="L154" s="24">
        <v>4572</v>
      </c>
      <c r="M154" s="25">
        <v>0.52600000000000002</v>
      </c>
      <c r="N154" s="26">
        <v>52330</v>
      </c>
      <c r="O154" s="55">
        <f t="shared" si="22"/>
        <v>66889.899999999994</v>
      </c>
      <c r="P154" s="70">
        <f t="shared" si="23"/>
        <v>152</v>
      </c>
      <c r="Q154" s="53">
        <f t="shared" si="24"/>
        <v>60878</v>
      </c>
      <c r="R154" s="53">
        <f t="shared" si="25"/>
        <v>6011.8999999999942</v>
      </c>
      <c r="S154" s="71">
        <f t="shared" si="26"/>
        <v>0.31493875765529183</v>
      </c>
    </row>
    <row r="155" spans="1:19" x14ac:dyDescent="0.3">
      <c r="A155" s="16">
        <v>145</v>
      </c>
      <c r="B155" s="12">
        <v>153</v>
      </c>
      <c r="C155" s="13" t="s">
        <v>184</v>
      </c>
      <c r="D155" s="14" t="s">
        <v>26</v>
      </c>
      <c r="E155" s="15">
        <v>62938</v>
      </c>
      <c r="F155" s="55">
        <f t="shared" si="18"/>
        <v>63524.411764705881</v>
      </c>
      <c r="G155" s="53">
        <f t="shared" si="19"/>
        <v>60240.269369883878</v>
      </c>
      <c r="H155" s="53">
        <f t="shared" si="20"/>
        <v>3284.1423948220063</v>
      </c>
      <c r="I155" s="22">
        <v>64794.9</v>
      </c>
      <c r="J155" s="23">
        <v>0.02</v>
      </c>
      <c r="K155" s="73">
        <f t="shared" si="21"/>
        <v>62765.3</v>
      </c>
      <c r="L155" s="24">
        <v>2029.6</v>
      </c>
      <c r="M155" s="25">
        <v>-0.38200000000000001</v>
      </c>
      <c r="N155" s="26">
        <v>505478.1</v>
      </c>
      <c r="O155" s="55">
        <f t="shared" si="22"/>
        <v>66220.387799999997</v>
      </c>
      <c r="P155" s="70">
        <f t="shared" si="23"/>
        <v>153</v>
      </c>
      <c r="Q155" s="53">
        <f t="shared" si="24"/>
        <v>62765.3</v>
      </c>
      <c r="R155" s="53">
        <f t="shared" si="25"/>
        <v>3455.0877999999939</v>
      </c>
      <c r="S155" s="71">
        <f t="shared" si="26"/>
        <v>0.70234913283405298</v>
      </c>
    </row>
    <row r="156" spans="1:19" x14ac:dyDescent="0.3">
      <c r="A156" s="16">
        <v>144</v>
      </c>
      <c r="B156" s="12">
        <v>154</v>
      </c>
      <c r="C156" s="13" t="s">
        <v>185</v>
      </c>
      <c r="D156" s="14" t="s">
        <v>9</v>
      </c>
      <c r="E156" s="15">
        <v>267000</v>
      </c>
      <c r="F156" s="55">
        <f t="shared" si="18"/>
        <v>63517.681728880154</v>
      </c>
      <c r="G156" s="53">
        <f t="shared" si="19"/>
        <v>58661.259532527809</v>
      </c>
      <c r="H156" s="53">
        <f t="shared" si="20"/>
        <v>4856.4221963523478</v>
      </c>
      <c r="I156" s="22">
        <v>64661</v>
      </c>
      <c r="J156" s="23">
        <v>1.7999999999999999E-2</v>
      </c>
      <c r="K156" s="73">
        <f t="shared" si="21"/>
        <v>52146</v>
      </c>
      <c r="L156" s="24">
        <v>12515</v>
      </c>
      <c r="M156" s="25">
        <v>1.577</v>
      </c>
      <c r="N156" s="26">
        <v>77648</v>
      </c>
      <c r="O156" s="55">
        <f t="shared" si="22"/>
        <v>66083.542000000001</v>
      </c>
      <c r="P156" s="70">
        <f t="shared" si="23"/>
        <v>154</v>
      </c>
      <c r="Q156" s="53">
        <f t="shared" si="24"/>
        <v>52146</v>
      </c>
      <c r="R156" s="53">
        <f t="shared" si="25"/>
        <v>13937.542000000001</v>
      </c>
      <c r="S156" s="71">
        <f t="shared" si="26"/>
        <v>0.11366695964842199</v>
      </c>
    </row>
    <row r="157" spans="1:19" x14ac:dyDescent="0.3">
      <c r="A157" s="16">
        <v>152</v>
      </c>
      <c r="B157" s="12">
        <v>155</v>
      </c>
      <c r="C157" s="13" t="s">
        <v>186</v>
      </c>
      <c r="D157" s="14" t="s">
        <v>9</v>
      </c>
      <c r="E157" s="15">
        <v>31600</v>
      </c>
      <c r="F157" s="55">
        <f t="shared" si="18"/>
        <v>60813.799621928163</v>
      </c>
      <c r="G157" s="53">
        <f t="shared" si="19"/>
        <v>59219.0859655405</v>
      </c>
      <c r="H157" s="53">
        <f t="shared" si="20"/>
        <v>1594.7136563876652</v>
      </c>
      <c r="I157" s="22">
        <v>64341</v>
      </c>
      <c r="J157" s="23">
        <v>5.8000000000000003E-2</v>
      </c>
      <c r="K157" s="73">
        <f t="shared" si="21"/>
        <v>62531</v>
      </c>
      <c r="L157" s="24">
        <v>1810</v>
      </c>
      <c r="M157" s="25">
        <v>0.13500000000000001</v>
      </c>
      <c r="N157" s="26">
        <v>40833</v>
      </c>
      <c r="O157" s="55">
        <f t="shared" si="22"/>
        <v>65756.502000000008</v>
      </c>
      <c r="P157" s="70">
        <f t="shared" si="23"/>
        <v>155</v>
      </c>
      <c r="Q157" s="53">
        <f t="shared" si="24"/>
        <v>62531</v>
      </c>
      <c r="R157" s="53">
        <f t="shared" si="25"/>
        <v>3225.5020000000077</v>
      </c>
      <c r="S157" s="71">
        <f t="shared" si="26"/>
        <v>0.78204530386740756</v>
      </c>
    </row>
    <row r="158" spans="1:19" x14ac:dyDescent="0.3">
      <c r="A158" s="16">
        <v>160</v>
      </c>
      <c r="B158" s="12">
        <v>156</v>
      </c>
      <c r="C158" s="13" t="s">
        <v>187</v>
      </c>
      <c r="D158" s="14" t="s">
        <v>9</v>
      </c>
      <c r="E158" s="15">
        <v>50492</v>
      </c>
      <c r="F158" s="55">
        <f t="shared" si="18"/>
        <v>59708.056872037916</v>
      </c>
      <c r="G158" s="53">
        <f t="shared" si="19"/>
        <v>51843.192007173049</v>
      </c>
      <c r="H158" s="53">
        <f t="shared" si="20"/>
        <v>7864.864864864865</v>
      </c>
      <c r="I158" s="22">
        <v>62992</v>
      </c>
      <c r="J158" s="23">
        <v>5.5E-2</v>
      </c>
      <c r="K158" s="73">
        <f t="shared" si="21"/>
        <v>58918</v>
      </c>
      <c r="L158" s="24">
        <v>4074</v>
      </c>
      <c r="M158" s="25">
        <v>-0.48199999999999998</v>
      </c>
      <c r="N158" s="26">
        <v>815078</v>
      </c>
      <c r="O158" s="55">
        <f t="shared" si="22"/>
        <v>64377.824000000001</v>
      </c>
      <c r="P158" s="70">
        <f t="shared" si="23"/>
        <v>156</v>
      </c>
      <c r="Q158" s="53">
        <f t="shared" si="24"/>
        <v>58918</v>
      </c>
      <c r="R158" s="53">
        <f t="shared" si="25"/>
        <v>5459.8240000000005</v>
      </c>
      <c r="S158" s="71">
        <f t="shared" si="26"/>
        <v>0.34016298478154161</v>
      </c>
    </row>
    <row r="159" spans="1:19" x14ac:dyDescent="0.3">
      <c r="A159" s="16">
        <v>246</v>
      </c>
      <c r="B159" s="12">
        <v>157</v>
      </c>
      <c r="C159" s="13" t="s">
        <v>188</v>
      </c>
      <c r="D159" s="14" t="s">
        <v>26</v>
      </c>
      <c r="E159" s="15">
        <v>43993</v>
      </c>
      <c r="F159" s="55">
        <f t="shared" si="18"/>
        <v>44160.028149190708</v>
      </c>
      <c r="G159" s="53">
        <f t="shared" si="19"/>
        <v>40382.576177502131</v>
      </c>
      <c r="H159" s="53">
        <f t="shared" si="20"/>
        <v>3777.4519716885743</v>
      </c>
      <c r="I159" s="22">
        <v>62751.4</v>
      </c>
      <c r="J159" s="23">
        <v>0.42099999999999999</v>
      </c>
      <c r="K159" s="73">
        <f t="shared" si="21"/>
        <v>59015.5</v>
      </c>
      <c r="L159" s="24">
        <v>3735.9</v>
      </c>
      <c r="M159" s="25">
        <v>-1.0999999999999999E-2</v>
      </c>
      <c r="N159" s="26">
        <v>107940.5</v>
      </c>
      <c r="O159" s="55">
        <f t="shared" si="22"/>
        <v>64131.930800000002</v>
      </c>
      <c r="P159" s="70">
        <f t="shared" si="23"/>
        <v>157</v>
      </c>
      <c r="Q159" s="53">
        <f t="shared" si="24"/>
        <v>59015.5</v>
      </c>
      <c r="R159" s="53">
        <f t="shared" si="25"/>
        <v>5116.4308000000019</v>
      </c>
      <c r="S159" s="71">
        <f t="shared" si="26"/>
        <v>0.36953098316336136</v>
      </c>
    </row>
    <row r="160" spans="1:19" x14ac:dyDescent="0.3">
      <c r="A160" s="16">
        <v>191</v>
      </c>
      <c r="B160" s="12">
        <v>158</v>
      </c>
      <c r="C160" s="13" t="s">
        <v>189</v>
      </c>
      <c r="D160" s="14" t="s">
        <v>190</v>
      </c>
      <c r="E160" s="15">
        <v>48001</v>
      </c>
      <c r="F160" s="55">
        <f t="shared" si="18"/>
        <v>52032.274247491638</v>
      </c>
      <c r="G160" s="53">
        <f t="shared" si="19"/>
        <v>43273.381258561749</v>
      </c>
      <c r="H160" s="53">
        <f t="shared" si="20"/>
        <v>8758.8929889298888</v>
      </c>
      <c r="I160" s="22">
        <v>62230.6</v>
      </c>
      <c r="J160" s="23">
        <v>0.19600000000000001</v>
      </c>
      <c r="K160" s="73">
        <f t="shared" si="21"/>
        <v>50362.3</v>
      </c>
      <c r="L160" s="24">
        <v>11868.3</v>
      </c>
      <c r="M160" s="25">
        <v>0.35499999999999998</v>
      </c>
      <c r="N160" s="26">
        <v>154071.20000000001</v>
      </c>
      <c r="O160" s="55">
        <f t="shared" si="22"/>
        <v>63599.673199999997</v>
      </c>
      <c r="P160" s="70">
        <f t="shared" si="23"/>
        <v>158</v>
      </c>
      <c r="Q160" s="53">
        <f t="shared" si="24"/>
        <v>50362.3</v>
      </c>
      <c r="R160" s="53">
        <f t="shared" si="25"/>
        <v>13237.373199999995</v>
      </c>
      <c r="S160" s="71">
        <f t="shared" si="26"/>
        <v>0.11535545950136038</v>
      </c>
    </row>
    <row r="161" spans="1:19" x14ac:dyDescent="0.3">
      <c r="A161" s="16">
        <v>179</v>
      </c>
      <c r="B161" s="12">
        <v>159</v>
      </c>
      <c r="C161" s="13" t="s">
        <v>191</v>
      </c>
      <c r="D161" s="14" t="s">
        <v>26</v>
      </c>
      <c r="E161" s="15">
        <v>58165</v>
      </c>
      <c r="F161" s="55">
        <f t="shared" si="18"/>
        <v>54220.899470899472</v>
      </c>
      <c r="G161" s="53">
        <f t="shared" si="19"/>
        <v>52594.3507983331</v>
      </c>
      <c r="H161" s="53">
        <f t="shared" si="20"/>
        <v>1626.5486725663718</v>
      </c>
      <c r="I161" s="22">
        <v>61486.5</v>
      </c>
      <c r="J161" s="23">
        <v>0.13400000000000001</v>
      </c>
      <c r="K161" s="73">
        <f t="shared" si="21"/>
        <v>59648.5</v>
      </c>
      <c r="L161" s="24">
        <v>1838</v>
      </c>
      <c r="M161" s="25">
        <v>0.13</v>
      </c>
      <c r="N161" s="26">
        <v>52069.2</v>
      </c>
      <c r="O161" s="55">
        <f t="shared" si="22"/>
        <v>62839.203000000001</v>
      </c>
      <c r="P161" s="70">
        <f t="shared" si="23"/>
        <v>159</v>
      </c>
      <c r="Q161" s="53">
        <f t="shared" si="24"/>
        <v>59648.5</v>
      </c>
      <c r="R161" s="53">
        <f t="shared" si="25"/>
        <v>3190.7030000000013</v>
      </c>
      <c r="S161" s="71">
        <f t="shared" si="26"/>
        <v>0.73596463547334134</v>
      </c>
    </row>
    <row r="162" spans="1:19" x14ac:dyDescent="0.3">
      <c r="A162" s="16">
        <v>197</v>
      </c>
      <c r="B162" s="12">
        <v>160</v>
      </c>
      <c r="C162" s="13" t="s">
        <v>192</v>
      </c>
      <c r="D162" s="14" t="s">
        <v>133</v>
      </c>
      <c r="E162" s="15">
        <v>43743</v>
      </c>
      <c r="F162" s="55">
        <f t="shared" si="18"/>
        <v>51226.355296080066</v>
      </c>
      <c r="G162" s="53">
        <f t="shared" si="19"/>
        <v>47798.210641992016</v>
      </c>
      <c r="H162" s="53">
        <f t="shared" si="20"/>
        <v>3428.1446540880506</v>
      </c>
      <c r="I162" s="22">
        <v>61420.4</v>
      </c>
      <c r="J162" s="23">
        <v>0.19900000000000001</v>
      </c>
      <c r="K162" s="73">
        <f t="shared" si="21"/>
        <v>57059.8</v>
      </c>
      <c r="L162" s="24">
        <v>4360.6000000000004</v>
      </c>
      <c r="M162" s="25">
        <v>0.27200000000000002</v>
      </c>
      <c r="N162" s="26">
        <v>71563.399999999994</v>
      </c>
      <c r="O162" s="55">
        <f t="shared" si="22"/>
        <v>62771.648800000003</v>
      </c>
      <c r="P162" s="70">
        <f t="shared" si="23"/>
        <v>160</v>
      </c>
      <c r="Q162" s="53">
        <f t="shared" si="24"/>
        <v>57059.8</v>
      </c>
      <c r="R162" s="53">
        <f t="shared" si="25"/>
        <v>5711.8487999999998</v>
      </c>
      <c r="S162" s="71">
        <f t="shared" si="26"/>
        <v>0.30987680594413597</v>
      </c>
    </row>
    <row r="163" spans="1:19" x14ac:dyDescent="0.3">
      <c r="A163" s="16">
        <v>182</v>
      </c>
      <c r="B163" s="12">
        <v>161</v>
      </c>
      <c r="C163" s="13" t="s">
        <v>193</v>
      </c>
      <c r="D163" s="14" t="s">
        <v>11</v>
      </c>
      <c r="E163" s="15">
        <v>185269</v>
      </c>
      <c r="F163" s="55">
        <f t="shared" si="18"/>
        <v>53846.965699208442</v>
      </c>
      <c r="G163" s="53">
        <f t="shared" si="19"/>
        <v>52900.204804037654</v>
      </c>
      <c r="H163" s="53">
        <f t="shared" si="20"/>
        <v>946.76089517078913</v>
      </c>
      <c r="I163" s="22">
        <v>61224</v>
      </c>
      <c r="J163" s="23">
        <v>0.13700000000000001</v>
      </c>
      <c r="K163" s="73">
        <f t="shared" si="21"/>
        <v>60420.2</v>
      </c>
      <c r="L163" s="24">
        <v>803.8</v>
      </c>
      <c r="M163" s="25">
        <v>-0.151</v>
      </c>
      <c r="N163" s="26">
        <v>123815.2</v>
      </c>
      <c r="O163" s="55">
        <f t="shared" si="22"/>
        <v>62570.928</v>
      </c>
      <c r="P163" s="70">
        <f t="shared" si="23"/>
        <v>161</v>
      </c>
      <c r="Q163" s="53">
        <f t="shared" si="24"/>
        <v>60420.2</v>
      </c>
      <c r="R163" s="53">
        <f t="shared" si="25"/>
        <v>2150.7280000000028</v>
      </c>
      <c r="S163" s="71">
        <f t="shared" si="26"/>
        <v>1.6757004229907975</v>
      </c>
    </row>
    <row r="164" spans="1:19" x14ac:dyDescent="0.3">
      <c r="A164" s="16">
        <v>165</v>
      </c>
      <c r="B164" s="12">
        <v>162</v>
      </c>
      <c r="C164" s="13" t="s">
        <v>194</v>
      </c>
      <c r="D164" s="14" t="s">
        <v>26</v>
      </c>
      <c r="E164" s="15">
        <v>58565</v>
      </c>
      <c r="F164" s="55">
        <f t="shared" si="18"/>
        <v>58592.026897214222</v>
      </c>
      <c r="G164" s="53">
        <f t="shared" si="19"/>
        <v>57417.076013127778</v>
      </c>
      <c r="H164" s="53">
        <f t="shared" si="20"/>
        <v>1174.9508840864439</v>
      </c>
      <c r="I164" s="22">
        <v>60994.3</v>
      </c>
      <c r="J164" s="23">
        <v>4.1000000000000002E-2</v>
      </c>
      <c r="K164" s="73">
        <f t="shared" si="21"/>
        <v>59798.200000000004</v>
      </c>
      <c r="L164" s="24">
        <v>1196.0999999999999</v>
      </c>
      <c r="M164" s="25">
        <v>1.7999999999999999E-2</v>
      </c>
      <c r="N164" s="26">
        <v>40132.5</v>
      </c>
      <c r="O164" s="55">
        <f t="shared" si="22"/>
        <v>62336.174600000006</v>
      </c>
      <c r="P164" s="70">
        <f t="shared" si="23"/>
        <v>162</v>
      </c>
      <c r="Q164" s="53">
        <f t="shared" si="24"/>
        <v>59798.200000000004</v>
      </c>
      <c r="R164" s="53">
        <f t="shared" si="25"/>
        <v>2537.9746000000014</v>
      </c>
      <c r="S164" s="71">
        <f t="shared" si="26"/>
        <v>1.1218749268455828</v>
      </c>
    </row>
    <row r="165" spans="1:19" x14ac:dyDescent="0.3">
      <c r="A165" s="16">
        <v>169</v>
      </c>
      <c r="B165" s="12">
        <v>163</v>
      </c>
      <c r="C165" s="13" t="s">
        <v>195</v>
      </c>
      <c r="D165" s="14" t="s">
        <v>34</v>
      </c>
      <c r="E165" s="15">
        <v>94442</v>
      </c>
      <c r="F165" s="55">
        <f t="shared" si="18"/>
        <v>56653.81750465549</v>
      </c>
      <c r="G165" s="53">
        <f t="shared" si="19"/>
        <v>47880.85998831562</v>
      </c>
      <c r="H165" s="53">
        <f t="shared" si="20"/>
        <v>8772.9575163398695</v>
      </c>
      <c r="I165" s="22">
        <v>60846.2</v>
      </c>
      <c r="J165" s="23">
        <v>7.3999999999999996E-2</v>
      </c>
      <c r="K165" s="73">
        <f t="shared" si="21"/>
        <v>50108.1</v>
      </c>
      <c r="L165" s="24">
        <v>10738.1</v>
      </c>
      <c r="M165" s="25">
        <v>0.224</v>
      </c>
      <c r="N165" s="26">
        <v>79680.3</v>
      </c>
      <c r="O165" s="55">
        <f t="shared" si="22"/>
        <v>62184.816399999996</v>
      </c>
      <c r="P165" s="70">
        <f t="shared" si="23"/>
        <v>163</v>
      </c>
      <c r="Q165" s="53">
        <f t="shared" si="24"/>
        <v>50108.1</v>
      </c>
      <c r="R165" s="53">
        <f t="shared" si="25"/>
        <v>12076.716399999998</v>
      </c>
      <c r="S165" s="71">
        <f t="shared" si="26"/>
        <v>0.124660452035276</v>
      </c>
    </row>
    <row r="166" spans="1:19" x14ac:dyDescent="0.3">
      <c r="A166" s="16">
        <v>156</v>
      </c>
      <c r="B166" s="12">
        <v>164</v>
      </c>
      <c r="C166" s="13" t="s">
        <v>196</v>
      </c>
      <c r="D166" s="14" t="s">
        <v>39</v>
      </c>
      <c r="E166" s="15">
        <v>340577</v>
      </c>
      <c r="F166" s="55">
        <f t="shared" si="18"/>
        <v>60028.853754940705</v>
      </c>
      <c r="G166" s="53">
        <f t="shared" si="19"/>
        <v>59718.851460836551</v>
      </c>
      <c r="H166" s="53">
        <f t="shared" si="20"/>
        <v>310.00229410415233</v>
      </c>
      <c r="I166" s="22">
        <v>60749.2</v>
      </c>
      <c r="J166" s="23">
        <v>1.2E-2</v>
      </c>
      <c r="K166" s="73">
        <f t="shared" si="21"/>
        <v>62100.5</v>
      </c>
      <c r="L166" s="24">
        <v>-1351.3</v>
      </c>
      <c r="M166" s="25">
        <v>-5.359</v>
      </c>
      <c r="N166" s="26">
        <v>41073.699999999997</v>
      </c>
      <c r="O166" s="55">
        <f t="shared" si="22"/>
        <v>62085.682399999998</v>
      </c>
      <c r="P166" s="70">
        <f t="shared" si="23"/>
        <v>164</v>
      </c>
      <c r="Q166" s="53">
        <f t="shared" si="24"/>
        <v>62100.5</v>
      </c>
      <c r="R166" s="53">
        <f t="shared" si="25"/>
        <v>-14.81760000000213</v>
      </c>
      <c r="S166" s="71">
        <f t="shared" si="26"/>
        <v>0.98903455931325235</v>
      </c>
    </row>
    <row r="167" spans="1:19" x14ac:dyDescent="0.3">
      <c r="A167" s="16">
        <v>157</v>
      </c>
      <c r="B167" s="12">
        <v>165</v>
      </c>
      <c r="C167" s="13" t="s">
        <v>197</v>
      </c>
      <c r="D167" s="14" t="s">
        <v>9</v>
      </c>
      <c r="E167" s="15">
        <v>267000</v>
      </c>
      <c r="F167" s="55">
        <f t="shared" si="18"/>
        <v>59935.148514851484</v>
      </c>
      <c r="G167" s="53">
        <f t="shared" si="19"/>
        <v>59888.856141970129</v>
      </c>
      <c r="H167" s="53">
        <f t="shared" si="20"/>
        <v>46.292372881355931</v>
      </c>
      <c r="I167" s="22">
        <v>60534.5</v>
      </c>
      <c r="J167" s="23">
        <v>0.01</v>
      </c>
      <c r="K167" s="73">
        <f t="shared" si="21"/>
        <v>60403.4</v>
      </c>
      <c r="L167" s="24">
        <v>131.1</v>
      </c>
      <c r="M167" s="25">
        <v>1.8320000000000001</v>
      </c>
      <c r="N167" s="26">
        <v>20776.599999999999</v>
      </c>
      <c r="O167" s="55">
        <f t="shared" si="22"/>
        <v>61866.258999999998</v>
      </c>
      <c r="P167" s="70">
        <f t="shared" si="23"/>
        <v>165</v>
      </c>
      <c r="Q167" s="53">
        <f t="shared" si="24"/>
        <v>60403.4</v>
      </c>
      <c r="R167" s="53">
        <f t="shared" si="25"/>
        <v>1462.8589999999967</v>
      </c>
      <c r="S167" s="71">
        <f t="shared" si="26"/>
        <v>10.158344774980907</v>
      </c>
    </row>
    <row r="168" spans="1:19" x14ac:dyDescent="0.3">
      <c r="A168" s="16">
        <v>177</v>
      </c>
      <c r="B168" s="12">
        <v>166</v>
      </c>
      <c r="C168" s="13" t="s">
        <v>198</v>
      </c>
      <c r="D168" s="14" t="s">
        <v>26</v>
      </c>
      <c r="E168" s="15">
        <v>119390</v>
      </c>
      <c r="F168" s="55">
        <f t="shared" si="18"/>
        <v>54764.55122393473</v>
      </c>
      <c r="G168" s="53">
        <f t="shared" si="19"/>
        <v>45830.385503162877</v>
      </c>
      <c r="H168" s="53">
        <f t="shared" si="20"/>
        <v>8934.1657207718508</v>
      </c>
      <c r="I168" s="22">
        <v>60405.3</v>
      </c>
      <c r="J168" s="23">
        <v>0.10299999999999999</v>
      </c>
      <c r="K168" s="73">
        <f t="shared" si="21"/>
        <v>52534.3</v>
      </c>
      <c r="L168" s="24">
        <v>7871</v>
      </c>
      <c r="M168" s="25">
        <v>-0.11899999999999999</v>
      </c>
      <c r="N168" s="26">
        <v>2811411.4</v>
      </c>
      <c r="O168" s="55">
        <f t="shared" si="22"/>
        <v>61734.216600000007</v>
      </c>
      <c r="P168" s="70">
        <f t="shared" si="23"/>
        <v>166</v>
      </c>
      <c r="Q168" s="53">
        <f t="shared" si="24"/>
        <v>52534.3</v>
      </c>
      <c r="R168" s="53">
        <f t="shared" si="25"/>
        <v>9199.9166000000041</v>
      </c>
      <c r="S168" s="71">
        <f t="shared" si="26"/>
        <v>0.16883707279888249</v>
      </c>
    </row>
    <row r="169" spans="1:19" x14ac:dyDescent="0.3">
      <c r="A169" s="16">
        <v>153</v>
      </c>
      <c r="B169" s="12">
        <v>167</v>
      </c>
      <c r="C169" s="13" t="s">
        <v>199</v>
      </c>
      <c r="D169" s="14" t="s">
        <v>200</v>
      </c>
      <c r="E169" s="15">
        <v>154848</v>
      </c>
      <c r="F169" s="55">
        <f t="shared" si="18"/>
        <v>60530.48289738431</v>
      </c>
      <c r="G169" s="53">
        <f t="shared" si="19"/>
        <v>53707.453340734064</v>
      </c>
      <c r="H169" s="53">
        <f t="shared" si="20"/>
        <v>6823.0295566502464</v>
      </c>
      <c r="I169" s="22">
        <v>60167.3</v>
      </c>
      <c r="J169" s="23">
        <v>-6.0000000000000001E-3</v>
      </c>
      <c r="K169" s="73">
        <f t="shared" si="21"/>
        <v>49086.700000000004</v>
      </c>
      <c r="L169" s="24">
        <v>11080.6</v>
      </c>
      <c r="M169" s="25">
        <v>0.624</v>
      </c>
      <c r="N169" s="26">
        <v>67958.2</v>
      </c>
      <c r="O169" s="55">
        <f t="shared" si="22"/>
        <v>61490.980600000003</v>
      </c>
      <c r="P169" s="70">
        <f t="shared" si="23"/>
        <v>167</v>
      </c>
      <c r="Q169" s="53">
        <f t="shared" si="24"/>
        <v>49086.700000000004</v>
      </c>
      <c r="R169" s="53">
        <f t="shared" si="25"/>
        <v>12404.280599999998</v>
      </c>
      <c r="S169" s="71">
        <f t="shared" si="26"/>
        <v>0.11945928920816543</v>
      </c>
    </row>
    <row r="170" spans="1:19" x14ac:dyDescent="0.3">
      <c r="A170" s="16">
        <v>210</v>
      </c>
      <c r="B170" s="12">
        <v>168</v>
      </c>
      <c r="C170" s="13" t="s">
        <v>201</v>
      </c>
      <c r="D170" s="14" t="s">
        <v>9</v>
      </c>
      <c r="E170" s="15">
        <v>47300</v>
      </c>
      <c r="F170" s="55">
        <f t="shared" si="18"/>
        <v>48558.966074313408</v>
      </c>
      <c r="G170" s="53">
        <f t="shared" si="19"/>
        <v>47730.99919298866</v>
      </c>
      <c r="H170" s="53">
        <f t="shared" si="20"/>
        <v>827.96688132474708</v>
      </c>
      <c r="I170" s="22">
        <v>60116</v>
      </c>
      <c r="J170" s="23">
        <v>0.23799999999999999</v>
      </c>
      <c r="K170" s="73">
        <f t="shared" si="21"/>
        <v>59216</v>
      </c>
      <c r="L170" s="24">
        <v>900</v>
      </c>
      <c r="M170" s="25">
        <v>8.6999999999999994E-2</v>
      </c>
      <c r="N170" s="26">
        <v>30901</v>
      </c>
      <c r="O170" s="55">
        <f t="shared" si="22"/>
        <v>61438.552000000003</v>
      </c>
      <c r="P170" s="70">
        <f t="shared" si="23"/>
        <v>168</v>
      </c>
      <c r="Q170" s="53">
        <f t="shared" si="24"/>
        <v>59216</v>
      </c>
      <c r="R170" s="53">
        <f t="shared" si="25"/>
        <v>2222.5520000000033</v>
      </c>
      <c r="S170" s="71">
        <f t="shared" si="26"/>
        <v>1.4695022222222258</v>
      </c>
    </row>
    <row r="171" spans="1:19" x14ac:dyDescent="0.3">
      <c r="A171" s="16">
        <v>194</v>
      </c>
      <c r="B171" s="12">
        <v>169</v>
      </c>
      <c r="C171" s="13" t="s">
        <v>202</v>
      </c>
      <c r="D171" s="14" t="s">
        <v>11</v>
      </c>
      <c r="E171" s="15">
        <v>128600</v>
      </c>
      <c r="F171" s="55">
        <f t="shared" si="18"/>
        <v>51841.14088159032</v>
      </c>
      <c r="G171" s="53">
        <f t="shared" si="19"/>
        <v>51151.281287206548</v>
      </c>
      <c r="H171" s="53">
        <f t="shared" si="20"/>
        <v>689.85959438377529</v>
      </c>
      <c r="I171" s="22">
        <v>59980.2</v>
      </c>
      <c r="J171" s="23">
        <v>0.157</v>
      </c>
      <c r="K171" s="73">
        <f t="shared" si="21"/>
        <v>59095.799999999996</v>
      </c>
      <c r="L171" s="24">
        <v>884.4</v>
      </c>
      <c r="M171" s="25">
        <v>0.28199999999999997</v>
      </c>
      <c r="N171" s="26">
        <v>49823.4</v>
      </c>
      <c r="O171" s="55">
        <f t="shared" si="22"/>
        <v>61299.7644</v>
      </c>
      <c r="P171" s="70">
        <f t="shared" si="23"/>
        <v>169</v>
      </c>
      <c r="Q171" s="53">
        <f t="shared" si="24"/>
        <v>59095.799999999996</v>
      </c>
      <c r="R171" s="53">
        <f t="shared" si="25"/>
        <v>2203.9644000000044</v>
      </c>
      <c r="S171" s="71">
        <f t="shared" si="26"/>
        <v>1.4920447761194078</v>
      </c>
    </row>
    <row r="172" spans="1:19" x14ac:dyDescent="0.3">
      <c r="A172" s="16">
        <v>176</v>
      </c>
      <c r="B172" s="12">
        <v>170</v>
      </c>
      <c r="C172" s="13" t="s">
        <v>203</v>
      </c>
      <c r="D172" s="14" t="s">
        <v>9</v>
      </c>
      <c r="E172" s="15">
        <v>201000</v>
      </c>
      <c r="F172" s="55">
        <f t="shared" si="18"/>
        <v>55133.58070500927</v>
      </c>
      <c r="G172" s="53">
        <f t="shared" si="19"/>
        <v>46154.250697881682</v>
      </c>
      <c r="H172" s="53">
        <f t="shared" si="20"/>
        <v>8979.3300071275844</v>
      </c>
      <c r="I172" s="22">
        <v>59434</v>
      </c>
      <c r="J172" s="23">
        <v>7.8E-2</v>
      </c>
      <c r="K172" s="73">
        <f t="shared" si="21"/>
        <v>46836</v>
      </c>
      <c r="L172" s="24">
        <v>12598</v>
      </c>
      <c r="M172" s="25">
        <v>0.40300000000000002</v>
      </c>
      <c r="N172" s="26">
        <v>98598</v>
      </c>
      <c r="O172" s="55">
        <f t="shared" si="22"/>
        <v>60741.548000000003</v>
      </c>
      <c r="P172" s="70">
        <f t="shared" si="23"/>
        <v>170</v>
      </c>
      <c r="Q172" s="53">
        <f t="shared" si="24"/>
        <v>46836</v>
      </c>
      <c r="R172" s="53">
        <f t="shared" si="25"/>
        <v>13905.548000000003</v>
      </c>
      <c r="S172" s="71">
        <f t="shared" si="26"/>
        <v>0.10379012541673302</v>
      </c>
    </row>
    <row r="173" spans="1:19" x14ac:dyDescent="0.3">
      <c r="A173" s="16">
        <v>184</v>
      </c>
      <c r="B173" s="12">
        <v>171</v>
      </c>
      <c r="C173" s="13" t="s">
        <v>204</v>
      </c>
      <c r="D173" s="14" t="s">
        <v>32</v>
      </c>
      <c r="E173" s="15">
        <v>33784</v>
      </c>
      <c r="F173" s="55">
        <f t="shared" si="18"/>
        <v>53258.273381294959</v>
      </c>
      <c r="G173" s="53">
        <f t="shared" si="19"/>
        <v>50819.245168128815</v>
      </c>
      <c r="H173" s="53">
        <f t="shared" si="20"/>
        <v>2439.0282131661438</v>
      </c>
      <c r="I173" s="22">
        <v>59223.199999999997</v>
      </c>
      <c r="J173" s="23">
        <v>0.112</v>
      </c>
      <c r="K173" s="73">
        <f t="shared" si="21"/>
        <v>57667.1</v>
      </c>
      <c r="L173" s="24">
        <v>1556.1</v>
      </c>
      <c r="M173" s="25">
        <v>-0.36199999999999999</v>
      </c>
      <c r="N173" s="26">
        <v>70607.7</v>
      </c>
      <c r="O173" s="55">
        <f t="shared" si="22"/>
        <v>60526.110399999998</v>
      </c>
      <c r="P173" s="70">
        <f t="shared" si="23"/>
        <v>171</v>
      </c>
      <c r="Q173" s="53">
        <f t="shared" si="24"/>
        <v>57667.1</v>
      </c>
      <c r="R173" s="53">
        <f t="shared" si="25"/>
        <v>2859.0103999999992</v>
      </c>
      <c r="S173" s="71">
        <f t="shared" si="26"/>
        <v>0.83729220487115186</v>
      </c>
    </row>
    <row r="174" spans="1:19" x14ac:dyDescent="0.3">
      <c r="A174" s="16">
        <v>174</v>
      </c>
      <c r="B174" s="12">
        <v>172</v>
      </c>
      <c r="C174" s="13" t="s">
        <v>205</v>
      </c>
      <c r="D174" s="14" t="s">
        <v>9</v>
      </c>
      <c r="E174" s="15">
        <v>67000</v>
      </c>
      <c r="F174" s="55">
        <f t="shared" si="18"/>
        <v>55350.895381715367</v>
      </c>
      <c r="G174" s="53">
        <f t="shared" si="19"/>
        <v>54208.08388011792</v>
      </c>
      <c r="H174" s="53">
        <f t="shared" si="20"/>
        <v>1142.811501597444</v>
      </c>
      <c r="I174" s="22">
        <v>58727.3</v>
      </c>
      <c r="J174" s="23">
        <v>6.0999999999999999E-2</v>
      </c>
      <c r="K174" s="73">
        <f t="shared" si="21"/>
        <v>57296.5</v>
      </c>
      <c r="L174" s="24">
        <v>1430.8</v>
      </c>
      <c r="M174" s="25">
        <v>0.252</v>
      </c>
      <c r="N174" s="26">
        <v>18070.400000000001</v>
      </c>
      <c r="O174" s="55">
        <f t="shared" si="22"/>
        <v>60019.300600000002</v>
      </c>
      <c r="P174" s="70">
        <f t="shared" si="23"/>
        <v>172</v>
      </c>
      <c r="Q174" s="53">
        <f t="shared" si="24"/>
        <v>57296.5</v>
      </c>
      <c r="R174" s="53">
        <f t="shared" si="25"/>
        <v>2722.8006000000023</v>
      </c>
      <c r="S174" s="71">
        <f t="shared" si="26"/>
        <v>0.90299175286553146</v>
      </c>
    </row>
    <row r="175" spans="1:19" x14ac:dyDescent="0.3">
      <c r="A175" s="16">
        <v>190</v>
      </c>
      <c r="B175" s="12">
        <v>173</v>
      </c>
      <c r="C175" s="13" t="s">
        <v>206</v>
      </c>
      <c r="D175" s="14" t="s">
        <v>9</v>
      </c>
      <c r="E175" s="15">
        <v>55000</v>
      </c>
      <c r="F175" s="55">
        <f t="shared" si="18"/>
        <v>52067.67586821015</v>
      </c>
      <c r="G175" s="53">
        <f t="shared" si="19"/>
        <v>49541.834237105359</v>
      </c>
      <c r="H175" s="53">
        <f t="shared" si="20"/>
        <v>2525.841631104789</v>
      </c>
      <c r="I175" s="22">
        <v>58472</v>
      </c>
      <c r="J175" s="23">
        <v>0.123</v>
      </c>
      <c r="K175" s="73">
        <f t="shared" si="21"/>
        <v>53145</v>
      </c>
      <c r="L175" s="24">
        <v>5327</v>
      </c>
      <c r="M175" s="25">
        <v>1.109</v>
      </c>
      <c r="N175" s="26">
        <v>34622</v>
      </c>
      <c r="O175" s="55">
        <f t="shared" si="22"/>
        <v>59758.383999999998</v>
      </c>
      <c r="P175" s="70">
        <f t="shared" si="23"/>
        <v>173</v>
      </c>
      <c r="Q175" s="53">
        <f t="shared" si="24"/>
        <v>53145</v>
      </c>
      <c r="R175" s="53">
        <f t="shared" si="25"/>
        <v>6613.3839999999982</v>
      </c>
      <c r="S175" s="71">
        <f t="shared" si="26"/>
        <v>0.24148376196733587</v>
      </c>
    </row>
    <row r="176" spans="1:19" x14ac:dyDescent="0.3">
      <c r="A176" s="16">
        <v>121</v>
      </c>
      <c r="B176" s="12">
        <v>174</v>
      </c>
      <c r="C176" s="13" t="s">
        <v>207</v>
      </c>
      <c r="D176" s="14" t="s">
        <v>39</v>
      </c>
      <c r="E176" s="15">
        <v>140250</v>
      </c>
      <c r="F176" s="55">
        <f t="shared" si="18"/>
        <v>69928.143712574849</v>
      </c>
      <c r="G176" s="53">
        <f t="shared" si="19"/>
        <v>66765.730397734354</v>
      </c>
      <c r="H176" s="53">
        <f t="shared" si="20"/>
        <v>3162.4133148404994</v>
      </c>
      <c r="I176" s="22">
        <v>58390</v>
      </c>
      <c r="J176" s="23">
        <v>-0.16500000000000001</v>
      </c>
      <c r="K176" s="73">
        <f t="shared" si="21"/>
        <v>53829.8</v>
      </c>
      <c r="L176" s="24">
        <v>4560.2</v>
      </c>
      <c r="M176" s="25">
        <v>0.442</v>
      </c>
      <c r="N176" s="26">
        <v>1496676.2</v>
      </c>
      <c r="O176" s="55">
        <f t="shared" si="22"/>
        <v>59674.58</v>
      </c>
      <c r="P176" s="70">
        <f t="shared" si="23"/>
        <v>174</v>
      </c>
      <c r="Q176" s="53">
        <f t="shared" si="24"/>
        <v>53829.8</v>
      </c>
      <c r="R176" s="53">
        <f t="shared" si="25"/>
        <v>5844.7799999999988</v>
      </c>
      <c r="S176" s="71">
        <f t="shared" si="26"/>
        <v>0.28169378536029099</v>
      </c>
    </row>
    <row r="177" spans="1:19" x14ac:dyDescent="0.3">
      <c r="A177" s="16">
        <v>253</v>
      </c>
      <c r="B177" s="12">
        <v>175</v>
      </c>
      <c r="C177" s="13" t="s">
        <v>208</v>
      </c>
      <c r="D177" s="14" t="s">
        <v>209</v>
      </c>
      <c r="E177" s="15">
        <v>31569</v>
      </c>
      <c r="F177" s="55">
        <f t="shared" si="18"/>
        <v>42945.589325426241</v>
      </c>
      <c r="G177" s="53">
        <f t="shared" si="19"/>
        <v>40406.091837989057</v>
      </c>
      <c r="H177" s="53">
        <f t="shared" si="20"/>
        <v>2539.497487437186</v>
      </c>
      <c r="I177" s="22">
        <v>57933.599999999999</v>
      </c>
      <c r="J177" s="23">
        <v>0.34899999999999998</v>
      </c>
      <c r="K177" s="73">
        <f t="shared" si="21"/>
        <v>55406.799999999996</v>
      </c>
      <c r="L177" s="24">
        <v>2526.8000000000002</v>
      </c>
      <c r="M177" s="25">
        <v>-5.0000000000000001E-3</v>
      </c>
      <c r="N177" s="26">
        <v>64718.5</v>
      </c>
      <c r="O177" s="55">
        <f t="shared" si="22"/>
        <v>59208.139199999998</v>
      </c>
      <c r="P177" s="70">
        <f t="shared" si="23"/>
        <v>175</v>
      </c>
      <c r="Q177" s="53">
        <f t="shared" si="24"/>
        <v>55406.799999999996</v>
      </c>
      <c r="R177" s="53">
        <f t="shared" si="25"/>
        <v>3801.3392000000022</v>
      </c>
      <c r="S177" s="71">
        <f t="shared" si="26"/>
        <v>0.50440842171917122</v>
      </c>
    </row>
    <row r="178" spans="1:19" x14ac:dyDescent="0.3">
      <c r="A178" s="16">
        <v>164</v>
      </c>
      <c r="B178" s="12">
        <v>176</v>
      </c>
      <c r="C178" s="13" t="s">
        <v>210</v>
      </c>
      <c r="D178" s="14" t="s">
        <v>110</v>
      </c>
      <c r="E178" s="15">
        <v>120138</v>
      </c>
      <c r="F178" s="55">
        <f t="shared" si="18"/>
        <v>58638.673469387759</v>
      </c>
      <c r="G178" s="53">
        <f t="shared" si="19"/>
        <v>55106.687844949302</v>
      </c>
      <c r="H178" s="53">
        <f t="shared" si="20"/>
        <v>3531.9856244384546</v>
      </c>
      <c r="I178" s="22">
        <v>57465.9</v>
      </c>
      <c r="J178" s="23">
        <v>-0.02</v>
      </c>
      <c r="K178" s="73">
        <f t="shared" si="21"/>
        <v>53534.8</v>
      </c>
      <c r="L178" s="24">
        <v>3931.1</v>
      </c>
      <c r="M178" s="25">
        <v>0.113</v>
      </c>
      <c r="N178" s="26">
        <v>130355.7</v>
      </c>
      <c r="O178" s="55">
        <f t="shared" si="22"/>
        <v>58730.149799999999</v>
      </c>
      <c r="P178" s="70">
        <f t="shared" si="23"/>
        <v>176</v>
      </c>
      <c r="Q178" s="53">
        <f t="shared" si="24"/>
        <v>53534.8</v>
      </c>
      <c r="R178" s="53">
        <f t="shared" si="25"/>
        <v>5195.3497999999963</v>
      </c>
      <c r="S178" s="71">
        <f t="shared" si="26"/>
        <v>0.32160204522906982</v>
      </c>
    </row>
    <row r="179" spans="1:19" x14ac:dyDescent="0.3">
      <c r="A179" s="16">
        <v>353</v>
      </c>
      <c r="B179" s="12">
        <v>177</v>
      </c>
      <c r="C179" s="13" t="s">
        <v>211</v>
      </c>
      <c r="D179" s="14" t="s">
        <v>11</v>
      </c>
      <c r="E179" s="15">
        <v>131387</v>
      </c>
      <c r="F179" s="55">
        <f t="shared" si="18"/>
        <v>33572.759226713533</v>
      </c>
      <c r="G179" s="53">
        <f t="shared" si="19"/>
        <v>29716.090103647948</v>
      </c>
      <c r="H179" s="53">
        <f t="shared" si="20"/>
        <v>3856.6691230655861</v>
      </c>
      <c r="I179" s="22">
        <v>57308.7</v>
      </c>
      <c r="J179" s="23">
        <v>0.70699999999999996</v>
      </c>
      <c r="K179" s="73">
        <f t="shared" si="21"/>
        <v>52075.199999999997</v>
      </c>
      <c r="L179" s="24">
        <v>5233.5</v>
      </c>
      <c r="M179" s="25">
        <v>0.35699999999999998</v>
      </c>
      <c r="N179" s="26">
        <v>237367.5</v>
      </c>
      <c r="O179" s="55">
        <f t="shared" si="22"/>
        <v>58569.491399999999</v>
      </c>
      <c r="P179" s="70">
        <f t="shared" si="23"/>
        <v>177</v>
      </c>
      <c r="Q179" s="53">
        <f t="shared" si="24"/>
        <v>52075.199999999997</v>
      </c>
      <c r="R179" s="53">
        <f t="shared" si="25"/>
        <v>6494.2914000000019</v>
      </c>
      <c r="S179" s="71">
        <f t="shared" si="26"/>
        <v>0.24090788191458906</v>
      </c>
    </row>
    <row r="180" spans="1:19" x14ac:dyDescent="0.3">
      <c r="A180" s="16">
        <v>186</v>
      </c>
      <c r="B180" s="12">
        <v>178</v>
      </c>
      <c r="C180" s="13" t="s">
        <v>212</v>
      </c>
      <c r="D180" s="14" t="s">
        <v>26</v>
      </c>
      <c r="E180" s="15">
        <v>41086</v>
      </c>
      <c r="F180" s="55">
        <f t="shared" si="18"/>
        <v>52786.149584487539</v>
      </c>
      <c r="G180" s="53">
        <f t="shared" si="19"/>
        <v>49914.779721473838</v>
      </c>
      <c r="H180" s="53">
        <f t="shared" si="20"/>
        <v>2871.3698630136987</v>
      </c>
      <c r="I180" s="22">
        <v>57167.4</v>
      </c>
      <c r="J180" s="23">
        <v>8.3000000000000004E-2</v>
      </c>
      <c r="K180" s="73">
        <f t="shared" si="21"/>
        <v>55071.3</v>
      </c>
      <c r="L180" s="24">
        <v>2096.1</v>
      </c>
      <c r="M180" s="25">
        <v>-0.27</v>
      </c>
      <c r="N180" s="26">
        <v>115274.2</v>
      </c>
      <c r="O180" s="55">
        <f t="shared" si="22"/>
        <v>58425.082800000004</v>
      </c>
      <c r="P180" s="70">
        <f t="shared" si="23"/>
        <v>178</v>
      </c>
      <c r="Q180" s="53">
        <f t="shared" si="24"/>
        <v>55071.3</v>
      </c>
      <c r="R180" s="53">
        <f t="shared" si="25"/>
        <v>3353.7828000000009</v>
      </c>
      <c r="S180" s="71">
        <f t="shared" si="26"/>
        <v>0.60001087734363867</v>
      </c>
    </row>
    <row r="181" spans="1:19" x14ac:dyDescent="0.3">
      <c r="A181" s="16">
        <v>183</v>
      </c>
      <c r="B181" s="12">
        <v>179</v>
      </c>
      <c r="C181" s="13" t="s">
        <v>213</v>
      </c>
      <c r="D181" s="14" t="s">
        <v>9</v>
      </c>
      <c r="E181" s="15">
        <v>41600</v>
      </c>
      <c r="F181" s="55">
        <f t="shared" si="18"/>
        <v>53792.060491493379</v>
      </c>
      <c r="G181" s="53">
        <f t="shared" si="19"/>
        <v>51342.278832104734</v>
      </c>
      <c r="H181" s="53">
        <f t="shared" si="20"/>
        <v>2449.7816593886459</v>
      </c>
      <c r="I181" s="22">
        <v>56912</v>
      </c>
      <c r="J181" s="23">
        <v>5.8000000000000003E-2</v>
      </c>
      <c r="K181" s="73">
        <f t="shared" si="21"/>
        <v>55229</v>
      </c>
      <c r="L181" s="24">
        <v>1683</v>
      </c>
      <c r="M181" s="25">
        <v>-0.313</v>
      </c>
      <c r="N181" s="26">
        <v>25413</v>
      </c>
      <c r="O181" s="55">
        <f t="shared" si="22"/>
        <v>58164.063999999998</v>
      </c>
      <c r="P181" s="70">
        <f t="shared" si="23"/>
        <v>179</v>
      </c>
      <c r="Q181" s="53">
        <f t="shared" si="24"/>
        <v>55229</v>
      </c>
      <c r="R181" s="53">
        <f t="shared" si="25"/>
        <v>2935.0639999999985</v>
      </c>
      <c r="S181" s="71">
        <f t="shared" si="26"/>
        <v>0.74394771241829971</v>
      </c>
    </row>
    <row r="182" spans="1:19" x14ac:dyDescent="0.3">
      <c r="A182" s="16">
        <v>272</v>
      </c>
      <c r="B182" s="12">
        <v>180</v>
      </c>
      <c r="C182" s="13" t="s">
        <v>214</v>
      </c>
      <c r="D182" s="14" t="s">
        <v>215</v>
      </c>
      <c r="E182" s="15">
        <v>100750</v>
      </c>
      <c r="F182" s="55">
        <f t="shared" si="18"/>
        <v>40783.764367816097</v>
      </c>
      <c r="G182" s="53">
        <f t="shared" si="19"/>
        <v>39321.504065898509</v>
      </c>
      <c r="H182" s="53">
        <f t="shared" si="20"/>
        <v>1462.2603019175847</v>
      </c>
      <c r="I182" s="22">
        <v>56771</v>
      </c>
      <c r="J182" s="23">
        <v>0.39200000000000002</v>
      </c>
      <c r="K182" s="73">
        <f t="shared" si="21"/>
        <v>53187</v>
      </c>
      <c r="L182" s="24">
        <v>3584</v>
      </c>
      <c r="M182" s="25">
        <v>1.4510000000000001</v>
      </c>
      <c r="N182" s="26">
        <v>256281</v>
      </c>
      <c r="O182" s="55">
        <f t="shared" si="22"/>
        <v>58019.962</v>
      </c>
      <c r="P182" s="70">
        <f t="shared" si="23"/>
        <v>180</v>
      </c>
      <c r="Q182" s="53">
        <f t="shared" si="24"/>
        <v>53187</v>
      </c>
      <c r="R182" s="53">
        <f t="shared" si="25"/>
        <v>4832.9619999999995</v>
      </c>
      <c r="S182" s="71">
        <f t="shared" si="26"/>
        <v>0.34848270089285699</v>
      </c>
    </row>
    <row r="183" spans="1:19" x14ac:dyDescent="0.3">
      <c r="A183" s="16">
        <v>235</v>
      </c>
      <c r="B183" s="12">
        <v>181</v>
      </c>
      <c r="C183" s="13" t="s">
        <v>216</v>
      </c>
      <c r="D183" s="14" t="s">
        <v>11</v>
      </c>
      <c r="E183" s="15">
        <v>81350</v>
      </c>
      <c r="F183" s="55">
        <f t="shared" si="18"/>
        <v>45578.751013787507</v>
      </c>
      <c r="G183" s="53">
        <f t="shared" si="19"/>
        <v>44563.245787306674</v>
      </c>
      <c r="H183" s="53">
        <f t="shared" si="20"/>
        <v>1015.5052264808361</v>
      </c>
      <c r="I183" s="22">
        <v>56198.6</v>
      </c>
      <c r="J183" s="23">
        <v>0.23300000000000001</v>
      </c>
      <c r="K183" s="73">
        <f t="shared" si="21"/>
        <v>55615.7</v>
      </c>
      <c r="L183" s="24">
        <v>582.9</v>
      </c>
      <c r="M183" s="25">
        <v>-0.42599999999999999</v>
      </c>
      <c r="N183" s="26">
        <v>22400.3</v>
      </c>
      <c r="O183" s="55">
        <f t="shared" si="22"/>
        <v>57434.9692</v>
      </c>
      <c r="P183" s="70">
        <f t="shared" si="23"/>
        <v>181</v>
      </c>
      <c r="Q183" s="53">
        <f t="shared" si="24"/>
        <v>55615.7</v>
      </c>
      <c r="R183" s="53">
        <f t="shared" si="25"/>
        <v>1819.2692000000025</v>
      </c>
      <c r="S183" s="71">
        <f t="shared" si="26"/>
        <v>2.1210657059529976</v>
      </c>
    </row>
    <row r="184" spans="1:19" x14ac:dyDescent="0.3">
      <c r="A184" s="16">
        <v>300</v>
      </c>
      <c r="B184" s="12">
        <v>182</v>
      </c>
      <c r="C184" s="13" t="s">
        <v>217</v>
      </c>
      <c r="D184" s="14" t="s">
        <v>11</v>
      </c>
      <c r="E184" s="15">
        <v>101958</v>
      </c>
      <c r="F184" s="55">
        <f t="shared" si="18"/>
        <v>37758.708809683922</v>
      </c>
      <c r="G184" s="53">
        <f t="shared" si="19"/>
        <v>28087.807775710513</v>
      </c>
      <c r="H184" s="53">
        <f t="shared" si="20"/>
        <v>9670.9010339734104</v>
      </c>
      <c r="I184" s="22">
        <v>56147.199999999997</v>
      </c>
      <c r="J184" s="23">
        <v>0.48699999999999999</v>
      </c>
      <c r="K184" s="73">
        <f t="shared" si="21"/>
        <v>43052.799999999996</v>
      </c>
      <c r="L184" s="24">
        <v>13094.4</v>
      </c>
      <c r="M184" s="25">
        <v>0.35399999999999998</v>
      </c>
      <c r="N184" s="26">
        <v>143608.20000000001</v>
      </c>
      <c r="O184" s="55">
        <f t="shared" si="22"/>
        <v>57382.438399999999</v>
      </c>
      <c r="P184" s="70">
        <f t="shared" si="23"/>
        <v>182</v>
      </c>
      <c r="Q184" s="53">
        <f t="shared" si="24"/>
        <v>43052.799999999996</v>
      </c>
      <c r="R184" s="53">
        <f t="shared" si="25"/>
        <v>14329.638400000003</v>
      </c>
      <c r="S184" s="71">
        <f t="shared" si="26"/>
        <v>9.433333333333363E-2</v>
      </c>
    </row>
    <row r="185" spans="1:19" x14ac:dyDescent="0.3">
      <c r="A185" s="16">
        <v>214</v>
      </c>
      <c r="B185" s="12">
        <v>183</v>
      </c>
      <c r="C185" s="13" t="s">
        <v>218</v>
      </c>
      <c r="D185" s="14" t="s">
        <v>24</v>
      </c>
      <c r="E185" s="15">
        <v>58441</v>
      </c>
      <c r="F185" s="55">
        <f t="shared" si="18"/>
        <v>47836.635354397949</v>
      </c>
      <c r="G185" s="53">
        <f t="shared" si="19"/>
        <v>45643.239127982852</v>
      </c>
      <c r="H185" s="53">
        <f t="shared" si="20"/>
        <v>2193.3962264150946</v>
      </c>
      <c r="I185" s="22">
        <v>56016.7</v>
      </c>
      <c r="J185" s="23">
        <v>0.17100000000000001</v>
      </c>
      <c r="K185" s="73">
        <f t="shared" si="21"/>
        <v>55551.7</v>
      </c>
      <c r="L185" s="24">
        <v>465</v>
      </c>
      <c r="M185" s="25">
        <v>-0.78800000000000003</v>
      </c>
      <c r="N185" s="26">
        <v>91563.4</v>
      </c>
      <c r="O185" s="55">
        <f t="shared" si="22"/>
        <v>57249.0674</v>
      </c>
      <c r="P185" s="70">
        <f t="shared" si="23"/>
        <v>183</v>
      </c>
      <c r="Q185" s="53">
        <f t="shared" si="24"/>
        <v>55551.7</v>
      </c>
      <c r="R185" s="53">
        <f t="shared" si="25"/>
        <v>1697.3674000000028</v>
      </c>
      <c r="S185" s="71">
        <f t="shared" si="26"/>
        <v>2.6502524731182855</v>
      </c>
    </row>
    <row r="186" spans="1:19" x14ac:dyDescent="0.3">
      <c r="A186" s="16">
        <v>274</v>
      </c>
      <c r="B186" s="12">
        <v>184</v>
      </c>
      <c r="C186" s="13" t="s">
        <v>219</v>
      </c>
      <c r="D186" s="14" t="s">
        <v>9</v>
      </c>
      <c r="E186" s="15">
        <v>35587</v>
      </c>
      <c r="F186" s="55">
        <f t="shared" si="18"/>
        <v>40639.010189228524</v>
      </c>
      <c r="G186" s="53">
        <f t="shared" si="19"/>
        <v>24708.174454358206</v>
      </c>
      <c r="H186" s="53">
        <f t="shared" si="20"/>
        <v>15930.835734870318</v>
      </c>
      <c r="I186" s="22">
        <v>55838</v>
      </c>
      <c r="J186" s="23">
        <v>0.374</v>
      </c>
      <c r="K186" s="73">
        <f t="shared" si="21"/>
        <v>33726</v>
      </c>
      <c r="L186" s="24">
        <v>22112</v>
      </c>
      <c r="M186" s="25">
        <v>0.38800000000000001</v>
      </c>
      <c r="N186" s="26">
        <v>97334</v>
      </c>
      <c r="O186" s="55">
        <f t="shared" si="22"/>
        <v>57066.436000000002</v>
      </c>
      <c r="P186" s="70">
        <f t="shared" si="23"/>
        <v>184</v>
      </c>
      <c r="Q186" s="53">
        <f t="shared" si="24"/>
        <v>33726</v>
      </c>
      <c r="R186" s="53">
        <f t="shared" si="25"/>
        <v>23340.436000000002</v>
      </c>
      <c r="S186" s="71">
        <f t="shared" si="26"/>
        <v>5.5555173661360417E-2</v>
      </c>
    </row>
    <row r="187" spans="1:19" x14ac:dyDescent="0.3">
      <c r="A187" s="16">
        <v>178</v>
      </c>
      <c r="B187" s="12">
        <v>185</v>
      </c>
      <c r="C187" s="13" t="s">
        <v>220</v>
      </c>
      <c r="D187" s="14" t="s">
        <v>32</v>
      </c>
      <c r="E187" s="15">
        <v>72600</v>
      </c>
      <c r="F187" s="55">
        <f t="shared" si="18"/>
        <v>54291.528724440126</v>
      </c>
      <c r="G187" s="53">
        <f t="shared" si="19"/>
        <v>52764.157450727391</v>
      </c>
      <c r="H187" s="53">
        <f t="shared" si="20"/>
        <v>1527.3712737127373</v>
      </c>
      <c r="I187" s="22">
        <v>55757.4</v>
      </c>
      <c r="J187" s="23">
        <v>2.7E-2</v>
      </c>
      <c r="K187" s="73">
        <f t="shared" si="21"/>
        <v>54630.200000000004</v>
      </c>
      <c r="L187" s="24">
        <v>1127.2</v>
      </c>
      <c r="M187" s="25">
        <v>-0.26200000000000001</v>
      </c>
      <c r="N187" s="26">
        <v>39731.5</v>
      </c>
      <c r="O187" s="55">
        <f t="shared" si="22"/>
        <v>56984.0628</v>
      </c>
      <c r="P187" s="70">
        <f t="shared" si="23"/>
        <v>185</v>
      </c>
      <c r="Q187" s="53">
        <f t="shared" si="24"/>
        <v>54630.200000000004</v>
      </c>
      <c r="R187" s="53">
        <f t="shared" si="25"/>
        <v>2353.8627999999953</v>
      </c>
      <c r="S187" s="71">
        <f t="shared" si="26"/>
        <v>1.0882388218594705</v>
      </c>
    </row>
    <row r="188" spans="1:19" x14ac:dyDescent="0.3">
      <c r="A188" s="16">
        <v>198</v>
      </c>
      <c r="B188" s="12">
        <v>186</v>
      </c>
      <c r="C188" s="13" t="s">
        <v>221</v>
      </c>
      <c r="D188" s="14" t="s">
        <v>26</v>
      </c>
      <c r="E188" s="15">
        <v>115878</v>
      </c>
      <c r="F188" s="55">
        <f t="shared" si="18"/>
        <v>51545.050878815913</v>
      </c>
      <c r="G188" s="53">
        <f t="shared" si="19"/>
        <v>49912.990360083924</v>
      </c>
      <c r="H188" s="53">
        <f t="shared" si="20"/>
        <v>1632.0605187319886</v>
      </c>
      <c r="I188" s="22">
        <v>55720.2</v>
      </c>
      <c r="J188" s="23">
        <v>8.1000000000000003E-2</v>
      </c>
      <c r="K188" s="73">
        <f t="shared" si="21"/>
        <v>53454.899999999994</v>
      </c>
      <c r="L188" s="24">
        <v>2265.3000000000002</v>
      </c>
      <c r="M188" s="25">
        <v>0.38800000000000001</v>
      </c>
      <c r="N188" s="26">
        <v>72734.5</v>
      </c>
      <c r="O188" s="55">
        <f t="shared" si="22"/>
        <v>56946.044399999999</v>
      </c>
      <c r="P188" s="70">
        <f t="shared" si="23"/>
        <v>186</v>
      </c>
      <c r="Q188" s="53">
        <f t="shared" si="24"/>
        <v>53454.899999999994</v>
      </c>
      <c r="R188" s="53">
        <f t="shared" si="25"/>
        <v>3491.1444000000047</v>
      </c>
      <c r="S188" s="71">
        <f t="shared" si="26"/>
        <v>0.54113998145941133</v>
      </c>
    </row>
    <row r="189" spans="1:19" x14ac:dyDescent="0.3">
      <c r="A189" s="16">
        <v>208</v>
      </c>
      <c r="B189" s="12">
        <v>187</v>
      </c>
      <c r="C189" s="13" t="s">
        <v>222</v>
      </c>
      <c r="D189" s="14" t="s">
        <v>39</v>
      </c>
      <c r="E189" s="15">
        <v>141914</v>
      </c>
      <c r="F189" s="55">
        <f t="shared" si="18"/>
        <v>49209.795191451471</v>
      </c>
      <c r="G189" s="53">
        <f t="shared" si="19"/>
        <v>46684.608159032519</v>
      </c>
      <c r="H189" s="53">
        <f t="shared" si="20"/>
        <v>2525.1870324189526</v>
      </c>
      <c r="I189" s="22">
        <v>55262.6</v>
      </c>
      <c r="J189" s="23">
        <v>0.123</v>
      </c>
      <c r="K189" s="73">
        <f t="shared" si="21"/>
        <v>52224.799999999996</v>
      </c>
      <c r="L189" s="24">
        <v>3037.8</v>
      </c>
      <c r="M189" s="25">
        <v>0.20300000000000001</v>
      </c>
      <c r="N189" s="26">
        <v>88320.8</v>
      </c>
      <c r="O189" s="55">
        <f t="shared" si="22"/>
        <v>56478.377200000003</v>
      </c>
      <c r="P189" s="70">
        <f t="shared" si="23"/>
        <v>187</v>
      </c>
      <c r="Q189" s="53">
        <f t="shared" si="24"/>
        <v>52224.799999999996</v>
      </c>
      <c r="R189" s="53">
        <f t="shared" si="25"/>
        <v>4253.577200000007</v>
      </c>
      <c r="S189" s="71">
        <f t="shared" si="26"/>
        <v>0.40021634077293</v>
      </c>
    </row>
    <row r="190" spans="1:19" x14ac:dyDescent="0.3">
      <c r="A190" s="16">
        <v>213</v>
      </c>
      <c r="B190" s="12">
        <v>188</v>
      </c>
      <c r="C190" s="13" t="s">
        <v>223</v>
      </c>
      <c r="D190" s="14" t="s">
        <v>11</v>
      </c>
      <c r="E190" s="15">
        <v>74590</v>
      </c>
      <c r="F190" s="55">
        <f t="shared" si="18"/>
        <v>47798.177083333336</v>
      </c>
      <c r="G190" s="53">
        <f t="shared" si="19"/>
        <v>37415.397884697362</v>
      </c>
      <c r="H190" s="53">
        <f t="shared" si="20"/>
        <v>10382.779198635975</v>
      </c>
      <c r="I190" s="22">
        <v>55063.5</v>
      </c>
      <c r="J190" s="23">
        <v>0.152</v>
      </c>
      <c r="K190" s="73">
        <f t="shared" si="21"/>
        <v>42884.5</v>
      </c>
      <c r="L190" s="24">
        <v>12179</v>
      </c>
      <c r="M190" s="25">
        <v>0.17299999999999999</v>
      </c>
      <c r="N190" s="26">
        <v>982526</v>
      </c>
      <c r="O190" s="55">
        <f t="shared" si="22"/>
        <v>56274.897000000004</v>
      </c>
      <c r="P190" s="70">
        <f t="shared" si="23"/>
        <v>188</v>
      </c>
      <c r="Q190" s="53">
        <f t="shared" si="24"/>
        <v>42884.5</v>
      </c>
      <c r="R190" s="53">
        <f t="shared" si="25"/>
        <v>13390.397000000004</v>
      </c>
      <c r="S190" s="71">
        <f t="shared" si="26"/>
        <v>9.9466048115609204E-2</v>
      </c>
    </row>
    <row r="191" spans="1:19" x14ac:dyDescent="0.3">
      <c r="A191" s="16">
        <v>202</v>
      </c>
      <c r="B191" s="12">
        <v>189</v>
      </c>
      <c r="C191" s="13" t="s">
        <v>224</v>
      </c>
      <c r="D191" s="14" t="s">
        <v>11</v>
      </c>
      <c r="E191" s="15">
        <v>113474</v>
      </c>
      <c r="F191" s="55">
        <f t="shared" si="18"/>
        <v>50308.226691042044</v>
      </c>
      <c r="G191" s="53">
        <f t="shared" si="19"/>
        <v>49318.84121618171</v>
      </c>
      <c r="H191" s="53">
        <f t="shared" si="20"/>
        <v>989.38547486033519</v>
      </c>
      <c r="I191" s="22">
        <v>55037.2</v>
      </c>
      <c r="J191" s="23">
        <v>9.4E-2</v>
      </c>
      <c r="K191" s="73">
        <f t="shared" si="21"/>
        <v>54151.7</v>
      </c>
      <c r="L191" s="24">
        <v>885.5</v>
      </c>
      <c r="M191" s="25">
        <v>-0.105</v>
      </c>
      <c r="N191" s="26">
        <v>42549.7</v>
      </c>
      <c r="O191" s="55">
        <f t="shared" si="22"/>
        <v>56248.018400000001</v>
      </c>
      <c r="P191" s="70">
        <f t="shared" si="23"/>
        <v>189</v>
      </c>
      <c r="Q191" s="53">
        <f t="shared" si="24"/>
        <v>54151.7</v>
      </c>
      <c r="R191" s="53">
        <f t="shared" si="25"/>
        <v>2096.3184000000037</v>
      </c>
      <c r="S191" s="71">
        <f t="shared" si="26"/>
        <v>1.3673838509316814</v>
      </c>
    </row>
    <row r="192" spans="1:19" x14ac:dyDescent="0.3">
      <c r="A192" s="16">
        <v>238</v>
      </c>
      <c r="B192" s="12">
        <v>190</v>
      </c>
      <c r="C192" s="13" t="s">
        <v>225</v>
      </c>
      <c r="D192" s="14" t="s">
        <v>9</v>
      </c>
      <c r="E192" s="15">
        <v>104000</v>
      </c>
      <c r="F192" s="55">
        <f t="shared" si="18"/>
        <v>45450.166112956809</v>
      </c>
      <c r="G192" s="53">
        <f t="shared" si="19"/>
        <v>44696.210513790858</v>
      </c>
      <c r="H192" s="53">
        <f t="shared" si="20"/>
        <v>753.9555991659513</v>
      </c>
      <c r="I192" s="22">
        <v>54722</v>
      </c>
      <c r="J192" s="23">
        <v>0.20399999999999999</v>
      </c>
      <c r="K192" s="73">
        <f t="shared" si="21"/>
        <v>48575</v>
      </c>
      <c r="L192" s="24">
        <v>6147</v>
      </c>
      <c r="M192" s="25">
        <v>7.1529999999999996</v>
      </c>
      <c r="N192" s="26">
        <v>78509</v>
      </c>
      <c r="O192" s="55">
        <f t="shared" si="22"/>
        <v>55925.883999999998</v>
      </c>
      <c r="P192" s="70">
        <f t="shared" si="23"/>
        <v>190</v>
      </c>
      <c r="Q192" s="53">
        <f t="shared" si="24"/>
        <v>48575</v>
      </c>
      <c r="R192" s="53">
        <f t="shared" si="25"/>
        <v>7350.8839999999982</v>
      </c>
      <c r="S192" s="71">
        <f t="shared" si="26"/>
        <v>0.19584903204815327</v>
      </c>
    </row>
    <row r="193" spans="1:19" x14ac:dyDescent="0.3">
      <c r="A193" s="16">
        <v>133</v>
      </c>
      <c r="B193" s="12">
        <v>191</v>
      </c>
      <c r="C193" s="13" t="s">
        <v>226</v>
      </c>
      <c r="D193" s="14" t="s">
        <v>98</v>
      </c>
      <c r="E193" s="15">
        <v>100335</v>
      </c>
      <c r="F193" s="55">
        <f t="shared" si="18"/>
        <v>66257.57575757576</v>
      </c>
      <c r="G193" s="53">
        <f t="shared" si="19"/>
        <v>58768.784548784548</v>
      </c>
      <c r="H193" s="53">
        <f t="shared" si="20"/>
        <v>7488.7912087912091</v>
      </c>
      <c r="I193" s="22">
        <v>54662.5</v>
      </c>
      <c r="J193" s="23">
        <v>-0.17499999999999999</v>
      </c>
      <c r="K193" s="73">
        <f t="shared" si="21"/>
        <v>47847.7</v>
      </c>
      <c r="L193" s="24">
        <v>6814.8</v>
      </c>
      <c r="M193" s="25">
        <v>-0.09</v>
      </c>
      <c r="N193" s="26">
        <v>400690.8</v>
      </c>
      <c r="O193" s="55">
        <f t="shared" si="22"/>
        <v>55865.075000000004</v>
      </c>
      <c r="P193" s="70">
        <f t="shared" si="23"/>
        <v>191</v>
      </c>
      <c r="Q193" s="53">
        <f t="shared" si="24"/>
        <v>47847.7</v>
      </c>
      <c r="R193" s="53">
        <f t="shared" si="25"/>
        <v>8017.3750000000073</v>
      </c>
      <c r="S193" s="71">
        <f t="shared" si="26"/>
        <v>0.17646519340259539</v>
      </c>
    </row>
    <row r="194" spans="1:19" x14ac:dyDescent="0.3">
      <c r="A194" s="16">
        <v>170</v>
      </c>
      <c r="B194" s="12">
        <v>192</v>
      </c>
      <c r="C194" s="13" t="s">
        <v>227</v>
      </c>
      <c r="D194" s="14" t="s">
        <v>228</v>
      </c>
      <c r="E194" s="15">
        <v>172603</v>
      </c>
      <c r="F194" s="55">
        <f t="shared" si="18"/>
        <v>56424.586776859505</v>
      </c>
      <c r="G194" s="53">
        <f t="shared" si="19"/>
        <v>48424.586776859505</v>
      </c>
      <c r="H194" s="53">
        <f t="shared" si="20"/>
        <v>7999.9999999999991</v>
      </c>
      <c r="I194" s="22">
        <v>54619</v>
      </c>
      <c r="J194" s="23">
        <v>-3.2000000000000001E-2</v>
      </c>
      <c r="K194" s="73">
        <f t="shared" si="21"/>
        <v>50251</v>
      </c>
      <c r="L194" s="24">
        <v>4368</v>
      </c>
      <c r="M194" s="25">
        <v>-0.45400000000000001</v>
      </c>
      <c r="N194" s="26">
        <v>232103</v>
      </c>
      <c r="O194" s="55">
        <f t="shared" si="22"/>
        <v>55820.618000000002</v>
      </c>
      <c r="P194" s="70">
        <f t="shared" si="23"/>
        <v>192</v>
      </c>
      <c r="Q194" s="53">
        <f t="shared" si="24"/>
        <v>50251</v>
      </c>
      <c r="R194" s="53">
        <f t="shared" si="25"/>
        <v>5569.6180000000022</v>
      </c>
      <c r="S194" s="71">
        <f t="shared" si="26"/>
        <v>0.2750956959706965</v>
      </c>
    </row>
    <row r="195" spans="1:19" x14ac:dyDescent="0.3">
      <c r="A195" s="16">
        <v>188</v>
      </c>
      <c r="B195" s="12">
        <v>193</v>
      </c>
      <c r="C195" s="13" t="s">
        <v>229</v>
      </c>
      <c r="D195" s="14" t="s">
        <v>32</v>
      </c>
      <c r="E195" s="15">
        <v>46377</v>
      </c>
      <c r="F195" s="55">
        <f t="shared" si="18"/>
        <v>52469.134615384617</v>
      </c>
      <c r="G195" s="53">
        <f t="shared" si="19"/>
        <v>51320.192307692312</v>
      </c>
      <c r="H195" s="53">
        <f t="shared" si="20"/>
        <v>1148.9423076923078</v>
      </c>
      <c r="I195" s="22">
        <v>54567.9</v>
      </c>
      <c r="J195" s="23">
        <v>0.04</v>
      </c>
      <c r="K195" s="73">
        <f t="shared" si="21"/>
        <v>55762.8</v>
      </c>
      <c r="L195" s="24">
        <v>-1194.9000000000001</v>
      </c>
      <c r="M195" s="25">
        <v>-2.04</v>
      </c>
      <c r="N195" s="26">
        <v>166038.39999999999</v>
      </c>
      <c r="O195" s="55">
        <f t="shared" si="22"/>
        <v>55768.393800000005</v>
      </c>
      <c r="P195" s="70">
        <f t="shared" si="23"/>
        <v>193</v>
      </c>
      <c r="Q195" s="53">
        <f t="shared" si="24"/>
        <v>55762.8</v>
      </c>
      <c r="R195" s="53">
        <f t="shared" si="25"/>
        <v>5.5938000000023749</v>
      </c>
      <c r="S195" s="71">
        <f t="shared" si="26"/>
        <v>1.0046813959327161</v>
      </c>
    </row>
    <row r="196" spans="1:19" x14ac:dyDescent="0.3">
      <c r="A196" s="16">
        <v>217</v>
      </c>
      <c r="B196" s="12">
        <v>194</v>
      </c>
      <c r="C196" s="13" t="s">
        <v>230</v>
      </c>
      <c r="D196" s="14" t="s">
        <v>9</v>
      </c>
      <c r="E196" s="15">
        <v>11768</v>
      </c>
      <c r="F196" s="55">
        <f t="shared" ref="F196:F259" si="27">I196/(1+J196)</f>
        <v>47500.872600349045</v>
      </c>
      <c r="G196" s="53">
        <f t="shared" ref="G196:G259" si="28">F196-H196</f>
        <v>46547.043771520213</v>
      </c>
      <c r="H196" s="53">
        <f t="shared" ref="H196:H259" si="29">L196/(1+M196)</f>
        <v>953.82882882882882</v>
      </c>
      <c r="I196" s="22">
        <v>54436</v>
      </c>
      <c r="J196" s="23">
        <v>0.14599999999999999</v>
      </c>
      <c r="K196" s="73">
        <f t="shared" ref="K196:K259" si="30">I196-L196</f>
        <v>52742</v>
      </c>
      <c r="L196" s="24">
        <v>1694</v>
      </c>
      <c r="M196" s="25">
        <v>0.77600000000000002</v>
      </c>
      <c r="N196" s="26">
        <v>88246</v>
      </c>
      <c r="O196" s="55">
        <f t="shared" ref="O196:O259" si="31">I196*(1+$V$3)</f>
        <v>55633.592000000004</v>
      </c>
      <c r="P196" s="70">
        <f t="shared" ref="P196:P259" si="32">_xlfn.RANK.EQ(O196,$O$3:$O$502,0)</f>
        <v>194</v>
      </c>
      <c r="Q196" s="53">
        <f t="shared" ref="Q196:Q259" si="33">IF(I196&gt;166000,(K196*(1+$W$5)),(K196*(1+$W$6)))</f>
        <v>52742</v>
      </c>
      <c r="R196" s="53">
        <f t="shared" ref="R196:R259" si="34">O196-Q196</f>
        <v>2891.5920000000042</v>
      </c>
      <c r="S196" s="71">
        <f t="shared" ref="S196:S259" si="35">(R196-L196)/ABS(L196)</f>
        <v>0.70696103896104145</v>
      </c>
    </row>
    <row r="197" spans="1:19" x14ac:dyDescent="0.3">
      <c r="A197" s="16">
        <v>195</v>
      </c>
      <c r="B197" s="12">
        <v>195</v>
      </c>
      <c r="C197" s="13" t="s">
        <v>231</v>
      </c>
      <c r="D197" s="14" t="s">
        <v>232</v>
      </c>
      <c r="E197" s="15">
        <v>217000</v>
      </c>
      <c r="F197" s="55">
        <f t="shared" si="27"/>
        <v>51611.185468451244</v>
      </c>
      <c r="G197" s="53">
        <f t="shared" si="28"/>
        <v>49444.363038544703</v>
      </c>
      <c r="H197" s="53">
        <f t="shared" si="29"/>
        <v>2166.8224299065419</v>
      </c>
      <c r="I197" s="22">
        <v>53985.3</v>
      </c>
      <c r="J197" s="23">
        <v>4.5999999999999999E-2</v>
      </c>
      <c r="K197" s="73">
        <f t="shared" si="30"/>
        <v>53057.9</v>
      </c>
      <c r="L197" s="24">
        <v>927.4</v>
      </c>
      <c r="M197" s="25">
        <v>-0.57199999999999995</v>
      </c>
      <c r="N197" s="26">
        <v>27282.400000000001</v>
      </c>
      <c r="O197" s="55">
        <f t="shared" si="31"/>
        <v>55172.976600000002</v>
      </c>
      <c r="P197" s="70">
        <f t="shared" si="32"/>
        <v>195</v>
      </c>
      <c r="Q197" s="53">
        <f t="shared" si="33"/>
        <v>53057.9</v>
      </c>
      <c r="R197" s="53">
        <f t="shared" si="34"/>
        <v>2115.0766000000003</v>
      </c>
      <c r="S197" s="71">
        <f t="shared" si="35"/>
        <v>1.2806519301272377</v>
      </c>
    </row>
    <row r="198" spans="1:19" x14ac:dyDescent="0.3">
      <c r="A198" s="16">
        <v>180</v>
      </c>
      <c r="B198" s="12">
        <v>196</v>
      </c>
      <c r="C198" s="13" t="s">
        <v>233</v>
      </c>
      <c r="D198" s="14" t="s">
        <v>121</v>
      </c>
      <c r="E198" s="15">
        <v>194431</v>
      </c>
      <c r="F198" s="55">
        <f t="shared" si="27"/>
        <v>54031.63163163163</v>
      </c>
      <c r="G198" s="53">
        <f t="shared" si="28"/>
        <v>52481.433106390563</v>
      </c>
      <c r="H198" s="53">
        <f t="shared" si="29"/>
        <v>1550.1985252410664</v>
      </c>
      <c r="I198" s="22">
        <v>53977.599999999999</v>
      </c>
      <c r="J198" s="23">
        <v>-1E-3</v>
      </c>
      <c r="K198" s="73">
        <f t="shared" si="30"/>
        <v>51244.6</v>
      </c>
      <c r="L198" s="24">
        <v>2733</v>
      </c>
      <c r="M198" s="25">
        <v>0.76300000000000001</v>
      </c>
      <c r="N198" s="26">
        <v>72580</v>
      </c>
      <c r="O198" s="55">
        <f t="shared" si="31"/>
        <v>55165.107199999999</v>
      </c>
      <c r="P198" s="70">
        <f t="shared" si="32"/>
        <v>196</v>
      </c>
      <c r="Q198" s="53">
        <f t="shared" si="33"/>
        <v>51244.6</v>
      </c>
      <c r="R198" s="53">
        <f t="shared" si="34"/>
        <v>3920.5072</v>
      </c>
      <c r="S198" s="71">
        <f t="shared" si="35"/>
        <v>0.4345068422978412</v>
      </c>
    </row>
    <row r="199" spans="1:19" x14ac:dyDescent="0.3">
      <c r="A199" s="16">
        <v>200</v>
      </c>
      <c r="B199" s="12">
        <v>197</v>
      </c>
      <c r="C199" s="13" t="s">
        <v>234</v>
      </c>
      <c r="D199" s="14" t="s">
        <v>9</v>
      </c>
      <c r="E199" s="15">
        <v>105000</v>
      </c>
      <c r="F199" s="55">
        <f t="shared" si="27"/>
        <v>51056.030389363725</v>
      </c>
      <c r="G199" s="53">
        <f t="shared" si="28"/>
        <v>49053.649436982771</v>
      </c>
      <c r="H199" s="53">
        <f t="shared" si="29"/>
        <v>2002.3809523809523</v>
      </c>
      <c r="I199" s="22">
        <v>53762</v>
      </c>
      <c r="J199" s="23">
        <v>5.2999999999999999E-2</v>
      </c>
      <c r="K199" s="73">
        <f t="shared" si="30"/>
        <v>48716</v>
      </c>
      <c r="L199" s="24">
        <v>5046</v>
      </c>
      <c r="M199" s="25">
        <v>1.52</v>
      </c>
      <c r="N199" s="26">
        <v>44876</v>
      </c>
      <c r="O199" s="55">
        <f t="shared" si="31"/>
        <v>54944.764000000003</v>
      </c>
      <c r="P199" s="70">
        <f t="shared" si="32"/>
        <v>197</v>
      </c>
      <c r="Q199" s="53">
        <f t="shared" si="33"/>
        <v>48716</v>
      </c>
      <c r="R199" s="53">
        <f t="shared" si="34"/>
        <v>6228.7640000000029</v>
      </c>
      <c r="S199" s="71">
        <f t="shared" si="35"/>
        <v>0.23439635354736482</v>
      </c>
    </row>
    <row r="200" spans="1:19" x14ac:dyDescent="0.3">
      <c r="A200" s="16">
        <v>187</v>
      </c>
      <c r="B200" s="12">
        <v>198</v>
      </c>
      <c r="C200" s="13" t="s">
        <v>235</v>
      </c>
      <c r="D200" s="14" t="s">
        <v>9</v>
      </c>
      <c r="E200" s="15">
        <v>92400</v>
      </c>
      <c r="F200" s="55">
        <f t="shared" si="27"/>
        <v>52543.584720861902</v>
      </c>
      <c r="G200" s="53">
        <f t="shared" si="28"/>
        <v>31218.536919714676</v>
      </c>
      <c r="H200" s="53">
        <f t="shared" si="29"/>
        <v>21325.047801147226</v>
      </c>
      <c r="I200" s="22">
        <v>53647</v>
      </c>
      <c r="J200" s="23">
        <v>2.1000000000000001E-2</v>
      </c>
      <c r="K200" s="73">
        <f t="shared" si="30"/>
        <v>42494</v>
      </c>
      <c r="L200" s="24">
        <v>11153</v>
      </c>
      <c r="M200" s="25">
        <v>-0.47699999999999998</v>
      </c>
      <c r="N200" s="26">
        <v>159422</v>
      </c>
      <c r="O200" s="55">
        <f t="shared" si="31"/>
        <v>54827.234000000004</v>
      </c>
      <c r="P200" s="70">
        <f t="shared" si="32"/>
        <v>198</v>
      </c>
      <c r="Q200" s="53">
        <f t="shared" si="33"/>
        <v>42494</v>
      </c>
      <c r="R200" s="53">
        <f t="shared" si="34"/>
        <v>12333.234000000004</v>
      </c>
      <c r="S200" s="71">
        <f t="shared" si="35"/>
        <v>0.10582211064287672</v>
      </c>
    </row>
    <row r="201" spans="1:19" x14ac:dyDescent="0.3">
      <c r="A201" s="16">
        <v>220</v>
      </c>
      <c r="B201" s="12">
        <v>199</v>
      </c>
      <c r="C201" s="13" t="s">
        <v>236</v>
      </c>
      <c r="D201" s="14" t="s">
        <v>11</v>
      </c>
      <c r="E201" s="15">
        <v>107741</v>
      </c>
      <c r="F201" s="55">
        <f t="shared" si="27"/>
        <v>47325.176678445227</v>
      </c>
      <c r="G201" s="53">
        <f t="shared" si="28"/>
        <v>45156.307251693637</v>
      </c>
      <c r="H201" s="53">
        <f t="shared" si="29"/>
        <v>2168.8694267515921</v>
      </c>
      <c r="I201" s="22">
        <v>53572.1</v>
      </c>
      <c r="J201" s="23">
        <v>0.13200000000000001</v>
      </c>
      <c r="K201" s="73">
        <f t="shared" si="30"/>
        <v>50848</v>
      </c>
      <c r="L201" s="24">
        <v>2724.1</v>
      </c>
      <c r="M201" s="25">
        <v>0.25600000000000001</v>
      </c>
      <c r="N201" s="26">
        <v>194584.5</v>
      </c>
      <c r="O201" s="55">
        <f t="shared" si="31"/>
        <v>54750.686199999996</v>
      </c>
      <c r="P201" s="70">
        <f t="shared" si="32"/>
        <v>199</v>
      </c>
      <c r="Q201" s="53">
        <f t="shared" si="33"/>
        <v>50848</v>
      </c>
      <c r="R201" s="53">
        <f t="shared" si="34"/>
        <v>3902.6861999999965</v>
      </c>
      <c r="S201" s="71">
        <f t="shared" si="35"/>
        <v>0.43265159135127074</v>
      </c>
    </row>
    <row r="202" spans="1:19" x14ac:dyDescent="0.3">
      <c r="A202" s="16">
        <v>262</v>
      </c>
      <c r="B202" s="12">
        <v>200</v>
      </c>
      <c r="C202" s="13" t="s">
        <v>237</v>
      </c>
      <c r="D202" s="14" t="s">
        <v>110</v>
      </c>
      <c r="E202" s="15">
        <v>22735</v>
      </c>
      <c r="F202" s="55">
        <f t="shared" si="27"/>
        <v>41870.86614173228</v>
      </c>
      <c r="G202" s="53">
        <f t="shared" si="28"/>
        <v>39480.900743808408</v>
      </c>
      <c r="H202" s="53">
        <f t="shared" si="29"/>
        <v>2389.9653979238756</v>
      </c>
      <c r="I202" s="22">
        <v>53176</v>
      </c>
      <c r="J202" s="23">
        <v>0.27</v>
      </c>
      <c r="K202" s="73">
        <f t="shared" si="30"/>
        <v>50413.2</v>
      </c>
      <c r="L202" s="24">
        <v>2762.8</v>
      </c>
      <c r="M202" s="25">
        <v>0.156</v>
      </c>
      <c r="N202" s="26">
        <v>69469.3</v>
      </c>
      <c r="O202" s="55">
        <f t="shared" si="31"/>
        <v>54345.872000000003</v>
      </c>
      <c r="P202" s="70">
        <f t="shared" si="32"/>
        <v>200</v>
      </c>
      <c r="Q202" s="53">
        <f t="shared" si="33"/>
        <v>50413.2</v>
      </c>
      <c r="R202" s="53">
        <f t="shared" si="34"/>
        <v>3932.6720000000059</v>
      </c>
      <c r="S202" s="71">
        <f t="shared" si="35"/>
        <v>0.42343709280440339</v>
      </c>
    </row>
    <row r="203" spans="1:19" x14ac:dyDescent="0.3">
      <c r="A203" s="16">
        <v>203</v>
      </c>
      <c r="B203" s="12">
        <v>201</v>
      </c>
      <c r="C203" s="13" t="s">
        <v>238</v>
      </c>
      <c r="D203" s="14" t="s">
        <v>34</v>
      </c>
      <c r="E203" s="15">
        <v>125161</v>
      </c>
      <c r="F203" s="55">
        <f t="shared" si="27"/>
        <v>50156.603773584902</v>
      </c>
      <c r="G203" s="53">
        <f t="shared" si="28"/>
        <v>42452.877444934929</v>
      </c>
      <c r="H203" s="53">
        <f t="shared" si="29"/>
        <v>7703.7263286499692</v>
      </c>
      <c r="I203" s="22">
        <v>53166</v>
      </c>
      <c r="J203" s="23">
        <v>0.06</v>
      </c>
      <c r="K203" s="73">
        <f t="shared" si="30"/>
        <v>40555</v>
      </c>
      <c r="L203" s="24">
        <v>12611</v>
      </c>
      <c r="M203" s="25">
        <v>0.63700000000000001</v>
      </c>
      <c r="N203" s="26">
        <v>145563</v>
      </c>
      <c r="O203" s="55">
        <f t="shared" si="31"/>
        <v>54335.652000000002</v>
      </c>
      <c r="P203" s="70">
        <f t="shared" si="32"/>
        <v>201</v>
      </c>
      <c r="Q203" s="53">
        <f t="shared" si="33"/>
        <v>40555</v>
      </c>
      <c r="R203" s="53">
        <f t="shared" si="34"/>
        <v>13780.652000000002</v>
      </c>
      <c r="S203" s="71">
        <f t="shared" si="35"/>
        <v>9.2748552850686061E-2</v>
      </c>
    </row>
    <row r="204" spans="1:19" x14ac:dyDescent="0.3">
      <c r="A204" s="16">
        <v>252</v>
      </c>
      <c r="B204" s="12">
        <v>202</v>
      </c>
      <c r="C204" s="13" t="s">
        <v>239</v>
      </c>
      <c r="D204" s="14" t="s">
        <v>11</v>
      </c>
      <c r="E204" s="15">
        <v>39091</v>
      </c>
      <c r="F204" s="55">
        <f t="shared" si="27"/>
        <v>42967.318663406681</v>
      </c>
      <c r="G204" s="53">
        <f t="shared" si="28"/>
        <v>41630.149145521769</v>
      </c>
      <c r="H204" s="53">
        <f t="shared" si="29"/>
        <v>1337.1695178849143</v>
      </c>
      <c r="I204" s="22">
        <v>52720.9</v>
      </c>
      <c r="J204" s="23">
        <v>0.22700000000000001</v>
      </c>
      <c r="K204" s="73">
        <f t="shared" si="30"/>
        <v>51001.3</v>
      </c>
      <c r="L204" s="24">
        <v>1719.6</v>
      </c>
      <c r="M204" s="25">
        <v>0.28599999999999998</v>
      </c>
      <c r="N204" s="26">
        <v>150974.5</v>
      </c>
      <c r="O204" s="55">
        <f t="shared" si="31"/>
        <v>53880.7598</v>
      </c>
      <c r="P204" s="70">
        <f t="shared" si="32"/>
        <v>202</v>
      </c>
      <c r="Q204" s="53">
        <f t="shared" si="33"/>
        <v>51001.3</v>
      </c>
      <c r="R204" s="53">
        <f t="shared" si="34"/>
        <v>2879.4597999999969</v>
      </c>
      <c r="S204" s="71">
        <f t="shared" si="35"/>
        <v>0.67449395208187779</v>
      </c>
    </row>
    <row r="205" spans="1:19" x14ac:dyDescent="0.3">
      <c r="A205" s="16">
        <v>243</v>
      </c>
      <c r="B205" s="12">
        <v>203</v>
      </c>
      <c r="C205" s="13" t="s">
        <v>240</v>
      </c>
      <c r="D205" s="14" t="s">
        <v>11</v>
      </c>
      <c r="E205" s="15">
        <v>207958</v>
      </c>
      <c r="F205" s="55">
        <f t="shared" si="27"/>
        <v>44698.895497026337</v>
      </c>
      <c r="G205" s="53">
        <f t="shared" si="28"/>
        <v>44683.686204893966</v>
      </c>
      <c r="H205" s="53">
        <f t="shared" si="29"/>
        <v>15.209292132369054</v>
      </c>
      <c r="I205" s="22">
        <v>52610.6</v>
      </c>
      <c r="J205" s="23">
        <v>0.17699999999999999</v>
      </c>
      <c r="K205" s="73">
        <f t="shared" si="30"/>
        <v>52541.2</v>
      </c>
      <c r="L205" s="24">
        <v>69.400000000000006</v>
      </c>
      <c r="M205" s="25">
        <v>3.5630000000000002</v>
      </c>
      <c r="N205" s="26">
        <v>84608.2</v>
      </c>
      <c r="O205" s="55">
        <f t="shared" si="31"/>
        <v>53768.033199999998</v>
      </c>
      <c r="P205" s="70">
        <f t="shared" si="32"/>
        <v>203</v>
      </c>
      <c r="Q205" s="53">
        <f t="shared" si="33"/>
        <v>52541.2</v>
      </c>
      <c r="R205" s="53">
        <f t="shared" si="34"/>
        <v>1226.8332000000009</v>
      </c>
      <c r="S205" s="71">
        <f t="shared" si="35"/>
        <v>16.67771181556197</v>
      </c>
    </row>
    <row r="206" spans="1:19" x14ac:dyDescent="0.3">
      <c r="A206" s="16">
        <v>259</v>
      </c>
      <c r="B206" s="12">
        <v>204</v>
      </c>
      <c r="C206" s="13" t="s">
        <v>241</v>
      </c>
      <c r="D206" s="14" t="s">
        <v>9</v>
      </c>
      <c r="E206" s="15">
        <v>36600</v>
      </c>
      <c r="F206" s="55">
        <f t="shared" si="27"/>
        <v>42259.050683829446</v>
      </c>
      <c r="G206" s="53">
        <f t="shared" si="28"/>
        <v>37972.575273993381</v>
      </c>
      <c r="H206" s="53">
        <f t="shared" si="29"/>
        <v>4286.4754098360654</v>
      </c>
      <c r="I206" s="22">
        <v>52528</v>
      </c>
      <c r="J206" s="23">
        <v>0.24299999999999999</v>
      </c>
      <c r="K206" s="73">
        <f t="shared" si="30"/>
        <v>42069</v>
      </c>
      <c r="L206" s="24">
        <v>10459</v>
      </c>
      <c r="M206" s="25">
        <v>1.44</v>
      </c>
      <c r="N206" s="26">
        <v>931796</v>
      </c>
      <c r="O206" s="55">
        <f t="shared" si="31"/>
        <v>53683.616000000002</v>
      </c>
      <c r="P206" s="70">
        <f t="shared" si="32"/>
        <v>204</v>
      </c>
      <c r="Q206" s="53">
        <f t="shared" si="33"/>
        <v>42069</v>
      </c>
      <c r="R206" s="53">
        <f t="shared" si="34"/>
        <v>11614.616000000002</v>
      </c>
      <c r="S206" s="71">
        <f t="shared" si="35"/>
        <v>0.11049010421646446</v>
      </c>
    </row>
    <row r="207" spans="1:19" x14ac:dyDescent="0.3">
      <c r="A207" s="16">
        <v>206</v>
      </c>
      <c r="B207" s="12">
        <v>205</v>
      </c>
      <c r="C207" s="13" t="s">
        <v>242</v>
      </c>
      <c r="D207" s="14" t="s">
        <v>24</v>
      </c>
      <c r="E207" s="15">
        <v>243226</v>
      </c>
      <c r="F207" s="55">
        <f t="shared" si="27"/>
        <v>49625.662878787873</v>
      </c>
      <c r="G207" s="53">
        <f t="shared" si="28"/>
        <v>46260.210122882359</v>
      </c>
      <c r="H207" s="53">
        <f t="shared" si="29"/>
        <v>3365.4527559055118</v>
      </c>
      <c r="I207" s="22">
        <v>52404.7</v>
      </c>
      <c r="J207" s="23">
        <v>5.6000000000000001E-2</v>
      </c>
      <c r="K207" s="73">
        <f t="shared" si="30"/>
        <v>48985.399999999994</v>
      </c>
      <c r="L207" s="24">
        <v>3419.3</v>
      </c>
      <c r="M207" s="25">
        <v>1.6E-2</v>
      </c>
      <c r="N207" s="26">
        <v>46229.1</v>
      </c>
      <c r="O207" s="55">
        <f t="shared" si="31"/>
        <v>53557.6034</v>
      </c>
      <c r="P207" s="70">
        <f t="shared" si="32"/>
        <v>205</v>
      </c>
      <c r="Q207" s="53">
        <f t="shared" si="33"/>
        <v>48985.399999999994</v>
      </c>
      <c r="R207" s="53">
        <f t="shared" si="34"/>
        <v>4572.2034000000058</v>
      </c>
      <c r="S207" s="71">
        <f t="shared" si="35"/>
        <v>0.3371752697920643</v>
      </c>
    </row>
    <row r="208" spans="1:19" x14ac:dyDescent="0.3">
      <c r="A208" s="16">
        <v>226</v>
      </c>
      <c r="B208" s="12">
        <v>206</v>
      </c>
      <c r="C208" s="13" t="s">
        <v>243</v>
      </c>
      <c r="D208" s="14" t="s">
        <v>39</v>
      </c>
      <c r="E208" s="15">
        <v>211233</v>
      </c>
      <c r="F208" s="55">
        <f t="shared" si="27"/>
        <v>46282.228116710874</v>
      </c>
      <c r="G208" s="53">
        <f t="shared" si="28"/>
        <v>43186.009998856869</v>
      </c>
      <c r="H208" s="53">
        <f t="shared" si="29"/>
        <v>3096.2181178540018</v>
      </c>
      <c r="I208" s="22">
        <v>52345.2</v>
      </c>
      <c r="J208" s="23">
        <v>0.13100000000000001</v>
      </c>
      <c r="K208" s="73">
        <f t="shared" si="30"/>
        <v>48824.799999999996</v>
      </c>
      <c r="L208" s="24">
        <v>3520.4</v>
      </c>
      <c r="M208" s="25">
        <v>0.13700000000000001</v>
      </c>
      <c r="N208" s="26">
        <v>86133.1</v>
      </c>
      <c r="O208" s="55">
        <f t="shared" si="31"/>
        <v>53496.794399999999</v>
      </c>
      <c r="P208" s="70">
        <f t="shared" si="32"/>
        <v>206</v>
      </c>
      <c r="Q208" s="53">
        <f t="shared" si="33"/>
        <v>48824.799999999996</v>
      </c>
      <c r="R208" s="53">
        <f t="shared" si="34"/>
        <v>4671.9944000000032</v>
      </c>
      <c r="S208" s="71">
        <f t="shared" si="35"/>
        <v>0.3271203272355423</v>
      </c>
    </row>
    <row r="209" spans="1:19" x14ac:dyDescent="0.3">
      <c r="A209" s="16">
        <v>196</v>
      </c>
      <c r="B209" s="12">
        <v>207</v>
      </c>
      <c r="C209" s="13" t="s">
        <v>244</v>
      </c>
      <c r="D209" s="14" t="s">
        <v>39</v>
      </c>
      <c r="E209" s="15">
        <v>218923</v>
      </c>
      <c r="F209" s="55">
        <f t="shared" si="27"/>
        <v>51601.184600197441</v>
      </c>
      <c r="G209" s="53" t="e">
        <f t="shared" si="28"/>
        <v>#VALUE!</v>
      </c>
      <c r="H209" s="53" t="e">
        <f t="shared" si="29"/>
        <v>#VALUE!</v>
      </c>
      <c r="I209" s="22">
        <v>52272</v>
      </c>
      <c r="J209" s="23">
        <v>1.2999999999999999E-2</v>
      </c>
      <c r="K209" s="73">
        <f t="shared" si="30"/>
        <v>52480.9</v>
      </c>
      <c r="L209" s="24">
        <v>-208.9</v>
      </c>
      <c r="M209" s="25" t="s">
        <v>15</v>
      </c>
      <c r="N209" s="26">
        <v>45172.5</v>
      </c>
      <c r="O209" s="55">
        <f t="shared" si="31"/>
        <v>53421.984000000004</v>
      </c>
      <c r="P209" s="70">
        <f t="shared" si="32"/>
        <v>207</v>
      </c>
      <c r="Q209" s="53">
        <f t="shared" si="33"/>
        <v>52480.9</v>
      </c>
      <c r="R209" s="53">
        <f t="shared" si="34"/>
        <v>941.08400000000256</v>
      </c>
      <c r="S209" s="71">
        <f t="shared" si="35"/>
        <v>5.5049497367161448</v>
      </c>
    </row>
    <row r="210" spans="1:19" x14ac:dyDescent="0.3">
      <c r="A210" s="16">
        <v>211</v>
      </c>
      <c r="B210" s="12">
        <v>208</v>
      </c>
      <c r="C210" s="13" t="s">
        <v>245</v>
      </c>
      <c r="D210" s="14" t="s">
        <v>24</v>
      </c>
      <c r="E210" s="15">
        <v>318528</v>
      </c>
      <c r="F210" s="55">
        <f t="shared" si="27"/>
        <v>48107.400555041626</v>
      </c>
      <c r="G210" s="53">
        <f t="shared" si="28"/>
        <v>47267.643142642701</v>
      </c>
      <c r="H210" s="53">
        <f t="shared" si="29"/>
        <v>839.75741239892182</v>
      </c>
      <c r="I210" s="22">
        <v>52004.1</v>
      </c>
      <c r="J210" s="23">
        <v>8.1000000000000003E-2</v>
      </c>
      <c r="K210" s="73">
        <f t="shared" si="30"/>
        <v>51381</v>
      </c>
      <c r="L210" s="24">
        <v>623.1</v>
      </c>
      <c r="M210" s="25">
        <v>-0.25800000000000001</v>
      </c>
      <c r="N210" s="26">
        <v>66896.399999999994</v>
      </c>
      <c r="O210" s="55">
        <f t="shared" si="31"/>
        <v>53148.190199999997</v>
      </c>
      <c r="P210" s="70">
        <f t="shared" si="32"/>
        <v>208</v>
      </c>
      <c r="Q210" s="53">
        <f t="shared" si="33"/>
        <v>51381</v>
      </c>
      <c r="R210" s="53">
        <f t="shared" si="34"/>
        <v>1767.1901999999973</v>
      </c>
      <c r="S210" s="71">
        <f t="shared" si="35"/>
        <v>1.8361261434761633</v>
      </c>
    </row>
    <row r="211" spans="1:19" x14ac:dyDescent="0.3">
      <c r="A211" s="16">
        <v>192</v>
      </c>
      <c r="B211" s="12">
        <v>209</v>
      </c>
      <c r="C211" s="13" t="s">
        <v>246</v>
      </c>
      <c r="D211" s="14" t="s">
        <v>26</v>
      </c>
      <c r="E211" s="15">
        <v>86659</v>
      </c>
      <c r="F211" s="55">
        <f t="shared" si="27"/>
        <v>52040.241448692155</v>
      </c>
      <c r="G211" s="53">
        <f t="shared" si="28"/>
        <v>45413.244482059192</v>
      </c>
      <c r="H211" s="53">
        <f t="shared" si="29"/>
        <v>6626.9969666329634</v>
      </c>
      <c r="I211" s="22">
        <v>51728</v>
      </c>
      <c r="J211" s="23">
        <v>-6.0000000000000001E-3</v>
      </c>
      <c r="K211" s="73">
        <f t="shared" si="30"/>
        <v>45173.9</v>
      </c>
      <c r="L211" s="24">
        <v>6554.1</v>
      </c>
      <c r="M211" s="25">
        <v>-1.0999999999999999E-2</v>
      </c>
      <c r="N211" s="26">
        <v>1840238.1</v>
      </c>
      <c r="O211" s="55">
        <f t="shared" si="31"/>
        <v>52866.016000000003</v>
      </c>
      <c r="P211" s="70">
        <f t="shared" si="32"/>
        <v>209</v>
      </c>
      <c r="Q211" s="53">
        <f t="shared" si="33"/>
        <v>45173.9</v>
      </c>
      <c r="R211" s="53">
        <f t="shared" si="34"/>
        <v>7692.1160000000018</v>
      </c>
      <c r="S211" s="71">
        <f t="shared" si="35"/>
        <v>0.17363421369829593</v>
      </c>
    </row>
    <row r="212" spans="1:19" x14ac:dyDescent="0.3">
      <c r="A212" s="16">
        <v>299</v>
      </c>
      <c r="B212" s="12">
        <v>210</v>
      </c>
      <c r="C212" s="13" t="s">
        <v>247</v>
      </c>
      <c r="D212" s="14" t="s">
        <v>215</v>
      </c>
      <c r="E212" s="15">
        <v>130000</v>
      </c>
      <c r="F212" s="55">
        <f t="shared" si="27"/>
        <v>37901.474926253693</v>
      </c>
      <c r="G212" s="53">
        <f t="shared" si="28"/>
        <v>36692.226371340395</v>
      </c>
      <c r="H212" s="53">
        <f t="shared" si="29"/>
        <v>1209.2485549132948</v>
      </c>
      <c r="I212" s="22">
        <v>51394.400000000001</v>
      </c>
      <c r="J212" s="23">
        <v>0.35599999999999998</v>
      </c>
      <c r="K212" s="73">
        <f t="shared" si="30"/>
        <v>49720.800000000003</v>
      </c>
      <c r="L212" s="24">
        <v>1673.6</v>
      </c>
      <c r="M212" s="25">
        <v>0.38400000000000001</v>
      </c>
      <c r="N212" s="26">
        <v>23140.6</v>
      </c>
      <c r="O212" s="55">
        <f t="shared" si="31"/>
        <v>52525.076800000003</v>
      </c>
      <c r="P212" s="70">
        <f t="shared" si="32"/>
        <v>210</v>
      </c>
      <c r="Q212" s="53">
        <f t="shared" si="33"/>
        <v>49720.800000000003</v>
      </c>
      <c r="R212" s="53">
        <f t="shared" si="34"/>
        <v>2804.2767999999996</v>
      </c>
      <c r="S212" s="71">
        <f t="shared" si="35"/>
        <v>0.67559560229445492</v>
      </c>
    </row>
    <row r="213" spans="1:19" x14ac:dyDescent="0.3">
      <c r="A213" s="16">
        <v>234</v>
      </c>
      <c r="B213" s="12">
        <v>211</v>
      </c>
      <c r="C213" s="13" t="s">
        <v>248</v>
      </c>
      <c r="D213" s="14" t="s">
        <v>11</v>
      </c>
      <c r="E213" s="15">
        <v>160064</v>
      </c>
      <c r="F213" s="55">
        <f t="shared" si="27"/>
        <v>45632.769367764915</v>
      </c>
      <c r="G213" s="53">
        <f t="shared" si="28"/>
        <v>45143.444004827252</v>
      </c>
      <c r="H213" s="53">
        <f t="shared" si="29"/>
        <v>489.32536293766009</v>
      </c>
      <c r="I213" s="22">
        <v>51245.599999999999</v>
      </c>
      <c r="J213" s="23">
        <v>0.123</v>
      </c>
      <c r="K213" s="73">
        <f t="shared" si="30"/>
        <v>50672.6</v>
      </c>
      <c r="L213" s="24">
        <v>573</v>
      </c>
      <c r="M213" s="25">
        <v>0.17100000000000001</v>
      </c>
      <c r="N213" s="26">
        <v>43756.6</v>
      </c>
      <c r="O213" s="55">
        <f t="shared" si="31"/>
        <v>52373.003199999999</v>
      </c>
      <c r="P213" s="70">
        <f t="shared" si="32"/>
        <v>211</v>
      </c>
      <c r="Q213" s="53">
        <f t="shared" si="33"/>
        <v>50672.6</v>
      </c>
      <c r="R213" s="53">
        <f t="shared" si="34"/>
        <v>1700.4032000000007</v>
      </c>
      <c r="S213" s="71">
        <f t="shared" si="35"/>
        <v>1.9675448516579419</v>
      </c>
    </row>
    <row r="214" spans="1:19" x14ac:dyDescent="0.3">
      <c r="A214" s="16">
        <v>240</v>
      </c>
      <c r="B214" s="12">
        <v>212</v>
      </c>
      <c r="C214" s="13" t="s">
        <v>249</v>
      </c>
      <c r="D214" s="14" t="s">
        <v>11</v>
      </c>
      <c r="E214" s="15">
        <v>57000</v>
      </c>
      <c r="F214" s="55">
        <f t="shared" si="27"/>
        <v>45367.022222222222</v>
      </c>
      <c r="G214" s="53" t="e">
        <f t="shared" si="28"/>
        <v>#VALUE!</v>
      </c>
      <c r="H214" s="53" t="e">
        <f t="shared" si="29"/>
        <v>#VALUE!</v>
      </c>
      <c r="I214" s="22">
        <v>51037.9</v>
      </c>
      <c r="J214" s="23">
        <v>0.125</v>
      </c>
      <c r="K214" s="73">
        <f t="shared" si="30"/>
        <v>50441.599999999999</v>
      </c>
      <c r="L214" s="24">
        <v>596.29999999999995</v>
      </c>
      <c r="M214" s="25" t="s">
        <v>15</v>
      </c>
      <c r="N214" s="26">
        <v>29988.5</v>
      </c>
      <c r="O214" s="55">
        <f t="shared" si="31"/>
        <v>52160.733800000002</v>
      </c>
      <c r="P214" s="70">
        <f t="shared" si="32"/>
        <v>212</v>
      </c>
      <c r="Q214" s="53">
        <f t="shared" si="33"/>
        <v>50441.599999999999</v>
      </c>
      <c r="R214" s="53">
        <f t="shared" si="34"/>
        <v>1719.1338000000032</v>
      </c>
      <c r="S214" s="71">
        <f t="shared" si="35"/>
        <v>1.8830015093074013</v>
      </c>
    </row>
    <row r="215" spans="1:19" x14ac:dyDescent="0.3">
      <c r="A215" s="16">
        <v>237</v>
      </c>
      <c r="B215" s="12">
        <v>213</v>
      </c>
      <c r="C215" s="13" t="s">
        <v>250</v>
      </c>
      <c r="D215" s="14" t="s">
        <v>11</v>
      </c>
      <c r="E215" s="15">
        <v>59659</v>
      </c>
      <c r="F215" s="55">
        <f t="shared" si="27"/>
        <v>45487.421944692243</v>
      </c>
      <c r="G215" s="53">
        <f t="shared" si="28"/>
        <v>37025.27974709298</v>
      </c>
      <c r="H215" s="53">
        <f t="shared" si="29"/>
        <v>8462.1421975992616</v>
      </c>
      <c r="I215" s="22">
        <v>50991.4</v>
      </c>
      <c r="J215" s="23">
        <v>0.121</v>
      </c>
      <c r="K215" s="73">
        <f t="shared" si="30"/>
        <v>41826.9</v>
      </c>
      <c r="L215" s="24">
        <v>9164.5</v>
      </c>
      <c r="M215" s="25">
        <v>8.3000000000000004E-2</v>
      </c>
      <c r="N215" s="26">
        <v>977563.4</v>
      </c>
      <c r="O215" s="55">
        <f t="shared" si="31"/>
        <v>52113.210800000001</v>
      </c>
      <c r="P215" s="70">
        <f t="shared" si="32"/>
        <v>213</v>
      </c>
      <c r="Q215" s="53">
        <f t="shared" si="33"/>
        <v>41826.9</v>
      </c>
      <c r="R215" s="53">
        <f t="shared" si="34"/>
        <v>10286.310799999999</v>
      </c>
      <c r="S215" s="71">
        <f t="shared" si="35"/>
        <v>0.12240829286922356</v>
      </c>
    </row>
    <row r="216" spans="1:19" x14ac:dyDescent="0.3">
      <c r="A216" s="16">
        <v>239</v>
      </c>
      <c r="B216" s="12">
        <v>214</v>
      </c>
      <c r="C216" s="13" t="s">
        <v>251</v>
      </c>
      <c r="D216" s="14" t="s">
        <v>11</v>
      </c>
      <c r="E216" s="15">
        <v>118656</v>
      </c>
      <c r="F216" s="55">
        <f t="shared" si="27"/>
        <v>45383.778966131911</v>
      </c>
      <c r="G216" s="53" t="e">
        <f t="shared" si="28"/>
        <v>#VALUE!</v>
      </c>
      <c r="H216" s="53" t="e">
        <f t="shared" si="29"/>
        <v>#VALUE!</v>
      </c>
      <c r="I216" s="22">
        <v>50920.6</v>
      </c>
      <c r="J216" s="23">
        <v>0.122</v>
      </c>
      <c r="K216" s="73">
        <f t="shared" si="30"/>
        <v>50998.400000000001</v>
      </c>
      <c r="L216" s="24">
        <v>-77.8</v>
      </c>
      <c r="M216" s="25" t="s">
        <v>15</v>
      </c>
      <c r="N216" s="26">
        <v>63725.2</v>
      </c>
      <c r="O216" s="55">
        <f t="shared" si="31"/>
        <v>52040.853199999998</v>
      </c>
      <c r="P216" s="70">
        <f t="shared" si="32"/>
        <v>214</v>
      </c>
      <c r="Q216" s="53">
        <f t="shared" si="33"/>
        <v>50998.400000000001</v>
      </c>
      <c r="R216" s="53">
        <f t="shared" si="34"/>
        <v>1042.4531999999963</v>
      </c>
      <c r="S216" s="71">
        <f t="shared" si="35"/>
        <v>14.39914138817476</v>
      </c>
    </row>
    <row r="217" spans="1:19" x14ac:dyDescent="0.3">
      <c r="A217" s="16">
        <v>218</v>
      </c>
      <c r="B217" s="12">
        <v>215</v>
      </c>
      <c r="C217" s="13" t="s">
        <v>252</v>
      </c>
      <c r="D217" s="14" t="s">
        <v>24</v>
      </c>
      <c r="E217" s="15">
        <v>161096</v>
      </c>
      <c r="F217" s="55">
        <f t="shared" si="27"/>
        <v>47396.178937558252</v>
      </c>
      <c r="G217" s="53" t="e">
        <f t="shared" si="28"/>
        <v>#VALUE!</v>
      </c>
      <c r="H217" s="53" t="e">
        <f t="shared" si="29"/>
        <v>#VALUE!</v>
      </c>
      <c r="I217" s="22">
        <v>50856.1</v>
      </c>
      <c r="J217" s="23">
        <v>7.2999999999999995E-2</v>
      </c>
      <c r="K217" s="73">
        <f t="shared" si="30"/>
        <v>50846.6</v>
      </c>
      <c r="L217" s="24">
        <v>9.5</v>
      </c>
      <c r="M217" s="25" t="s">
        <v>15</v>
      </c>
      <c r="N217" s="26">
        <v>39334.300000000003</v>
      </c>
      <c r="O217" s="55">
        <f t="shared" si="31"/>
        <v>51974.934199999996</v>
      </c>
      <c r="P217" s="70">
        <f t="shared" si="32"/>
        <v>215</v>
      </c>
      <c r="Q217" s="53">
        <f t="shared" si="33"/>
        <v>50846.6</v>
      </c>
      <c r="R217" s="53">
        <f t="shared" si="34"/>
        <v>1128.3341999999975</v>
      </c>
      <c r="S217" s="71">
        <f t="shared" si="35"/>
        <v>117.77202105263132</v>
      </c>
    </row>
    <row r="218" spans="1:19" x14ac:dyDescent="0.3">
      <c r="A218" s="16">
        <v>227</v>
      </c>
      <c r="B218" s="12">
        <v>216</v>
      </c>
      <c r="C218" s="13" t="s">
        <v>253</v>
      </c>
      <c r="D218" s="14" t="s">
        <v>11</v>
      </c>
      <c r="E218" s="15">
        <v>55692</v>
      </c>
      <c r="F218" s="55">
        <f t="shared" si="27"/>
        <v>46287.271062271058</v>
      </c>
      <c r="G218" s="53">
        <f t="shared" si="28"/>
        <v>38259.730701397362</v>
      </c>
      <c r="H218" s="53">
        <f t="shared" si="29"/>
        <v>8027.5403608736951</v>
      </c>
      <c r="I218" s="22">
        <v>50545.7</v>
      </c>
      <c r="J218" s="23">
        <v>9.1999999999999998E-2</v>
      </c>
      <c r="K218" s="73">
        <f t="shared" si="30"/>
        <v>42092.7</v>
      </c>
      <c r="L218" s="24">
        <v>8453</v>
      </c>
      <c r="M218" s="25">
        <v>5.2999999999999999E-2</v>
      </c>
      <c r="N218" s="26">
        <v>916091</v>
      </c>
      <c r="O218" s="55">
        <f t="shared" si="31"/>
        <v>51657.705399999999</v>
      </c>
      <c r="P218" s="70">
        <f t="shared" si="32"/>
        <v>216</v>
      </c>
      <c r="Q218" s="53">
        <f t="shared" si="33"/>
        <v>42092.7</v>
      </c>
      <c r="R218" s="53">
        <f t="shared" si="34"/>
        <v>9565.0054000000018</v>
      </c>
      <c r="S218" s="71">
        <f t="shared" si="35"/>
        <v>0.13155156749083188</v>
      </c>
    </row>
    <row r="219" spans="1:19" x14ac:dyDescent="0.3">
      <c r="A219" s="16">
        <v>158</v>
      </c>
      <c r="B219" s="12">
        <v>217</v>
      </c>
      <c r="C219" s="13" t="s">
        <v>254</v>
      </c>
      <c r="D219" s="14" t="s">
        <v>21</v>
      </c>
      <c r="E219" s="15">
        <v>98996</v>
      </c>
      <c r="F219" s="55">
        <f t="shared" si="27"/>
        <v>59872.511848341237</v>
      </c>
      <c r="G219" s="53">
        <f t="shared" si="28"/>
        <v>57022.926340204918</v>
      </c>
      <c r="H219" s="53">
        <f t="shared" si="29"/>
        <v>2849.585508136322</v>
      </c>
      <c r="I219" s="22">
        <v>50532.4</v>
      </c>
      <c r="J219" s="23">
        <v>-0.156</v>
      </c>
      <c r="K219" s="73">
        <f t="shared" si="30"/>
        <v>59813.5</v>
      </c>
      <c r="L219" s="24">
        <v>-9281.1</v>
      </c>
      <c r="M219" s="25">
        <v>-4.2569999999999997</v>
      </c>
      <c r="N219" s="26">
        <v>160391.20000000001</v>
      </c>
      <c r="O219" s="55">
        <f t="shared" si="31"/>
        <v>51644.112800000003</v>
      </c>
      <c r="P219" s="70">
        <f t="shared" si="32"/>
        <v>217</v>
      </c>
      <c r="Q219" s="53">
        <f t="shared" si="33"/>
        <v>59813.5</v>
      </c>
      <c r="R219" s="53">
        <f t="shared" si="34"/>
        <v>-8169.3871999999974</v>
      </c>
      <c r="S219" s="71">
        <f t="shared" si="35"/>
        <v>0.11978243958151544</v>
      </c>
    </row>
    <row r="220" spans="1:19" x14ac:dyDescent="0.3">
      <c r="A220" s="16">
        <v>249</v>
      </c>
      <c r="B220" s="12">
        <v>218</v>
      </c>
      <c r="C220" s="13" t="s">
        <v>255</v>
      </c>
      <c r="D220" s="14" t="s">
        <v>9</v>
      </c>
      <c r="E220" s="15">
        <v>60348</v>
      </c>
      <c r="F220" s="55">
        <f t="shared" si="27"/>
        <v>43646.086956521744</v>
      </c>
      <c r="G220" s="53">
        <f t="shared" si="28"/>
        <v>37537.148409035712</v>
      </c>
      <c r="H220" s="53">
        <f t="shared" si="29"/>
        <v>6108.9385474860337</v>
      </c>
      <c r="I220" s="22">
        <v>50193</v>
      </c>
      <c r="J220" s="23">
        <v>0.15</v>
      </c>
      <c r="K220" s="73">
        <f t="shared" si="30"/>
        <v>41445</v>
      </c>
      <c r="L220" s="24">
        <v>8748</v>
      </c>
      <c r="M220" s="25">
        <v>0.432</v>
      </c>
      <c r="N220" s="26">
        <v>853531</v>
      </c>
      <c r="O220" s="55">
        <f t="shared" si="31"/>
        <v>51297.245999999999</v>
      </c>
      <c r="P220" s="70">
        <f t="shared" si="32"/>
        <v>218</v>
      </c>
      <c r="Q220" s="53">
        <f t="shared" si="33"/>
        <v>41445</v>
      </c>
      <c r="R220" s="53">
        <f t="shared" si="34"/>
        <v>9852.2459999999992</v>
      </c>
      <c r="S220" s="71">
        <f t="shared" si="35"/>
        <v>0.12622839506172831</v>
      </c>
    </row>
    <row r="221" spans="1:19" x14ac:dyDescent="0.3">
      <c r="A221" s="16">
        <v>199</v>
      </c>
      <c r="B221" s="12">
        <v>219</v>
      </c>
      <c r="C221" s="13" t="s">
        <v>256</v>
      </c>
      <c r="D221" s="14" t="s">
        <v>98</v>
      </c>
      <c r="E221" s="15">
        <v>230086</v>
      </c>
      <c r="F221" s="55">
        <f t="shared" si="27"/>
        <v>51141.666666666664</v>
      </c>
      <c r="G221" s="53">
        <f t="shared" si="28"/>
        <v>50973.373983739832</v>
      </c>
      <c r="H221" s="53">
        <f t="shared" si="29"/>
        <v>168.29268292682912</v>
      </c>
      <c r="I221" s="22">
        <v>49709.7</v>
      </c>
      <c r="J221" s="23">
        <v>-2.8000000000000001E-2</v>
      </c>
      <c r="K221" s="73">
        <f t="shared" si="30"/>
        <v>49702.799999999996</v>
      </c>
      <c r="L221" s="24">
        <v>6.9</v>
      </c>
      <c r="M221" s="25">
        <v>-0.95899999999999996</v>
      </c>
      <c r="N221" s="26">
        <v>29454.7</v>
      </c>
      <c r="O221" s="55">
        <f t="shared" si="31"/>
        <v>50803.313399999999</v>
      </c>
      <c r="P221" s="70">
        <f t="shared" si="32"/>
        <v>219</v>
      </c>
      <c r="Q221" s="53">
        <f t="shared" si="33"/>
        <v>49702.799999999996</v>
      </c>
      <c r="R221" s="53">
        <f t="shared" si="34"/>
        <v>1100.5134000000035</v>
      </c>
      <c r="S221" s="71">
        <f t="shared" si="35"/>
        <v>158.49469565217439</v>
      </c>
    </row>
    <row r="222" spans="1:19" x14ac:dyDescent="0.3">
      <c r="A222" s="16">
        <v>267</v>
      </c>
      <c r="B222" s="12">
        <v>220</v>
      </c>
      <c r="C222" s="13" t="s">
        <v>257</v>
      </c>
      <c r="D222" s="14" t="s">
        <v>11</v>
      </c>
      <c r="E222" s="15">
        <v>124846</v>
      </c>
      <c r="F222" s="55">
        <f t="shared" si="27"/>
        <v>41181.923714759541</v>
      </c>
      <c r="G222" s="53">
        <f t="shared" si="28"/>
        <v>39361.868261894473</v>
      </c>
      <c r="H222" s="53">
        <f t="shared" si="29"/>
        <v>1820.0554528650646</v>
      </c>
      <c r="I222" s="22">
        <v>49665.4</v>
      </c>
      <c r="J222" s="23">
        <v>0.20599999999999999</v>
      </c>
      <c r="K222" s="73">
        <f t="shared" si="30"/>
        <v>47696.1</v>
      </c>
      <c r="L222" s="24">
        <v>1969.3</v>
      </c>
      <c r="M222" s="25">
        <v>8.2000000000000003E-2</v>
      </c>
      <c r="N222" s="26">
        <v>48564.800000000003</v>
      </c>
      <c r="O222" s="55">
        <f t="shared" si="31"/>
        <v>50758.038800000002</v>
      </c>
      <c r="P222" s="70">
        <f t="shared" si="32"/>
        <v>220</v>
      </c>
      <c r="Q222" s="53">
        <f t="shared" si="33"/>
        <v>47696.1</v>
      </c>
      <c r="R222" s="53">
        <f t="shared" si="34"/>
        <v>3061.9388000000035</v>
      </c>
      <c r="S222" s="71">
        <f t="shared" si="35"/>
        <v>0.55483613466714243</v>
      </c>
    </row>
    <row r="223" spans="1:19" x14ac:dyDescent="0.3">
      <c r="A223" s="16">
        <v>166</v>
      </c>
      <c r="B223" s="12">
        <v>221</v>
      </c>
      <c r="C223" s="13" t="s">
        <v>258</v>
      </c>
      <c r="D223" s="14" t="s">
        <v>98</v>
      </c>
      <c r="E223" s="15">
        <v>86772</v>
      </c>
      <c r="F223" s="55">
        <f t="shared" si="27"/>
        <v>58094.028103044504</v>
      </c>
      <c r="G223" s="53">
        <f t="shared" si="28"/>
        <v>52743.202631346387</v>
      </c>
      <c r="H223" s="53">
        <f t="shared" si="29"/>
        <v>5350.8254716981137</v>
      </c>
      <c r="I223" s="22">
        <v>49612.3</v>
      </c>
      <c r="J223" s="23">
        <v>-0.14599999999999999</v>
      </c>
      <c r="K223" s="73">
        <f t="shared" si="30"/>
        <v>45074.8</v>
      </c>
      <c r="L223" s="24">
        <v>4537.5</v>
      </c>
      <c r="M223" s="25">
        <v>-0.152</v>
      </c>
      <c r="N223" s="26">
        <v>336888.4</v>
      </c>
      <c r="O223" s="55">
        <f t="shared" si="31"/>
        <v>50703.770600000003</v>
      </c>
      <c r="P223" s="70">
        <f t="shared" si="32"/>
        <v>221</v>
      </c>
      <c r="Q223" s="53">
        <f t="shared" si="33"/>
        <v>45074.8</v>
      </c>
      <c r="R223" s="53">
        <f t="shared" si="34"/>
        <v>5628.9706000000006</v>
      </c>
      <c r="S223" s="71">
        <f t="shared" si="35"/>
        <v>0.24054448484848498</v>
      </c>
    </row>
    <row r="224" spans="1:19" x14ac:dyDescent="0.3">
      <c r="A224" s="16">
        <v>221</v>
      </c>
      <c r="B224" s="12">
        <v>222</v>
      </c>
      <c r="C224" s="13" t="s">
        <v>259</v>
      </c>
      <c r="D224" s="14" t="s">
        <v>26</v>
      </c>
      <c r="E224" s="15">
        <v>41467</v>
      </c>
      <c r="F224" s="55">
        <f t="shared" si="27"/>
        <v>47112.630579297249</v>
      </c>
      <c r="G224" s="53">
        <f t="shared" si="28"/>
        <v>45722.230579297247</v>
      </c>
      <c r="H224" s="53">
        <f t="shared" si="29"/>
        <v>1390.4</v>
      </c>
      <c r="I224" s="22">
        <v>49609.599999999999</v>
      </c>
      <c r="J224" s="23">
        <v>5.2999999999999999E-2</v>
      </c>
      <c r="K224" s="73">
        <f t="shared" si="30"/>
        <v>47871.6</v>
      </c>
      <c r="L224" s="24">
        <v>1738</v>
      </c>
      <c r="M224" s="25">
        <v>0.25</v>
      </c>
      <c r="N224" s="26">
        <v>209022.7</v>
      </c>
      <c r="O224" s="55">
        <f t="shared" si="31"/>
        <v>50701.011200000001</v>
      </c>
      <c r="P224" s="70">
        <f t="shared" si="32"/>
        <v>222</v>
      </c>
      <c r="Q224" s="53">
        <f t="shared" si="33"/>
        <v>47871.6</v>
      </c>
      <c r="R224" s="53">
        <f t="shared" si="34"/>
        <v>2829.4112000000023</v>
      </c>
      <c r="S224" s="71">
        <f t="shared" si="35"/>
        <v>0.62796962025316583</v>
      </c>
    </row>
    <row r="225" spans="1:19" x14ac:dyDescent="0.3">
      <c r="A225" s="16">
        <v>151</v>
      </c>
      <c r="B225" s="12">
        <v>223</v>
      </c>
      <c r="C225" s="13" t="s">
        <v>260</v>
      </c>
      <c r="D225" s="14" t="s">
        <v>39</v>
      </c>
      <c r="E225" s="15">
        <v>100245</v>
      </c>
      <c r="F225" s="55">
        <f t="shared" si="27"/>
        <v>61147.283950617282</v>
      </c>
      <c r="G225" s="53">
        <f t="shared" si="28"/>
        <v>57739.650362831024</v>
      </c>
      <c r="H225" s="53">
        <f t="shared" si="29"/>
        <v>3407.6335877862593</v>
      </c>
      <c r="I225" s="22">
        <v>49529.3</v>
      </c>
      <c r="J225" s="23">
        <v>-0.19</v>
      </c>
      <c r="K225" s="73">
        <f t="shared" si="30"/>
        <v>45958.100000000006</v>
      </c>
      <c r="L225" s="24">
        <v>3571.2</v>
      </c>
      <c r="M225" s="25">
        <v>4.8000000000000001E-2</v>
      </c>
      <c r="N225" s="26">
        <v>1456097.4</v>
      </c>
      <c r="O225" s="55">
        <f t="shared" si="31"/>
        <v>50618.944600000003</v>
      </c>
      <c r="P225" s="70">
        <f t="shared" si="32"/>
        <v>223</v>
      </c>
      <c r="Q225" s="53">
        <f t="shared" si="33"/>
        <v>45958.100000000006</v>
      </c>
      <c r="R225" s="53">
        <f t="shared" si="34"/>
        <v>4660.8445999999967</v>
      </c>
      <c r="S225" s="71">
        <f t="shared" si="35"/>
        <v>0.30512001568100272</v>
      </c>
    </row>
    <row r="226" spans="1:19" x14ac:dyDescent="0.3">
      <c r="A226" s="16">
        <v>209</v>
      </c>
      <c r="B226" s="12">
        <v>224</v>
      </c>
      <c r="C226" s="13" t="s">
        <v>261</v>
      </c>
      <c r="D226" s="14" t="s">
        <v>26</v>
      </c>
      <c r="E226" s="15">
        <v>40848</v>
      </c>
      <c r="F226" s="55">
        <f t="shared" si="27"/>
        <v>48713.708086785009</v>
      </c>
      <c r="G226" s="53">
        <f t="shared" si="28"/>
        <v>46150.043490511714</v>
      </c>
      <c r="H226" s="53">
        <f t="shared" si="29"/>
        <v>2563.6645962732919</v>
      </c>
      <c r="I226" s="22">
        <v>49395.7</v>
      </c>
      <c r="J226" s="23">
        <v>1.4E-2</v>
      </c>
      <c r="K226" s="73">
        <f t="shared" si="30"/>
        <v>46919.199999999997</v>
      </c>
      <c r="L226" s="24">
        <v>2476.5</v>
      </c>
      <c r="M226" s="25">
        <v>-3.4000000000000002E-2</v>
      </c>
      <c r="N226" s="26">
        <v>203590.9</v>
      </c>
      <c r="O226" s="55">
        <f t="shared" si="31"/>
        <v>50482.405399999996</v>
      </c>
      <c r="P226" s="70">
        <f t="shared" si="32"/>
        <v>224</v>
      </c>
      <c r="Q226" s="53">
        <f t="shared" si="33"/>
        <v>46919.199999999997</v>
      </c>
      <c r="R226" s="53">
        <f t="shared" si="34"/>
        <v>3563.2053999999989</v>
      </c>
      <c r="S226" s="71">
        <f t="shared" si="35"/>
        <v>0.43880694528568498</v>
      </c>
    </row>
    <row r="227" spans="1:19" x14ac:dyDescent="0.3">
      <c r="A227" s="16">
        <v>212</v>
      </c>
      <c r="B227" s="12">
        <v>225</v>
      </c>
      <c r="C227" s="13" t="s">
        <v>262</v>
      </c>
      <c r="D227" s="14" t="s">
        <v>9</v>
      </c>
      <c r="E227" s="15">
        <v>74200</v>
      </c>
      <c r="F227" s="55">
        <f t="shared" si="27"/>
        <v>47986.381322957197</v>
      </c>
      <c r="G227" s="53">
        <f t="shared" si="28"/>
        <v>37986.381322957204</v>
      </c>
      <c r="H227" s="53">
        <f t="shared" si="29"/>
        <v>9999.9999999999909</v>
      </c>
      <c r="I227" s="22">
        <v>49330</v>
      </c>
      <c r="J227" s="23">
        <v>2.8000000000000001E-2</v>
      </c>
      <c r="K227" s="73">
        <f t="shared" si="30"/>
        <v>49220</v>
      </c>
      <c r="L227" s="24">
        <v>110</v>
      </c>
      <c r="M227" s="25">
        <v>-0.98899999999999999</v>
      </c>
      <c r="N227" s="26">
        <v>108784</v>
      </c>
      <c r="O227" s="55">
        <f t="shared" si="31"/>
        <v>50415.26</v>
      </c>
      <c r="P227" s="70">
        <f t="shared" si="32"/>
        <v>225</v>
      </c>
      <c r="Q227" s="53">
        <f t="shared" si="33"/>
        <v>49220</v>
      </c>
      <c r="R227" s="53">
        <f t="shared" si="34"/>
        <v>1195.260000000002</v>
      </c>
      <c r="S227" s="71">
        <f t="shared" si="35"/>
        <v>9.8660000000000192</v>
      </c>
    </row>
    <row r="228" spans="1:19" x14ac:dyDescent="0.3">
      <c r="A228" s="16">
        <v>231</v>
      </c>
      <c r="B228" s="12">
        <v>226</v>
      </c>
      <c r="C228" s="13" t="s">
        <v>263</v>
      </c>
      <c r="D228" s="14" t="s">
        <v>39</v>
      </c>
      <c r="E228" s="15">
        <v>181001</v>
      </c>
      <c r="F228" s="55">
        <f t="shared" si="27"/>
        <v>45989.179104477611</v>
      </c>
      <c r="G228" s="53">
        <f t="shared" si="28"/>
        <v>44225.12216497583</v>
      </c>
      <c r="H228" s="53">
        <f t="shared" si="29"/>
        <v>1764.0569395017792</v>
      </c>
      <c r="I228" s="22">
        <v>49300.4</v>
      </c>
      <c r="J228" s="23">
        <v>7.1999999999999995E-2</v>
      </c>
      <c r="K228" s="73">
        <f t="shared" si="30"/>
        <v>48804.700000000004</v>
      </c>
      <c r="L228" s="24">
        <v>495.7</v>
      </c>
      <c r="M228" s="25">
        <v>-0.71899999999999997</v>
      </c>
      <c r="N228" s="26">
        <v>50340</v>
      </c>
      <c r="O228" s="55">
        <f t="shared" si="31"/>
        <v>50385.008800000003</v>
      </c>
      <c r="P228" s="70">
        <f t="shared" si="32"/>
        <v>226</v>
      </c>
      <c r="Q228" s="53">
        <f t="shared" si="33"/>
        <v>48804.700000000004</v>
      </c>
      <c r="R228" s="53">
        <f t="shared" si="34"/>
        <v>1580.3087999999989</v>
      </c>
      <c r="S228" s="71">
        <f t="shared" si="35"/>
        <v>2.1880346984062919</v>
      </c>
    </row>
    <row r="229" spans="1:19" x14ac:dyDescent="0.3">
      <c r="A229" s="16">
        <v>219</v>
      </c>
      <c r="B229" s="12">
        <v>227</v>
      </c>
      <c r="C229" s="13" t="s">
        <v>264</v>
      </c>
      <c r="D229" s="14" t="s">
        <v>32</v>
      </c>
      <c r="E229" s="15">
        <v>52578</v>
      </c>
      <c r="F229" s="55">
        <f t="shared" si="27"/>
        <v>47344.615384615383</v>
      </c>
      <c r="G229" s="53">
        <f t="shared" si="28"/>
        <v>46488.299166196477</v>
      </c>
      <c r="H229" s="53">
        <f t="shared" si="29"/>
        <v>856.31621841890785</v>
      </c>
      <c r="I229" s="22">
        <v>49238.400000000001</v>
      </c>
      <c r="J229" s="23">
        <v>0.04</v>
      </c>
      <c r="K229" s="73">
        <f t="shared" si="30"/>
        <v>48187.700000000004</v>
      </c>
      <c r="L229" s="24">
        <v>1050.7</v>
      </c>
      <c r="M229" s="25">
        <v>0.22700000000000001</v>
      </c>
      <c r="N229" s="26">
        <v>46416.2</v>
      </c>
      <c r="O229" s="55">
        <f t="shared" si="31"/>
        <v>50321.644800000002</v>
      </c>
      <c r="P229" s="70">
        <f t="shared" si="32"/>
        <v>227</v>
      </c>
      <c r="Q229" s="53">
        <f t="shared" si="33"/>
        <v>48187.700000000004</v>
      </c>
      <c r="R229" s="53">
        <f t="shared" si="34"/>
        <v>2133.9447999999975</v>
      </c>
      <c r="S229" s="71">
        <f t="shared" si="35"/>
        <v>1.0309743980203649</v>
      </c>
    </row>
    <row r="230" spans="1:19" x14ac:dyDescent="0.3">
      <c r="A230" s="16">
        <v>225</v>
      </c>
      <c r="B230" s="12">
        <v>228</v>
      </c>
      <c r="C230" s="13" t="s">
        <v>265</v>
      </c>
      <c r="D230" s="14" t="s">
        <v>39</v>
      </c>
      <c r="E230" s="15">
        <v>150711</v>
      </c>
      <c r="F230" s="55">
        <f t="shared" si="27"/>
        <v>46334.440227703984</v>
      </c>
      <c r="G230" s="53">
        <f t="shared" si="28"/>
        <v>44185.325595830735</v>
      </c>
      <c r="H230" s="53">
        <f t="shared" si="29"/>
        <v>2149.1146318732526</v>
      </c>
      <c r="I230" s="22">
        <v>48836.5</v>
      </c>
      <c r="J230" s="23">
        <v>5.3999999999999999E-2</v>
      </c>
      <c r="K230" s="73">
        <f t="shared" si="30"/>
        <v>46530.5</v>
      </c>
      <c r="L230" s="24">
        <v>2306</v>
      </c>
      <c r="M230" s="25">
        <v>7.2999999999999995E-2</v>
      </c>
      <c r="N230" s="26">
        <v>110404.7</v>
      </c>
      <c r="O230" s="55">
        <f t="shared" si="31"/>
        <v>49910.902999999998</v>
      </c>
      <c r="P230" s="70">
        <f t="shared" si="32"/>
        <v>228</v>
      </c>
      <c r="Q230" s="53">
        <f t="shared" si="33"/>
        <v>46530.5</v>
      </c>
      <c r="R230" s="53">
        <f t="shared" si="34"/>
        <v>3380.4029999999984</v>
      </c>
      <c r="S230" s="71">
        <f t="shared" si="35"/>
        <v>0.46591630529054573</v>
      </c>
    </row>
    <row r="231" spans="1:19" x14ac:dyDescent="0.3">
      <c r="A231" s="16">
        <v>263</v>
      </c>
      <c r="B231" s="12">
        <v>229</v>
      </c>
      <c r="C231" s="13" t="s">
        <v>266</v>
      </c>
      <c r="D231" s="14" t="s">
        <v>9</v>
      </c>
      <c r="E231" s="15">
        <v>73800</v>
      </c>
      <c r="F231" s="55">
        <f t="shared" si="27"/>
        <v>41616.766467065863</v>
      </c>
      <c r="G231" s="53">
        <f t="shared" si="28"/>
        <v>39380.125245691816</v>
      </c>
      <c r="H231" s="53">
        <f t="shared" si="29"/>
        <v>2236.6412213740459</v>
      </c>
      <c r="I231" s="22">
        <v>48650</v>
      </c>
      <c r="J231" s="23">
        <v>0.16900000000000001</v>
      </c>
      <c r="K231" s="73">
        <f t="shared" si="30"/>
        <v>46013</v>
      </c>
      <c r="L231" s="24">
        <v>2637</v>
      </c>
      <c r="M231" s="25">
        <v>0.17899999999999999</v>
      </c>
      <c r="N231" s="26">
        <v>153226</v>
      </c>
      <c r="O231" s="55">
        <f t="shared" si="31"/>
        <v>49720.3</v>
      </c>
      <c r="P231" s="70">
        <f t="shared" si="32"/>
        <v>229</v>
      </c>
      <c r="Q231" s="53">
        <f t="shared" si="33"/>
        <v>46013</v>
      </c>
      <c r="R231" s="53">
        <f t="shared" si="34"/>
        <v>3707.3000000000029</v>
      </c>
      <c r="S231" s="71">
        <f t="shared" si="35"/>
        <v>0.40587789154342163</v>
      </c>
    </row>
    <row r="232" spans="1:19" x14ac:dyDescent="0.3">
      <c r="A232" s="16">
        <v>229</v>
      </c>
      <c r="B232" s="12">
        <v>230</v>
      </c>
      <c r="C232" s="13" t="s">
        <v>267</v>
      </c>
      <c r="D232" s="14" t="s">
        <v>26</v>
      </c>
      <c r="E232" s="15">
        <v>171992</v>
      </c>
      <c r="F232" s="55">
        <f t="shared" si="27"/>
        <v>46108.674928503337</v>
      </c>
      <c r="G232" s="53">
        <f t="shared" si="28"/>
        <v>43213.845168099804</v>
      </c>
      <c r="H232" s="53">
        <f t="shared" si="29"/>
        <v>2894.8297604035306</v>
      </c>
      <c r="I232" s="22">
        <v>48368</v>
      </c>
      <c r="J232" s="23">
        <v>4.9000000000000002E-2</v>
      </c>
      <c r="K232" s="73">
        <f t="shared" si="30"/>
        <v>46072.4</v>
      </c>
      <c r="L232" s="24">
        <v>2295.6</v>
      </c>
      <c r="M232" s="25">
        <v>-0.20699999999999999</v>
      </c>
      <c r="N232" s="26">
        <v>52339.5</v>
      </c>
      <c r="O232" s="55">
        <f t="shared" si="31"/>
        <v>49432.095999999998</v>
      </c>
      <c r="P232" s="70">
        <f t="shared" si="32"/>
        <v>230</v>
      </c>
      <c r="Q232" s="53">
        <f t="shared" si="33"/>
        <v>46072.4</v>
      </c>
      <c r="R232" s="53">
        <f t="shared" si="34"/>
        <v>3359.6959999999963</v>
      </c>
      <c r="S232" s="71">
        <f t="shared" si="35"/>
        <v>0.46353720160306516</v>
      </c>
    </row>
    <row r="233" spans="1:19" x14ac:dyDescent="0.3">
      <c r="A233" s="16">
        <v>250</v>
      </c>
      <c r="B233" s="12">
        <v>231</v>
      </c>
      <c r="C233" s="13" t="s">
        <v>268</v>
      </c>
      <c r="D233" s="14" t="s">
        <v>26</v>
      </c>
      <c r="E233" s="15">
        <v>65662</v>
      </c>
      <c r="F233" s="55">
        <f t="shared" si="27"/>
        <v>43579.819004524885</v>
      </c>
      <c r="G233" s="53">
        <f t="shared" si="28"/>
        <v>40794.751567145307</v>
      </c>
      <c r="H233" s="53">
        <f t="shared" si="29"/>
        <v>2785.0674373795759</v>
      </c>
      <c r="I233" s="22">
        <v>48155.7</v>
      </c>
      <c r="J233" s="23">
        <v>0.105</v>
      </c>
      <c r="K233" s="73">
        <f t="shared" si="30"/>
        <v>45264.799999999996</v>
      </c>
      <c r="L233" s="24">
        <v>2890.9</v>
      </c>
      <c r="M233" s="25">
        <v>3.7999999999999999E-2</v>
      </c>
      <c r="N233" s="26">
        <v>71532.7</v>
      </c>
      <c r="O233" s="55">
        <f t="shared" si="31"/>
        <v>49215.125399999997</v>
      </c>
      <c r="P233" s="70">
        <f t="shared" si="32"/>
        <v>231</v>
      </c>
      <c r="Q233" s="53">
        <f t="shared" si="33"/>
        <v>45264.799999999996</v>
      </c>
      <c r="R233" s="53">
        <f t="shared" si="34"/>
        <v>3950.3254000000015</v>
      </c>
      <c r="S233" s="71">
        <f t="shared" si="35"/>
        <v>0.36646905807879948</v>
      </c>
    </row>
    <row r="234" spans="1:19" x14ac:dyDescent="0.3">
      <c r="A234" s="16">
        <v>251</v>
      </c>
      <c r="B234" s="12">
        <v>232</v>
      </c>
      <c r="C234" s="13" t="s">
        <v>269</v>
      </c>
      <c r="D234" s="14" t="s">
        <v>11</v>
      </c>
      <c r="E234" s="15">
        <v>58338</v>
      </c>
      <c r="F234" s="55">
        <f t="shared" si="27"/>
        <v>43304.422382671481</v>
      </c>
      <c r="G234" s="53">
        <f t="shared" si="28"/>
        <v>35931.941762516442</v>
      </c>
      <c r="H234" s="53">
        <f t="shared" si="29"/>
        <v>7372.4806201550382</v>
      </c>
      <c r="I234" s="22">
        <v>47981.3</v>
      </c>
      <c r="J234" s="23">
        <v>0.108</v>
      </c>
      <c r="K234" s="73">
        <f t="shared" si="30"/>
        <v>40372.9</v>
      </c>
      <c r="L234" s="24">
        <v>7608.4</v>
      </c>
      <c r="M234" s="25">
        <v>3.2000000000000001E-2</v>
      </c>
      <c r="N234" s="26">
        <v>873155.3</v>
      </c>
      <c r="O234" s="55">
        <f t="shared" si="31"/>
        <v>49036.888600000006</v>
      </c>
      <c r="P234" s="70">
        <f t="shared" si="32"/>
        <v>232</v>
      </c>
      <c r="Q234" s="53">
        <f t="shared" si="33"/>
        <v>40372.9</v>
      </c>
      <c r="R234" s="53">
        <f t="shared" si="34"/>
        <v>8663.9886000000042</v>
      </c>
      <c r="S234" s="71">
        <f t="shared" si="35"/>
        <v>0.13873989275011889</v>
      </c>
    </row>
    <row r="235" spans="1:19" x14ac:dyDescent="0.3">
      <c r="A235" s="16">
        <v>228</v>
      </c>
      <c r="B235" s="12">
        <v>233</v>
      </c>
      <c r="C235" s="13" t="s">
        <v>270</v>
      </c>
      <c r="D235" s="14" t="s">
        <v>232</v>
      </c>
      <c r="E235" s="15">
        <v>201522</v>
      </c>
      <c r="F235" s="55">
        <f t="shared" si="27"/>
        <v>46179.633204633203</v>
      </c>
      <c r="G235" s="53">
        <f t="shared" si="28"/>
        <v>45023.182988182984</v>
      </c>
      <c r="H235" s="53">
        <f t="shared" si="29"/>
        <v>1156.4502164502164</v>
      </c>
      <c r="I235" s="22">
        <v>47842.1</v>
      </c>
      <c r="J235" s="23">
        <v>3.5999999999999997E-2</v>
      </c>
      <c r="K235" s="73">
        <f t="shared" si="30"/>
        <v>46506.400000000001</v>
      </c>
      <c r="L235" s="24">
        <v>1335.7</v>
      </c>
      <c r="M235" s="25">
        <v>0.155</v>
      </c>
      <c r="N235" s="26">
        <v>17402.3</v>
      </c>
      <c r="O235" s="55">
        <f t="shared" si="31"/>
        <v>48894.626199999999</v>
      </c>
      <c r="P235" s="70">
        <f t="shared" si="32"/>
        <v>233</v>
      </c>
      <c r="Q235" s="53">
        <f t="shared" si="33"/>
        <v>46506.400000000001</v>
      </c>
      <c r="R235" s="53">
        <f t="shared" si="34"/>
        <v>2388.2261999999973</v>
      </c>
      <c r="S235" s="71">
        <f t="shared" si="35"/>
        <v>0.78799595717601056</v>
      </c>
    </row>
    <row r="236" spans="1:19" x14ac:dyDescent="0.3">
      <c r="A236" s="16">
        <v>224</v>
      </c>
      <c r="B236" s="12">
        <v>234</v>
      </c>
      <c r="C236" s="13" t="s">
        <v>271</v>
      </c>
      <c r="D236" s="14" t="s">
        <v>110</v>
      </c>
      <c r="E236" s="15">
        <v>125627</v>
      </c>
      <c r="F236" s="55">
        <f t="shared" si="27"/>
        <v>46492.1875</v>
      </c>
      <c r="G236" s="53">
        <f t="shared" si="28"/>
        <v>42525.520833333336</v>
      </c>
      <c r="H236" s="53">
        <f t="shared" si="29"/>
        <v>3966.6666666666665</v>
      </c>
      <c r="I236" s="22">
        <v>47608</v>
      </c>
      <c r="J236" s="23">
        <v>2.4E-2</v>
      </c>
      <c r="K236" s="73">
        <f t="shared" si="30"/>
        <v>41324.800000000003</v>
      </c>
      <c r="L236" s="24">
        <v>6283.2</v>
      </c>
      <c r="M236" s="25">
        <v>0.58399999999999996</v>
      </c>
      <c r="N236" s="26">
        <v>773455.5</v>
      </c>
      <c r="O236" s="55">
        <f t="shared" si="31"/>
        <v>48655.376000000004</v>
      </c>
      <c r="P236" s="70">
        <f t="shared" si="32"/>
        <v>234</v>
      </c>
      <c r="Q236" s="53">
        <f t="shared" si="33"/>
        <v>41324.800000000003</v>
      </c>
      <c r="R236" s="53">
        <f t="shared" si="34"/>
        <v>7330.5760000000009</v>
      </c>
      <c r="S236" s="71">
        <f t="shared" si="35"/>
        <v>0.16669467787114864</v>
      </c>
    </row>
    <row r="237" spans="1:19" x14ac:dyDescent="0.3">
      <c r="A237" s="16">
        <v>207</v>
      </c>
      <c r="B237" s="12">
        <v>235</v>
      </c>
      <c r="C237" s="13" t="s">
        <v>272</v>
      </c>
      <c r="D237" s="14" t="s">
        <v>9</v>
      </c>
      <c r="E237" s="15">
        <v>49600</v>
      </c>
      <c r="F237" s="55">
        <f t="shared" si="27"/>
        <v>49518.286311389762</v>
      </c>
      <c r="G237" s="53" t="e">
        <f t="shared" si="28"/>
        <v>#VALUE!</v>
      </c>
      <c r="H237" s="53" t="e">
        <f t="shared" si="29"/>
        <v>#VALUE!</v>
      </c>
      <c r="I237" s="22">
        <v>47389</v>
      </c>
      <c r="J237" s="23">
        <v>-4.2999999999999997E-2</v>
      </c>
      <c r="K237" s="73">
        <f t="shared" si="30"/>
        <v>47395</v>
      </c>
      <c r="L237" s="24">
        <v>-6</v>
      </c>
      <c r="M237" s="25" t="s">
        <v>15</v>
      </c>
      <c r="N237" s="26">
        <v>491984</v>
      </c>
      <c r="O237" s="55">
        <f t="shared" si="31"/>
        <v>48431.558000000005</v>
      </c>
      <c r="P237" s="70">
        <f t="shared" si="32"/>
        <v>235</v>
      </c>
      <c r="Q237" s="53">
        <f t="shared" si="33"/>
        <v>47395</v>
      </c>
      <c r="R237" s="53">
        <f t="shared" si="34"/>
        <v>1036.5580000000045</v>
      </c>
      <c r="S237" s="71">
        <f t="shared" si="35"/>
        <v>173.75966666666741</v>
      </c>
    </row>
    <row r="238" spans="1:19" x14ac:dyDescent="0.3">
      <c r="A238" s="16">
        <v>216</v>
      </c>
      <c r="B238" s="12">
        <v>236</v>
      </c>
      <c r="C238" s="13" t="s">
        <v>273</v>
      </c>
      <c r="D238" s="14" t="s">
        <v>133</v>
      </c>
      <c r="E238" s="15">
        <v>257252</v>
      </c>
      <c r="F238" s="55">
        <f t="shared" si="27"/>
        <v>47571.428571428572</v>
      </c>
      <c r="G238" s="53" t="e">
        <f t="shared" si="28"/>
        <v>#VALUE!</v>
      </c>
      <c r="H238" s="53" t="e">
        <f t="shared" si="29"/>
        <v>#VALUE!</v>
      </c>
      <c r="I238" s="22">
        <v>47286</v>
      </c>
      <c r="J238" s="23">
        <v>-6.0000000000000001E-3</v>
      </c>
      <c r="K238" s="73">
        <f t="shared" si="30"/>
        <v>46957.2</v>
      </c>
      <c r="L238" s="24">
        <v>328.8</v>
      </c>
      <c r="M238" s="25" t="s">
        <v>15</v>
      </c>
      <c r="N238" s="26">
        <v>561369.59999999998</v>
      </c>
      <c r="O238" s="55">
        <f t="shared" si="31"/>
        <v>48326.292000000001</v>
      </c>
      <c r="P238" s="70">
        <f t="shared" si="32"/>
        <v>236</v>
      </c>
      <c r="Q238" s="53">
        <f t="shared" si="33"/>
        <v>46957.2</v>
      </c>
      <c r="R238" s="53">
        <f t="shared" si="34"/>
        <v>1369.0920000000042</v>
      </c>
      <c r="S238" s="71">
        <f t="shared" si="35"/>
        <v>3.1639051094890638</v>
      </c>
    </row>
    <row r="239" spans="1:19" x14ac:dyDescent="0.3">
      <c r="A239" s="16">
        <v>331</v>
      </c>
      <c r="B239" s="12">
        <v>237</v>
      </c>
      <c r="C239" s="13" t="s">
        <v>274</v>
      </c>
      <c r="D239" s="14" t="s">
        <v>11</v>
      </c>
      <c r="E239" s="15">
        <v>54309</v>
      </c>
      <c r="F239" s="55">
        <f t="shared" si="27"/>
        <v>35173.139880952382</v>
      </c>
      <c r="G239" s="53">
        <f t="shared" si="28"/>
        <v>24594.828769841268</v>
      </c>
      <c r="H239" s="53">
        <f t="shared" si="29"/>
        <v>10578.311111111112</v>
      </c>
      <c r="I239" s="22">
        <v>47272.7</v>
      </c>
      <c r="J239" s="23">
        <v>0.34399999999999997</v>
      </c>
      <c r="K239" s="73">
        <f t="shared" si="30"/>
        <v>35372.1</v>
      </c>
      <c r="L239" s="24">
        <v>11900.6</v>
      </c>
      <c r="M239" s="25">
        <v>0.125</v>
      </c>
      <c r="N239" s="26">
        <v>105382</v>
      </c>
      <c r="O239" s="55">
        <f t="shared" si="31"/>
        <v>48312.699399999998</v>
      </c>
      <c r="P239" s="70">
        <f t="shared" si="32"/>
        <v>237</v>
      </c>
      <c r="Q239" s="53">
        <f t="shared" si="33"/>
        <v>35372.1</v>
      </c>
      <c r="R239" s="53">
        <f t="shared" si="34"/>
        <v>12940.599399999999</v>
      </c>
      <c r="S239" s="71">
        <f t="shared" si="35"/>
        <v>8.7390501319261113E-2</v>
      </c>
    </row>
    <row r="240" spans="1:19" x14ac:dyDescent="0.3">
      <c r="A240" s="16">
        <v>142</v>
      </c>
      <c r="B240" s="12">
        <v>238</v>
      </c>
      <c r="C240" s="13" t="s">
        <v>275</v>
      </c>
      <c r="D240" s="14" t="s">
        <v>34</v>
      </c>
      <c r="E240" s="15">
        <v>52267</v>
      </c>
      <c r="F240" s="55">
        <f t="shared" si="27"/>
        <v>63929.539295392955</v>
      </c>
      <c r="G240" s="53">
        <f t="shared" si="28"/>
        <v>60925.497258206211</v>
      </c>
      <c r="H240" s="53">
        <f t="shared" si="29"/>
        <v>3004.0420371867417</v>
      </c>
      <c r="I240" s="22">
        <v>47180</v>
      </c>
      <c r="J240" s="23">
        <v>-0.26200000000000001</v>
      </c>
      <c r="K240" s="73">
        <f t="shared" si="30"/>
        <v>43464</v>
      </c>
      <c r="L240" s="24">
        <v>3716</v>
      </c>
      <c r="M240" s="25">
        <v>0.23699999999999999</v>
      </c>
      <c r="N240" s="26">
        <v>395342</v>
      </c>
      <c r="O240" s="55">
        <f t="shared" si="31"/>
        <v>48217.96</v>
      </c>
      <c r="P240" s="70">
        <f t="shared" si="32"/>
        <v>238</v>
      </c>
      <c r="Q240" s="53">
        <f t="shared" si="33"/>
        <v>43464</v>
      </c>
      <c r="R240" s="53">
        <f t="shared" si="34"/>
        <v>4753.9599999999991</v>
      </c>
      <c r="S240" s="71">
        <f t="shared" si="35"/>
        <v>0.27932185145317523</v>
      </c>
    </row>
    <row r="241" spans="1:19" x14ac:dyDescent="0.3">
      <c r="A241" s="16">
        <v>223</v>
      </c>
      <c r="B241" s="12">
        <v>239</v>
      </c>
      <c r="C241" s="13" t="s">
        <v>276</v>
      </c>
      <c r="D241" s="14" t="s">
        <v>24</v>
      </c>
      <c r="E241" s="15">
        <v>91737</v>
      </c>
      <c r="F241" s="55">
        <f t="shared" si="27"/>
        <v>46504.455445544554</v>
      </c>
      <c r="G241" s="53" t="e">
        <f t="shared" si="28"/>
        <v>#VALUE!</v>
      </c>
      <c r="H241" s="53" t="e">
        <f t="shared" si="29"/>
        <v>#VALUE!</v>
      </c>
      <c r="I241" s="22">
        <v>46969.5</v>
      </c>
      <c r="J241" s="23">
        <v>0.01</v>
      </c>
      <c r="K241" s="73">
        <f t="shared" si="30"/>
        <v>46654.400000000001</v>
      </c>
      <c r="L241" s="24">
        <v>315.10000000000002</v>
      </c>
      <c r="M241" s="25" t="s">
        <v>15</v>
      </c>
      <c r="N241" s="26">
        <v>1540920.6</v>
      </c>
      <c r="O241" s="55">
        <f t="shared" si="31"/>
        <v>48002.828999999998</v>
      </c>
      <c r="P241" s="70">
        <f t="shared" si="32"/>
        <v>239</v>
      </c>
      <c r="Q241" s="53">
        <f t="shared" si="33"/>
        <v>46654.400000000001</v>
      </c>
      <c r="R241" s="53">
        <f t="shared" si="34"/>
        <v>1348.4289999999964</v>
      </c>
      <c r="S241" s="71">
        <f t="shared" si="35"/>
        <v>3.2793684544588908</v>
      </c>
    </row>
    <row r="242" spans="1:19" x14ac:dyDescent="0.3">
      <c r="A242" s="16">
        <v>193</v>
      </c>
      <c r="B242" s="12">
        <v>240</v>
      </c>
      <c r="C242" s="13" t="s">
        <v>277</v>
      </c>
      <c r="D242" s="14" t="s">
        <v>24</v>
      </c>
      <c r="E242" s="15">
        <v>116998</v>
      </c>
      <c r="F242" s="55">
        <f t="shared" si="27"/>
        <v>51909</v>
      </c>
      <c r="G242" s="53">
        <f t="shared" si="28"/>
        <v>43642.884297520664</v>
      </c>
      <c r="H242" s="53">
        <f t="shared" si="29"/>
        <v>8266.1157024793392</v>
      </c>
      <c r="I242" s="22">
        <v>46718.1</v>
      </c>
      <c r="J242" s="23">
        <v>-0.1</v>
      </c>
      <c r="K242" s="73">
        <f t="shared" si="30"/>
        <v>44717.7</v>
      </c>
      <c r="L242" s="24">
        <v>2000.4</v>
      </c>
      <c r="M242" s="25">
        <v>-0.75800000000000001</v>
      </c>
      <c r="N242" s="26">
        <v>144343.79999999999</v>
      </c>
      <c r="O242" s="55">
        <f t="shared" si="31"/>
        <v>47745.898199999996</v>
      </c>
      <c r="P242" s="70">
        <f t="shared" si="32"/>
        <v>240</v>
      </c>
      <c r="Q242" s="53">
        <f t="shared" si="33"/>
        <v>44717.7</v>
      </c>
      <c r="R242" s="53">
        <f t="shared" si="34"/>
        <v>3028.1981999999989</v>
      </c>
      <c r="S242" s="71">
        <f t="shared" si="35"/>
        <v>0.51379634073185299</v>
      </c>
    </row>
    <row r="243" spans="1:19" x14ac:dyDescent="0.3">
      <c r="A243" s="16">
        <v>215</v>
      </c>
      <c r="B243" s="12">
        <v>241</v>
      </c>
      <c r="C243" s="13" t="s">
        <v>278</v>
      </c>
      <c r="D243" s="14" t="s">
        <v>9</v>
      </c>
      <c r="E243" s="15">
        <v>229000</v>
      </c>
      <c r="F243" s="55">
        <f t="shared" si="27"/>
        <v>47629.591836734697</v>
      </c>
      <c r="G243" s="53">
        <f t="shared" si="28"/>
        <v>45413.676096535753</v>
      </c>
      <c r="H243" s="53">
        <f t="shared" si="29"/>
        <v>2215.9157401989469</v>
      </c>
      <c r="I243" s="22">
        <v>46677</v>
      </c>
      <c r="J243" s="23">
        <v>-0.02</v>
      </c>
      <c r="K243" s="73">
        <f t="shared" si="30"/>
        <v>42890</v>
      </c>
      <c r="L243" s="24">
        <v>3787</v>
      </c>
      <c r="M243" s="25">
        <v>0.70899999999999996</v>
      </c>
      <c r="N243" s="26">
        <v>39207</v>
      </c>
      <c r="O243" s="55">
        <f t="shared" si="31"/>
        <v>47703.894</v>
      </c>
      <c r="P243" s="70">
        <f t="shared" si="32"/>
        <v>241</v>
      </c>
      <c r="Q243" s="53">
        <f t="shared" si="33"/>
        <v>42890</v>
      </c>
      <c r="R243" s="53">
        <f t="shared" si="34"/>
        <v>4813.8940000000002</v>
      </c>
      <c r="S243" s="71">
        <f t="shared" si="35"/>
        <v>0.27116292579878537</v>
      </c>
    </row>
    <row r="244" spans="1:19" x14ac:dyDescent="0.3">
      <c r="A244" s="16">
        <v>312</v>
      </c>
      <c r="B244" s="12">
        <v>242</v>
      </c>
      <c r="C244" s="13" t="s">
        <v>279</v>
      </c>
      <c r="D244" s="14" t="s">
        <v>11</v>
      </c>
      <c r="E244" s="15">
        <v>97527</v>
      </c>
      <c r="F244" s="55">
        <f t="shared" si="27"/>
        <v>36995.276220976775</v>
      </c>
      <c r="G244" s="53">
        <f t="shared" si="28"/>
        <v>35842.810889697881</v>
      </c>
      <c r="H244" s="53">
        <f t="shared" si="29"/>
        <v>1152.4653312788907</v>
      </c>
      <c r="I244" s="22">
        <v>46207.1</v>
      </c>
      <c r="J244" s="23">
        <v>0.249</v>
      </c>
      <c r="K244" s="73">
        <f t="shared" si="30"/>
        <v>44711.199999999997</v>
      </c>
      <c r="L244" s="24">
        <v>1495.9</v>
      </c>
      <c r="M244" s="25">
        <v>0.29799999999999999</v>
      </c>
      <c r="N244" s="26">
        <v>158364.29999999999</v>
      </c>
      <c r="O244" s="55">
        <f t="shared" si="31"/>
        <v>47223.656199999998</v>
      </c>
      <c r="P244" s="70">
        <f t="shared" si="32"/>
        <v>242</v>
      </c>
      <c r="Q244" s="53">
        <f t="shared" si="33"/>
        <v>44711.199999999997</v>
      </c>
      <c r="R244" s="53">
        <f t="shared" si="34"/>
        <v>2512.4562000000005</v>
      </c>
      <c r="S244" s="71">
        <f t="shared" si="35"/>
        <v>0.67956160171134461</v>
      </c>
    </row>
    <row r="245" spans="1:19" x14ac:dyDescent="0.3">
      <c r="A245" s="16">
        <v>245</v>
      </c>
      <c r="B245" s="12">
        <v>243</v>
      </c>
      <c r="C245" s="13" t="s">
        <v>280</v>
      </c>
      <c r="D245" s="14" t="s">
        <v>11</v>
      </c>
      <c r="E245" s="15">
        <v>165274</v>
      </c>
      <c r="F245" s="55">
        <f t="shared" si="27"/>
        <v>44426.204238921004</v>
      </c>
      <c r="G245" s="53">
        <f t="shared" si="28"/>
        <v>43709.563252788495</v>
      </c>
      <c r="H245" s="53">
        <f t="shared" si="29"/>
        <v>716.64098613251156</v>
      </c>
      <c r="I245" s="22">
        <v>46114.400000000001</v>
      </c>
      <c r="J245" s="23">
        <v>3.7999999999999999E-2</v>
      </c>
      <c r="K245" s="73">
        <f t="shared" si="30"/>
        <v>45184.200000000004</v>
      </c>
      <c r="L245" s="24">
        <v>930.2</v>
      </c>
      <c r="M245" s="25">
        <v>0.29799999999999999</v>
      </c>
      <c r="N245" s="26">
        <v>73372.600000000006</v>
      </c>
      <c r="O245" s="55">
        <f t="shared" si="31"/>
        <v>47128.916799999999</v>
      </c>
      <c r="P245" s="70">
        <f t="shared" si="32"/>
        <v>243</v>
      </c>
      <c r="Q245" s="53">
        <f t="shared" si="33"/>
        <v>45184.200000000004</v>
      </c>
      <c r="R245" s="53">
        <f t="shared" si="34"/>
        <v>1944.7167999999947</v>
      </c>
      <c r="S245" s="71">
        <f t="shared" si="35"/>
        <v>1.0906437325306328</v>
      </c>
    </row>
    <row r="246" spans="1:19" x14ac:dyDescent="0.3">
      <c r="A246" s="16">
        <v>280</v>
      </c>
      <c r="B246" s="12">
        <v>244</v>
      </c>
      <c r="C246" s="13" t="s">
        <v>281</v>
      </c>
      <c r="D246" s="14" t="s">
        <v>11</v>
      </c>
      <c r="E246" s="15">
        <v>115281</v>
      </c>
      <c r="F246" s="55">
        <f t="shared" si="27"/>
        <v>39970.147954743254</v>
      </c>
      <c r="G246" s="53">
        <f t="shared" si="28"/>
        <v>35929.732041542527</v>
      </c>
      <c r="H246" s="53">
        <f t="shared" si="29"/>
        <v>4040.415913200723</v>
      </c>
      <c r="I246" s="22">
        <v>45925.7</v>
      </c>
      <c r="J246" s="23">
        <v>0.14899999999999999</v>
      </c>
      <c r="K246" s="73">
        <f t="shared" si="30"/>
        <v>41457</v>
      </c>
      <c r="L246" s="24">
        <v>4468.7</v>
      </c>
      <c r="M246" s="25">
        <v>0.106</v>
      </c>
      <c r="N246" s="26">
        <v>203620.6</v>
      </c>
      <c r="O246" s="55">
        <f t="shared" si="31"/>
        <v>46936.065399999999</v>
      </c>
      <c r="P246" s="70">
        <f t="shared" si="32"/>
        <v>244</v>
      </c>
      <c r="Q246" s="53">
        <f t="shared" si="33"/>
        <v>41457</v>
      </c>
      <c r="R246" s="53">
        <f t="shared" si="34"/>
        <v>5479.0653999999995</v>
      </c>
      <c r="S246" s="71">
        <f t="shared" si="35"/>
        <v>0.22609828361715928</v>
      </c>
    </row>
    <row r="247" spans="1:19" x14ac:dyDescent="0.3">
      <c r="A247" s="16">
        <v>236</v>
      </c>
      <c r="B247" s="12">
        <v>245</v>
      </c>
      <c r="C247" s="13" t="s">
        <v>282</v>
      </c>
      <c r="D247" s="14" t="s">
        <v>26</v>
      </c>
      <c r="E247" s="15">
        <v>41996</v>
      </c>
      <c r="F247" s="55">
        <f t="shared" si="27"/>
        <v>45502.284011916592</v>
      </c>
      <c r="G247" s="53">
        <f t="shared" si="28"/>
        <v>40334.473251248688</v>
      </c>
      <c r="H247" s="53">
        <f t="shared" si="29"/>
        <v>5167.8107606679032</v>
      </c>
      <c r="I247" s="22">
        <v>45820.800000000003</v>
      </c>
      <c r="J247" s="23">
        <v>7.0000000000000001E-3</v>
      </c>
      <c r="K247" s="73">
        <f t="shared" si="30"/>
        <v>40249.9</v>
      </c>
      <c r="L247" s="24">
        <v>5570.9</v>
      </c>
      <c r="M247" s="25">
        <v>7.8E-2</v>
      </c>
      <c r="N247" s="26">
        <v>66236.7</v>
      </c>
      <c r="O247" s="55">
        <f t="shared" si="31"/>
        <v>46828.857600000003</v>
      </c>
      <c r="P247" s="70">
        <f t="shared" si="32"/>
        <v>245</v>
      </c>
      <c r="Q247" s="53">
        <f t="shared" si="33"/>
        <v>40249.9</v>
      </c>
      <c r="R247" s="53">
        <f t="shared" si="34"/>
        <v>6578.9576000000015</v>
      </c>
      <c r="S247" s="71">
        <f t="shared" si="35"/>
        <v>0.18095058249115978</v>
      </c>
    </row>
    <row r="248" spans="1:19" x14ac:dyDescent="0.3">
      <c r="A248" s="16">
        <v>296</v>
      </c>
      <c r="B248" s="12">
        <v>246</v>
      </c>
      <c r="C248" s="13" t="s">
        <v>283</v>
      </c>
      <c r="D248" s="14" t="s">
        <v>232</v>
      </c>
      <c r="E248" s="15">
        <v>27161</v>
      </c>
      <c r="F248" s="55">
        <f t="shared" si="27"/>
        <v>38269.841269841265</v>
      </c>
      <c r="G248" s="53">
        <f t="shared" si="28"/>
        <v>32379.539203068609</v>
      </c>
      <c r="H248" s="53">
        <f t="shared" si="29"/>
        <v>5890.3020667726551</v>
      </c>
      <c r="I248" s="22">
        <v>45809</v>
      </c>
      <c r="J248" s="23">
        <v>0.19700000000000001</v>
      </c>
      <c r="K248" s="73">
        <f t="shared" si="30"/>
        <v>42104</v>
      </c>
      <c r="L248" s="24">
        <v>3705</v>
      </c>
      <c r="M248" s="25">
        <v>-0.371</v>
      </c>
      <c r="N248" s="26">
        <v>111993</v>
      </c>
      <c r="O248" s="55">
        <f t="shared" si="31"/>
        <v>46816.798000000003</v>
      </c>
      <c r="P248" s="70">
        <f t="shared" si="32"/>
        <v>246</v>
      </c>
      <c r="Q248" s="53">
        <f t="shared" si="33"/>
        <v>42104</v>
      </c>
      <c r="R248" s="53">
        <f t="shared" si="34"/>
        <v>4712.7980000000025</v>
      </c>
      <c r="S248" s="71">
        <f t="shared" si="35"/>
        <v>0.27201025641025711</v>
      </c>
    </row>
    <row r="249" spans="1:19" x14ac:dyDescent="0.3">
      <c r="A249" s="16">
        <v>233</v>
      </c>
      <c r="B249" s="12">
        <v>247</v>
      </c>
      <c r="C249" s="13" t="s">
        <v>284</v>
      </c>
      <c r="D249" s="14" t="s">
        <v>9</v>
      </c>
      <c r="E249" s="15">
        <v>31000</v>
      </c>
      <c r="F249" s="55">
        <f t="shared" si="27"/>
        <v>45788.788788788792</v>
      </c>
      <c r="G249" s="53">
        <f t="shared" si="28"/>
        <v>45628.812755235769</v>
      </c>
      <c r="H249" s="53">
        <f t="shared" si="29"/>
        <v>159.97603355302576</v>
      </c>
      <c r="I249" s="22">
        <v>45743</v>
      </c>
      <c r="J249" s="23">
        <v>-1E-3</v>
      </c>
      <c r="K249" s="73">
        <f t="shared" si="30"/>
        <v>45476</v>
      </c>
      <c r="L249" s="24">
        <v>267</v>
      </c>
      <c r="M249" s="25">
        <v>0.66900000000000004</v>
      </c>
      <c r="N249" s="26">
        <v>19425</v>
      </c>
      <c r="O249" s="55">
        <f t="shared" si="31"/>
        <v>46749.345999999998</v>
      </c>
      <c r="P249" s="70">
        <f t="shared" si="32"/>
        <v>247</v>
      </c>
      <c r="Q249" s="53">
        <f t="shared" si="33"/>
        <v>45476</v>
      </c>
      <c r="R249" s="53">
        <f t="shared" si="34"/>
        <v>1273.3459999999977</v>
      </c>
      <c r="S249" s="71">
        <f t="shared" si="35"/>
        <v>3.7690861423220889</v>
      </c>
    </row>
    <row r="250" spans="1:19" x14ac:dyDescent="0.3">
      <c r="A250" s="16">
        <v>201</v>
      </c>
      <c r="B250" s="12">
        <v>248</v>
      </c>
      <c r="C250" s="13" t="s">
        <v>285</v>
      </c>
      <c r="D250" s="14" t="s">
        <v>39</v>
      </c>
      <c r="E250" s="15">
        <v>5243</v>
      </c>
      <c r="F250" s="55">
        <f t="shared" si="27"/>
        <v>50738.05803571429</v>
      </c>
      <c r="G250" s="53">
        <f t="shared" si="28"/>
        <v>49290.212434278023</v>
      </c>
      <c r="H250" s="53">
        <f t="shared" si="29"/>
        <v>1447.8456014362657</v>
      </c>
      <c r="I250" s="22">
        <v>45461.3</v>
      </c>
      <c r="J250" s="23">
        <v>-0.104</v>
      </c>
      <c r="K250" s="73">
        <f t="shared" si="30"/>
        <v>43848.4</v>
      </c>
      <c r="L250" s="24">
        <v>1612.9</v>
      </c>
      <c r="M250" s="25">
        <v>0.114</v>
      </c>
      <c r="N250" s="26">
        <v>474944.3</v>
      </c>
      <c r="O250" s="55">
        <f t="shared" si="31"/>
        <v>46461.448600000003</v>
      </c>
      <c r="P250" s="70">
        <f t="shared" si="32"/>
        <v>248</v>
      </c>
      <c r="Q250" s="53">
        <f t="shared" si="33"/>
        <v>43848.4</v>
      </c>
      <c r="R250" s="53">
        <f t="shared" si="34"/>
        <v>2613.0486000000019</v>
      </c>
      <c r="S250" s="71">
        <f t="shared" si="35"/>
        <v>0.62009337218674543</v>
      </c>
    </row>
    <row r="251" spans="1:19" x14ac:dyDescent="0.3">
      <c r="A251" s="16">
        <v>270</v>
      </c>
      <c r="B251" s="12">
        <v>249</v>
      </c>
      <c r="C251" s="13" t="s">
        <v>286</v>
      </c>
      <c r="D251" s="14" t="s">
        <v>11</v>
      </c>
      <c r="E251" s="15">
        <v>20142</v>
      </c>
      <c r="F251" s="55">
        <f t="shared" si="27"/>
        <v>40932.432432432426</v>
      </c>
      <c r="G251" s="53">
        <f t="shared" si="28"/>
        <v>40601.775498125855</v>
      </c>
      <c r="H251" s="53">
        <f t="shared" si="29"/>
        <v>330.65693430656927</v>
      </c>
      <c r="I251" s="22">
        <v>45435</v>
      </c>
      <c r="J251" s="23">
        <v>0.11</v>
      </c>
      <c r="K251" s="73">
        <f t="shared" si="30"/>
        <v>45072.6</v>
      </c>
      <c r="L251" s="24">
        <v>362.4</v>
      </c>
      <c r="M251" s="25">
        <v>9.6000000000000002E-2</v>
      </c>
      <c r="N251" s="26">
        <v>12533.7</v>
      </c>
      <c r="O251" s="55">
        <f t="shared" si="31"/>
        <v>46434.57</v>
      </c>
      <c r="P251" s="70">
        <f t="shared" si="32"/>
        <v>249</v>
      </c>
      <c r="Q251" s="53">
        <f t="shared" si="33"/>
        <v>45072.6</v>
      </c>
      <c r="R251" s="53">
        <f t="shared" si="34"/>
        <v>1361.9700000000012</v>
      </c>
      <c r="S251" s="71">
        <f t="shared" si="35"/>
        <v>2.7581953642384138</v>
      </c>
    </row>
    <row r="252" spans="1:19" x14ac:dyDescent="0.3">
      <c r="A252" s="16">
        <v>256</v>
      </c>
      <c r="B252" s="12">
        <v>250</v>
      </c>
      <c r="C252" s="13" t="s">
        <v>287</v>
      </c>
      <c r="D252" s="14" t="s">
        <v>11</v>
      </c>
      <c r="E252" s="15">
        <v>147099</v>
      </c>
      <c r="F252" s="55">
        <f t="shared" si="27"/>
        <v>42651.643192488264</v>
      </c>
      <c r="G252" s="53">
        <f t="shared" si="28"/>
        <v>42179.883037749387</v>
      </c>
      <c r="H252" s="53">
        <f t="shared" si="29"/>
        <v>471.76015473887816</v>
      </c>
      <c r="I252" s="22">
        <v>45424</v>
      </c>
      <c r="J252" s="23">
        <v>6.5000000000000002E-2</v>
      </c>
      <c r="K252" s="73">
        <f t="shared" si="30"/>
        <v>44936.2</v>
      </c>
      <c r="L252" s="24">
        <v>487.8</v>
      </c>
      <c r="M252" s="25">
        <v>3.4000000000000002E-2</v>
      </c>
      <c r="N252" s="26">
        <v>57450.7</v>
      </c>
      <c r="O252" s="55">
        <f t="shared" si="31"/>
        <v>46423.328000000001</v>
      </c>
      <c r="P252" s="70">
        <f t="shared" si="32"/>
        <v>250</v>
      </c>
      <c r="Q252" s="53">
        <f t="shared" si="33"/>
        <v>44936.2</v>
      </c>
      <c r="R252" s="53">
        <f t="shared" si="34"/>
        <v>1487.1280000000042</v>
      </c>
      <c r="S252" s="71">
        <f t="shared" si="35"/>
        <v>2.048642886428873</v>
      </c>
    </row>
    <row r="253" spans="1:19" x14ac:dyDescent="0.3">
      <c r="A253" s="16">
        <v>222</v>
      </c>
      <c r="B253" s="12">
        <v>251</v>
      </c>
      <c r="C253" s="13" t="s">
        <v>288</v>
      </c>
      <c r="D253" s="14" t="s">
        <v>11</v>
      </c>
      <c r="E253" s="15">
        <v>124965</v>
      </c>
      <c r="F253" s="55">
        <f t="shared" si="27"/>
        <v>46691.15226337449</v>
      </c>
      <c r="G253" s="53" t="e">
        <f t="shared" si="28"/>
        <v>#VALUE!</v>
      </c>
      <c r="H253" s="53" t="e">
        <f t="shared" si="29"/>
        <v>#VALUE!</v>
      </c>
      <c r="I253" s="22">
        <v>45383.8</v>
      </c>
      <c r="J253" s="23">
        <v>-2.8000000000000001E-2</v>
      </c>
      <c r="K253" s="73">
        <f t="shared" si="30"/>
        <v>45271.100000000006</v>
      </c>
      <c r="L253" s="24">
        <v>112.7</v>
      </c>
      <c r="M253" s="25" t="s">
        <v>15</v>
      </c>
      <c r="N253" s="26">
        <v>93408.3</v>
      </c>
      <c r="O253" s="55">
        <f t="shared" si="31"/>
        <v>46382.243600000002</v>
      </c>
      <c r="P253" s="70">
        <f t="shared" si="32"/>
        <v>251</v>
      </c>
      <c r="Q253" s="53">
        <f t="shared" si="33"/>
        <v>45271.100000000006</v>
      </c>
      <c r="R253" s="53">
        <f t="shared" si="34"/>
        <v>1111.1435999999958</v>
      </c>
      <c r="S253" s="71">
        <f t="shared" si="35"/>
        <v>8.8593043478260487</v>
      </c>
    </row>
    <row r="254" spans="1:19" x14ac:dyDescent="0.3">
      <c r="A254" s="16">
        <v>281</v>
      </c>
      <c r="B254" s="12">
        <v>252</v>
      </c>
      <c r="C254" s="13" t="s">
        <v>289</v>
      </c>
      <c r="D254" s="14" t="s">
        <v>18</v>
      </c>
      <c r="E254" s="15">
        <v>33000</v>
      </c>
      <c r="F254" s="55">
        <f t="shared" si="27"/>
        <v>39943.666961913201</v>
      </c>
      <c r="G254" s="53">
        <f t="shared" si="28"/>
        <v>35030.738879721423</v>
      </c>
      <c r="H254" s="53">
        <f t="shared" si="29"/>
        <v>4912.928082191781</v>
      </c>
      <c r="I254" s="22">
        <v>45096.4</v>
      </c>
      <c r="J254" s="23">
        <v>0.129</v>
      </c>
      <c r="K254" s="73">
        <f t="shared" si="30"/>
        <v>39358.1</v>
      </c>
      <c r="L254" s="24">
        <v>5738.3</v>
      </c>
      <c r="M254" s="25">
        <v>0.16800000000000001</v>
      </c>
      <c r="N254" s="26">
        <v>85231.2</v>
      </c>
      <c r="O254" s="55">
        <f t="shared" si="31"/>
        <v>46088.520800000006</v>
      </c>
      <c r="P254" s="70">
        <f t="shared" si="32"/>
        <v>252</v>
      </c>
      <c r="Q254" s="53">
        <f t="shared" si="33"/>
        <v>39358.1</v>
      </c>
      <c r="R254" s="53">
        <f t="shared" si="34"/>
        <v>6730.4208000000071</v>
      </c>
      <c r="S254" s="71">
        <f t="shared" si="35"/>
        <v>0.17289455065089085</v>
      </c>
    </row>
    <row r="255" spans="1:19" x14ac:dyDescent="0.3">
      <c r="A255" s="16">
        <v>286</v>
      </c>
      <c r="B255" s="12">
        <v>253</v>
      </c>
      <c r="C255" s="13" t="s">
        <v>290</v>
      </c>
      <c r="D255" s="14" t="s">
        <v>291</v>
      </c>
      <c r="E255" s="15">
        <v>98652</v>
      </c>
      <c r="F255" s="55">
        <f t="shared" si="27"/>
        <v>39161.149825783978</v>
      </c>
      <c r="G255" s="53">
        <f t="shared" si="28"/>
        <v>36704.974868665624</v>
      </c>
      <c r="H255" s="53">
        <f t="shared" si="29"/>
        <v>2456.1749571183536</v>
      </c>
      <c r="I255" s="22">
        <v>44957</v>
      </c>
      <c r="J255" s="23">
        <v>0.14799999999999999</v>
      </c>
      <c r="K255" s="73">
        <f t="shared" si="30"/>
        <v>42093.1</v>
      </c>
      <c r="L255" s="24">
        <v>2863.9</v>
      </c>
      <c r="M255" s="25">
        <v>0.16600000000000001</v>
      </c>
      <c r="N255" s="26">
        <v>53558.6</v>
      </c>
      <c r="O255" s="55">
        <f t="shared" si="31"/>
        <v>45946.054000000004</v>
      </c>
      <c r="P255" s="70">
        <f t="shared" si="32"/>
        <v>253</v>
      </c>
      <c r="Q255" s="53">
        <f t="shared" si="33"/>
        <v>42093.1</v>
      </c>
      <c r="R255" s="53">
        <f t="shared" si="34"/>
        <v>3852.9540000000052</v>
      </c>
      <c r="S255" s="71">
        <f t="shared" si="35"/>
        <v>0.34535214218373722</v>
      </c>
    </row>
    <row r="256" spans="1:19" x14ac:dyDescent="0.3">
      <c r="A256" s="16">
        <v>332</v>
      </c>
      <c r="B256" s="12">
        <v>254</v>
      </c>
      <c r="C256" s="13" t="s">
        <v>292</v>
      </c>
      <c r="D256" s="14" t="s">
        <v>11</v>
      </c>
      <c r="E256" s="15">
        <v>104300</v>
      </c>
      <c r="F256" s="55">
        <f t="shared" si="27"/>
        <v>35115.402658326821</v>
      </c>
      <c r="G256" s="53">
        <f t="shared" si="28"/>
        <v>30964.427048570724</v>
      </c>
      <c r="H256" s="53">
        <f t="shared" si="29"/>
        <v>4150.9756097560976</v>
      </c>
      <c r="I256" s="22">
        <v>44912.6</v>
      </c>
      <c r="J256" s="23">
        <v>0.27900000000000003</v>
      </c>
      <c r="K256" s="73">
        <f t="shared" si="30"/>
        <v>39806.9</v>
      </c>
      <c r="L256" s="24">
        <v>5105.7</v>
      </c>
      <c r="M256" s="25">
        <v>0.23</v>
      </c>
      <c r="N256" s="26">
        <v>222652.2</v>
      </c>
      <c r="O256" s="55">
        <f t="shared" si="31"/>
        <v>45900.677199999998</v>
      </c>
      <c r="P256" s="70">
        <f t="shared" si="32"/>
        <v>254</v>
      </c>
      <c r="Q256" s="53">
        <f t="shared" si="33"/>
        <v>39806.9</v>
      </c>
      <c r="R256" s="53">
        <f t="shared" si="34"/>
        <v>6093.7771999999968</v>
      </c>
      <c r="S256" s="71">
        <f t="shared" si="35"/>
        <v>0.19352433554654544</v>
      </c>
    </row>
    <row r="257" spans="1:19" x14ac:dyDescent="0.3">
      <c r="A257" s="16">
        <v>205</v>
      </c>
      <c r="B257" s="12">
        <v>255</v>
      </c>
      <c r="C257" s="13" t="s">
        <v>293</v>
      </c>
      <c r="D257" s="14" t="s">
        <v>65</v>
      </c>
      <c r="E257" s="15">
        <v>293752</v>
      </c>
      <c r="F257" s="55">
        <f t="shared" si="27"/>
        <v>49721.373200442969</v>
      </c>
      <c r="G257" s="53">
        <f t="shared" si="28"/>
        <v>36851.829068532199</v>
      </c>
      <c r="H257" s="53">
        <f t="shared" si="29"/>
        <v>12869.544131910767</v>
      </c>
      <c r="I257" s="22">
        <v>44898.400000000001</v>
      </c>
      <c r="J257" s="23">
        <v>-9.7000000000000003E-2</v>
      </c>
      <c r="K257" s="73">
        <f t="shared" si="30"/>
        <v>31629.9</v>
      </c>
      <c r="L257" s="24">
        <v>13268.5</v>
      </c>
      <c r="M257" s="25">
        <v>3.1E-2</v>
      </c>
      <c r="N257" s="26">
        <v>450270</v>
      </c>
      <c r="O257" s="55">
        <f t="shared" si="31"/>
        <v>45886.164800000006</v>
      </c>
      <c r="P257" s="70">
        <f t="shared" si="32"/>
        <v>255</v>
      </c>
      <c r="Q257" s="53">
        <f t="shared" si="33"/>
        <v>31629.9</v>
      </c>
      <c r="R257" s="53">
        <f t="shared" si="34"/>
        <v>14256.264800000004</v>
      </c>
      <c r="S257" s="71">
        <f t="shared" si="35"/>
        <v>7.4444345630629266E-2</v>
      </c>
    </row>
    <row r="258" spans="1:19" x14ac:dyDescent="0.3">
      <c r="A258" s="16">
        <v>292</v>
      </c>
      <c r="B258" s="12">
        <v>256</v>
      </c>
      <c r="C258" s="13" t="s">
        <v>294</v>
      </c>
      <c r="D258" s="14" t="s">
        <v>215</v>
      </c>
      <c r="E258" s="15">
        <v>81870</v>
      </c>
      <c r="F258" s="55">
        <f t="shared" si="27"/>
        <v>38556.006914433885</v>
      </c>
      <c r="G258" s="53">
        <f t="shared" si="28"/>
        <v>29820.014167380396</v>
      </c>
      <c r="H258" s="53">
        <f t="shared" si="29"/>
        <v>8735.9927470534894</v>
      </c>
      <c r="I258" s="22">
        <v>44609.3</v>
      </c>
      <c r="J258" s="23">
        <v>0.157</v>
      </c>
      <c r="K258" s="73">
        <f t="shared" si="30"/>
        <v>34973.5</v>
      </c>
      <c r="L258" s="24">
        <v>9635.7999999999993</v>
      </c>
      <c r="M258" s="25">
        <v>0.10299999999999999</v>
      </c>
      <c r="N258" s="26">
        <v>1016475.5</v>
      </c>
      <c r="O258" s="55">
        <f t="shared" si="31"/>
        <v>45590.704600000005</v>
      </c>
      <c r="P258" s="70">
        <f t="shared" si="32"/>
        <v>256</v>
      </c>
      <c r="Q258" s="53">
        <f t="shared" si="33"/>
        <v>34973.5</v>
      </c>
      <c r="R258" s="53">
        <f t="shared" si="34"/>
        <v>10617.204600000005</v>
      </c>
      <c r="S258" s="71">
        <f t="shared" si="35"/>
        <v>0.10184983083916285</v>
      </c>
    </row>
    <row r="259" spans="1:19" x14ac:dyDescent="0.3">
      <c r="A259" s="16">
        <v>260</v>
      </c>
      <c r="B259" s="12">
        <v>257</v>
      </c>
      <c r="C259" s="13" t="s">
        <v>295</v>
      </c>
      <c r="D259" s="14" t="s">
        <v>9</v>
      </c>
      <c r="E259" s="15">
        <v>128900</v>
      </c>
      <c r="F259" s="55">
        <f t="shared" si="27"/>
        <v>42218.957345971568</v>
      </c>
      <c r="G259" s="53">
        <f t="shared" si="28"/>
        <v>40300.479085102001</v>
      </c>
      <c r="H259" s="53">
        <f t="shared" si="29"/>
        <v>1918.4782608695652</v>
      </c>
      <c r="I259" s="22">
        <v>44541</v>
      </c>
      <c r="J259" s="23">
        <v>5.5E-2</v>
      </c>
      <c r="K259" s="73">
        <f t="shared" si="30"/>
        <v>43129</v>
      </c>
      <c r="L259" s="24">
        <v>1412</v>
      </c>
      <c r="M259" s="25">
        <v>-0.26400000000000001</v>
      </c>
      <c r="N259" s="26">
        <v>60580</v>
      </c>
      <c r="O259" s="55">
        <f t="shared" si="31"/>
        <v>45520.902000000002</v>
      </c>
      <c r="P259" s="70">
        <f t="shared" si="32"/>
        <v>257</v>
      </c>
      <c r="Q259" s="53">
        <f t="shared" si="33"/>
        <v>43129</v>
      </c>
      <c r="R259" s="53">
        <f t="shared" si="34"/>
        <v>2391.9020000000019</v>
      </c>
      <c r="S259" s="71">
        <f t="shared" si="35"/>
        <v>0.69398158640226759</v>
      </c>
    </row>
    <row r="260" spans="1:19" x14ac:dyDescent="0.3">
      <c r="A260" s="16">
        <v>248</v>
      </c>
      <c r="B260" s="12">
        <v>258</v>
      </c>
      <c r="C260" s="13" t="s">
        <v>296</v>
      </c>
      <c r="D260" s="14" t="s">
        <v>42</v>
      </c>
      <c r="E260" s="15">
        <v>90000</v>
      </c>
      <c r="F260" s="55">
        <f t="shared" ref="F260:F323" si="36">I260/(1+J260)</f>
        <v>43840.098522167485</v>
      </c>
      <c r="G260" s="53">
        <f t="shared" ref="G260:G323" si="37">F260-H260</f>
        <v>42620.639062708025</v>
      </c>
      <c r="H260" s="53">
        <f t="shared" ref="H260:H323" si="38">L260/(1+M260)</f>
        <v>1219.4594594594594</v>
      </c>
      <c r="I260" s="22">
        <v>44497.7</v>
      </c>
      <c r="J260" s="23">
        <v>1.4999999999999999E-2</v>
      </c>
      <c r="K260" s="73">
        <f t="shared" ref="K260:K323" si="39">I260-L260</f>
        <v>43369.7</v>
      </c>
      <c r="L260" s="24">
        <v>1128</v>
      </c>
      <c r="M260" s="25">
        <v>-7.4999999999999997E-2</v>
      </c>
      <c r="N260" s="26">
        <v>45679.9</v>
      </c>
      <c r="O260" s="55">
        <f t="shared" ref="O260:O323" si="40">I260*(1+$V$3)</f>
        <v>45476.649399999995</v>
      </c>
      <c r="P260" s="70">
        <f t="shared" ref="P260:P323" si="41">_xlfn.RANK.EQ(O260,$O$3:$O$502,0)</f>
        <v>258</v>
      </c>
      <c r="Q260" s="53">
        <f t="shared" ref="Q260:Q323" si="42">IF(I260&gt;166000,(K260*(1+$W$5)),(K260*(1+$W$6)))</f>
        <v>43369.7</v>
      </c>
      <c r="R260" s="53">
        <f t="shared" ref="R260:R323" si="43">O260-Q260</f>
        <v>2106.9493999999977</v>
      </c>
      <c r="S260" s="71">
        <f t="shared" ref="S260:S323" si="44">(R260-L260)/ABS(L260)</f>
        <v>0.86786294326240931</v>
      </c>
    </row>
    <row r="261" spans="1:19" x14ac:dyDescent="0.3">
      <c r="A261" s="16">
        <v>285</v>
      </c>
      <c r="B261" s="12">
        <v>259</v>
      </c>
      <c r="C261" s="13" t="s">
        <v>297</v>
      </c>
      <c r="D261" s="14" t="s">
        <v>44</v>
      </c>
      <c r="E261" s="15">
        <v>156477</v>
      </c>
      <c r="F261" s="55">
        <f t="shared" si="36"/>
        <v>39235.039717563988</v>
      </c>
      <c r="G261" s="53">
        <f t="shared" si="37"/>
        <v>38752.448094527339</v>
      </c>
      <c r="H261" s="53">
        <f t="shared" si="38"/>
        <v>482.5916230366492</v>
      </c>
      <c r="I261" s="22">
        <v>44453.3</v>
      </c>
      <c r="J261" s="23">
        <v>0.13300000000000001</v>
      </c>
      <c r="K261" s="73">
        <f t="shared" si="39"/>
        <v>44084.600000000006</v>
      </c>
      <c r="L261" s="24">
        <v>368.7</v>
      </c>
      <c r="M261" s="25">
        <v>-0.23599999999999999</v>
      </c>
      <c r="N261" s="26">
        <v>19011.900000000001</v>
      </c>
      <c r="O261" s="55">
        <f t="shared" si="40"/>
        <v>45431.272600000004</v>
      </c>
      <c r="P261" s="70">
        <f t="shared" si="41"/>
        <v>259</v>
      </c>
      <c r="Q261" s="53">
        <f t="shared" si="42"/>
        <v>44084.600000000006</v>
      </c>
      <c r="R261" s="53">
        <f t="shared" si="43"/>
        <v>1346.6725999999981</v>
      </c>
      <c r="S261" s="71">
        <f t="shared" si="44"/>
        <v>2.6524887442365013</v>
      </c>
    </row>
    <row r="262" spans="1:19" x14ac:dyDescent="0.3">
      <c r="A262" s="16">
        <v>266</v>
      </c>
      <c r="B262" s="12">
        <v>260</v>
      </c>
      <c r="C262" s="13" t="s">
        <v>298</v>
      </c>
      <c r="D262" s="14" t="s">
        <v>9</v>
      </c>
      <c r="E262" s="15">
        <v>88680</v>
      </c>
      <c r="F262" s="55">
        <f t="shared" si="36"/>
        <v>41260.909935004645</v>
      </c>
      <c r="G262" s="53">
        <f t="shared" si="37"/>
        <v>37683.637207731917</v>
      </c>
      <c r="H262" s="53">
        <f t="shared" si="38"/>
        <v>3577.272727272727</v>
      </c>
      <c r="I262" s="22">
        <v>44438</v>
      </c>
      <c r="J262" s="23">
        <v>7.6999999999999999E-2</v>
      </c>
      <c r="K262" s="73">
        <f t="shared" si="39"/>
        <v>40503</v>
      </c>
      <c r="L262" s="24">
        <v>3935</v>
      </c>
      <c r="M262" s="25">
        <v>0.1</v>
      </c>
      <c r="N262" s="26">
        <v>60266</v>
      </c>
      <c r="O262" s="55">
        <f t="shared" si="40"/>
        <v>45415.635999999999</v>
      </c>
      <c r="P262" s="70">
        <f t="shared" si="41"/>
        <v>260</v>
      </c>
      <c r="Q262" s="53">
        <f t="shared" si="42"/>
        <v>40503</v>
      </c>
      <c r="R262" s="53">
        <f t="shared" si="43"/>
        <v>4912.6359999999986</v>
      </c>
      <c r="S262" s="71">
        <f t="shared" si="44"/>
        <v>0.24844625158830969</v>
      </c>
    </row>
    <row r="263" spans="1:19" x14ac:dyDescent="0.3">
      <c r="A263" s="16">
        <v>244</v>
      </c>
      <c r="B263" s="12">
        <v>261</v>
      </c>
      <c r="C263" s="13" t="s">
        <v>299</v>
      </c>
      <c r="D263" s="14" t="s">
        <v>32</v>
      </c>
      <c r="E263" s="15">
        <v>58070</v>
      </c>
      <c r="F263" s="55">
        <f t="shared" si="36"/>
        <v>44570.42253521127</v>
      </c>
      <c r="G263" s="53">
        <f t="shared" si="37"/>
        <v>44211.703074385659</v>
      </c>
      <c r="H263" s="53">
        <f t="shared" si="38"/>
        <v>358.71946082561078</v>
      </c>
      <c r="I263" s="22">
        <v>44303</v>
      </c>
      <c r="J263" s="23">
        <v>-6.0000000000000001E-3</v>
      </c>
      <c r="K263" s="73">
        <f t="shared" si="39"/>
        <v>43877.2</v>
      </c>
      <c r="L263" s="24">
        <v>425.8</v>
      </c>
      <c r="M263" s="25">
        <v>0.187</v>
      </c>
      <c r="N263" s="26">
        <v>151966.1</v>
      </c>
      <c r="O263" s="55">
        <f t="shared" si="40"/>
        <v>45277.665999999997</v>
      </c>
      <c r="P263" s="70">
        <f t="shared" si="41"/>
        <v>261</v>
      </c>
      <c r="Q263" s="53">
        <f t="shared" si="42"/>
        <v>43877.2</v>
      </c>
      <c r="R263" s="53">
        <f t="shared" si="43"/>
        <v>1400.4660000000003</v>
      </c>
      <c r="S263" s="71">
        <f t="shared" si="44"/>
        <v>2.2890230155002356</v>
      </c>
    </row>
    <row r="264" spans="1:19" x14ac:dyDescent="0.3">
      <c r="A264" s="16">
        <v>273</v>
      </c>
      <c r="B264" s="12">
        <v>262</v>
      </c>
      <c r="C264" s="13" t="s">
        <v>300</v>
      </c>
      <c r="D264" s="14" t="s">
        <v>11</v>
      </c>
      <c r="E264" s="15">
        <v>246299</v>
      </c>
      <c r="F264" s="55">
        <f t="shared" si="36"/>
        <v>40679.370952821468</v>
      </c>
      <c r="G264" s="53">
        <f t="shared" si="37"/>
        <v>40616.364109802365</v>
      </c>
      <c r="H264" s="53">
        <f t="shared" si="38"/>
        <v>63.006843019099165</v>
      </c>
      <c r="I264" s="22">
        <v>43974.400000000001</v>
      </c>
      <c r="J264" s="23">
        <v>8.1000000000000003E-2</v>
      </c>
      <c r="K264" s="73">
        <f t="shared" si="39"/>
        <v>43357.5</v>
      </c>
      <c r="L264" s="24">
        <v>616.9</v>
      </c>
      <c r="M264" s="25">
        <v>8.7910000000000004</v>
      </c>
      <c r="N264" s="26">
        <v>78908.5</v>
      </c>
      <c r="O264" s="55">
        <f t="shared" si="40"/>
        <v>44941.836800000005</v>
      </c>
      <c r="P264" s="70">
        <f t="shared" si="41"/>
        <v>262</v>
      </c>
      <c r="Q264" s="53">
        <f t="shared" si="42"/>
        <v>43357.5</v>
      </c>
      <c r="R264" s="53">
        <f t="shared" si="43"/>
        <v>1584.3368000000046</v>
      </c>
      <c r="S264" s="71">
        <f t="shared" si="44"/>
        <v>1.5682230507375663</v>
      </c>
    </row>
    <row r="265" spans="1:19" x14ac:dyDescent="0.3">
      <c r="A265" s="16">
        <v>288</v>
      </c>
      <c r="B265" s="12">
        <v>263</v>
      </c>
      <c r="C265" s="13" t="s">
        <v>301</v>
      </c>
      <c r="D265" s="14" t="s">
        <v>11</v>
      </c>
      <c r="E265" s="15">
        <v>136016</v>
      </c>
      <c r="F265" s="55">
        <f t="shared" si="36"/>
        <v>38881.294326241128</v>
      </c>
      <c r="G265" s="53">
        <f t="shared" si="37"/>
        <v>38714.446204303189</v>
      </c>
      <c r="H265" s="53">
        <f t="shared" si="38"/>
        <v>166.8481219379423</v>
      </c>
      <c r="I265" s="22">
        <v>43858.1</v>
      </c>
      <c r="J265" s="23">
        <v>0.128</v>
      </c>
      <c r="K265" s="73">
        <f t="shared" si="39"/>
        <v>43551.6</v>
      </c>
      <c r="L265" s="24">
        <v>306.5</v>
      </c>
      <c r="M265" s="25">
        <v>0.83699999999999997</v>
      </c>
      <c r="N265" s="26">
        <v>53958.1</v>
      </c>
      <c r="O265" s="55">
        <f t="shared" si="40"/>
        <v>44822.978199999998</v>
      </c>
      <c r="P265" s="70">
        <f t="shared" si="41"/>
        <v>263</v>
      </c>
      <c r="Q265" s="53">
        <f t="shared" si="42"/>
        <v>43551.6</v>
      </c>
      <c r="R265" s="53">
        <f t="shared" si="43"/>
        <v>1271.3781999999992</v>
      </c>
      <c r="S265" s="71">
        <f t="shared" si="44"/>
        <v>3.1480528548123954</v>
      </c>
    </row>
    <row r="266" spans="1:19" x14ac:dyDescent="0.3">
      <c r="A266" s="16">
        <v>264</v>
      </c>
      <c r="B266" s="12">
        <v>264</v>
      </c>
      <c r="C266" s="13" t="s">
        <v>302</v>
      </c>
      <c r="D266" s="14" t="s">
        <v>9</v>
      </c>
      <c r="E266" s="15">
        <v>98000</v>
      </c>
      <c r="F266" s="55">
        <f t="shared" si="36"/>
        <v>41595.805529075311</v>
      </c>
      <c r="G266" s="53">
        <f t="shared" si="37"/>
        <v>31676.450690365633</v>
      </c>
      <c r="H266" s="53">
        <f t="shared" si="38"/>
        <v>9919.354838709678</v>
      </c>
      <c r="I266" s="22">
        <v>43634</v>
      </c>
      <c r="J266" s="23">
        <v>4.9000000000000002E-2</v>
      </c>
      <c r="K266" s="73">
        <f t="shared" si="39"/>
        <v>42404</v>
      </c>
      <c r="L266" s="24">
        <v>1230</v>
      </c>
      <c r="M266" s="25">
        <v>-0.876</v>
      </c>
      <c r="N266" s="26">
        <v>146130</v>
      </c>
      <c r="O266" s="55">
        <f t="shared" si="40"/>
        <v>44593.948000000004</v>
      </c>
      <c r="P266" s="70">
        <f t="shared" si="41"/>
        <v>264</v>
      </c>
      <c r="Q266" s="53">
        <f t="shared" si="42"/>
        <v>42404</v>
      </c>
      <c r="R266" s="53">
        <f t="shared" si="43"/>
        <v>2189.948000000004</v>
      </c>
      <c r="S266" s="71">
        <f t="shared" si="44"/>
        <v>0.78044552845528781</v>
      </c>
    </row>
    <row r="267" spans="1:19" x14ac:dyDescent="0.3">
      <c r="A267" s="16">
        <v>232</v>
      </c>
      <c r="B267" s="12">
        <v>265</v>
      </c>
      <c r="C267" s="13" t="s">
        <v>303</v>
      </c>
      <c r="D267" s="14" t="s">
        <v>133</v>
      </c>
      <c r="E267" s="15">
        <v>81090</v>
      </c>
      <c r="F267" s="55">
        <f t="shared" si="36"/>
        <v>45845.636172450053</v>
      </c>
      <c r="G267" s="53">
        <f t="shared" si="37"/>
        <v>44451.184210339095</v>
      </c>
      <c r="H267" s="53">
        <f t="shared" si="38"/>
        <v>1394.4519621109607</v>
      </c>
      <c r="I267" s="22">
        <v>43599.199999999997</v>
      </c>
      <c r="J267" s="23">
        <v>-4.9000000000000002E-2</v>
      </c>
      <c r="K267" s="73">
        <f t="shared" si="39"/>
        <v>47721.2</v>
      </c>
      <c r="L267" s="24">
        <v>-4122</v>
      </c>
      <c r="M267" s="25">
        <v>-3.956</v>
      </c>
      <c r="N267" s="26">
        <v>44349</v>
      </c>
      <c r="O267" s="55">
        <f t="shared" si="40"/>
        <v>44558.382399999995</v>
      </c>
      <c r="P267" s="70">
        <f t="shared" si="41"/>
        <v>265</v>
      </c>
      <c r="Q267" s="53">
        <f t="shared" si="42"/>
        <v>47721.2</v>
      </c>
      <c r="R267" s="53">
        <f t="shared" si="43"/>
        <v>-3162.8176000000021</v>
      </c>
      <c r="S267" s="71">
        <f t="shared" si="44"/>
        <v>0.23269830179524451</v>
      </c>
    </row>
    <row r="268" spans="1:19" x14ac:dyDescent="0.3">
      <c r="A268" s="16">
        <v>268</v>
      </c>
      <c r="B268" s="12">
        <v>266</v>
      </c>
      <c r="C268" s="13" t="s">
        <v>304</v>
      </c>
      <c r="D268" s="14" t="s">
        <v>24</v>
      </c>
      <c r="E268" s="15">
        <v>148969</v>
      </c>
      <c r="F268" s="55">
        <f t="shared" si="36"/>
        <v>41076.720075400568</v>
      </c>
      <c r="G268" s="53">
        <f t="shared" si="37"/>
        <v>39854.561636824219</v>
      </c>
      <c r="H268" s="53">
        <f t="shared" si="38"/>
        <v>1222.158438576349</v>
      </c>
      <c r="I268" s="22">
        <v>43582.400000000001</v>
      </c>
      <c r="J268" s="23">
        <v>6.0999999999999999E-2</v>
      </c>
      <c r="K268" s="73">
        <f t="shared" si="39"/>
        <v>42517.9</v>
      </c>
      <c r="L268" s="24">
        <v>1064.5</v>
      </c>
      <c r="M268" s="25">
        <v>-0.129</v>
      </c>
      <c r="N268" s="26">
        <v>30897.599999999999</v>
      </c>
      <c r="O268" s="55">
        <f t="shared" si="40"/>
        <v>44541.212800000001</v>
      </c>
      <c r="P268" s="70">
        <f t="shared" si="41"/>
        <v>266</v>
      </c>
      <c r="Q268" s="53">
        <f t="shared" si="42"/>
        <v>42517.9</v>
      </c>
      <c r="R268" s="53">
        <f t="shared" si="43"/>
        <v>2023.3127999999997</v>
      </c>
      <c r="S268" s="71">
        <f t="shared" si="44"/>
        <v>0.90071658055425052</v>
      </c>
    </row>
    <row r="269" spans="1:19" x14ac:dyDescent="0.3">
      <c r="A269" s="16">
        <v>269</v>
      </c>
      <c r="B269" s="12">
        <v>267</v>
      </c>
      <c r="C269" s="13" t="s">
        <v>305</v>
      </c>
      <c r="D269" s="14" t="s">
        <v>24</v>
      </c>
      <c r="E269" s="15">
        <v>132293</v>
      </c>
      <c r="F269" s="55">
        <f t="shared" si="36"/>
        <v>40967.4835061263</v>
      </c>
      <c r="G269" s="53">
        <f t="shared" si="37"/>
        <v>40609.077201397755</v>
      </c>
      <c r="H269" s="53">
        <f t="shared" si="38"/>
        <v>358.40630472854644</v>
      </c>
      <c r="I269" s="22">
        <v>43466.5</v>
      </c>
      <c r="J269" s="23">
        <v>6.0999999999999999E-2</v>
      </c>
      <c r="K269" s="73">
        <f t="shared" si="39"/>
        <v>43057.2</v>
      </c>
      <c r="L269" s="24">
        <v>409.3</v>
      </c>
      <c r="M269" s="25">
        <v>0.14199999999999999</v>
      </c>
      <c r="N269" s="26">
        <v>17702.099999999999</v>
      </c>
      <c r="O269" s="55">
        <f t="shared" si="40"/>
        <v>44422.762999999999</v>
      </c>
      <c r="P269" s="70">
        <f t="shared" si="41"/>
        <v>267</v>
      </c>
      <c r="Q269" s="53">
        <f t="shared" si="42"/>
        <v>43057.2</v>
      </c>
      <c r="R269" s="53">
        <f t="shared" si="43"/>
        <v>1365.5630000000019</v>
      </c>
      <c r="S269" s="71">
        <f t="shared" si="44"/>
        <v>2.3363376496457415</v>
      </c>
    </row>
    <row r="270" spans="1:19" x14ac:dyDescent="0.3">
      <c r="A270" s="16">
        <v>258</v>
      </c>
      <c r="B270" s="12">
        <v>268</v>
      </c>
      <c r="C270" s="13" t="s">
        <v>306</v>
      </c>
      <c r="D270" s="14" t="s">
        <v>9</v>
      </c>
      <c r="E270" s="15">
        <v>11388</v>
      </c>
      <c r="F270" s="55">
        <f t="shared" si="36"/>
        <v>42283.64167478092</v>
      </c>
      <c r="G270" s="53">
        <f t="shared" si="37"/>
        <v>40415.276494313832</v>
      </c>
      <c r="H270" s="53">
        <f t="shared" si="38"/>
        <v>1868.3651804670915</v>
      </c>
      <c r="I270" s="22">
        <v>43425.3</v>
      </c>
      <c r="J270" s="23">
        <v>2.7E-2</v>
      </c>
      <c r="K270" s="73">
        <f t="shared" si="39"/>
        <v>42545.3</v>
      </c>
      <c r="L270" s="24">
        <v>880</v>
      </c>
      <c r="M270" s="25">
        <v>-0.52900000000000003</v>
      </c>
      <c r="N270" s="26">
        <v>311449.3</v>
      </c>
      <c r="O270" s="55">
        <f t="shared" si="40"/>
        <v>44380.656600000002</v>
      </c>
      <c r="P270" s="70">
        <f t="shared" si="41"/>
        <v>268</v>
      </c>
      <c r="Q270" s="53">
        <f t="shared" si="42"/>
        <v>42545.3</v>
      </c>
      <c r="R270" s="53">
        <f t="shared" si="43"/>
        <v>1835.3565999999992</v>
      </c>
      <c r="S270" s="71">
        <f t="shared" si="44"/>
        <v>1.0856324999999991</v>
      </c>
    </row>
    <row r="271" spans="1:19" x14ac:dyDescent="0.3">
      <c r="A271" s="16">
        <v>175</v>
      </c>
      <c r="B271" s="12">
        <v>269</v>
      </c>
      <c r="C271" s="13" t="s">
        <v>307</v>
      </c>
      <c r="D271" s="14" t="s">
        <v>98</v>
      </c>
      <c r="E271" s="15">
        <v>96889</v>
      </c>
      <c r="F271" s="55">
        <f t="shared" si="36"/>
        <v>55271.556122448979</v>
      </c>
      <c r="G271" s="53">
        <f t="shared" si="37"/>
        <v>51941.538516815177</v>
      </c>
      <c r="H271" s="53">
        <f t="shared" si="38"/>
        <v>3330.0176056338028</v>
      </c>
      <c r="I271" s="22">
        <v>43332.9</v>
      </c>
      <c r="J271" s="23">
        <v>-0.216</v>
      </c>
      <c r="K271" s="73">
        <f t="shared" si="39"/>
        <v>39550</v>
      </c>
      <c r="L271" s="24">
        <v>3782.9</v>
      </c>
      <c r="M271" s="25">
        <v>0.13600000000000001</v>
      </c>
      <c r="N271" s="26">
        <v>360361.1</v>
      </c>
      <c r="O271" s="55">
        <f t="shared" si="40"/>
        <v>44286.2238</v>
      </c>
      <c r="P271" s="70">
        <f t="shared" si="41"/>
        <v>269</v>
      </c>
      <c r="Q271" s="53">
        <f t="shared" si="42"/>
        <v>39550</v>
      </c>
      <c r="R271" s="53">
        <f t="shared" si="43"/>
        <v>4736.2237999999998</v>
      </c>
      <c r="S271" s="71">
        <f t="shared" si="44"/>
        <v>0.2520087234661238</v>
      </c>
    </row>
    <row r="272" spans="1:19" x14ac:dyDescent="0.3">
      <c r="A272" s="16">
        <v>327</v>
      </c>
      <c r="B272" s="12">
        <v>270</v>
      </c>
      <c r="C272" s="13" t="s">
        <v>308</v>
      </c>
      <c r="D272" s="14" t="s">
        <v>9</v>
      </c>
      <c r="E272" s="15">
        <v>59000</v>
      </c>
      <c r="F272" s="55">
        <f t="shared" si="36"/>
        <v>35592.927631578947</v>
      </c>
      <c r="G272" s="53">
        <f t="shared" si="37"/>
        <v>32857.354509049299</v>
      </c>
      <c r="H272" s="53">
        <f t="shared" si="38"/>
        <v>2735.573122529644</v>
      </c>
      <c r="I272" s="22">
        <v>43281</v>
      </c>
      <c r="J272" s="23">
        <v>0.216</v>
      </c>
      <c r="K272" s="73">
        <f t="shared" si="39"/>
        <v>36360</v>
      </c>
      <c r="L272" s="24">
        <v>6921</v>
      </c>
      <c r="M272" s="25">
        <v>1.53</v>
      </c>
      <c r="N272" s="26">
        <v>188602</v>
      </c>
      <c r="O272" s="55">
        <f t="shared" si="40"/>
        <v>44233.182000000001</v>
      </c>
      <c r="P272" s="70">
        <f t="shared" si="41"/>
        <v>270</v>
      </c>
      <c r="Q272" s="53">
        <f t="shared" si="42"/>
        <v>36360</v>
      </c>
      <c r="R272" s="53">
        <f t="shared" si="43"/>
        <v>7873.1820000000007</v>
      </c>
      <c r="S272" s="71">
        <f t="shared" si="44"/>
        <v>0.13757867360208073</v>
      </c>
    </row>
    <row r="273" spans="1:19" x14ac:dyDescent="0.3">
      <c r="A273" s="16">
        <v>247</v>
      </c>
      <c r="B273" s="12">
        <v>271</v>
      </c>
      <c r="C273" s="13" t="s">
        <v>309</v>
      </c>
      <c r="D273" s="14" t="s">
        <v>9</v>
      </c>
      <c r="E273" s="15">
        <v>30472</v>
      </c>
      <c r="F273" s="55">
        <f t="shared" si="36"/>
        <v>43928.934010152283</v>
      </c>
      <c r="G273" s="53">
        <f t="shared" si="37"/>
        <v>43682.373163591437</v>
      </c>
      <c r="H273" s="53">
        <f t="shared" si="38"/>
        <v>246.56084656084661</v>
      </c>
      <c r="I273" s="22">
        <v>43270</v>
      </c>
      <c r="J273" s="23">
        <v>-1.4999999999999999E-2</v>
      </c>
      <c r="K273" s="73">
        <f t="shared" si="39"/>
        <v>42757.4</v>
      </c>
      <c r="L273" s="24">
        <v>512.6</v>
      </c>
      <c r="M273" s="25">
        <v>1.079</v>
      </c>
      <c r="N273" s="26">
        <v>214141.9</v>
      </c>
      <c r="O273" s="55">
        <f t="shared" si="40"/>
        <v>44221.94</v>
      </c>
      <c r="P273" s="70">
        <f t="shared" si="41"/>
        <v>271</v>
      </c>
      <c r="Q273" s="53">
        <f t="shared" si="42"/>
        <v>42757.4</v>
      </c>
      <c r="R273" s="53">
        <f t="shared" si="43"/>
        <v>1464.5400000000009</v>
      </c>
      <c r="S273" s="71">
        <f t="shared" si="44"/>
        <v>1.8570815450643792</v>
      </c>
    </row>
    <row r="274" spans="1:19" x14ac:dyDescent="0.3">
      <c r="A274" s="16">
        <v>284</v>
      </c>
      <c r="B274" s="12">
        <v>272</v>
      </c>
      <c r="C274" s="13" t="s">
        <v>310</v>
      </c>
      <c r="D274" s="14" t="s">
        <v>110</v>
      </c>
      <c r="E274" s="15">
        <v>195461</v>
      </c>
      <c r="F274" s="55">
        <f t="shared" si="36"/>
        <v>39330.181818181809</v>
      </c>
      <c r="G274" s="53">
        <f t="shared" si="37"/>
        <v>38426.499809813606</v>
      </c>
      <c r="H274" s="53">
        <f t="shared" si="38"/>
        <v>903.68200836820085</v>
      </c>
      <c r="I274" s="22">
        <v>43263.199999999997</v>
      </c>
      <c r="J274" s="23">
        <v>0.1</v>
      </c>
      <c r="K274" s="73">
        <f t="shared" si="39"/>
        <v>42183.299999999996</v>
      </c>
      <c r="L274" s="24">
        <v>1079.9000000000001</v>
      </c>
      <c r="M274" s="25">
        <v>0.19500000000000001</v>
      </c>
      <c r="N274" s="26">
        <v>39199.599999999999</v>
      </c>
      <c r="O274" s="55">
        <f t="shared" si="40"/>
        <v>44214.990399999995</v>
      </c>
      <c r="P274" s="70">
        <f t="shared" si="41"/>
        <v>272</v>
      </c>
      <c r="Q274" s="53">
        <f t="shared" si="42"/>
        <v>42183.299999999996</v>
      </c>
      <c r="R274" s="53">
        <f t="shared" si="43"/>
        <v>2031.6903999999995</v>
      </c>
      <c r="S274" s="71">
        <f t="shared" si="44"/>
        <v>0.88136901564959658</v>
      </c>
    </row>
    <row r="275" spans="1:19" x14ac:dyDescent="0.3">
      <c r="A275" s="16">
        <v>185</v>
      </c>
      <c r="B275" s="12">
        <v>273</v>
      </c>
      <c r="C275" s="13" t="s">
        <v>311</v>
      </c>
      <c r="D275" s="14" t="s">
        <v>11</v>
      </c>
      <c r="E275" s="15">
        <v>106044</v>
      </c>
      <c r="F275" s="55">
        <f t="shared" si="36"/>
        <v>53228.217821782178</v>
      </c>
      <c r="G275" s="53">
        <f t="shared" si="37"/>
        <v>51957.576987206921</v>
      </c>
      <c r="H275" s="53">
        <f t="shared" si="38"/>
        <v>1270.6408345752607</v>
      </c>
      <c r="I275" s="22">
        <v>43008.4</v>
      </c>
      <c r="J275" s="23">
        <v>-0.192</v>
      </c>
      <c r="K275" s="73">
        <f t="shared" si="39"/>
        <v>42155.8</v>
      </c>
      <c r="L275" s="24">
        <v>852.6</v>
      </c>
      <c r="M275" s="25">
        <v>-0.32900000000000001</v>
      </c>
      <c r="N275" s="26">
        <v>35359.199999999997</v>
      </c>
      <c r="O275" s="55">
        <f t="shared" si="40"/>
        <v>43954.584800000004</v>
      </c>
      <c r="P275" s="70">
        <f t="shared" si="41"/>
        <v>273</v>
      </c>
      <c r="Q275" s="53">
        <f t="shared" si="42"/>
        <v>42155.8</v>
      </c>
      <c r="R275" s="53">
        <f t="shared" si="43"/>
        <v>1798.7848000000013</v>
      </c>
      <c r="S275" s="71">
        <f t="shared" si="44"/>
        <v>1.1097640159512094</v>
      </c>
    </row>
    <row r="276" spans="1:19" x14ac:dyDescent="0.3">
      <c r="A276" s="16">
        <v>306</v>
      </c>
      <c r="B276" s="12">
        <v>274</v>
      </c>
      <c r="C276" s="13" t="s">
        <v>312</v>
      </c>
      <c r="D276" s="14" t="s">
        <v>34</v>
      </c>
      <c r="E276" s="15">
        <v>66888</v>
      </c>
      <c r="F276" s="55">
        <f t="shared" si="36"/>
        <v>39925.650557620815</v>
      </c>
      <c r="G276" s="53">
        <f t="shared" si="37"/>
        <v>38855.761905642612</v>
      </c>
      <c r="H276" s="53">
        <f t="shared" si="38"/>
        <v>1069.8886519782043</v>
      </c>
      <c r="I276" s="22">
        <v>42960</v>
      </c>
      <c r="J276" s="23">
        <v>7.5999999999999998E-2</v>
      </c>
      <c r="K276" s="73">
        <f t="shared" si="39"/>
        <v>38444</v>
      </c>
      <c r="L276" s="24">
        <v>4516</v>
      </c>
      <c r="M276" s="25">
        <v>3.2210000000000001</v>
      </c>
      <c r="N276" s="26">
        <v>958489</v>
      </c>
      <c r="O276" s="55">
        <f t="shared" si="40"/>
        <v>43905.120000000003</v>
      </c>
      <c r="P276" s="70">
        <f t="shared" si="41"/>
        <v>274</v>
      </c>
      <c r="Q276" s="53">
        <f t="shared" si="42"/>
        <v>38444</v>
      </c>
      <c r="R276" s="53">
        <f t="shared" si="43"/>
        <v>5461.1200000000026</v>
      </c>
      <c r="S276" s="71">
        <f t="shared" si="44"/>
        <v>0.20928255093002715</v>
      </c>
    </row>
    <row r="277" spans="1:19" x14ac:dyDescent="0.3">
      <c r="A277" s="16">
        <v>314</v>
      </c>
      <c r="B277" s="12">
        <v>275</v>
      </c>
      <c r="C277" s="13" t="s">
        <v>313</v>
      </c>
      <c r="D277" s="14" t="s">
        <v>133</v>
      </c>
      <c r="E277" s="15">
        <v>12865</v>
      </c>
      <c r="F277" s="55">
        <f t="shared" si="36"/>
        <v>36854.592274678107</v>
      </c>
      <c r="G277" s="53">
        <f t="shared" si="37"/>
        <v>35456.471973926229</v>
      </c>
      <c r="H277" s="53">
        <f t="shared" si="38"/>
        <v>1398.1203007518798</v>
      </c>
      <c r="I277" s="22">
        <v>42935.6</v>
      </c>
      <c r="J277" s="23">
        <v>0.16500000000000001</v>
      </c>
      <c r="K277" s="73">
        <f t="shared" si="39"/>
        <v>41819.9</v>
      </c>
      <c r="L277" s="24">
        <v>1115.7</v>
      </c>
      <c r="M277" s="25">
        <v>-0.20200000000000001</v>
      </c>
      <c r="N277" s="26">
        <v>19768.3</v>
      </c>
      <c r="O277" s="55">
        <f t="shared" si="40"/>
        <v>43880.183199999999</v>
      </c>
      <c r="P277" s="70">
        <f t="shared" si="41"/>
        <v>275</v>
      </c>
      <c r="Q277" s="53">
        <f t="shared" si="42"/>
        <v>41819.9</v>
      </c>
      <c r="R277" s="53">
        <f t="shared" si="43"/>
        <v>2060.283199999998</v>
      </c>
      <c r="S277" s="71">
        <f t="shared" si="44"/>
        <v>0.84662830509993547</v>
      </c>
    </row>
    <row r="278" spans="1:19" x14ac:dyDescent="0.3">
      <c r="A278" s="16">
        <v>261</v>
      </c>
      <c r="B278" s="12">
        <v>276</v>
      </c>
      <c r="C278" s="13" t="s">
        <v>314</v>
      </c>
      <c r="D278" s="14" t="s">
        <v>9</v>
      </c>
      <c r="E278" s="15">
        <v>125000</v>
      </c>
      <c r="F278" s="55">
        <f t="shared" si="36"/>
        <v>42162.241887905606</v>
      </c>
      <c r="G278" s="53">
        <f t="shared" si="37"/>
        <v>41162.241887905606</v>
      </c>
      <c r="H278" s="53">
        <f t="shared" si="38"/>
        <v>1000</v>
      </c>
      <c r="I278" s="22">
        <v>42879</v>
      </c>
      <c r="J278" s="23">
        <v>1.7000000000000001E-2</v>
      </c>
      <c r="K278" s="73">
        <f t="shared" si="39"/>
        <v>41415</v>
      </c>
      <c r="L278" s="24">
        <v>1464</v>
      </c>
      <c r="M278" s="25">
        <v>0.46400000000000002</v>
      </c>
      <c r="N278" s="26">
        <v>12901</v>
      </c>
      <c r="O278" s="55">
        <f t="shared" si="40"/>
        <v>43822.338000000003</v>
      </c>
      <c r="P278" s="70">
        <f t="shared" si="41"/>
        <v>276</v>
      </c>
      <c r="Q278" s="53">
        <f t="shared" si="42"/>
        <v>41415</v>
      </c>
      <c r="R278" s="53">
        <f t="shared" si="43"/>
        <v>2407.3380000000034</v>
      </c>
      <c r="S278" s="71">
        <f t="shared" si="44"/>
        <v>0.64435655737705144</v>
      </c>
    </row>
    <row r="279" spans="1:19" x14ac:dyDescent="0.3">
      <c r="A279" s="16">
        <v>362</v>
      </c>
      <c r="B279" s="12">
        <v>277</v>
      </c>
      <c r="C279" s="13" t="s">
        <v>315</v>
      </c>
      <c r="D279" s="14" t="s">
        <v>11</v>
      </c>
      <c r="E279" s="15">
        <v>24016</v>
      </c>
      <c r="F279" s="55">
        <f t="shared" si="36"/>
        <v>32590.617848970254</v>
      </c>
      <c r="G279" s="53">
        <f t="shared" si="37"/>
        <v>32285.494601024388</v>
      </c>
      <c r="H279" s="53">
        <f t="shared" si="38"/>
        <v>305.12324794586755</v>
      </c>
      <c r="I279" s="22">
        <v>42726.3</v>
      </c>
      <c r="J279" s="23">
        <v>0.311</v>
      </c>
      <c r="K279" s="73">
        <f t="shared" si="39"/>
        <v>42095</v>
      </c>
      <c r="L279" s="24">
        <v>631.29999999999995</v>
      </c>
      <c r="M279" s="25">
        <v>1.069</v>
      </c>
      <c r="N279" s="26">
        <v>36868</v>
      </c>
      <c r="O279" s="55">
        <f t="shared" si="40"/>
        <v>43666.278600000005</v>
      </c>
      <c r="P279" s="70">
        <f t="shared" si="41"/>
        <v>277</v>
      </c>
      <c r="Q279" s="53">
        <f t="shared" si="42"/>
        <v>42095</v>
      </c>
      <c r="R279" s="53">
        <f t="shared" si="43"/>
        <v>1571.2786000000051</v>
      </c>
      <c r="S279" s="71">
        <f t="shared" si="44"/>
        <v>1.4889570727071206</v>
      </c>
    </row>
    <row r="280" spans="1:19" x14ac:dyDescent="0.3">
      <c r="A280" s="16">
        <v>255</v>
      </c>
      <c r="B280" s="12">
        <v>278</v>
      </c>
      <c r="C280" s="13" t="s">
        <v>316</v>
      </c>
      <c r="D280" s="14" t="s">
        <v>9</v>
      </c>
      <c r="E280" s="15">
        <v>50000</v>
      </c>
      <c r="F280" s="55">
        <f t="shared" si="36"/>
        <v>42685</v>
      </c>
      <c r="G280" s="53">
        <f t="shared" si="37"/>
        <v>42668.000023611079</v>
      </c>
      <c r="H280" s="53">
        <f t="shared" si="38"/>
        <v>16.999976388921681</v>
      </c>
      <c r="I280" s="22">
        <v>42685</v>
      </c>
      <c r="J280" s="23">
        <v>0</v>
      </c>
      <c r="K280" s="73">
        <f t="shared" si="39"/>
        <v>40525</v>
      </c>
      <c r="L280" s="24">
        <v>2160</v>
      </c>
      <c r="M280" s="25">
        <v>126.059</v>
      </c>
      <c r="N280" s="26">
        <v>125989</v>
      </c>
      <c r="O280" s="55">
        <f t="shared" si="40"/>
        <v>43624.07</v>
      </c>
      <c r="P280" s="70">
        <f t="shared" si="41"/>
        <v>278</v>
      </c>
      <c r="Q280" s="53">
        <f t="shared" si="42"/>
        <v>40525</v>
      </c>
      <c r="R280" s="53">
        <f t="shared" si="43"/>
        <v>3099.0699999999997</v>
      </c>
      <c r="S280" s="71">
        <f t="shared" si="44"/>
        <v>0.43475462962962952</v>
      </c>
    </row>
    <row r="281" spans="1:19" x14ac:dyDescent="0.3">
      <c r="A281" s="16">
        <v>335</v>
      </c>
      <c r="B281" s="12">
        <v>279</v>
      </c>
      <c r="C281" s="13" t="s">
        <v>317</v>
      </c>
      <c r="D281" s="14" t="s">
        <v>11</v>
      </c>
      <c r="E281" s="15">
        <v>111397</v>
      </c>
      <c r="F281" s="55">
        <f t="shared" si="36"/>
        <v>34668.592351505285</v>
      </c>
      <c r="G281" s="53">
        <f t="shared" si="37"/>
        <v>33264.346642381526</v>
      </c>
      <c r="H281" s="53">
        <f t="shared" si="38"/>
        <v>1404.2457091237579</v>
      </c>
      <c r="I281" s="22">
        <v>42607.7</v>
      </c>
      <c r="J281" s="23">
        <v>0.22900000000000001</v>
      </c>
      <c r="K281" s="73">
        <f t="shared" si="39"/>
        <v>41053.199999999997</v>
      </c>
      <c r="L281" s="24">
        <v>1554.5</v>
      </c>
      <c r="M281" s="25">
        <v>0.107</v>
      </c>
      <c r="N281" s="26">
        <v>117702</v>
      </c>
      <c r="O281" s="55">
        <f t="shared" si="40"/>
        <v>43545.0694</v>
      </c>
      <c r="P281" s="70">
        <f t="shared" si="41"/>
        <v>279</v>
      </c>
      <c r="Q281" s="53">
        <f t="shared" si="42"/>
        <v>41053.199999999997</v>
      </c>
      <c r="R281" s="53">
        <f t="shared" si="43"/>
        <v>2491.8694000000032</v>
      </c>
      <c r="S281" s="71">
        <f t="shared" si="44"/>
        <v>0.60300379543261706</v>
      </c>
    </row>
    <row r="282" spans="1:19" x14ac:dyDescent="0.3">
      <c r="A282" s="16">
        <v>283</v>
      </c>
      <c r="B282" s="12">
        <v>280</v>
      </c>
      <c r="C282" s="13" t="s">
        <v>318</v>
      </c>
      <c r="D282" s="14" t="s">
        <v>11</v>
      </c>
      <c r="E282" s="15">
        <v>469000</v>
      </c>
      <c r="F282" s="55">
        <f t="shared" si="36"/>
        <v>39449.907235621518</v>
      </c>
      <c r="G282" s="53">
        <f t="shared" si="37"/>
        <v>35668.247846975231</v>
      </c>
      <c r="H282" s="53">
        <f t="shared" si="38"/>
        <v>3781.6593886462883</v>
      </c>
      <c r="I282" s="22">
        <v>42527</v>
      </c>
      <c r="J282" s="23">
        <v>7.8E-2</v>
      </c>
      <c r="K282" s="73">
        <f t="shared" si="39"/>
        <v>40795</v>
      </c>
      <c r="L282" s="24">
        <v>1732</v>
      </c>
      <c r="M282" s="25">
        <v>-0.54200000000000004</v>
      </c>
      <c r="N282" s="26">
        <v>86258</v>
      </c>
      <c r="O282" s="55">
        <f t="shared" si="40"/>
        <v>43462.593999999997</v>
      </c>
      <c r="P282" s="70">
        <f t="shared" si="41"/>
        <v>280</v>
      </c>
      <c r="Q282" s="53">
        <f t="shared" si="42"/>
        <v>40795</v>
      </c>
      <c r="R282" s="53">
        <f t="shared" si="43"/>
        <v>2667.5939999999973</v>
      </c>
      <c r="S282" s="71">
        <f t="shared" si="44"/>
        <v>0.54018129330253883</v>
      </c>
    </row>
    <row r="283" spans="1:19" x14ac:dyDescent="0.3">
      <c r="A283" s="16">
        <v>294</v>
      </c>
      <c r="B283" s="12">
        <v>281</v>
      </c>
      <c r="C283" s="13" t="s">
        <v>319</v>
      </c>
      <c r="D283" s="14" t="s">
        <v>11</v>
      </c>
      <c r="E283" s="15">
        <v>120095</v>
      </c>
      <c r="F283" s="55">
        <f t="shared" si="36"/>
        <v>38492.558983666058</v>
      </c>
      <c r="G283" s="53">
        <f t="shared" si="37"/>
        <v>38418.917458929645</v>
      </c>
      <c r="H283" s="53">
        <f t="shared" si="38"/>
        <v>73.641524736415235</v>
      </c>
      <c r="I283" s="22">
        <v>42418.8</v>
      </c>
      <c r="J283" s="23">
        <v>0.10199999999999999</v>
      </c>
      <c r="K283" s="73">
        <f t="shared" si="39"/>
        <v>42328</v>
      </c>
      <c r="L283" s="24">
        <v>90.8</v>
      </c>
      <c r="M283" s="25">
        <v>0.23300000000000001</v>
      </c>
      <c r="N283" s="26">
        <v>72966</v>
      </c>
      <c r="O283" s="55">
        <f t="shared" si="40"/>
        <v>43352.013600000006</v>
      </c>
      <c r="P283" s="70">
        <f t="shared" si="41"/>
        <v>281</v>
      </c>
      <c r="Q283" s="53">
        <f t="shared" si="42"/>
        <v>42328</v>
      </c>
      <c r="R283" s="53">
        <f t="shared" si="43"/>
        <v>1024.0136000000057</v>
      </c>
      <c r="S283" s="71">
        <f t="shared" si="44"/>
        <v>10.277682819383323</v>
      </c>
    </row>
    <row r="284" spans="1:19" x14ac:dyDescent="0.3">
      <c r="A284" s="16">
        <v>291</v>
      </c>
      <c r="B284" s="12">
        <v>282</v>
      </c>
      <c r="C284" s="13" t="s">
        <v>320</v>
      </c>
      <c r="D284" s="14" t="s">
        <v>24</v>
      </c>
      <c r="E284" s="15">
        <v>20780</v>
      </c>
      <c r="F284" s="55">
        <f t="shared" si="36"/>
        <v>38607.012750455367</v>
      </c>
      <c r="G284" s="53">
        <f t="shared" si="37"/>
        <v>37849.295855478202</v>
      </c>
      <c r="H284" s="53">
        <f t="shared" si="38"/>
        <v>757.71689497716898</v>
      </c>
      <c r="I284" s="22">
        <v>42390.5</v>
      </c>
      <c r="J284" s="23">
        <v>9.8000000000000004E-2</v>
      </c>
      <c r="K284" s="73">
        <f t="shared" si="39"/>
        <v>41560.800000000003</v>
      </c>
      <c r="L284" s="24">
        <v>829.7</v>
      </c>
      <c r="M284" s="25">
        <v>9.5000000000000001E-2</v>
      </c>
      <c r="N284" s="26">
        <v>186170.7</v>
      </c>
      <c r="O284" s="55">
        <f t="shared" si="40"/>
        <v>43323.091</v>
      </c>
      <c r="P284" s="70">
        <f t="shared" si="41"/>
        <v>282</v>
      </c>
      <c r="Q284" s="53">
        <f t="shared" si="42"/>
        <v>41560.800000000003</v>
      </c>
      <c r="R284" s="53">
        <f t="shared" si="43"/>
        <v>1762.2909999999974</v>
      </c>
      <c r="S284" s="71">
        <f t="shared" si="44"/>
        <v>1.1240098830902703</v>
      </c>
    </row>
    <row r="285" spans="1:19" x14ac:dyDescent="0.3">
      <c r="A285" s="16">
        <v>371</v>
      </c>
      <c r="B285" s="12">
        <v>283</v>
      </c>
      <c r="C285" s="13" t="s">
        <v>321</v>
      </c>
      <c r="D285" s="14" t="s">
        <v>11</v>
      </c>
      <c r="E285" s="15">
        <v>13181</v>
      </c>
      <c r="F285" s="55">
        <f t="shared" si="36"/>
        <v>31953.921568627451</v>
      </c>
      <c r="G285" s="53">
        <f t="shared" si="37"/>
        <v>31552.403862050724</v>
      </c>
      <c r="H285" s="53">
        <f t="shared" si="38"/>
        <v>401.51770657672853</v>
      </c>
      <c r="I285" s="22">
        <v>42370.9</v>
      </c>
      <c r="J285" s="23">
        <v>0.32600000000000001</v>
      </c>
      <c r="K285" s="73">
        <f t="shared" si="39"/>
        <v>41894.700000000004</v>
      </c>
      <c r="L285" s="24">
        <v>476.2</v>
      </c>
      <c r="M285" s="25">
        <v>0.186</v>
      </c>
      <c r="N285" s="26">
        <v>8054.1</v>
      </c>
      <c r="O285" s="55">
        <f t="shared" si="40"/>
        <v>43303.059800000003</v>
      </c>
      <c r="P285" s="70">
        <f t="shared" si="41"/>
        <v>283</v>
      </c>
      <c r="Q285" s="53">
        <f t="shared" si="42"/>
        <v>41894.700000000004</v>
      </c>
      <c r="R285" s="53">
        <f t="shared" si="43"/>
        <v>1408.3597999999984</v>
      </c>
      <c r="S285" s="71">
        <f t="shared" si="44"/>
        <v>1.9574964300713951</v>
      </c>
    </row>
    <row r="286" spans="1:19" x14ac:dyDescent="0.3">
      <c r="A286" s="16">
        <v>277</v>
      </c>
      <c r="B286" s="12">
        <v>284</v>
      </c>
      <c r="C286" s="13" t="s">
        <v>322</v>
      </c>
      <c r="D286" s="14" t="s">
        <v>24</v>
      </c>
      <c r="E286" s="15">
        <v>115882</v>
      </c>
      <c r="F286" s="55">
        <f t="shared" si="36"/>
        <v>40096.682464454978</v>
      </c>
      <c r="G286" s="53">
        <f t="shared" si="37"/>
        <v>37432.068685749342</v>
      </c>
      <c r="H286" s="53">
        <f t="shared" si="38"/>
        <v>2664.6137787056368</v>
      </c>
      <c r="I286" s="22">
        <v>42302</v>
      </c>
      <c r="J286" s="23">
        <v>5.5E-2</v>
      </c>
      <c r="K286" s="73">
        <f t="shared" si="39"/>
        <v>39749.300000000003</v>
      </c>
      <c r="L286" s="24">
        <v>2552.6999999999998</v>
      </c>
      <c r="M286" s="25">
        <v>-4.2000000000000003E-2</v>
      </c>
      <c r="N286" s="26">
        <v>43677.5</v>
      </c>
      <c r="O286" s="55">
        <f t="shared" si="40"/>
        <v>43232.644</v>
      </c>
      <c r="P286" s="70">
        <f t="shared" si="41"/>
        <v>284</v>
      </c>
      <c r="Q286" s="53">
        <f t="shared" si="42"/>
        <v>39749.300000000003</v>
      </c>
      <c r="R286" s="53">
        <f t="shared" si="43"/>
        <v>3483.3439999999973</v>
      </c>
      <c r="S286" s="71">
        <f t="shared" si="44"/>
        <v>0.36457241352293557</v>
      </c>
    </row>
    <row r="287" spans="1:19" x14ac:dyDescent="0.3">
      <c r="A287" s="16">
        <v>276</v>
      </c>
      <c r="B287" s="12">
        <v>285</v>
      </c>
      <c r="C287" s="13" t="s">
        <v>323</v>
      </c>
      <c r="D287" s="14" t="s">
        <v>9</v>
      </c>
      <c r="E287" s="15">
        <v>69000</v>
      </c>
      <c r="F287" s="55">
        <f t="shared" si="36"/>
        <v>40127.134724857686</v>
      </c>
      <c r="G287" s="53">
        <f t="shared" si="37"/>
        <v>37732.985379207188</v>
      </c>
      <c r="H287" s="53">
        <f t="shared" si="38"/>
        <v>2394.1493456505004</v>
      </c>
      <c r="I287" s="22">
        <v>42294</v>
      </c>
      <c r="J287" s="23">
        <v>5.3999999999999999E-2</v>
      </c>
      <c r="K287" s="73">
        <f t="shared" si="39"/>
        <v>36074</v>
      </c>
      <c r="L287" s="24">
        <v>6220</v>
      </c>
      <c r="M287" s="25">
        <v>1.5980000000000001</v>
      </c>
      <c r="N287" s="26">
        <v>82637</v>
      </c>
      <c r="O287" s="55">
        <f t="shared" si="40"/>
        <v>43224.468000000001</v>
      </c>
      <c r="P287" s="70">
        <f t="shared" si="41"/>
        <v>285</v>
      </c>
      <c r="Q287" s="53">
        <f t="shared" si="42"/>
        <v>36074</v>
      </c>
      <c r="R287" s="53">
        <f t="shared" si="43"/>
        <v>7150.4680000000008</v>
      </c>
      <c r="S287" s="71">
        <f t="shared" si="44"/>
        <v>0.1495929260450162</v>
      </c>
    </row>
    <row r="288" spans="1:19" x14ac:dyDescent="0.3">
      <c r="A288" s="16">
        <v>289</v>
      </c>
      <c r="B288" s="12">
        <v>286</v>
      </c>
      <c r="C288" s="13" t="s">
        <v>324</v>
      </c>
      <c r="D288" s="14" t="s">
        <v>11</v>
      </c>
      <c r="E288" s="15">
        <v>136031</v>
      </c>
      <c r="F288" s="55">
        <f t="shared" si="36"/>
        <v>38861.121323529413</v>
      </c>
      <c r="G288" s="53">
        <f t="shared" si="37"/>
        <v>38644.048152797703</v>
      </c>
      <c r="H288" s="53">
        <f t="shared" si="38"/>
        <v>217.07317073170714</v>
      </c>
      <c r="I288" s="22">
        <v>42280.9</v>
      </c>
      <c r="J288" s="23">
        <v>8.7999999999999995E-2</v>
      </c>
      <c r="K288" s="73">
        <f t="shared" si="39"/>
        <v>42272</v>
      </c>
      <c r="L288" s="24">
        <v>8.9</v>
      </c>
      <c r="M288" s="25">
        <v>-0.95899999999999996</v>
      </c>
      <c r="N288" s="26">
        <v>156327.20000000001</v>
      </c>
      <c r="O288" s="55">
        <f t="shared" si="40"/>
        <v>43211.0798</v>
      </c>
      <c r="P288" s="70">
        <f t="shared" si="41"/>
        <v>286</v>
      </c>
      <c r="Q288" s="53">
        <f t="shared" si="42"/>
        <v>42272</v>
      </c>
      <c r="R288" s="53">
        <f t="shared" si="43"/>
        <v>939.07979999999952</v>
      </c>
      <c r="S288" s="71">
        <f t="shared" si="44"/>
        <v>104.51458426966286</v>
      </c>
    </row>
    <row r="289" spans="1:19" x14ac:dyDescent="0.3">
      <c r="A289" s="16">
        <v>307</v>
      </c>
      <c r="B289" s="12">
        <v>287</v>
      </c>
      <c r="C289" s="13" t="s">
        <v>325</v>
      </c>
      <c r="D289" s="14" t="s">
        <v>39</v>
      </c>
      <c r="E289" s="15">
        <v>129275</v>
      </c>
      <c r="F289" s="55">
        <f t="shared" si="36"/>
        <v>37260.777385159003</v>
      </c>
      <c r="G289" s="53">
        <f t="shared" si="37"/>
        <v>36037.694381206435</v>
      </c>
      <c r="H289" s="53">
        <f t="shared" si="38"/>
        <v>1223.083003952569</v>
      </c>
      <c r="I289" s="22">
        <v>42179.199999999997</v>
      </c>
      <c r="J289" s="23">
        <v>0.13200000000000001</v>
      </c>
      <c r="K289" s="73">
        <f t="shared" si="39"/>
        <v>40632</v>
      </c>
      <c r="L289" s="24">
        <v>1547.2</v>
      </c>
      <c r="M289" s="25">
        <v>0.26500000000000001</v>
      </c>
      <c r="N289" s="26">
        <v>43084.2</v>
      </c>
      <c r="O289" s="55">
        <f t="shared" si="40"/>
        <v>43107.142399999997</v>
      </c>
      <c r="P289" s="70">
        <f t="shared" si="41"/>
        <v>287</v>
      </c>
      <c r="Q289" s="53">
        <f t="shared" si="42"/>
        <v>40632</v>
      </c>
      <c r="R289" s="53">
        <f t="shared" si="43"/>
        <v>2475.142399999997</v>
      </c>
      <c r="S289" s="71">
        <f t="shared" si="44"/>
        <v>0.59975594622543749</v>
      </c>
    </row>
    <row r="290" spans="1:19" x14ac:dyDescent="0.3">
      <c r="A290" s="16">
        <v>271</v>
      </c>
      <c r="B290" s="12">
        <v>288</v>
      </c>
      <c r="C290" s="13" t="s">
        <v>326</v>
      </c>
      <c r="D290" s="14" t="s">
        <v>39</v>
      </c>
      <c r="E290" s="15">
        <v>104226</v>
      </c>
      <c r="F290" s="55">
        <f t="shared" si="36"/>
        <v>40799.321705426359</v>
      </c>
      <c r="G290" s="53">
        <f t="shared" si="37"/>
        <v>31300.63011664131</v>
      </c>
      <c r="H290" s="53">
        <f t="shared" si="38"/>
        <v>9498.6915887850482</v>
      </c>
      <c r="I290" s="22">
        <v>42104.9</v>
      </c>
      <c r="J290" s="23">
        <v>3.2000000000000001E-2</v>
      </c>
      <c r="K290" s="73">
        <f t="shared" si="39"/>
        <v>37023.1</v>
      </c>
      <c r="L290" s="24">
        <v>5081.8</v>
      </c>
      <c r="M290" s="25">
        <v>-0.46500000000000002</v>
      </c>
      <c r="N290" s="26">
        <v>127339.3</v>
      </c>
      <c r="O290" s="55">
        <f t="shared" si="40"/>
        <v>43031.207800000004</v>
      </c>
      <c r="P290" s="70">
        <f t="shared" si="41"/>
        <v>288</v>
      </c>
      <c r="Q290" s="53">
        <f t="shared" si="42"/>
        <v>37023.1</v>
      </c>
      <c r="R290" s="53">
        <f t="shared" si="43"/>
        <v>6008.1078000000052</v>
      </c>
      <c r="S290" s="71">
        <f t="shared" si="44"/>
        <v>0.18227946790507399</v>
      </c>
    </row>
    <row r="291" spans="1:19" x14ac:dyDescent="0.3">
      <c r="A291" s="16">
        <v>322</v>
      </c>
      <c r="B291" s="12">
        <v>289</v>
      </c>
      <c r="C291" s="13" t="s">
        <v>327</v>
      </c>
      <c r="D291" s="14" t="s">
        <v>11</v>
      </c>
      <c r="E291" s="15">
        <v>70000</v>
      </c>
      <c r="F291" s="55">
        <f t="shared" si="36"/>
        <v>35825.235243798117</v>
      </c>
      <c r="G291" s="53">
        <f t="shared" si="37"/>
        <v>33930.646065441404</v>
      </c>
      <c r="H291" s="53">
        <f t="shared" si="38"/>
        <v>1894.5891783567133</v>
      </c>
      <c r="I291" s="22">
        <v>41879.699999999997</v>
      </c>
      <c r="J291" s="23">
        <v>0.16900000000000001</v>
      </c>
      <c r="K291" s="73">
        <f t="shared" si="39"/>
        <v>39988.899999999994</v>
      </c>
      <c r="L291" s="24">
        <v>1890.8</v>
      </c>
      <c r="M291" s="25">
        <v>-2E-3</v>
      </c>
      <c r="N291" s="26">
        <v>696969.9</v>
      </c>
      <c r="O291" s="55">
        <f t="shared" si="40"/>
        <v>42801.053399999997</v>
      </c>
      <c r="P291" s="70">
        <f t="shared" si="41"/>
        <v>289</v>
      </c>
      <c r="Q291" s="53">
        <f t="shared" si="42"/>
        <v>39988.899999999994</v>
      </c>
      <c r="R291" s="53">
        <f t="shared" si="43"/>
        <v>2812.1534000000029</v>
      </c>
      <c r="S291" s="71">
        <f t="shared" si="44"/>
        <v>0.48728231436429181</v>
      </c>
    </row>
    <row r="292" spans="1:19" x14ac:dyDescent="0.3">
      <c r="A292" s="16">
        <v>275</v>
      </c>
      <c r="B292" s="12">
        <v>290</v>
      </c>
      <c r="C292" s="13" t="s">
        <v>328</v>
      </c>
      <c r="D292" s="14" t="s">
        <v>9</v>
      </c>
      <c r="E292" s="15">
        <v>114000</v>
      </c>
      <c r="F292" s="55">
        <f t="shared" si="36"/>
        <v>40545.101842871001</v>
      </c>
      <c r="G292" s="53">
        <f t="shared" si="37"/>
        <v>38890.258398643993</v>
      </c>
      <c r="H292" s="53">
        <f t="shared" si="38"/>
        <v>1654.8434442270059</v>
      </c>
      <c r="I292" s="22">
        <v>41802</v>
      </c>
      <c r="J292" s="23">
        <v>3.1E-2</v>
      </c>
      <c r="K292" s="73">
        <f t="shared" si="39"/>
        <v>35037</v>
      </c>
      <c r="L292" s="24">
        <v>6765</v>
      </c>
      <c r="M292" s="25">
        <v>3.0880000000000001</v>
      </c>
      <c r="N292" s="26">
        <v>57773</v>
      </c>
      <c r="O292" s="55">
        <f t="shared" si="40"/>
        <v>42721.644</v>
      </c>
      <c r="P292" s="70">
        <f t="shared" si="41"/>
        <v>290</v>
      </c>
      <c r="Q292" s="53">
        <f t="shared" si="42"/>
        <v>35037</v>
      </c>
      <c r="R292" s="53">
        <f t="shared" si="43"/>
        <v>7684.6440000000002</v>
      </c>
      <c r="S292" s="71">
        <f t="shared" si="44"/>
        <v>0.13594146341463417</v>
      </c>
    </row>
    <row r="293" spans="1:19" x14ac:dyDescent="0.3">
      <c r="A293" s="16">
        <v>360</v>
      </c>
      <c r="B293" s="12">
        <v>291</v>
      </c>
      <c r="C293" s="13" t="s">
        <v>329</v>
      </c>
      <c r="D293" s="14" t="s">
        <v>11</v>
      </c>
      <c r="E293" s="15">
        <v>23159</v>
      </c>
      <c r="F293" s="55">
        <f t="shared" si="36"/>
        <v>32913.026211278797</v>
      </c>
      <c r="G293" s="53">
        <f t="shared" si="37"/>
        <v>32806.585533312696</v>
      </c>
      <c r="H293" s="53">
        <f t="shared" si="38"/>
        <v>106.44067796610167</v>
      </c>
      <c r="I293" s="22">
        <v>41437.5</v>
      </c>
      <c r="J293" s="23">
        <v>0.25900000000000001</v>
      </c>
      <c r="K293" s="73">
        <f t="shared" si="39"/>
        <v>41374.699999999997</v>
      </c>
      <c r="L293" s="24">
        <v>62.8</v>
      </c>
      <c r="M293" s="25">
        <v>-0.41</v>
      </c>
      <c r="N293" s="26">
        <v>15123.3</v>
      </c>
      <c r="O293" s="55">
        <f t="shared" si="40"/>
        <v>42349.125</v>
      </c>
      <c r="P293" s="70">
        <f t="shared" si="41"/>
        <v>291</v>
      </c>
      <c r="Q293" s="53">
        <f t="shared" si="42"/>
        <v>41374.699999999997</v>
      </c>
      <c r="R293" s="53">
        <f t="shared" si="43"/>
        <v>974.42500000000291</v>
      </c>
      <c r="S293" s="71">
        <f t="shared" si="44"/>
        <v>14.516321656051003</v>
      </c>
    </row>
    <row r="294" spans="1:19" x14ac:dyDescent="0.3">
      <c r="A294" s="16">
        <v>330</v>
      </c>
      <c r="B294" s="12">
        <v>292</v>
      </c>
      <c r="C294" s="13" t="s">
        <v>330</v>
      </c>
      <c r="D294" s="14" t="s">
        <v>110</v>
      </c>
      <c r="E294" s="15">
        <v>33216</v>
      </c>
      <c r="F294" s="55">
        <f t="shared" si="36"/>
        <v>35230.127659574471</v>
      </c>
      <c r="G294" s="53">
        <f t="shared" si="37"/>
        <v>32068.260992907803</v>
      </c>
      <c r="H294" s="53">
        <f t="shared" si="38"/>
        <v>3161.8666666666668</v>
      </c>
      <c r="I294" s="22">
        <v>41395.4</v>
      </c>
      <c r="J294" s="23">
        <v>0.17499999999999999</v>
      </c>
      <c r="K294" s="73">
        <f t="shared" si="39"/>
        <v>37838.300000000003</v>
      </c>
      <c r="L294" s="24">
        <v>3557.1</v>
      </c>
      <c r="M294" s="25">
        <v>0.125</v>
      </c>
      <c r="N294" s="26">
        <v>129202.3</v>
      </c>
      <c r="O294" s="55">
        <f t="shared" si="40"/>
        <v>42306.0988</v>
      </c>
      <c r="P294" s="70">
        <f t="shared" si="41"/>
        <v>292</v>
      </c>
      <c r="Q294" s="53">
        <f t="shared" si="42"/>
        <v>37838.300000000003</v>
      </c>
      <c r="R294" s="53">
        <f t="shared" si="43"/>
        <v>4467.7987999999968</v>
      </c>
      <c r="S294" s="71">
        <f t="shared" si="44"/>
        <v>0.25602282758426725</v>
      </c>
    </row>
    <row r="295" spans="1:19" x14ac:dyDescent="0.3">
      <c r="A295" s="16">
        <v>301</v>
      </c>
      <c r="B295" s="12">
        <v>293</v>
      </c>
      <c r="C295" s="13" t="s">
        <v>331</v>
      </c>
      <c r="D295" s="14" t="s">
        <v>9</v>
      </c>
      <c r="E295" s="15">
        <v>92000</v>
      </c>
      <c r="F295" s="55">
        <f t="shared" si="36"/>
        <v>37719.634703196345</v>
      </c>
      <c r="G295" s="53">
        <f t="shared" si="37"/>
        <v>35588.503572065216</v>
      </c>
      <c r="H295" s="53">
        <f t="shared" si="38"/>
        <v>2131.131131131131</v>
      </c>
      <c r="I295" s="22">
        <v>41303</v>
      </c>
      <c r="J295" s="23">
        <v>9.5000000000000001E-2</v>
      </c>
      <c r="K295" s="73">
        <f t="shared" si="39"/>
        <v>39174</v>
      </c>
      <c r="L295" s="24">
        <v>2129</v>
      </c>
      <c r="M295" s="25">
        <v>-1E-3</v>
      </c>
      <c r="N295" s="26">
        <v>44792</v>
      </c>
      <c r="O295" s="55">
        <f t="shared" si="40"/>
        <v>42211.665999999997</v>
      </c>
      <c r="P295" s="70">
        <f t="shared" si="41"/>
        <v>293</v>
      </c>
      <c r="Q295" s="53">
        <f t="shared" si="42"/>
        <v>39174</v>
      </c>
      <c r="R295" s="53">
        <f t="shared" si="43"/>
        <v>3037.6659999999974</v>
      </c>
      <c r="S295" s="71">
        <f t="shared" si="44"/>
        <v>0.42680413339595935</v>
      </c>
    </row>
    <row r="296" spans="1:19" x14ac:dyDescent="0.3">
      <c r="A296" s="16">
        <v>305</v>
      </c>
      <c r="B296" s="12">
        <v>294</v>
      </c>
      <c r="C296" s="13" t="s">
        <v>332</v>
      </c>
      <c r="D296" s="14" t="s">
        <v>333</v>
      </c>
      <c r="E296" s="15">
        <v>84404</v>
      </c>
      <c r="F296" s="55">
        <f t="shared" si="36"/>
        <v>37505.454545454544</v>
      </c>
      <c r="G296" s="53" t="e">
        <f t="shared" si="37"/>
        <v>#VALUE!</v>
      </c>
      <c r="H296" s="53" t="e">
        <f t="shared" si="38"/>
        <v>#VALUE!</v>
      </c>
      <c r="I296" s="22">
        <v>41256</v>
      </c>
      <c r="J296" s="23">
        <v>0.1</v>
      </c>
      <c r="K296" s="73">
        <f t="shared" si="39"/>
        <v>38087</v>
      </c>
      <c r="L296" s="24">
        <v>3169</v>
      </c>
      <c r="M296" s="25" t="s">
        <v>15</v>
      </c>
      <c r="N296" s="26">
        <v>56636</v>
      </c>
      <c r="O296" s="55">
        <f t="shared" si="40"/>
        <v>42163.631999999998</v>
      </c>
      <c r="P296" s="70">
        <f t="shared" si="41"/>
        <v>294</v>
      </c>
      <c r="Q296" s="53">
        <f t="shared" si="42"/>
        <v>38087</v>
      </c>
      <c r="R296" s="53">
        <f t="shared" si="43"/>
        <v>4076.6319999999978</v>
      </c>
      <c r="S296" s="71">
        <f t="shared" si="44"/>
        <v>0.28640959293152346</v>
      </c>
    </row>
    <row r="297" spans="1:19" x14ac:dyDescent="0.3">
      <c r="A297" s="16">
        <v>337</v>
      </c>
      <c r="B297" s="12">
        <v>295</v>
      </c>
      <c r="C297" s="13" t="s">
        <v>334</v>
      </c>
      <c r="D297" s="14" t="s">
        <v>215</v>
      </c>
      <c r="E297" s="15">
        <v>84383</v>
      </c>
      <c r="F297" s="55">
        <f t="shared" si="36"/>
        <v>34504.773869346733</v>
      </c>
      <c r="G297" s="53">
        <f t="shared" si="37"/>
        <v>26556.090853906222</v>
      </c>
      <c r="H297" s="53">
        <f t="shared" si="38"/>
        <v>7948.6830154405088</v>
      </c>
      <c r="I297" s="22">
        <v>41198.699999999997</v>
      </c>
      <c r="J297" s="23">
        <v>0.19400000000000001</v>
      </c>
      <c r="K297" s="73">
        <f t="shared" si="39"/>
        <v>32447.199999999997</v>
      </c>
      <c r="L297" s="24">
        <v>8751.5</v>
      </c>
      <c r="M297" s="25">
        <v>0.10100000000000001</v>
      </c>
      <c r="N297" s="26">
        <v>1016604.2</v>
      </c>
      <c r="O297" s="55">
        <f t="shared" si="40"/>
        <v>42105.071400000001</v>
      </c>
      <c r="P297" s="70">
        <f t="shared" si="41"/>
        <v>295</v>
      </c>
      <c r="Q297" s="53">
        <f t="shared" si="42"/>
        <v>32447.199999999997</v>
      </c>
      <c r="R297" s="53">
        <f t="shared" si="43"/>
        <v>9657.8714000000036</v>
      </c>
      <c r="S297" s="71">
        <f t="shared" si="44"/>
        <v>0.10356754842027123</v>
      </c>
    </row>
    <row r="298" spans="1:19" x14ac:dyDescent="0.3">
      <c r="A298" s="16">
        <v>290</v>
      </c>
      <c r="B298" s="12">
        <v>296</v>
      </c>
      <c r="C298" s="13" t="s">
        <v>335</v>
      </c>
      <c r="D298" s="14" t="s">
        <v>21</v>
      </c>
      <c r="E298" s="15">
        <v>95490</v>
      </c>
      <c r="F298" s="55">
        <f t="shared" si="36"/>
        <v>38854.914933837426</v>
      </c>
      <c r="G298" s="53">
        <f t="shared" si="37"/>
        <v>36882.547586898654</v>
      </c>
      <c r="H298" s="53">
        <f t="shared" si="38"/>
        <v>1972.3673469387754</v>
      </c>
      <c r="I298" s="22">
        <v>41108.5</v>
      </c>
      <c r="J298" s="23">
        <v>5.8000000000000003E-2</v>
      </c>
      <c r="K298" s="73">
        <f t="shared" si="39"/>
        <v>36276.199999999997</v>
      </c>
      <c r="L298" s="24">
        <v>4832.3</v>
      </c>
      <c r="M298" s="25">
        <v>1.45</v>
      </c>
      <c r="N298" s="26">
        <v>73941.2</v>
      </c>
      <c r="O298" s="55">
        <f t="shared" si="40"/>
        <v>42012.887000000002</v>
      </c>
      <c r="P298" s="70">
        <f t="shared" si="41"/>
        <v>296</v>
      </c>
      <c r="Q298" s="53">
        <f t="shared" si="42"/>
        <v>36276.199999999997</v>
      </c>
      <c r="R298" s="53">
        <f t="shared" si="43"/>
        <v>5736.6870000000054</v>
      </c>
      <c r="S298" s="71">
        <f t="shared" si="44"/>
        <v>0.18715456407921799</v>
      </c>
    </row>
    <row r="299" spans="1:19" x14ac:dyDescent="0.3">
      <c r="A299" s="16">
        <v>319</v>
      </c>
      <c r="B299" s="12">
        <v>297</v>
      </c>
      <c r="C299" s="13" t="s">
        <v>336</v>
      </c>
      <c r="D299" s="14" t="s">
        <v>9</v>
      </c>
      <c r="E299" s="15">
        <v>17643</v>
      </c>
      <c r="F299" s="55">
        <f t="shared" si="36"/>
        <v>36010.614035087718</v>
      </c>
      <c r="G299" s="53">
        <f t="shared" si="37"/>
        <v>34961.18565580056</v>
      </c>
      <c r="H299" s="53">
        <f t="shared" si="38"/>
        <v>1049.4283792871552</v>
      </c>
      <c r="I299" s="22">
        <v>41052.1</v>
      </c>
      <c r="J299" s="23">
        <v>0.14000000000000001</v>
      </c>
      <c r="K299" s="73">
        <f t="shared" si="39"/>
        <v>39491.599999999999</v>
      </c>
      <c r="L299" s="24">
        <v>1560.5</v>
      </c>
      <c r="M299" s="25">
        <v>0.48699999999999999</v>
      </c>
      <c r="N299" s="26">
        <v>568190.19999999995</v>
      </c>
      <c r="O299" s="55">
        <f t="shared" si="40"/>
        <v>41955.246200000001</v>
      </c>
      <c r="P299" s="70">
        <f t="shared" si="41"/>
        <v>297</v>
      </c>
      <c r="Q299" s="53">
        <f t="shared" si="42"/>
        <v>39491.599999999999</v>
      </c>
      <c r="R299" s="53">
        <f t="shared" si="43"/>
        <v>2463.6462000000029</v>
      </c>
      <c r="S299" s="71">
        <f t="shared" si="44"/>
        <v>0.57875437359820758</v>
      </c>
    </row>
    <row r="300" spans="1:19" x14ac:dyDescent="0.3">
      <c r="A300" s="16">
        <v>316</v>
      </c>
      <c r="B300" s="12">
        <v>298</v>
      </c>
      <c r="C300" s="13" t="s">
        <v>337</v>
      </c>
      <c r="D300" s="14" t="s">
        <v>338</v>
      </c>
      <c r="E300" s="15">
        <v>459000</v>
      </c>
      <c r="F300" s="55">
        <f t="shared" si="36"/>
        <v>36765.022421524664</v>
      </c>
      <c r="G300" s="53">
        <f t="shared" si="37"/>
        <v>33318.587786550132</v>
      </c>
      <c r="H300" s="53">
        <f t="shared" si="38"/>
        <v>3446.4346349745333</v>
      </c>
      <c r="I300" s="22">
        <v>40993</v>
      </c>
      <c r="J300" s="23">
        <v>0.115</v>
      </c>
      <c r="K300" s="73">
        <f t="shared" si="39"/>
        <v>36933.1</v>
      </c>
      <c r="L300" s="24">
        <v>4059.9</v>
      </c>
      <c r="M300" s="25">
        <v>0.17799999999999999</v>
      </c>
      <c r="N300" s="26">
        <v>24449.1</v>
      </c>
      <c r="O300" s="55">
        <f t="shared" si="40"/>
        <v>41894.845999999998</v>
      </c>
      <c r="P300" s="70">
        <f t="shared" si="41"/>
        <v>298</v>
      </c>
      <c r="Q300" s="53">
        <f t="shared" si="42"/>
        <v>36933.1</v>
      </c>
      <c r="R300" s="53">
        <f t="shared" si="43"/>
        <v>4961.7459999999992</v>
      </c>
      <c r="S300" s="71">
        <f t="shared" si="44"/>
        <v>0.22213502795635337</v>
      </c>
    </row>
    <row r="301" spans="1:19" x14ac:dyDescent="0.3">
      <c r="A301" s="16">
        <v>287</v>
      </c>
      <c r="B301" s="12">
        <v>299</v>
      </c>
      <c r="C301" s="13" t="s">
        <v>339</v>
      </c>
      <c r="D301" s="14" t="s">
        <v>215</v>
      </c>
      <c r="E301" s="15">
        <v>174000</v>
      </c>
      <c r="F301" s="55">
        <f t="shared" si="36"/>
        <v>38957.061068702285</v>
      </c>
      <c r="G301" s="53">
        <f t="shared" si="37"/>
        <v>36751.489502900171</v>
      </c>
      <c r="H301" s="53">
        <f t="shared" si="38"/>
        <v>2205.5715658021136</v>
      </c>
      <c r="I301" s="22">
        <v>40827</v>
      </c>
      <c r="J301" s="23">
        <v>4.8000000000000001E-2</v>
      </c>
      <c r="K301" s="73">
        <f t="shared" si="39"/>
        <v>38531</v>
      </c>
      <c r="L301" s="24">
        <v>2296</v>
      </c>
      <c r="M301" s="25">
        <v>4.1000000000000002E-2</v>
      </c>
      <c r="N301" s="26">
        <v>25945</v>
      </c>
      <c r="O301" s="55">
        <f t="shared" si="40"/>
        <v>41725.194000000003</v>
      </c>
      <c r="P301" s="70">
        <f t="shared" si="41"/>
        <v>299</v>
      </c>
      <c r="Q301" s="53">
        <f t="shared" si="42"/>
        <v>38531</v>
      </c>
      <c r="R301" s="53">
        <f t="shared" si="43"/>
        <v>3194.1940000000031</v>
      </c>
      <c r="S301" s="71">
        <f t="shared" si="44"/>
        <v>0.39119947735191773</v>
      </c>
    </row>
    <row r="302" spans="1:19" x14ac:dyDescent="0.3">
      <c r="A302" s="16">
        <v>279</v>
      </c>
      <c r="B302" s="12">
        <v>300</v>
      </c>
      <c r="C302" s="13" t="s">
        <v>340</v>
      </c>
      <c r="D302" s="14" t="s">
        <v>26</v>
      </c>
      <c r="E302" s="15">
        <v>145817</v>
      </c>
      <c r="F302" s="55">
        <f t="shared" si="36"/>
        <v>40005.986261040234</v>
      </c>
      <c r="G302" s="53">
        <f t="shared" si="37"/>
        <v>37551.964652396775</v>
      </c>
      <c r="H302" s="53">
        <f t="shared" si="38"/>
        <v>2454.0216086434575</v>
      </c>
      <c r="I302" s="22">
        <v>40766.1</v>
      </c>
      <c r="J302" s="23">
        <v>1.9E-2</v>
      </c>
      <c r="K302" s="73">
        <f t="shared" si="39"/>
        <v>38721.9</v>
      </c>
      <c r="L302" s="24">
        <v>2044.2</v>
      </c>
      <c r="M302" s="25">
        <v>-0.16700000000000001</v>
      </c>
      <c r="N302" s="26">
        <v>39362.199999999997</v>
      </c>
      <c r="O302" s="55">
        <f t="shared" si="40"/>
        <v>41662.9542</v>
      </c>
      <c r="P302" s="70">
        <f t="shared" si="41"/>
        <v>300</v>
      </c>
      <c r="Q302" s="53">
        <f t="shared" si="42"/>
        <v>38721.9</v>
      </c>
      <c r="R302" s="53">
        <f t="shared" si="43"/>
        <v>2941.0541999999987</v>
      </c>
      <c r="S302" s="71">
        <f t="shared" si="44"/>
        <v>0.43873114176694972</v>
      </c>
    </row>
    <row r="303" spans="1:19" x14ac:dyDescent="0.3">
      <c r="A303" s="16">
        <v>361</v>
      </c>
      <c r="B303" s="12">
        <v>301</v>
      </c>
      <c r="C303" s="13" t="s">
        <v>341</v>
      </c>
      <c r="D303" s="14" t="s">
        <v>11</v>
      </c>
      <c r="E303" s="15">
        <v>31547</v>
      </c>
      <c r="F303" s="55">
        <f t="shared" si="36"/>
        <v>32722.061191626413</v>
      </c>
      <c r="G303" s="53">
        <f t="shared" si="37"/>
        <v>31654.172443206691</v>
      </c>
      <c r="H303" s="53">
        <f t="shared" si="38"/>
        <v>1067.8887484197219</v>
      </c>
      <c r="I303" s="22">
        <v>40640.800000000003</v>
      </c>
      <c r="J303" s="23">
        <v>0.24199999999999999</v>
      </c>
      <c r="K303" s="73">
        <f t="shared" si="39"/>
        <v>39796.100000000006</v>
      </c>
      <c r="L303" s="24">
        <v>844.7</v>
      </c>
      <c r="M303" s="25">
        <v>-0.20899999999999999</v>
      </c>
      <c r="N303" s="26">
        <v>20932.8</v>
      </c>
      <c r="O303" s="55">
        <f t="shared" si="40"/>
        <v>41534.897600000004</v>
      </c>
      <c r="P303" s="70">
        <f t="shared" si="41"/>
        <v>301</v>
      </c>
      <c r="Q303" s="53">
        <f t="shared" si="42"/>
        <v>39796.100000000006</v>
      </c>
      <c r="R303" s="53">
        <f t="shared" si="43"/>
        <v>1738.7975999999981</v>
      </c>
      <c r="S303" s="71">
        <f t="shared" si="44"/>
        <v>1.0584794601633691</v>
      </c>
    </row>
    <row r="304" spans="1:19" x14ac:dyDescent="0.3">
      <c r="A304" s="16">
        <v>173</v>
      </c>
      <c r="B304" s="12">
        <v>302</v>
      </c>
      <c r="C304" s="13" t="s">
        <v>342</v>
      </c>
      <c r="D304" s="14" t="s">
        <v>13</v>
      </c>
      <c r="E304" s="15">
        <v>16785</v>
      </c>
      <c r="F304" s="55">
        <f t="shared" si="36"/>
        <v>55424.863387978141</v>
      </c>
      <c r="G304" s="53">
        <f t="shared" si="37"/>
        <v>55107.899102263858</v>
      </c>
      <c r="H304" s="53">
        <f t="shared" si="38"/>
        <v>316.96428571428567</v>
      </c>
      <c r="I304" s="22">
        <v>40571</v>
      </c>
      <c r="J304" s="23">
        <v>-0.26800000000000002</v>
      </c>
      <c r="K304" s="73">
        <f t="shared" si="39"/>
        <v>40216</v>
      </c>
      <c r="L304" s="24">
        <v>355</v>
      </c>
      <c r="M304" s="25">
        <v>0.12</v>
      </c>
      <c r="N304" s="26">
        <v>18440</v>
      </c>
      <c r="O304" s="55">
        <f t="shared" si="40"/>
        <v>41463.561999999998</v>
      </c>
      <c r="P304" s="70">
        <f t="shared" si="41"/>
        <v>302</v>
      </c>
      <c r="Q304" s="53">
        <f t="shared" si="42"/>
        <v>40216</v>
      </c>
      <c r="R304" s="53">
        <f t="shared" si="43"/>
        <v>1247.5619999999981</v>
      </c>
      <c r="S304" s="71">
        <f t="shared" si="44"/>
        <v>2.5142591549295719</v>
      </c>
    </row>
    <row r="305" spans="1:19" x14ac:dyDescent="0.3">
      <c r="A305" s="16">
        <v>278</v>
      </c>
      <c r="B305" s="12">
        <v>303</v>
      </c>
      <c r="C305" s="13" t="s">
        <v>343</v>
      </c>
      <c r="D305" s="14" t="s">
        <v>21</v>
      </c>
      <c r="E305" s="15">
        <v>47458</v>
      </c>
      <c r="F305" s="55">
        <f t="shared" si="36"/>
        <v>40041.501976284584</v>
      </c>
      <c r="G305" s="53">
        <f t="shared" si="37"/>
        <v>31276.720485282014</v>
      </c>
      <c r="H305" s="53">
        <f t="shared" si="38"/>
        <v>8764.78149100257</v>
      </c>
      <c r="I305" s="22">
        <v>40522</v>
      </c>
      <c r="J305" s="23">
        <v>1.2E-2</v>
      </c>
      <c r="K305" s="73">
        <f t="shared" si="39"/>
        <v>26884</v>
      </c>
      <c r="L305" s="24">
        <v>13638</v>
      </c>
      <c r="M305" s="25">
        <v>0.55600000000000005</v>
      </c>
      <c r="N305" s="26">
        <v>90949</v>
      </c>
      <c r="O305" s="55">
        <f t="shared" si="40"/>
        <v>41413.484000000004</v>
      </c>
      <c r="P305" s="70">
        <f t="shared" si="41"/>
        <v>303</v>
      </c>
      <c r="Q305" s="53">
        <f t="shared" si="42"/>
        <v>26884</v>
      </c>
      <c r="R305" s="53">
        <f t="shared" si="43"/>
        <v>14529.484000000004</v>
      </c>
      <c r="S305" s="71">
        <f t="shared" si="44"/>
        <v>6.5367649215427773E-2</v>
      </c>
    </row>
    <row r="306" spans="1:19" x14ac:dyDescent="0.3">
      <c r="A306" s="16">
        <v>310</v>
      </c>
      <c r="B306" s="12">
        <v>304</v>
      </c>
      <c r="C306" s="13" t="s">
        <v>344</v>
      </c>
      <c r="D306" s="14" t="s">
        <v>24</v>
      </c>
      <c r="E306" s="15">
        <v>376000</v>
      </c>
      <c r="F306" s="55">
        <f t="shared" si="36"/>
        <v>37113.944954128434</v>
      </c>
      <c r="G306" s="53">
        <f t="shared" si="37"/>
        <v>36768.804173020348</v>
      </c>
      <c r="H306" s="53">
        <f t="shared" si="38"/>
        <v>345.14078110808356</v>
      </c>
      <c r="I306" s="22">
        <v>40454.199999999997</v>
      </c>
      <c r="J306" s="23">
        <v>0.09</v>
      </c>
      <c r="K306" s="73">
        <f t="shared" si="39"/>
        <v>40074.199999999997</v>
      </c>
      <c r="L306" s="24">
        <v>380</v>
      </c>
      <c r="M306" s="25">
        <v>0.10100000000000001</v>
      </c>
      <c r="N306" s="26">
        <v>8322.9</v>
      </c>
      <c r="O306" s="55">
        <f t="shared" si="40"/>
        <v>41344.1924</v>
      </c>
      <c r="P306" s="70">
        <f t="shared" si="41"/>
        <v>304</v>
      </c>
      <c r="Q306" s="53">
        <f t="shared" si="42"/>
        <v>40074.199999999997</v>
      </c>
      <c r="R306" s="53">
        <f t="shared" si="43"/>
        <v>1269.9924000000028</v>
      </c>
      <c r="S306" s="71">
        <f t="shared" si="44"/>
        <v>2.3420852631579021</v>
      </c>
    </row>
    <row r="307" spans="1:19" x14ac:dyDescent="0.3">
      <c r="A307" s="16" t="s">
        <v>19</v>
      </c>
      <c r="B307" s="12">
        <v>305</v>
      </c>
      <c r="C307" s="13" t="s">
        <v>345</v>
      </c>
      <c r="D307" s="14" t="s">
        <v>98</v>
      </c>
      <c r="E307" s="15">
        <v>84952</v>
      </c>
      <c r="F307" s="55">
        <f t="shared" si="36"/>
        <v>54452.638700947224</v>
      </c>
      <c r="G307" s="53">
        <f t="shared" si="37"/>
        <v>50533.828189190652</v>
      </c>
      <c r="H307" s="53">
        <f t="shared" si="38"/>
        <v>3918.8105117565701</v>
      </c>
      <c r="I307" s="22">
        <v>40240.5</v>
      </c>
      <c r="J307" s="23">
        <v>-0.26100000000000001</v>
      </c>
      <c r="K307" s="73">
        <f t="shared" si="39"/>
        <v>37407.199999999997</v>
      </c>
      <c r="L307" s="24">
        <v>2833.3</v>
      </c>
      <c r="M307" s="25">
        <v>-0.27700000000000002</v>
      </c>
      <c r="N307" s="26">
        <v>326182.5</v>
      </c>
      <c r="O307" s="55">
        <f t="shared" si="40"/>
        <v>41125.790999999997</v>
      </c>
      <c r="P307" s="70">
        <f t="shared" si="41"/>
        <v>305</v>
      </c>
      <c r="Q307" s="53">
        <f t="shared" si="42"/>
        <v>37407.199999999997</v>
      </c>
      <c r="R307" s="53">
        <f t="shared" si="43"/>
        <v>3718.5910000000003</v>
      </c>
      <c r="S307" s="71">
        <f t="shared" si="44"/>
        <v>0.31245932305085944</v>
      </c>
    </row>
    <row r="308" spans="1:19" x14ac:dyDescent="0.3">
      <c r="A308" s="16">
        <v>297</v>
      </c>
      <c r="B308" s="12">
        <v>306</v>
      </c>
      <c r="C308" s="13" t="s">
        <v>346</v>
      </c>
      <c r="D308" s="14" t="s">
        <v>9</v>
      </c>
      <c r="E308" s="15">
        <v>121000</v>
      </c>
      <c r="F308" s="55">
        <f t="shared" si="36"/>
        <v>38254.059216809939</v>
      </c>
      <c r="G308" s="53">
        <f t="shared" si="37"/>
        <v>36480.45217868677</v>
      </c>
      <c r="H308" s="53">
        <f t="shared" si="38"/>
        <v>1773.6070381231671</v>
      </c>
      <c r="I308" s="22">
        <v>40052</v>
      </c>
      <c r="J308" s="23">
        <v>4.7E-2</v>
      </c>
      <c r="K308" s="73">
        <f t="shared" si="39"/>
        <v>37028</v>
      </c>
      <c r="L308" s="24">
        <v>3024</v>
      </c>
      <c r="M308" s="25">
        <v>0.70499999999999996</v>
      </c>
      <c r="N308" s="26">
        <v>29109</v>
      </c>
      <c r="O308" s="55">
        <f t="shared" si="40"/>
        <v>40933.144</v>
      </c>
      <c r="P308" s="70">
        <f t="shared" si="41"/>
        <v>306</v>
      </c>
      <c r="Q308" s="53">
        <f t="shared" si="42"/>
        <v>37028</v>
      </c>
      <c r="R308" s="53">
        <f t="shared" si="43"/>
        <v>3905.1440000000002</v>
      </c>
      <c r="S308" s="71">
        <f t="shared" si="44"/>
        <v>0.29138359788359797</v>
      </c>
    </row>
    <row r="309" spans="1:19" x14ac:dyDescent="0.3">
      <c r="A309" s="16">
        <v>302</v>
      </c>
      <c r="B309" s="12">
        <v>307</v>
      </c>
      <c r="C309" s="13" t="s">
        <v>347</v>
      </c>
      <c r="D309" s="14" t="s">
        <v>9</v>
      </c>
      <c r="E309" s="15">
        <v>137000</v>
      </c>
      <c r="F309" s="55">
        <f t="shared" si="36"/>
        <v>37718.75</v>
      </c>
      <c r="G309" s="53">
        <f t="shared" si="37"/>
        <v>28389.481707317074</v>
      </c>
      <c r="H309" s="53">
        <f t="shared" si="38"/>
        <v>9329.2682926829257</v>
      </c>
      <c r="I309" s="22">
        <v>39831</v>
      </c>
      <c r="J309" s="23">
        <v>5.6000000000000001E-2</v>
      </c>
      <c r="K309" s="73">
        <f t="shared" si="39"/>
        <v>36006</v>
      </c>
      <c r="L309" s="24">
        <v>3825</v>
      </c>
      <c r="M309" s="25">
        <v>-0.59</v>
      </c>
      <c r="N309" s="26">
        <v>137264</v>
      </c>
      <c r="O309" s="55">
        <f t="shared" si="40"/>
        <v>40707.281999999999</v>
      </c>
      <c r="P309" s="70">
        <f t="shared" si="41"/>
        <v>307</v>
      </c>
      <c r="Q309" s="53">
        <f t="shared" si="42"/>
        <v>36006</v>
      </c>
      <c r="R309" s="53">
        <f t="shared" si="43"/>
        <v>4701.2819999999992</v>
      </c>
      <c r="S309" s="71">
        <f t="shared" si="44"/>
        <v>0.22909333333333315</v>
      </c>
    </row>
    <row r="310" spans="1:19" x14ac:dyDescent="0.3">
      <c r="A310" s="16">
        <v>293</v>
      </c>
      <c r="B310" s="12">
        <v>308</v>
      </c>
      <c r="C310" s="13" t="s">
        <v>348</v>
      </c>
      <c r="D310" s="14" t="s">
        <v>9</v>
      </c>
      <c r="E310" s="15">
        <v>45420</v>
      </c>
      <c r="F310" s="55">
        <f t="shared" si="36"/>
        <v>38505.802707930365</v>
      </c>
      <c r="G310" s="53">
        <f t="shared" si="37"/>
        <v>35316.00100821365</v>
      </c>
      <c r="H310" s="53">
        <f t="shared" si="38"/>
        <v>3189.8016997167142</v>
      </c>
      <c r="I310" s="22">
        <v>39815</v>
      </c>
      <c r="J310" s="23">
        <v>3.4000000000000002E-2</v>
      </c>
      <c r="K310" s="73">
        <f t="shared" si="39"/>
        <v>37563</v>
      </c>
      <c r="L310" s="24">
        <v>2252</v>
      </c>
      <c r="M310" s="25">
        <v>-0.29399999999999998</v>
      </c>
      <c r="N310" s="26">
        <v>112249</v>
      </c>
      <c r="O310" s="55">
        <f t="shared" si="40"/>
        <v>40690.93</v>
      </c>
      <c r="P310" s="70">
        <f t="shared" si="41"/>
        <v>308</v>
      </c>
      <c r="Q310" s="53">
        <f t="shared" si="42"/>
        <v>37563</v>
      </c>
      <c r="R310" s="53">
        <f t="shared" si="43"/>
        <v>3127.9300000000003</v>
      </c>
      <c r="S310" s="71">
        <f t="shared" si="44"/>
        <v>0.38895648312611025</v>
      </c>
    </row>
    <row r="311" spans="1:19" x14ac:dyDescent="0.3">
      <c r="A311" s="16">
        <v>351</v>
      </c>
      <c r="B311" s="12">
        <v>309</v>
      </c>
      <c r="C311" s="13" t="s">
        <v>349</v>
      </c>
      <c r="D311" s="14" t="s">
        <v>9</v>
      </c>
      <c r="E311" s="15">
        <v>5000</v>
      </c>
      <c r="F311" s="55">
        <f t="shared" si="36"/>
        <v>33686.694915254244</v>
      </c>
      <c r="G311" s="53" t="e">
        <f t="shared" si="37"/>
        <v>#VALUE!</v>
      </c>
      <c r="H311" s="53" t="e">
        <f t="shared" si="38"/>
        <v>#VALUE!</v>
      </c>
      <c r="I311" s="22">
        <v>39750.300000000003</v>
      </c>
      <c r="J311" s="23">
        <v>0.18</v>
      </c>
      <c r="K311" s="73">
        <f t="shared" si="39"/>
        <v>39622.600000000006</v>
      </c>
      <c r="L311" s="24">
        <v>127.7</v>
      </c>
      <c r="M311" s="25" t="s">
        <v>15</v>
      </c>
      <c r="N311" s="26">
        <v>5676.9</v>
      </c>
      <c r="O311" s="55">
        <f t="shared" si="40"/>
        <v>40624.806600000004</v>
      </c>
      <c r="P311" s="70">
        <f t="shared" si="41"/>
        <v>309</v>
      </c>
      <c r="Q311" s="53">
        <f t="shared" si="42"/>
        <v>39622.600000000006</v>
      </c>
      <c r="R311" s="53">
        <f t="shared" si="43"/>
        <v>1002.2065999999977</v>
      </c>
      <c r="S311" s="71">
        <f t="shared" si="44"/>
        <v>6.8481331245105528</v>
      </c>
    </row>
    <row r="312" spans="1:19" x14ac:dyDescent="0.3">
      <c r="A312" s="16">
        <v>171</v>
      </c>
      <c r="B312" s="12">
        <v>310</v>
      </c>
      <c r="C312" s="13" t="s">
        <v>350</v>
      </c>
      <c r="D312" s="14" t="s">
        <v>13</v>
      </c>
      <c r="E312" s="15">
        <v>53768</v>
      </c>
      <c r="F312" s="55">
        <f t="shared" si="36"/>
        <v>56327.453769559026</v>
      </c>
      <c r="G312" s="53">
        <f t="shared" si="37"/>
        <v>50166.488857278324</v>
      </c>
      <c r="H312" s="53">
        <f t="shared" si="38"/>
        <v>6160.9649122807014</v>
      </c>
      <c r="I312" s="22">
        <v>39598.199999999997</v>
      </c>
      <c r="J312" s="23">
        <v>-0.29699999999999999</v>
      </c>
      <c r="K312" s="73">
        <f t="shared" si="39"/>
        <v>33979.399999999994</v>
      </c>
      <c r="L312" s="24">
        <v>5618.8</v>
      </c>
      <c r="M312" s="25">
        <v>-8.7999999999999995E-2</v>
      </c>
      <c r="N312" s="26">
        <v>1011101.2</v>
      </c>
      <c r="O312" s="55">
        <f t="shared" si="40"/>
        <v>40469.360399999998</v>
      </c>
      <c r="P312" s="70">
        <f t="shared" si="41"/>
        <v>310</v>
      </c>
      <c r="Q312" s="53">
        <f t="shared" si="42"/>
        <v>33979.399999999994</v>
      </c>
      <c r="R312" s="53">
        <f t="shared" si="43"/>
        <v>6489.9604000000036</v>
      </c>
      <c r="S312" s="71">
        <f t="shared" si="44"/>
        <v>0.15504385277995361</v>
      </c>
    </row>
    <row r="313" spans="1:19" x14ac:dyDescent="0.3">
      <c r="A313" s="16">
        <v>318</v>
      </c>
      <c r="B313" s="12">
        <v>311</v>
      </c>
      <c r="C313" s="13" t="s">
        <v>351</v>
      </c>
      <c r="D313" s="14" t="s">
        <v>21</v>
      </c>
      <c r="E313" s="15">
        <v>31780</v>
      </c>
      <c r="F313" s="55">
        <f t="shared" si="36"/>
        <v>36093.618960802189</v>
      </c>
      <c r="G313" s="53">
        <f t="shared" si="37"/>
        <v>35664.620718271435</v>
      </c>
      <c r="H313" s="53">
        <f t="shared" si="38"/>
        <v>428.99824253075576</v>
      </c>
      <c r="I313" s="22">
        <v>39594.699999999997</v>
      </c>
      <c r="J313" s="23">
        <v>9.7000000000000003E-2</v>
      </c>
      <c r="K313" s="73">
        <f t="shared" si="39"/>
        <v>39350.6</v>
      </c>
      <c r="L313" s="24">
        <v>244.1</v>
      </c>
      <c r="M313" s="25">
        <v>-0.43099999999999999</v>
      </c>
      <c r="N313" s="26">
        <v>26177.3</v>
      </c>
      <c r="O313" s="55">
        <f t="shared" si="40"/>
        <v>40465.7834</v>
      </c>
      <c r="P313" s="70">
        <f t="shared" si="41"/>
        <v>311</v>
      </c>
      <c r="Q313" s="53">
        <f t="shared" si="42"/>
        <v>39350.6</v>
      </c>
      <c r="R313" s="53">
        <f t="shared" si="43"/>
        <v>1115.1834000000017</v>
      </c>
      <c r="S313" s="71">
        <f t="shared" si="44"/>
        <v>3.5685514133551894</v>
      </c>
    </row>
    <row r="314" spans="1:19" x14ac:dyDescent="0.3">
      <c r="A314" s="16">
        <v>323</v>
      </c>
      <c r="B314" s="12">
        <v>312</v>
      </c>
      <c r="C314" s="13" t="s">
        <v>352</v>
      </c>
      <c r="D314" s="14" t="s">
        <v>11</v>
      </c>
      <c r="E314" s="15">
        <v>114765</v>
      </c>
      <c r="F314" s="55">
        <f t="shared" si="36"/>
        <v>35788.065099457497</v>
      </c>
      <c r="G314" s="53">
        <f t="shared" si="37"/>
        <v>33230.790851965859</v>
      </c>
      <c r="H314" s="53">
        <f t="shared" si="38"/>
        <v>2557.274247491639</v>
      </c>
      <c r="I314" s="22">
        <v>39581.599999999999</v>
      </c>
      <c r="J314" s="23">
        <v>0.106</v>
      </c>
      <c r="K314" s="73">
        <f t="shared" si="39"/>
        <v>36523.1</v>
      </c>
      <c r="L314" s="24">
        <v>3058.5</v>
      </c>
      <c r="M314" s="25">
        <v>0.19600000000000001</v>
      </c>
      <c r="N314" s="26">
        <v>38408.5</v>
      </c>
      <c r="O314" s="55">
        <f t="shared" si="40"/>
        <v>40452.395199999999</v>
      </c>
      <c r="P314" s="70">
        <f t="shared" si="41"/>
        <v>312</v>
      </c>
      <c r="Q314" s="53">
        <f t="shared" si="42"/>
        <v>36523.1</v>
      </c>
      <c r="R314" s="53">
        <f t="shared" si="43"/>
        <v>3929.2952000000005</v>
      </c>
      <c r="S314" s="71">
        <f t="shared" si="44"/>
        <v>0.28471316004577424</v>
      </c>
    </row>
    <row r="315" spans="1:19" x14ac:dyDescent="0.3">
      <c r="A315" s="16">
        <v>298</v>
      </c>
      <c r="B315" s="12">
        <v>313</v>
      </c>
      <c r="C315" s="13" t="s">
        <v>353</v>
      </c>
      <c r="D315" s="14" t="s">
        <v>24</v>
      </c>
      <c r="E315" s="15">
        <v>276750</v>
      </c>
      <c r="F315" s="55">
        <f t="shared" si="36"/>
        <v>38195.945945945947</v>
      </c>
      <c r="G315" s="53">
        <f t="shared" si="37"/>
        <v>36151.330561330564</v>
      </c>
      <c r="H315" s="53">
        <f t="shared" si="38"/>
        <v>2044.6153846153845</v>
      </c>
      <c r="I315" s="22">
        <v>39571</v>
      </c>
      <c r="J315" s="23">
        <v>3.5999999999999997E-2</v>
      </c>
      <c r="K315" s="73">
        <f t="shared" si="39"/>
        <v>37178.800000000003</v>
      </c>
      <c r="L315" s="24">
        <v>2392.1999999999998</v>
      </c>
      <c r="M315" s="25">
        <v>0.17</v>
      </c>
      <c r="N315" s="26">
        <v>64811.5</v>
      </c>
      <c r="O315" s="55">
        <f t="shared" si="40"/>
        <v>40441.561999999998</v>
      </c>
      <c r="P315" s="70">
        <f t="shared" si="41"/>
        <v>313</v>
      </c>
      <c r="Q315" s="53">
        <f t="shared" si="42"/>
        <v>37178.800000000003</v>
      </c>
      <c r="R315" s="53">
        <f t="shared" si="43"/>
        <v>3262.7619999999952</v>
      </c>
      <c r="S315" s="71">
        <f t="shared" si="44"/>
        <v>0.36391689658055154</v>
      </c>
    </row>
    <row r="316" spans="1:19" x14ac:dyDescent="0.3">
      <c r="A316" s="16">
        <v>357</v>
      </c>
      <c r="B316" s="12">
        <v>314</v>
      </c>
      <c r="C316" s="13" t="s">
        <v>354</v>
      </c>
      <c r="D316" s="14" t="s">
        <v>9</v>
      </c>
      <c r="E316" s="15">
        <v>9844</v>
      </c>
      <c r="F316" s="55">
        <f t="shared" si="36"/>
        <v>33504.436860068257</v>
      </c>
      <c r="G316" s="53">
        <f t="shared" si="37"/>
        <v>32991.679128109492</v>
      </c>
      <c r="H316" s="53">
        <f t="shared" si="38"/>
        <v>512.75773195876286</v>
      </c>
      <c r="I316" s="22">
        <v>39267.199999999997</v>
      </c>
      <c r="J316" s="23">
        <v>0.17199999999999999</v>
      </c>
      <c r="K316" s="73">
        <f t="shared" si="39"/>
        <v>38869.299999999996</v>
      </c>
      <c r="L316" s="24">
        <v>397.9</v>
      </c>
      <c r="M316" s="25">
        <v>-0.224</v>
      </c>
      <c r="N316" s="26">
        <v>265812.59999999998</v>
      </c>
      <c r="O316" s="55">
        <f t="shared" si="40"/>
        <v>40131.078399999999</v>
      </c>
      <c r="P316" s="70">
        <f t="shared" si="41"/>
        <v>314</v>
      </c>
      <c r="Q316" s="53">
        <f t="shared" si="42"/>
        <v>38869.299999999996</v>
      </c>
      <c r="R316" s="53">
        <f t="shared" si="43"/>
        <v>1261.7784000000029</v>
      </c>
      <c r="S316" s="71">
        <f t="shared" si="44"/>
        <v>2.1710942447851291</v>
      </c>
    </row>
    <row r="317" spans="1:19" x14ac:dyDescent="0.3">
      <c r="A317" s="16">
        <v>324</v>
      </c>
      <c r="B317" s="12">
        <v>315</v>
      </c>
      <c r="C317" s="13" t="s">
        <v>355</v>
      </c>
      <c r="D317" s="14" t="s">
        <v>46</v>
      </c>
      <c r="E317" s="15">
        <v>92117</v>
      </c>
      <c r="F317" s="55">
        <f t="shared" si="36"/>
        <v>35760.622710622709</v>
      </c>
      <c r="G317" s="53">
        <f t="shared" si="37"/>
        <v>27519.760641657194</v>
      </c>
      <c r="H317" s="53">
        <f t="shared" si="38"/>
        <v>8240.8620689655163</v>
      </c>
      <c r="I317" s="22">
        <v>39050.6</v>
      </c>
      <c r="J317" s="23">
        <v>9.1999999999999998E-2</v>
      </c>
      <c r="K317" s="73">
        <f t="shared" si="39"/>
        <v>34270.9</v>
      </c>
      <c r="L317" s="24">
        <v>4779.7</v>
      </c>
      <c r="M317" s="25">
        <v>-0.42</v>
      </c>
      <c r="N317" s="26">
        <v>900365.1</v>
      </c>
      <c r="O317" s="55">
        <f t="shared" si="40"/>
        <v>39909.713199999998</v>
      </c>
      <c r="P317" s="70">
        <f t="shared" si="41"/>
        <v>315</v>
      </c>
      <c r="Q317" s="53">
        <f t="shared" si="42"/>
        <v>34270.9</v>
      </c>
      <c r="R317" s="53">
        <f t="shared" si="43"/>
        <v>5638.8131999999969</v>
      </c>
      <c r="S317" s="71">
        <f t="shared" si="44"/>
        <v>0.17974207586250121</v>
      </c>
    </row>
    <row r="318" spans="1:19" x14ac:dyDescent="0.3">
      <c r="A318" s="16">
        <v>338</v>
      </c>
      <c r="B318" s="12">
        <v>316</v>
      </c>
      <c r="C318" s="13" t="s">
        <v>356</v>
      </c>
      <c r="D318" s="14" t="s">
        <v>13</v>
      </c>
      <c r="E318" s="15">
        <v>19450</v>
      </c>
      <c r="F318" s="55">
        <f t="shared" si="36"/>
        <v>34486.295313881521</v>
      </c>
      <c r="G318" s="53">
        <f t="shared" si="37"/>
        <v>29608.043492861751</v>
      </c>
      <c r="H318" s="53">
        <f t="shared" si="38"/>
        <v>4878.2518210197713</v>
      </c>
      <c r="I318" s="22">
        <v>39004</v>
      </c>
      <c r="J318" s="23">
        <v>0.13100000000000001</v>
      </c>
      <c r="K318" s="73">
        <f t="shared" si="39"/>
        <v>34316</v>
      </c>
      <c r="L318" s="24">
        <v>4688</v>
      </c>
      <c r="M318" s="25">
        <v>-3.9E-2</v>
      </c>
      <c r="N318" s="26">
        <v>28278</v>
      </c>
      <c r="O318" s="55">
        <f t="shared" si="40"/>
        <v>39862.088000000003</v>
      </c>
      <c r="P318" s="70">
        <f t="shared" si="41"/>
        <v>316</v>
      </c>
      <c r="Q318" s="53">
        <f t="shared" si="42"/>
        <v>34316</v>
      </c>
      <c r="R318" s="53">
        <f t="shared" si="43"/>
        <v>5546.0880000000034</v>
      </c>
      <c r="S318" s="71">
        <f t="shared" si="44"/>
        <v>0.1830392491467584</v>
      </c>
    </row>
    <row r="319" spans="1:19" x14ac:dyDescent="0.3">
      <c r="A319" s="16">
        <v>321</v>
      </c>
      <c r="B319" s="12">
        <v>317</v>
      </c>
      <c r="C319" s="13" t="s">
        <v>357</v>
      </c>
      <c r="D319" s="14" t="s">
        <v>9</v>
      </c>
      <c r="E319" s="15">
        <v>270000</v>
      </c>
      <c r="F319" s="55">
        <f t="shared" si="36"/>
        <v>35853.633854645814</v>
      </c>
      <c r="G319" s="53">
        <f t="shared" si="37"/>
        <v>33245.108705455699</v>
      </c>
      <c r="H319" s="53">
        <f t="shared" si="38"/>
        <v>2608.5251491901108</v>
      </c>
      <c r="I319" s="22">
        <v>38972.9</v>
      </c>
      <c r="J319" s="23">
        <v>8.6999999999999994E-2</v>
      </c>
      <c r="K319" s="73">
        <f t="shared" si="39"/>
        <v>35913.1</v>
      </c>
      <c r="L319" s="24">
        <v>3059.8</v>
      </c>
      <c r="M319" s="25">
        <v>0.17299999999999999</v>
      </c>
      <c r="N319" s="26">
        <v>14326</v>
      </c>
      <c r="O319" s="55">
        <f t="shared" si="40"/>
        <v>39830.303800000002</v>
      </c>
      <c r="P319" s="70">
        <f t="shared" si="41"/>
        <v>317</v>
      </c>
      <c r="Q319" s="53">
        <f t="shared" si="42"/>
        <v>35913.1</v>
      </c>
      <c r="R319" s="53">
        <f t="shared" si="43"/>
        <v>3917.203800000003</v>
      </c>
      <c r="S319" s="71">
        <f t="shared" si="44"/>
        <v>0.28021563500882501</v>
      </c>
    </row>
    <row r="320" spans="1:19" x14ac:dyDescent="0.3">
      <c r="A320" s="16">
        <v>399</v>
      </c>
      <c r="B320" s="12">
        <v>318</v>
      </c>
      <c r="C320" s="13" t="s">
        <v>358</v>
      </c>
      <c r="D320" s="14" t="s">
        <v>11</v>
      </c>
      <c r="E320" s="15">
        <v>104668</v>
      </c>
      <c r="F320" s="55">
        <f t="shared" si="36"/>
        <v>29482.410917361642</v>
      </c>
      <c r="G320" s="53" t="e">
        <f t="shared" si="37"/>
        <v>#VALUE!</v>
      </c>
      <c r="H320" s="53" t="e">
        <f t="shared" si="38"/>
        <v>#VALUE!</v>
      </c>
      <c r="I320" s="22">
        <v>38887.300000000003</v>
      </c>
      <c r="J320" s="23">
        <v>0.31900000000000001</v>
      </c>
      <c r="K320" s="73">
        <f t="shared" si="39"/>
        <v>39145.300000000003</v>
      </c>
      <c r="L320" s="24">
        <v>-258</v>
      </c>
      <c r="M320" s="25" t="s">
        <v>15</v>
      </c>
      <c r="N320" s="26">
        <v>44774.8</v>
      </c>
      <c r="O320" s="55">
        <f t="shared" si="40"/>
        <v>39742.820600000006</v>
      </c>
      <c r="P320" s="70">
        <f t="shared" si="41"/>
        <v>318</v>
      </c>
      <c r="Q320" s="53">
        <f t="shared" si="42"/>
        <v>39145.300000000003</v>
      </c>
      <c r="R320" s="53">
        <f t="shared" si="43"/>
        <v>597.52060000000347</v>
      </c>
      <c r="S320" s="71">
        <f t="shared" si="44"/>
        <v>3.315971317829471</v>
      </c>
    </row>
    <row r="321" spans="1:19" x14ac:dyDescent="0.3">
      <c r="A321" s="16">
        <v>363</v>
      </c>
      <c r="B321" s="12">
        <v>319</v>
      </c>
      <c r="C321" s="13" t="s">
        <v>359</v>
      </c>
      <c r="D321" s="14" t="s">
        <v>9</v>
      </c>
      <c r="E321" s="15">
        <v>10800</v>
      </c>
      <c r="F321" s="55">
        <f t="shared" si="36"/>
        <v>32571.068124474346</v>
      </c>
      <c r="G321" s="53" t="e">
        <f t="shared" si="37"/>
        <v>#VALUE!</v>
      </c>
      <c r="H321" s="53" t="e">
        <f t="shared" si="38"/>
        <v>#VALUE!</v>
      </c>
      <c r="I321" s="22">
        <v>38727</v>
      </c>
      <c r="J321" s="23">
        <v>0.189</v>
      </c>
      <c r="K321" s="73">
        <f t="shared" si="39"/>
        <v>32470</v>
      </c>
      <c r="L321" s="24">
        <v>6257</v>
      </c>
      <c r="M321" s="25" t="s">
        <v>15</v>
      </c>
      <c r="N321" s="26">
        <v>69980</v>
      </c>
      <c r="O321" s="55">
        <f t="shared" si="40"/>
        <v>39578.993999999999</v>
      </c>
      <c r="P321" s="70">
        <f t="shared" si="41"/>
        <v>319</v>
      </c>
      <c r="Q321" s="53">
        <f t="shared" si="42"/>
        <v>32470</v>
      </c>
      <c r="R321" s="53">
        <f t="shared" si="43"/>
        <v>7108.9939999999988</v>
      </c>
      <c r="S321" s="71">
        <f t="shared" si="44"/>
        <v>0.13616653348249941</v>
      </c>
    </row>
    <row r="322" spans="1:19" x14ac:dyDescent="0.3">
      <c r="A322" s="16">
        <v>336</v>
      </c>
      <c r="B322" s="12">
        <v>320</v>
      </c>
      <c r="C322" s="13" t="s">
        <v>360</v>
      </c>
      <c r="D322" s="14" t="s">
        <v>21</v>
      </c>
      <c r="E322" s="15">
        <v>83500</v>
      </c>
      <c r="F322" s="55">
        <f t="shared" si="36"/>
        <v>34516.050495942291</v>
      </c>
      <c r="G322" s="53" t="e">
        <f t="shared" si="37"/>
        <v>#VALUE!</v>
      </c>
      <c r="H322" s="53" t="e">
        <f t="shared" si="38"/>
        <v>#VALUE!</v>
      </c>
      <c r="I322" s="22">
        <v>38278.300000000003</v>
      </c>
      <c r="J322" s="23">
        <v>0.109</v>
      </c>
      <c r="K322" s="73">
        <f t="shared" si="39"/>
        <v>35416</v>
      </c>
      <c r="L322" s="24">
        <v>2862.3</v>
      </c>
      <c r="M322" s="25" t="s">
        <v>15</v>
      </c>
      <c r="N322" s="26">
        <v>1443122.6</v>
      </c>
      <c r="O322" s="55">
        <f t="shared" si="40"/>
        <v>39120.422600000005</v>
      </c>
      <c r="P322" s="70">
        <f t="shared" si="41"/>
        <v>320</v>
      </c>
      <c r="Q322" s="53">
        <f t="shared" si="42"/>
        <v>35416</v>
      </c>
      <c r="R322" s="53">
        <f t="shared" si="43"/>
        <v>3704.4226000000053</v>
      </c>
      <c r="S322" s="71">
        <f t="shared" si="44"/>
        <v>0.29421185759703911</v>
      </c>
    </row>
    <row r="323" spans="1:19" x14ac:dyDescent="0.3">
      <c r="A323" s="16">
        <v>303</v>
      </c>
      <c r="B323" s="12">
        <v>321</v>
      </c>
      <c r="C323" s="13" t="s">
        <v>361</v>
      </c>
      <c r="D323" s="14" t="s">
        <v>21</v>
      </c>
      <c r="E323" s="15">
        <v>116400</v>
      </c>
      <c r="F323" s="55">
        <f t="shared" si="36"/>
        <v>37724.479682854319</v>
      </c>
      <c r="G323" s="53">
        <f t="shared" si="37"/>
        <v>37315.077973452608</v>
      </c>
      <c r="H323" s="53">
        <f t="shared" si="38"/>
        <v>409.40170940170941</v>
      </c>
      <c r="I323" s="22">
        <v>38064</v>
      </c>
      <c r="J323" s="23">
        <v>8.9999999999999993E-3</v>
      </c>
      <c r="K323" s="73">
        <f t="shared" si="39"/>
        <v>37776.6</v>
      </c>
      <c r="L323" s="24">
        <v>287.39999999999998</v>
      </c>
      <c r="M323" s="25">
        <v>-0.29799999999999999</v>
      </c>
      <c r="N323" s="26">
        <v>30669.200000000001</v>
      </c>
      <c r="O323" s="55">
        <f t="shared" si="40"/>
        <v>38901.408000000003</v>
      </c>
      <c r="P323" s="70">
        <f t="shared" si="41"/>
        <v>321</v>
      </c>
      <c r="Q323" s="53">
        <f t="shared" si="42"/>
        <v>37776.6</v>
      </c>
      <c r="R323" s="53">
        <f t="shared" si="43"/>
        <v>1124.8080000000045</v>
      </c>
      <c r="S323" s="71">
        <f t="shared" si="44"/>
        <v>2.9137369519833145</v>
      </c>
    </row>
    <row r="324" spans="1:19" x14ac:dyDescent="0.3">
      <c r="A324" s="16">
        <v>346</v>
      </c>
      <c r="B324" s="12">
        <v>322</v>
      </c>
      <c r="C324" s="13" t="s">
        <v>362</v>
      </c>
      <c r="D324" s="14" t="s">
        <v>11</v>
      </c>
      <c r="E324" s="15">
        <v>146346</v>
      </c>
      <c r="F324" s="55">
        <f t="shared" ref="F324:F387" si="45">I324/(1+J324)</f>
        <v>34086.228622862291</v>
      </c>
      <c r="G324" s="53">
        <f t="shared" ref="G324:G387" si="46">F324-H324</f>
        <v>32479.266046709115</v>
      </c>
      <c r="H324" s="53">
        <f t="shared" ref="H324:H387" si="47">L324/(1+M324)</f>
        <v>1606.9625761531768</v>
      </c>
      <c r="I324" s="22">
        <v>37869.800000000003</v>
      </c>
      <c r="J324" s="23">
        <v>0.111</v>
      </c>
      <c r="K324" s="73">
        <f t="shared" ref="K324:K387" si="48">I324-L324</f>
        <v>36023.4</v>
      </c>
      <c r="L324" s="24">
        <v>1846.4</v>
      </c>
      <c r="M324" s="25">
        <v>0.14899999999999999</v>
      </c>
      <c r="N324" s="26">
        <v>47048.1</v>
      </c>
      <c r="O324" s="55">
        <f t="shared" ref="O324:O387" si="49">I324*(1+$V$3)</f>
        <v>38702.935600000004</v>
      </c>
      <c r="P324" s="70">
        <f t="shared" ref="P324:P387" si="50">_xlfn.RANK.EQ(O324,$O$3:$O$502,0)</f>
        <v>322</v>
      </c>
      <c r="Q324" s="53">
        <f t="shared" ref="Q324:Q387" si="51">IF(I324&gt;166000,(K324*(1+$W$5)),(K324*(1+$W$6)))</f>
        <v>36023.4</v>
      </c>
      <c r="R324" s="53">
        <f t="shared" ref="R324:R387" si="52">O324-Q324</f>
        <v>2679.5356000000029</v>
      </c>
      <c r="S324" s="71">
        <f t="shared" ref="S324:S387" si="53">(R324-L324)/ABS(L324)</f>
        <v>0.4512216204506081</v>
      </c>
    </row>
    <row r="325" spans="1:19" x14ac:dyDescent="0.3">
      <c r="A325" s="16">
        <v>343</v>
      </c>
      <c r="B325" s="12">
        <v>323</v>
      </c>
      <c r="C325" s="13" t="s">
        <v>363</v>
      </c>
      <c r="D325" s="14" t="s">
        <v>11</v>
      </c>
      <c r="E325" s="15">
        <v>179788</v>
      </c>
      <c r="F325" s="55">
        <f t="shared" si="45"/>
        <v>34266.666666666664</v>
      </c>
      <c r="G325" s="53">
        <f t="shared" si="46"/>
        <v>32041.102077687443</v>
      </c>
      <c r="H325" s="53">
        <f t="shared" si="47"/>
        <v>2225.5645889792231</v>
      </c>
      <c r="I325" s="22">
        <v>37727.599999999999</v>
      </c>
      <c r="J325" s="23">
        <v>0.10100000000000001</v>
      </c>
      <c r="K325" s="73">
        <f t="shared" si="48"/>
        <v>35263.9</v>
      </c>
      <c r="L325" s="24">
        <v>2463.6999999999998</v>
      </c>
      <c r="M325" s="25">
        <v>0.107</v>
      </c>
      <c r="N325" s="26">
        <v>63496.800000000003</v>
      </c>
      <c r="O325" s="55">
        <f t="shared" si="49"/>
        <v>38557.607199999999</v>
      </c>
      <c r="P325" s="70">
        <f t="shared" si="50"/>
        <v>323</v>
      </c>
      <c r="Q325" s="53">
        <f t="shared" si="51"/>
        <v>35263.9</v>
      </c>
      <c r="R325" s="53">
        <f t="shared" si="52"/>
        <v>3293.7071999999971</v>
      </c>
      <c r="S325" s="71">
        <f t="shared" si="53"/>
        <v>0.33689458943864808</v>
      </c>
    </row>
    <row r="326" spans="1:19" x14ac:dyDescent="0.3">
      <c r="A326" s="16">
        <v>309</v>
      </c>
      <c r="B326" s="12">
        <v>324</v>
      </c>
      <c r="C326" s="13" t="s">
        <v>364</v>
      </c>
      <c r="D326" s="14" t="s">
        <v>26</v>
      </c>
      <c r="E326" s="15">
        <v>42950</v>
      </c>
      <c r="F326" s="55">
        <f t="shared" si="45"/>
        <v>37165.418719211826</v>
      </c>
      <c r="G326" s="53">
        <f t="shared" si="46"/>
        <v>34774.425647618293</v>
      </c>
      <c r="H326" s="53">
        <f t="shared" si="47"/>
        <v>2390.9930715935334</v>
      </c>
      <c r="I326" s="22">
        <v>37722.9</v>
      </c>
      <c r="J326" s="23">
        <v>1.4999999999999999E-2</v>
      </c>
      <c r="K326" s="73">
        <f t="shared" si="48"/>
        <v>35652.300000000003</v>
      </c>
      <c r="L326" s="24">
        <v>2070.6</v>
      </c>
      <c r="M326" s="25">
        <v>-0.13400000000000001</v>
      </c>
      <c r="N326" s="26">
        <v>380597.4</v>
      </c>
      <c r="O326" s="55">
        <f t="shared" si="49"/>
        <v>38552.803800000002</v>
      </c>
      <c r="P326" s="70">
        <f t="shared" si="50"/>
        <v>324</v>
      </c>
      <c r="Q326" s="53">
        <f t="shared" si="51"/>
        <v>35652.300000000003</v>
      </c>
      <c r="R326" s="53">
        <f t="shared" si="52"/>
        <v>2900.5037999999986</v>
      </c>
      <c r="S326" s="71">
        <f t="shared" si="53"/>
        <v>0.4008035352071857</v>
      </c>
    </row>
    <row r="327" spans="1:19" x14ac:dyDescent="0.3">
      <c r="A327" s="16">
        <v>308</v>
      </c>
      <c r="B327" s="12">
        <v>325</v>
      </c>
      <c r="C327" s="13" t="s">
        <v>365</v>
      </c>
      <c r="D327" s="14" t="s">
        <v>215</v>
      </c>
      <c r="E327" s="15">
        <v>197000</v>
      </c>
      <c r="F327" s="55">
        <f t="shared" si="45"/>
        <v>37214.299900695143</v>
      </c>
      <c r="G327" s="53">
        <f t="shared" si="46"/>
        <v>36629.227245477181</v>
      </c>
      <c r="H327" s="53">
        <f t="shared" si="47"/>
        <v>585.07265521796558</v>
      </c>
      <c r="I327" s="22">
        <v>37474.800000000003</v>
      </c>
      <c r="J327" s="23">
        <v>7.0000000000000001E-3</v>
      </c>
      <c r="K327" s="73">
        <f t="shared" si="48"/>
        <v>37031.9</v>
      </c>
      <c r="L327" s="24">
        <v>442.9</v>
      </c>
      <c r="M327" s="25">
        <v>-0.24299999999999999</v>
      </c>
      <c r="N327" s="26">
        <v>32084.1</v>
      </c>
      <c r="O327" s="55">
        <f t="shared" si="49"/>
        <v>38299.245600000002</v>
      </c>
      <c r="P327" s="70">
        <f t="shared" si="50"/>
        <v>325</v>
      </c>
      <c r="Q327" s="53">
        <f t="shared" si="51"/>
        <v>37031.9</v>
      </c>
      <c r="R327" s="53">
        <f t="shared" si="52"/>
        <v>1267.3456000000006</v>
      </c>
      <c r="S327" s="71">
        <f t="shared" si="53"/>
        <v>1.8614712124633115</v>
      </c>
    </row>
    <row r="328" spans="1:19" x14ac:dyDescent="0.3">
      <c r="A328" s="16">
        <v>320</v>
      </c>
      <c r="B328" s="12">
        <v>326</v>
      </c>
      <c r="C328" s="13" t="s">
        <v>366</v>
      </c>
      <c r="D328" s="14" t="s">
        <v>39</v>
      </c>
      <c r="E328" s="15">
        <v>203865</v>
      </c>
      <c r="F328" s="55">
        <f t="shared" si="45"/>
        <v>35881.861804222652</v>
      </c>
      <c r="G328" s="53">
        <f t="shared" si="46"/>
        <v>34601.288172022119</v>
      </c>
      <c r="H328" s="53">
        <f t="shared" si="47"/>
        <v>1280.5736322005303</v>
      </c>
      <c r="I328" s="22">
        <v>37388.9</v>
      </c>
      <c r="J328" s="23">
        <v>4.2000000000000003E-2</v>
      </c>
      <c r="K328" s="73">
        <f t="shared" si="48"/>
        <v>32075.800000000003</v>
      </c>
      <c r="L328" s="24">
        <v>5313.1</v>
      </c>
      <c r="M328" s="25">
        <v>3.149</v>
      </c>
      <c r="N328" s="26">
        <v>48482.6</v>
      </c>
      <c r="O328" s="55">
        <f t="shared" si="49"/>
        <v>38211.455800000003</v>
      </c>
      <c r="P328" s="70">
        <f t="shared" si="50"/>
        <v>326</v>
      </c>
      <c r="Q328" s="53">
        <f t="shared" si="51"/>
        <v>32075.800000000003</v>
      </c>
      <c r="R328" s="53">
        <f t="shared" si="52"/>
        <v>6135.6558000000005</v>
      </c>
      <c r="S328" s="71">
        <f t="shared" si="53"/>
        <v>0.15481654777813331</v>
      </c>
    </row>
    <row r="329" spans="1:19" x14ac:dyDescent="0.3">
      <c r="A329" s="16">
        <v>342</v>
      </c>
      <c r="B329" s="12">
        <v>327</v>
      </c>
      <c r="C329" s="13" t="s">
        <v>367</v>
      </c>
      <c r="D329" s="14" t="s">
        <v>26</v>
      </c>
      <c r="E329" s="15">
        <v>44947</v>
      </c>
      <c r="F329" s="55">
        <f t="shared" si="45"/>
        <v>34254.078826764431</v>
      </c>
      <c r="G329" s="53">
        <f t="shared" si="46"/>
        <v>32121.110699274392</v>
      </c>
      <c r="H329" s="53">
        <f t="shared" si="47"/>
        <v>2132.9681274900399</v>
      </c>
      <c r="I329" s="22">
        <v>37371.199999999997</v>
      </c>
      <c r="J329" s="23">
        <v>9.0999999999999998E-2</v>
      </c>
      <c r="K329" s="73">
        <f t="shared" si="48"/>
        <v>35229.699999999997</v>
      </c>
      <c r="L329" s="24">
        <v>2141.5</v>
      </c>
      <c r="M329" s="25">
        <v>4.0000000000000001E-3</v>
      </c>
      <c r="N329" s="26">
        <v>39161.800000000003</v>
      </c>
      <c r="O329" s="55">
        <f t="shared" si="49"/>
        <v>38193.366399999999</v>
      </c>
      <c r="P329" s="70">
        <f t="shared" si="50"/>
        <v>327</v>
      </c>
      <c r="Q329" s="53">
        <f t="shared" si="51"/>
        <v>35229.699999999997</v>
      </c>
      <c r="R329" s="53">
        <f t="shared" si="52"/>
        <v>2963.6664000000019</v>
      </c>
      <c r="S329" s="71">
        <f t="shared" si="53"/>
        <v>0.38392080317534527</v>
      </c>
    </row>
    <row r="330" spans="1:19" x14ac:dyDescent="0.3">
      <c r="A330" s="16">
        <v>341</v>
      </c>
      <c r="B330" s="12">
        <v>328</v>
      </c>
      <c r="C330" s="13" t="s">
        <v>368</v>
      </c>
      <c r="D330" s="14" t="s">
        <v>34</v>
      </c>
      <c r="E330" s="15">
        <v>146600</v>
      </c>
      <c r="F330" s="55">
        <f t="shared" si="45"/>
        <v>34306.703397612488</v>
      </c>
      <c r="G330" s="53">
        <f t="shared" si="46"/>
        <v>32093.872440382343</v>
      </c>
      <c r="H330" s="53">
        <f t="shared" si="47"/>
        <v>2212.8309572301428</v>
      </c>
      <c r="I330" s="22">
        <v>37360</v>
      </c>
      <c r="J330" s="23">
        <v>8.8999999999999996E-2</v>
      </c>
      <c r="K330" s="73">
        <f t="shared" si="48"/>
        <v>35187</v>
      </c>
      <c r="L330" s="24">
        <v>2173</v>
      </c>
      <c r="M330" s="25">
        <v>-1.7999999999999999E-2</v>
      </c>
      <c r="N330" s="26">
        <v>44441</v>
      </c>
      <c r="O330" s="55">
        <f t="shared" si="49"/>
        <v>38181.919999999998</v>
      </c>
      <c r="P330" s="70">
        <f t="shared" si="50"/>
        <v>328</v>
      </c>
      <c r="Q330" s="53">
        <f t="shared" si="51"/>
        <v>35187</v>
      </c>
      <c r="R330" s="53">
        <f t="shared" si="52"/>
        <v>2994.9199999999983</v>
      </c>
      <c r="S330" s="71">
        <f t="shared" si="53"/>
        <v>0.37824206166589885</v>
      </c>
    </row>
    <row r="331" spans="1:19" x14ac:dyDescent="0.3">
      <c r="A331" s="16">
        <v>394</v>
      </c>
      <c r="B331" s="12">
        <v>329</v>
      </c>
      <c r="C331" s="13" t="s">
        <v>369</v>
      </c>
      <c r="D331" s="14" t="s">
        <v>9</v>
      </c>
      <c r="E331" s="15">
        <v>74413</v>
      </c>
      <c r="F331" s="55">
        <f t="shared" si="45"/>
        <v>29743.391719745221</v>
      </c>
      <c r="G331" s="53">
        <f t="shared" si="46"/>
        <v>27584.412686016869</v>
      </c>
      <c r="H331" s="53">
        <f t="shared" si="47"/>
        <v>2158.9790337283503</v>
      </c>
      <c r="I331" s="22">
        <v>37357.699999999997</v>
      </c>
      <c r="J331" s="23">
        <v>0.25600000000000001</v>
      </c>
      <c r="K331" s="73">
        <f t="shared" si="48"/>
        <v>34989.299999999996</v>
      </c>
      <c r="L331" s="24">
        <v>2368.4</v>
      </c>
      <c r="M331" s="25">
        <v>9.7000000000000003E-2</v>
      </c>
      <c r="N331" s="26">
        <v>70108</v>
      </c>
      <c r="O331" s="55">
        <f t="shared" si="49"/>
        <v>38179.5694</v>
      </c>
      <c r="P331" s="70">
        <f t="shared" si="50"/>
        <v>329</v>
      </c>
      <c r="Q331" s="53">
        <f t="shared" si="51"/>
        <v>34989.299999999996</v>
      </c>
      <c r="R331" s="53">
        <f t="shared" si="52"/>
        <v>3190.2694000000047</v>
      </c>
      <c r="S331" s="71">
        <f t="shared" si="53"/>
        <v>0.34701460901874875</v>
      </c>
    </row>
    <row r="332" spans="1:19" x14ac:dyDescent="0.3">
      <c r="A332" s="16">
        <v>315</v>
      </c>
      <c r="B332" s="12">
        <v>330</v>
      </c>
      <c r="C332" s="13" t="s">
        <v>370</v>
      </c>
      <c r="D332" s="14" t="s">
        <v>9</v>
      </c>
      <c r="E332" s="15">
        <v>14000</v>
      </c>
      <c r="F332" s="55">
        <f t="shared" si="45"/>
        <v>36761.105626850942</v>
      </c>
      <c r="G332" s="53">
        <f t="shared" si="46"/>
        <v>36644.461791234506</v>
      </c>
      <c r="H332" s="53">
        <f t="shared" si="47"/>
        <v>116.64383561643837</v>
      </c>
      <c r="I332" s="22">
        <v>37239</v>
      </c>
      <c r="J332" s="23">
        <v>1.2999999999999999E-2</v>
      </c>
      <c r="K332" s="73">
        <f t="shared" si="48"/>
        <v>36898.400000000001</v>
      </c>
      <c r="L332" s="24">
        <v>340.6</v>
      </c>
      <c r="M332" s="25">
        <v>1.92</v>
      </c>
      <c r="N332" s="26">
        <v>12986.6</v>
      </c>
      <c r="O332" s="55">
        <f t="shared" si="49"/>
        <v>38058.258000000002</v>
      </c>
      <c r="P332" s="70">
        <f t="shared" si="50"/>
        <v>330</v>
      </c>
      <c r="Q332" s="53">
        <f t="shared" si="51"/>
        <v>36898.400000000001</v>
      </c>
      <c r="R332" s="53">
        <f t="shared" si="52"/>
        <v>1159.8580000000002</v>
      </c>
      <c r="S332" s="71">
        <f t="shared" si="53"/>
        <v>2.405337639459777</v>
      </c>
    </row>
    <row r="333" spans="1:19" x14ac:dyDescent="0.3">
      <c r="A333" s="16">
        <v>282</v>
      </c>
      <c r="B333" s="12">
        <v>331</v>
      </c>
      <c r="C333" s="13" t="s">
        <v>371</v>
      </c>
      <c r="D333" s="14" t="s">
        <v>215</v>
      </c>
      <c r="E333" s="15">
        <v>30000</v>
      </c>
      <c r="F333" s="55">
        <f t="shared" si="45"/>
        <v>39481.063829787236</v>
      </c>
      <c r="G333" s="53">
        <f t="shared" si="46"/>
        <v>38449.926105236336</v>
      </c>
      <c r="H333" s="53">
        <f t="shared" si="47"/>
        <v>1031.1377245508982</v>
      </c>
      <c r="I333" s="22">
        <v>37112.199999999997</v>
      </c>
      <c r="J333" s="23">
        <v>-0.06</v>
      </c>
      <c r="K333" s="73">
        <f t="shared" si="48"/>
        <v>36079</v>
      </c>
      <c r="L333" s="24">
        <v>1033.2</v>
      </c>
      <c r="M333" s="25">
        <v>2E-3</v>
      </c>
      <c r="N333" s="26">
        <v>331211.90000000002</v>
      </c>
      <c r="O333" s="55">
        <f t="shared" si="49"/>
        <v>37928.668399999995</v>
      </c>
      <c r="P333" s="70">
        <f t="shared" si="50"/>
        <v>331</v>
      </c>
      <c r="Q333" s="53">
        <f t="shared" si="51"/>
        <v>36079</v>
      </c>
      <c r="R333" s="53">
        <f t="shared" si="52"/>
        <v>1849.668399999995</v>
      </c>
      <c r="S333" s="71">
        <f t="shared" si="53"/>
        <v>0.79023267518388984</v>
      </c>
    </row>
    <row r="334" spans="1:19" x14ac:dyDescent="0.3">
      <c r="A334" s="16">
        <v>257</v>
      </c>
      <c r="B334" s="12">
        <v>332</v>
      </c>
      <c r="C334" s="13" t="s">
        <v>372</v>
      </c>
      <c r="D334" s="14" t="s">
        <v>34</v>
      </c>
      <c r="E334" s="15">
        <v>14943</v>
      </c>
      <c r="F334" s="55">
        <f t="shared" si="45"/>
        <v>42485.091743119265</v>
      </c>
      <c r="G334" s="53">
        <f t="shared" si="46"/>
        <v>42087.158926581797</v>
      </c>
      <c r="H334" s="53">
        <f t="shared" si="47"/>
        <v>397.93281653746772</v>
      </c>
      <c r="I334" s="22">
        <v>37047</v>
      </c>
      <c r="J334" s="23">
        <v>-0.128</v>
      </c>
      <c r="K334" s="73">
        <f t="shared" si="48"/>
        <v>36585</v>
      </c>
      <c r="L334" s="24">
        <v>462</v>
      </c>
      <c r="M334" s="25">
        <v>0.161</v>
      </c>
      <c r="N334" s="26">
        <v>207570</v>
      </c>
      <c r="O334" s="55">
        <f t="shared" si="49"/>
        <v>37862.034</v>
      </c>
      <c r="P334" s="70">
        <f t="shared" si="50"/>
        <v>332</v>
      </c>
      <c r="Q334" s="53">
        <f t="shared" si="51"/>
        <v>36585</v>
      </c>
      <c r="R334" s="53">
        <f t="shared" si="52"/>
        <v>1277.0339999999997</v>
      </c>
      <c r="S334" s="71">
        <f t="shared" si="53"/>
        <v>1.7641428571428563</v>
      </c>
    </row>
    <row r="335" spans="1:19" x14ac:dyDescent="0.3">
      <c r="A335" s="16">
        <v>427</v>
      </c>
      <c r="B335" s="12">
        <v>333</v>
      </c>
      <c r="C335" s="13" t="s">
        <v>373</v>
      </c>
      <c r="D335" s="14" t="s">
        <v>11</v>
      </c>
      <c r="E335" s="15">
        <v>130455</v>
      </c>
      <c r="F335" s="55">
        <f t="shared" si="45"/>
        <v>27801.951951951949</v>
      </c>
      <c r="G335" s="53">
        <f t="shared" si="46"/>
        <v>27178.753684089283</v>
      </c>
      <c r="H335" s="53">
        <f t="shared" si="47"/>
        <v>623.19826786266617</v>
      </c>
      <c r="I335" s="22">
        <v>37032.199999999997</v>
      </c>
      <c r="J335" s="23">
        <v>0.33200000000000002</v>
      </c>
      <c r="K335" s="73">
        <f t="shared" si="48"/>
        <v>35017.399999999994</v>
      </c>
      <c r="L335" s="24">
        <v>2014.8</v>
      </c>
      <c r="M335" s="25">
        <v>2.2330000000000001</v>
      </c>
      <c r="N335" s="26">
        <v>29052.7</v>
      </c>
      <c r="O335" s="55">
        <f t="shared" si="49"/>
        <v>37846.9084</v>
      </c>
      <c r="P335" s="70">
        <f t="shared" si="50"/>
        <v>333</v>
      </c>
      <c r="Q335" s="53">
        <f t="shared" si="51"/>
        <v>35017.399999999994</v>
      </c>
      <c r="R335" s="53">
        <f t="shared" si="52"/>
        <v>2829.5084000000061</v>
      </c>
      <c r="S335" s="71">
        <f t="shared" si="53"/>
        <v>0.40436192177883967</v>
      </c>
    </row>
    <row r="336" spans="1:19" x14ac:dyDescent="0.3">
      <c r="A336" s="16">
        <v>311</v>
      </c>
      <c r="B336" s="12">
        <v>334</v>
      </c>
      <c r="C336" s="13" t="s">
        <v>374</v>
      </c>
      <c r="D336" s="14" t="s">
        <v>26</v>
      </c>
      <c r="E336" s="15">
        <v>80744</v>
      </c>
      <c r="F336" s="55">
        <f t="shared" si="45"/>
        <v>36894.182547642929</v>
      </c>
      <c r="G336" s="53" t="e">
        <f t="shared" si="46"/>
        <v>#VALUE!</v>
      </c>
      <c r="H336" s="53" t="e">
        <f t="shared" si="47"/>
        <v>#VALUE!</v>
      </c>
      <c r="I336" s="22">
        <v>36783.5</v>
      </c>
      <c r="J336" s="23">
        <v>-3.0000000000000001E-3</v>
      </c>
      <c r="K336" s="73">
        <f t="shared" si="48"/>
        <v>35869.4</v>
      </c>
      <c r="L336" s="24">
        <v>914.1</v>
      </c>
      <c r="M336" s="25" t="s">
        <v>15</v>
      </c>
      <c r="N336" s="26">
        <v>46469</v>
      </c>
      <c r="O336" s="55">
        <f t="shared" si="49"/>
        <v>37592.737000000001</v>
      </c>
      <c r="P336" s="70">
        <f t="shared" si="50"/>
        <v>334</v>
      </c>
      <c r="Q336" s="53">
        <f t="shared" si="51"/>
        <v>35869.4</v>
      </c>
      <c r="R336" s="53">
        <f t="shared" si="52"/>
        <v>1723.3369999999995</v>
      </c>
      <c r="S336" s="71">
        <f t="shared" si="53"/>
        <v>0.88528279181708724</v>
      </c>
    </row>
    <row r="337" spans="1:19" x14ac:dyDescent="0.3">
      <c r="A337" s="16">
        <v>442</v>
      </c>
      <c r="B337" s="12">
        <v>335</v>
      </c>
      <c r="C337" s="13" t="s">
        <v>375</v>
      </c>
      <c r="D337" s="14" t="s">
        <v>32</v>
      </c>
      <c r="E337" s="15">
        <v>33000</v>
      </c>
      <c r="F337" s="55">
        <f t="shared" si="45"/>
        <v>26639.927536231884</v>
      </c>
      <c r="G337" s="53">
        <f t="shared" si="46"/>
        <v>17222.994202898553</v>
      </c>
      <c r="H337" s="53">
        <f t="shared" si="47"/>
        <v>9416.9333333333325</v>
      </c>
      <c r="I337" s="22">
        <v>36763.1</v>
      </c>
      <c r="J337" s="23">
        <v>0.38</v>
      </c>
      <c r="K337" s="73">
        <f t="shared" si="48"/>
        <v>22637.699999999997</v>
      </c>
      <c r="L337" s="24">
        <v>14125.4</v>
      </c>
      <c r="M337" s="25">
        <v>0.5</v>
      </c>
      <c r="N337" s="26">
        <v>57056.9</v>
      </c>
      <c r="O337" s="55">
        <f t="shared" si="49"/>
        <v>37571.888200000001</v>
      </c>
      <c r="P337" s="70">
        <f t="shared" si="50"/>
        <v>335</v>
      </c>
      <c r="Q337" s="53">
        <f t="shared" si="51"/>
        <v>22637.699999999997</v>
      </c>
      <c r="R337" s="53">
        <f t="shared" si="52"/>
        <v>14934.188200000004</v>
      </c>
      <c r="S337" s="71">
        <f t="shared" si="53"/>
        <v>5.7257720135359319E-2</v>
      </c>
    </row>
    <row r="338" spans="1:19" x14ac:dyDescent="0.3">
      <c r="A338" s="16">
        <v>325</v>
      </c>
      <c r="B338" s="12">
        <v>336</v>
      </c>
      <c r="C338" s="13" t="s">
        <v>376</v>
      </c>
      <c r="D338" s="14" t="s">
        <v>98</v>
      </c>
      <c r="E338" s="15">
        <v>70270</v>
      </c>
      <c r="F338" s="55">
        <f t="shared" si="45"/>
        <v>35696.498054474709</v>
      </c>
      <c r="G338" s="53">
        <f t="shared" si="46"/>
        <v>30190.880076946618</v>
      </c>
      <c r="H338" s="53">
        <f t="shared" si="47"/>
        <v>5505.6179775280898</v>
      </c>
      <c r="I338" s="22">
        <v>36696</v>
      </c>
      <c r="J338" s="23">
        <v>2.8000000000000001E-2</v>
      </c>
      <c r="K338" s="73">
        <f t="shared" si="48"/>
        <v>29836</v>
      </c>
      <c r="L338" s="24">
        <v>6860</v>
      </c>
      <c r="M338" s="25">
        <v>0.246</v>
      </c>
      <c r="N338" s="26">
        <v>88190</v>
      </c>
      <c r="O338" s="55">
        <f t="shared" si="49"/>
        <v>37503.311999999998</v>
      </c>
      <c r="P338" s="70">
        <f t="shared" si="50"/>
        <v>336</v>
      </c>
      <c r="Q338" s="53">
        <f t="shared" si="51"/>
        <v>29836</v>
      </c>
      <c r="R338" s="53">
        <f t="shared" si="52"/>
        <v>7667.3119999999981</v>
      </c>
      <c r="S338" s="71">
        <f t="shared" si="53"/>
        <v>0.11768396501457698</v>
      </c>
    </row>
    <row r="339" spans="1:19" x14ac:dyDescent="0.3">
      <c r="A339" s="16">
        <v>403</v>
      </c>
      <c r="B339" s="12">
        <v>337</v>
      </c>
      <c r="C339" s="13" t="s">
        <v>377</v>
      </c>
      <c r="D339" s="14" t="s">
        <v>9</v>
      </c>
      <c r="E339" s="15">
        <v>7000</v>
      </c>
      <c r="F339" s="55">
        <f t="shared" si="45"/>
        <v>29250.760608486784</v>
      </c>
      <c r="G339" s="53">
        <f t="shared" si="46"/>
        <v>26452.370266434471</v>
      </c>
      <c r="H339" s="53">
        <f t="shared" si="47"/>
        <v>2798.3903420523134</v>
      </c>
      <c r="I339" s="22">
        <v>36534.199999999997</v>
      </c>
      <c r="J339" s="23">
        <v>0.249</v>
      </c>
      <c r="K339" s="73">
        <f t="shared" si="48"/>
        <v>32361.799999999996</v>
      </c>
      <c r="L339" s="24">
        <v>4172.3999999999996</v>
      </c>
      <c r="M339" s="25">
        <v>0.49099999999999999</v>
      </c>
      <c r="N339" s="26">
        <v>56969.8</v>
      </c>
      <c r="O339" s="55">
        <f t="shared" si="49"/>
        <v>37337.952399999995</v>
      </c>
      <c r="P339" s="70">
        <f t="shared" si="50"/>
        <v>337</v>
      </c>
      <c r="Q339" s="53">
        <f t="shared" si="51"/>
        <v>32361.799999999996</v>
      </c>
      <c r="R339" s="53">
        <f t="shared" si="52"/>
        <v>4976.152399999999</v>
      </c>
      <c r="S339" s="71">
        <f t="shared" si="53"/>
        <v>0.19263550953887437</v>
      </c>
    </row>
    <row r="340" spans="1:19" x14ac:dyDescent="0.3">
      <c r="A340" s="16">
        <v>375</v>
      </c>
      <c r="B340" s="12">
        <v>338</v>
      </c>
      <c r="C340" s="13" t="s">
        <v>378</v>
      </c>
      <c r="D340" s="14" t="s">
        <v>11</v>
      </c>
      <c r="E340" s="15">
        <v>10350</v>
      </c>
      <c r="F340" s="55">
        <f t="shared" si="45"/>
        <v>31687.239583333332</v>
      </c>
      <c r="G340" s="53">
        <f t="shared" si="46"/>
        <v>31540.046082594781</v>
      </c>
      <c r="H340" s="53">
        <f t="shared" si="47"/>
        <v>147.19350073855244</v>
      </c>
      <c r="I340" s="22">
        <v>36503.699999999997</v>
      </c>
      <c r="J340" s="23">
        <v>0.152</v>
      </c>
      <c r="K340" s="73">
        <f t="shared" si="48"/>
        <v>36304.399999999994</v>
      </c>
      <c r="L340" s="24">
        <v>199.3</v>
      </c>
      <c r="M340" s="25">
        <v>0.35399999999999998</v>
      </c>
      <c r="N340" s="26">
        <v>16891.8</v>
      </c>
      <c r="O340" s="55">
        <f t="shared" si="49"/>
        <v>37306.7814</v>
      </c>
      <c r="P340" s="70">
        <f t="shared" si="50"/>
        <v>338</v>
      </c>
      <c r="Q340" s="53">
        <f t="shared" si="51"/>
        <v>36304.399999999994</v>
      </c>
      <c r="R340" s="53">
        <f t="shared" si="52"/>
        <v>1002.3814000000057</v>
      </c>
      <c r="S340" s="71">
        <f t="shared" si="53"/>
        <v>4.0295102860010319</v>
      </c>
    </row>
    <row r="341" spans="1:19" x14ac:dyDescent="0.3">
      <c r="A341" s="16">
        <v>329</v>
      </c>
      <c r="B341" s="12">
        <v>339</v>
      </c>
      <c r="C341" s="13" t="s">
        <v>379</v>
      </c>
      <c r="D341" s="14" t="s">
        <v>26</v>
      </c>
      <c r="E341" s="15">
        <v>119732</v>
      </c>
      <c r="F341" s="55">
        <f t="shared" si="45"/>
        <v>35266.634429400387</v>
      </c>
      <c r="G341" s="53">
        <f t="shared" si="46"/>
        <v>34052.453500305033</v>
      </c>
      <c r="H341" s="53">
        <f t="shared" si="47"/>
        <v>1214.1809290953545</v>
      </c>
      <c r="I341" s="22">
        <v>36465.699999999997</v>
      </c>
      <c r="J341" s="23">
        <v>3.4000000000000002E-2</v>
      </c>
      <c r="K341" s="73">
        <f t="shared" si="48"/>
        <v>35472.5</v>
      </c>
      <c r="L341" s="24">
        <v>993.2</v>
      </c>
      <c r="M341" s="25">
        <v>-0.182</v>
      </c>
      <c r="N341" s="26">
        <v>33901.5</v>
      </c>
      <c r="O341" s="55">
        <f t="shared" si="49"/>
        <v>37267.945399999997</v>
      </c>
      <c r="P341" s="70">
        <f t="shared" si="50"/>
        <v>339</v>
      </c>
      <c r="Q341" s="53">
        <f t="shared" si="51"/>
        <v>35472.5</v>
      </c>
      <c r="R341" s="53">
        <f t="shared" si="52"/>
        <v>1795.4453999999969</v>
      </c>
      <c r="S341" s="71">
        <f t="shared" si="53"/>
        <v>0.80773801852597338</v>
      </c>
    </row>
    <row r="342" spans="1:19" x14ac:dyDescent="0.3">
      <c r="A342" s="16">
        <v>364</v>
      </c>
      <c r="B342" s="12">
        <v>340</v>
      </c>
      <c r="C342" s="13" t="s">
        <v>380</v>
      </c>
      <c r="D342" s="14" t="s">
        <v>11</v>
      </c>
      <c r="E342" s="15">
        <v>31290</v>
      </c>
      <c r="F342" s="55">
        <f t="shared" si="45"/>
        <v>32565.594280607686</v>
      </c>
      <c r="G342" s="53">
        <f t="shared" si="46"/>
        <v>31503.54882606223</v>
      </c>
      <c r="H342" s="53">
        <f t="shared" si="47"/>
        <v>1062.0454545454545</v>
      </c>
      <c r="I342" s="22">
        <v>36440.9</v>
      </c>
      <c r="J342" s="23">
        <v>0.11899999999999999</v>
      </c>
      <c r="K342" s="73">
        <f t="shared" si="48"/>
        <v>34571.700000000004</v>
      </c>
      <c r="L342" s="24">
        <v>1869.2</v>
      </c>
      <c r="M342" s="25">
        <v>0.76</v>
      </c>
      <c r="N342" s="26">
        <v>33173.699999999997</v>
      </c>
      <c r="O342" s="55">
        <f t="shared" si="49"/>
        <v>37242.599800000004</v>
      </c>
      <c r="P342" s="70">
        <f t="shared" si="50"/>
        <v>340</v>
      </c>
      <c r="Q342" s="53">
        <f t="shared" si="51"/>
        <v>34571.700000000004</v>
      </c>
      <c r="R342" s="53">
        <f t="shared" si="52"/>
        <v>2670.8997999999992</v>
      </c>
      <c r="S342" s="71">
        <f t="shared" si="53"/>
        <v>0.42889995720094115</v>
      </c>
    </row>
    <row r="343" spans="1:19" x14ac:dyDescent="0.3">
      <c r="A343" s="16">
        <v>340</v>
      </c>
      <c r="B343" s="12">
        <v>341</v>
      </c>
      <c r="C343" s="13" t="s">
        <v>381</v>
      </c>
      <c r="D343" s="14" t="s">
        <v>9</v>
      </c>
      <c r="E343" s="15">
        <v>73100</v>
      </c>
      <c r="F343" s="55">
        <f t="shared" si="45"/>
        <v>34336.792452830188</v>
      </c>
      <c r="G343" s="53">
        <f t="shared" si="46"/>
        <v>30097.757365110891</v>
      </c>
      <c r="H343" s="53">
        <f t="shared" si="47"/>
        <v>4239.0350877192986</v>
      </c>
      <c r="I343" s="22">
        <v>36397</v>
      </c>
      <c r="J343" s="23">
        <v>0.06</v>
      </c>
      <c r="K343" s="73">
        <f t="shared" si="48"/>
        <v>34464</v>
      </c>
      <c r="L343" s="24">
        <v>1933</v>
      </c>
      <c r="M343" s="25">
        <v>-0.54400000000000004</v>
      </c>
      <c r="N343" s="26">
        <v>22536</v>
      </c>
      <c r="O343" s="55">
        <f t="shared" si="49"/>
        <v>37197.734000000004</v>
      </c>
      <c r="P343" s="70">
        <f t="shared" si="50"/>
        <v>341</v>
      </c>
      <c r="Q343" s="53">
        <f t="shared" si="51"/>
        <v>34464</v>
      </c>
      <c r="R343" s="53">
        <f t="shared" si="52"/>
        <v>2733.734000000004</v>
      </c>
      <c r="S343" s="71">
        <f t="shared" si="53"/>
        <v>0.41424418003104191</v>
      </c>
    </row>
    <row r="344" spans="1:19" x14ac:dyDescent="0.3">
      <c r="A344" s="16">
        <v>334</v>
      </c>
      <c r="B344" s="12">
        <v>342</v>
      </c>
      <c r="C344" s="13" t="s">
        <v>382</v>
      </c>
      <c r="D344" s="14" t="s">
        <v>9</v>
      </c>
      <c r="E344" s="15">
        <v>202000</v>
      </c>
      <c r="F344" s="55">
        <f t="shared" si="45"/>
        <v>34828.42105263158</v>
      </c>
      <c r="G344" s="53">
        <f t="shared" si="46"/>
        <v>32536.601995846209</v>
      </c>
      <c r="H344" s="53">
        <f t="shared" si="47"/>
        <v>2291.8190567853703</v>
      </c>
      <c r="I344" s="22">
        <v>36395.699999999997</v>
      </c>
      <c r="J344" s="23">
        <v>4.4999999999999998E-2</v>
      </c>
      <c r="K344" s="73">
        <f t="shared" si="48"/>
        <v>34014.5</v>
      </c>
      <c r="L344" s="24">
        <v>2381.1999999999998</v>
      </c>
      <c r="M344" s="25">
        <v>3.9E-2</v>
      </c>
      <c r="N344" s="26">
        <v>18982.5</v>
      </c>
      <c r="O344" s="55">
        <f t="shared" si="49"/>
        <v>37196.405399999996</v>
      </c>
      <c r="P344" s="70">
        <f t="shared" si="50"/>
        <v>342</v>
      </c>
      <c r="Q344" s="53">
        <f t="shared" si="51"/>
        <v>34014.5</v>
      </c>
      <c r="R344" s="53">
        <f t="shared" si="52"/>
        <v>3181.905399999996</v>
      </c>
      <c r="S344" s="71">
        <f t="shared" si="53"/>
        <v>0.33626129682512862</v>
      </c>
    </row>
    <row r="345" spans="1:19" x14ac:dyDescent="0.3">
      <c r="A345" s="16">
        <v>383</v>
      </c>
      <c r="B345" s="12">
        <v>343</v>
      </c>
      <c r="C345" s="13" t="s">
        <v>383</v>
      </c>
      <c r="D345" s="14" t="s">
        <v>9</v>
      </c>
      <c r="E345" s="15">
        <v>105600</v>
      </c>
      <c r="F345" s="55">
        <f t="shared" si="45"/>
        <v>30960.650128314799</v>
      </c>
      <c r="G345" s="53">
        <f t="shared" si="46"/>
        <v>28049.4229742678</v>
      </c>
      <c r="H345" s="53">
        <f t="shared" si="47"/>
        <v>2911.2271540469974</v>
      </c>
      <c r="I345" s="22">
        <v>36193</v>
      </c>
      <c r="J345" s="23">
        <v>0.16900000000000001</v>
      </c>
      <c r="K345" s="73">
        <f t="shared" si="48"/>
        <v>32848</v>
      </c>
      <c r="L345" s="24">
        <v>3345</v>
      </c>
      <c r="M345" s="25">
        <v>0.14899999999999999</v>
      </c>
      <c r="N345" s="26">
        <v>45408</v>
      </c>
      <c r="O345" s="55">
        <f t="shared" si="49"/>
        <v>36989.245999999999</v>
      </c>
      <c r="P345" s="70">
        <f t="shared" si="50"/>
        <v>343</v>
      </c>
      <c r="Q345" s="53">
        <f t="shared" si="51"/>
        <v>32848</v>
      </c>
      <c r="R345" s="53">
        <f t="shared" si="52"/>
        <v>4141.2459999999992</v>
      </c>
      <c r="S345" s="71">
        <f t="shared" si="53"/>
        <v>0.23804065769805655</v>
      </c>
    </row>
    <row r="346" spans="1:19" x14ac:dyDescent="0.3">
      <c r="A346" s="16">
        <v>356</v>
      </c>
      <c r="B346" s="12">
        <v>344</v>
      </c>
      <c r="C346" s="13" t="s">
        <v>384</v>
      </c>
      <c r="D346" s="14" t="s">
        <v>9</v>
      </c>
      <c r="E346" s="15">
        <v>33383</v>
      </c>
      <c r="F346" s="55">
        <f t="shared" si="45"/>
        <v>33536.812674743713</v>
      </c>
      <c r="G346" s="53">
        <f t="shared" si="46"/>
        <v>29765.705732905062</v>
      </c>
      <c r="H346" s="53">
        <f t="shared" si="47"/>
        <v>3771.1069418386496</v>
      </c>
      <c r="I346" s="22">
        <v>35985</v>
      </c>
      <c r="J346" s="23">
        <v>7.2999999999999995E-2</v>
      </c>
      <c r="K346" s="73">
        <f t="shared" si="48"/>
        <v>33975</v>
      </c>
      <c r="L346" s="24">
        <v>2010</v>
      </c>
      <c r="M346" s="25">
        <v>-0.46700000000000003</v>
      </c>
      <c r="N346" s="26">
        <v>119666</v>
      </c>
      <c r="O346" s="55">
        <f t="shared" si="49"/>
        <v>36776.67</v>
      </c>
      <c r="P346" s="70">
        <f t="shared" si="50"/>
        <v>344</v>
      </c>
      <c r="Q346" s="53">
        <f t="shared" si="51"/>
        <v>33975</v>
      </c>
      <c r="R346" s="53">
        <f t="shared" si="52"/>
        <v>2801.6699999999983</v>
      </c>
      <c r="S346" s="71">
        <f t="shared" si="53"/>
        <v>0.39386567164179015</v>
      </c>
    </row>
    <row r="347" spans="1:19" x14ac:dyDescent="0.3">
      <c r="A347" s="16">
        <v>317</v>
      </c>
      <c r="B347" s="12">
        <v>345</v>
      </c>
      <c r="C347" s="13" t="s">
        <v>385</v>
      </c>
      <c r="D347" s="14" t="s">
        <v>26</v>
      </c>
      <c r="E347" s="15">
        <v>195056</v>
      </c>
      <c r="F347" s="55">
        <f t="shared" si="45"/>
        <v>36378.963414634149</v>
      </c>
      <c r="G347" s="53">
        <f t="shared" si="46"/>
        <v>34221.093480609641</v>
      </c>
      <c r="H347" s="53">
        <f t="shared" si="47"/>
        <v>2157.8699340245053</v>
      </c>
      <c r="I347" s="22">
        <v>35796.9</v>
      </c>
      <c r="J347" s="23">
        <v>-1.6E-2</v>
      </c>
      <c r="K347" s="73">
        <f t="shared" si="48"/>
        <v>33507.4</v>
      </c>
      <c r="L347" s="24">
        <v>2289.5</v>
      </c>
      <c r="M347" s="25">
        <v>6.0999999999999999E-2</v>
      </c>
      <c r="N347" s="26">
        <v>44662.400000000001</v>
      </c>
      <c r="O347" s="55">
        <f t="shared" si="49"/>
        <v>36584.431800000006</v>
      </c>
      <c r="P347" s="70">
        <f t="shared" si="50"/>
        <v>345</v>
      </c>
      <c r="Q347" s="53">
        <f t="shared" si="51"/>
        <v>33507.4</v>
      </c>
      <c r="R347" s="53">
        <f t="shared" si="52"/>
        <v>3077.0318000000043</v>
      </c>
      <c r="S347" s="71">
        <f t="shared" si="53"/>
        <v>0.34397545315571271</v>
      </c>
    </row>
    <row r="348" spans="1:19" x14ac:dyDescent="0.3">
      <c r="A348" s="16">
        <v>345</v>
      </c>
      <c r="B348" s="12">
        <v>346</v>
      </c>
      <c r="C348" s="13" t="s">
        <v>386</v>
      </c>
      <c r="D348" s="14" t="s">
        <v>215</v>
      </c>
      <c r="E348" s="15">
        <v>12000</v>
      </c>
      <c r="F348" s="55">
        <f t="shared" si="45"/>
        <v>34211.281070745696</v>
      </c>
      <c r="G348" s="53">
        <f t="shared" si="46"/>
        <v>32007.415857663436</v>
      </c>
      <c r="H348" s="53">
        <f t="shared" si="47"/>
        <v>2203.8652130822597</v>
      </c>
      <c r="I348" s="22">
        <v>35785</v>
      </c>
      <c r="J348" s="23">
        <v>4.5999999999999999E-2</v>
      </c>
      <c r="K348" s="73">
        <f t="shared" si="48"/>
        <v>33561.300000000003</v>
      </c>
      <c r="L348" s="24">
        <v>2223.6999999999998</v>
      </c>
      <c r="M348" s="25">
        <v>8.9999999999999993E-3</v>
      </c>
      <c r="N348" s="26">
        <v>122221</v>
      </c>
      <c r="O348" s="55">
        <f t="shared" si="49"/>
        <v>36572.270000000004</v>
      </c>
      <c r="P348" s="70">
        <f t="shared" si="50"/>
        <v>346</v>
      </c>
      <c r="Q348" s="53">
        <f t="shared" si="51"/>
        <v>33561.300000000003</v>
      </c>
      <c r="R348" s="53">
        <f t="shared" si="52"/>
        <v>3010.9700000000012</v>
      </c>
      <c r="S348" s="71">
        <f t="shared" si="53"/>
        <v>0.35403606601609994</v>
      </c>
    </row>
    <row r="349" spans="1:19" x14ac:dyDescent="0.3">
      <c r="A349" s="16">
        <v>359</v>
      </c>
      <c r="B349" s="12">
        <v>347</v>
      </c>
      <c r="C349" s="13" t="s">
        <v>387</v>
      </c>
      <c r="D349" s="14" t="s">
        <v>11</v>
      </c>
      <c r="E349" s="15">
        <v>112859</v>
      </c>
      <c r="F349" s="55">
        <f t="shared" si="45"/>
        <v>33198.234200743493</v>
      </c>
      <c r="G349" s="53" t="e">
        <f t="shared" si="46"/>
        <v>#VALUE!</v>
      </c>
      <c r="H349" s="53" t="e">
        <f t="shared" si="47"/>
        <v>#VALUE!</v>
      </c>
      <c r="I349" s="22">
        <v>35721.300000000003</v>
      </c>
      <c r="J349" s="23">
        <v>7.5999999999999998E-2</v>
      </c>
      <c r="K349" s="73">
        <f t="shared" si="48"/>
        <v>35874.100000000006</v>
      </c>
      <c r="L349" s="24">
        <v>-152.80000000000001</v>
      </c>
      <c r="M349" s="25" t="s">
        <v>15</v>
      </c>
      <c r="N349" s="26">
        <v>33772.300000000003</v>
      </c>
      <c r="O349" s="55">
        <f t="shared" si="49"/>
        <v>36507.168600000005</v>
      </c>
      <c r="P349" s="70">
        <f t="shared" si="50"/>
        <v>347</v>
      </c>
      <c r="Q349" s="53">
        <f t="shared" si="51"/>
        <v>35874.100000000006</v>
      </c>
      <c r="R349" s="53">
        <f t="shared" si="52"/>
        <v>633.0685999999987</v>
      </c>
      <c r="S349" s="71">
        <f t="shared" si="53"/>
        <v>5.1431191099476345</v>
      </c>
    </row>
    <row r="350" spans="1:19" x14ac:dyDescent="0.3">
      <c r="A350" s="16">
        <v>254</v>
      </c>
      <c r="B350" s="12">
        <v>348</v>
      </c>
      <c r="C350" s="13" t="s">
        <v>388</v>
      </c>
      <c r="D350" s="14" t="s">
        <v>24</v>
      </c>
      <c r="E350" s="15">
        <v>43302</v>
      </c>
      <c r="F350" s="55">
        <f t="shared" si="45"/>
        <v>42810.07194244604</v>
      </c>
      <c r="G350" s="53">
        <f t="shared" si="46"/>
        <v>38387.164965701857</v>
      </c>
      <c r="H350" s="53">
        <f t="shared" si="47"/>
        <v>4422.9069767441861</v>
      </c>
      <c r="I350" s="22">
        <v>35703.599999999999</v>
      </c>
      <c r="J350" s="23">
        <v>-0.16600000000000001</v>
      </c>
      <c r="K350" s="73">
        <f t="shared" si="48"/>
        <v>31899.899999999998</v>
      </c>
      <c r="L350" s="24">
        <v>3803.7</v>
      </c>
      <c r="M350" s="25">
        <v>-0.14000000000000001</v>
      </c>
      <c r="N350" s="26">
        <v>62092.3</v>
      </c>
      <c r="O350" s="55">
        <f t="shared" si="49"/>
        <v>36489.0792</v>
      </c>
      <c r="P350" s="70">
        <f t="shared" si="50"/>
        <v>348</v>
      </c>
      <c r="Q350" s="53">
        <f t="shared" si="51"/>
        <v>31899.899999999998</v>
      </c>
      <c r="R350" s="53">
        <f t="shared" si="52"/>
        <v>4589.1792000000023</v>
      </c>
      <c r="S350" s="71">
        <f t="shared" si="53"/>
        <v>0.20650398296395681</v>
      </c>
    </row>
    <row r="351" spans="1:19" x14ac:dyDescent="0.3">
      <c r="A351" s="16">
        <v>313</v>
      </c>
      <c r="B351" s="12">
        <v>349</v>
      </c>
      <c r="C351" s="13" t="s">
        <v>389</v>
      </c>
      <c r="D351" s="14" t="s">
        <v>26</v>
      </c>
      <c r="E351" s="15">
        <v>132138</v>
      </c>
      <c r="F351" s="55">
        <f t="shared" si="45"/>
        <v>36979.149377593363</v>
      </c>
      <c r="G351" s="53">
        <f t="shared" si="46"/>
        <v>35450.624256037445</v>
      </c>
      <c r="H351" s="53">
        <f t="shared" si="47"/>
        <v>1528.5251215559158</v>
      </c>
      <c r="I351" s="22">
        <v>35647.9</v>
      </c>
      <c r="J351" s="23">
        <v>-3.5999999999999997E-2</v>
      </c>
      <c r="K351" s="73">
        <f t="shared" si="48"/>
        <v>34704.800000000003</v>
      </c>
      <c r="L351" s="24">
        <v>943.1</v>
      </c>
      <c r="M351" s="25">
        <v>-0.38300000000000001</v>
      </c>
      <c r="N351" s="26">
        <v>28055</v>
      </c>
      <c r="O351" s="55">
        <f t="shared" si="49"/>
        <v>36432.1538</v>
      </c>
      <c r="P351" s="70">
        <f t="shared" si="50"/>
        <v>349</v>
      </c>
      <c r="Q351" s="53">
        <f t="shared" si="51"/>
        <v>34704.800000000003</v>
      </c>
      <c r="R351" s="53">
        <f t="shared" si="52"/>
        <v>1727.3537999999971</v>
      </c>
      <c r="S351" s="71">
        <f t="shared" si="53"/>
        <v>0.83157014102427851</v>
      </c>
    </row>
    <row r="352" spans="1:19" x14ac:dyDescent="0.3">
      <c r="A352" s="16">
        <v>367</v>
      </c>
      <c r="B352" s="12">
        <v>350</v>
      </c>
      <c r="C352" s="13" t="s">
        <v>390</v>
      </c>
      <c r="D352" s="14" t="s">
        <v>26</v>
      </c>
      <c r="E352" s="15">
        <v>59132</v>
      </c>
      <c r="F352" s="55">
        <f t="shared" si="45"/>
        <v>32129.12885662432</v>
      </c>
      <c r="G352" s="53">
        <f t="shared" si="46"/>
        <v>26914.158796744083</v>
      </c>
      <c r="H352" s="53">
        <f t="shared" si="47"/>
        <v>5214.9700598802383</v>
      </c>
      <c r="I352" s="22">
        <v>35406.300000000003</v>
      </c>
      <c r="J352" s="23">
        <v>0.10199999999999999</v>
      </c>
      <c r="K352" s="73">
        <f t="shared" si="48"/>
        <v>34535.4</v>
      </c>
      <c r="L352" s="24">
        <v>870.9</v>
      </c>
      <c r="M352" s="25">
        <v>-0.83299999999999996</v>
      </c>
      <c r="N352" s="26">
        <v>1814332.9</v>
      </c>
      <c r="O352" s="55">
        <f t="shared" si="49"/>
        <v>36185.238600000004</v>
      </c>
      <c r="P352" s="70">
        <f t="shared" si="50"/>
        <v>350</v>
      </c>
      <c r="Q352" s="53">
        <f t="shared" si="51"/>
        <v>34535.4</v>
      </c>
      <c r="R352" s="53">
        <f t="shared" si="52"/>
        <v>1649.8386000000028</v>
      </c>
      <c r="S352" s="71">
        <f t="shared" si="53"/>
        <v>0.89440647605925228</v>
      </c>
    </row>
    <row r="353" spans="1:19" x14ac:dyDescent="0.3">
      <c r="A353" s="16">
        <v>352</v>
      </c>
      <c r="B353" s="12">
        <v>351</v>
      </c>
      <c r="C353" s="13" t="s">
        <v>391</v>
      </c>
      <c r="D353" s="14" t="s">
        <v>26</v>
      </c>
      <c r="E353" s="15">
        <v>72020</v>
      </c>
      <c r="F353" s="55">
        <f t="shared" si="45"/>
        <v>33605.318138651477</v>
      </c>
      <c r="G353" s="53">
        <f t="shared" si="46"/>
        <v>31694.068138651477</v>
      </c>
      <c r="H353" s="53">
        <f t="shared" si="47"/>
        <v>1911.25</v>
      </c>
      <c r="I353" s="22">
        <v>35386.400000000001</v>
      </c>
      <c r="J353" s="23">
        <v>5.2999999999999999E-2</v>
      </c>
      <c r="K353" s="73">
        <f t="shared" si="48"/>
        <v>33857.4</v>
      </c>
      <c r="L353" s="24">
        <v>1529</v>
      </c>
      <c r="M353" s="25">
        <v>-0.2</v>
      </c>
      <c r="N353" s="26">
        <v>50352.5</v>
      </c>
      <c r="O353" s="55">
        <f t="shared" si="49"/>
        <v>36164.900800000003</v>
      </c>
      <c r="P353" s="70">
        <f t="shared" si="50"/>
        <v>351</v>
      </c>
      <c r="Q353" s="53">
        <f t="shared" si="51"/>
        <v>33857.4</v>
      </c>
      <c r="R353" s="53">
        <f t="shared" si="52"/>
        <v>2307.5008000000016</v>
      </c>
      <c r="S353" s="71">
        <f t="shared" si="53"/>
        <v>0.50915683453237515</v>
      </c>
    </row>
    <row r="354" spans="1:19" x14ac:dyDescent="0.3">
      <c r="A354" s="16">
        <v>374</v>
      </c>
      <c r="B354" s="12">
        <v>352</v>
      </c>
      <c r="C354" s="13" t="s">
        <v>392</v>
      </c>
      <c r="D354" s="14" t="s">
        <v>11</v>
      </c>
      <c r="E354" s="15">
        <v>300000</v>
      </c>
      <c r="F354" s="55">
        <f t="shared" si="45"/>
        <v>31885.662759242558</v>
      </c>
      <c r="G354" s="53">
        <f t="shared" si="46"/>
        <v>27382.223845215409</v>
      </c>
      <c r="H354" s="53">
        <f t="shared" si="47"/>
        <v>4503.4389140271496</v>
      </c>
      <c r="I354" s="22">
        <v>35361.199999999997</v>
      </c>
      <c r="J354" s="23">
        <v>0.109</v>
      </c>
      <c r="K354" s="73">
        <f t="shared" si="48"/>
        <v>30384.899999999998</v>
      </c>
      <c r="L354" s="24">
        <v>4976.3</v>
      </c>
      <c r="M354" s="25">
        <v>0.105</v>
      </c>
      <c r="N354" s="26">
        <v>157392.79999999999</v>
      </c>
      <c r="O354" s="55">
        <f t="shared" si="49"/>
        <v>36139.146399999998</v>
      </c>
      <c r="P354" s="70">
        <f t="shared" si="50"/>
        <v>352</v>
      </c>
      <c r="Q354" s="53">
        <f t="shared" si="51"/>
        <v>30384.899999999998</v>
      </c>
      <c r="R354" s="53">
        <f t="shared" si="52"/>
        <v>5754.2464</v>
      </c>
      <c r="S354" s="71">
        <f t="shared" si="53"/>
        <v>0.15633028555352366</v>
      </c>
    </row>
    <row r="355" spans="1:19" x14ac:dyDescent="0.3">
      <c r="A355" s="16">
        <v>189</v>
      </c>
      <c r="B355" s="12">
        <v>353</v>
      </c>
      <c r="C355" s="13" t="s">
        <v>393</v>
      </c>
      <c r="D355" s="14" t="s">
        <v>21</v>
      </c>
      <c r="E355" s="15">
        <v>64928</v>
      </c>
      <c r="F355" s="55">
        <f t="shared" si="45"/>
        <v>52458.184523809534</v>
      </c>
      <c r="G355" s="53">
        <f t="shared" si="46"/>
        <v>47558.184523809534</v>
      </c>
      <c r="H355" s="53">
        <f t="shared" si="47"/>
        <v>4899.9999999999991</v>
      </c>
      <c r="I355" s="22">
        <v>35251.9</v>
      </c>
      <c r="J355" s="23">
        <v>-0.32800000000000001</v>
      </c>
      <c r="K355" s="73">
        <f t="shared" si="48"/>
        <v>29514</v>
      </c>
      <c r="L355" s="24">
        <v>5737.9</v>
      </c>
      <c r="M355" s="25">
        <v>0.17100000000000001</v>
      </c>
      <c r="N355" s="26">
        <v>1015661.3</v>
      </c>
      <c r="O355" s="55">
        <f t="shared" si="49"/>
        <v>36027.441800000001</v>
      </c>
      <c r="P355" s="70">
        <f t="shared" si="50"/>
        <v>353</v>
      </c>
      <c r="Q355" s="53">
        <f t="shared" si="51"/>
        <v>29514</v>
      </c>
      <c r="R355" s="53">
        <f t="shared" si="52"/>
        <v>6513.4418000000005</v>
      </c>
      <c r="S355" s="71">
        <f t="shared" si="53"/>
        <v>0.13516126108855173</v>
      </c>
    </row>
    <row r="356" spans="1:19" x14ac:dyDescent="0.3">
      <c r="A356" s="16">
        <v>398</v>
      </c>
      <c r="B356" s="12">
        <v>354</v>
      </c>
      <c r="C356" s="13" t="s">
        <v>394</v>
      </c>
      <c r="D356" s="14" t="s">
        <v>26</v>
      </c>
      <c r="E356" s="15">
        <v>9476</v>
      </c>
      <c r="F356" s="55">
        <f t="shared" si="45"/>
        <v>29612.6582278481</v>
      </c>
      <c r="G356" s="53">
        <f t="shared" si="46"/>
        <v>28146.390762778239</v>
      </c>
      <c r="H356" s="53">
        <f t="shared" si="47"/>
        <v>1466.2674650698602</v>
      </c>
      <c r="I356" s="22">
        <v>35091</v>
      </c>
      <c r="J356" s="23">
        <v>0.185</v>
      </c>
      <c r="K356" s="73">
        <f t="shared" si="48"/>
        <v>34356.400000000001</v>
      </c>
      <c r="L356" s="24">
        <v>734.6</v>
      </c>
      <c r="M356" s="25">
        <v>-0.499</v>
      </c>
      <c r="N356" s="26">
        <v>26116.400000000001</v>
      </c>
      <c r="O356" s="55">
        <f t="shared" si="49"/>
        <v>35863.002</v>
      </c>
      <c r="P356" s="70">
        <f t="shared" si="50"/>
        <v>354</v>
      </c>
      <c r="Q356" s="53">
        <f t="shared" si="51"/>
        <v>34356.400000000001</v>
      </c>
      <c r="R356" s="53">
        <f t="shared" si="52"/>
        <v>1506.601999999999</v>
      </c>
      <c r="S356" s="71">
        <f t="shared" si="53"/>
        <v>1.0509147835556751</v>
      </c>
    </row>
    <row r="357" spans="1:19" x14ac:dyDescent="0.3">
      <c r="A357" s="16">
        <v>304</v>
      </c>
      <c r="B357" s="12">
        <v>355</v>
      </c>
      <c r="C357" s="13" t="s">
        <v>395</v>
      </c>
      <c r="D357" s="14" t="s">
        <v>46</v>
      </c>
      <c r="E357" s="15">
        <v>132388</v>
      </c>
      <c r="F357" s="55">
        <f t="shared" si="45"/>
        <v>37710.860215053763</v>
      </c>
      <c r="G357" s="53">
        <f t="shared" si="46"/>
        <v>36934.237449296474</v>
      </c>
      <c r="H357" s="53">
        <f t="shared" si="47"/>
        <v>776.62276575729072</v>
      </c>
      <c r="I357" s="22">
        <v>35071.1</v>
      </c>
      <c r="J357" s="23">
        <v>-7.0000000000000007E-2</v>
      </c>
      <c r="K357" s="73">
        <f t="shared" si="48"/>
        <v>33420</v>
      </c>
      <c r="L357" s="24">
        <v>1651.1</v>
      </c>
      <c r="M357" s="25">
        <v>1.1259999999999999</v>
      </c>
      <c r="N357" s="26">
        <v>238753.3</v>
      </c>
      <c r="O357" s="55">
        <f t="shared" si="49"/>
        <v>35842.664199999999</v>
      </c>
      <c r="P357" s="70">
        <f t="shared" si="50"/>
        <v>355</v>
      </c>
      <c r="Q357" s="53">
        <f t="shared" si="51"/>
        <v>33420</v>
      </c>
      <c r="R357" s="53">
        <f t="shared" si="52"/>
        <v>2422.6641999999993</v>
      </c>
      <c r="S357" s="71">
        <f t="shared" si="53"/>
        <v>0.46730313124583572</v>
      </c>
    </row>
    <row r="358" spans="1:19" x14ac:dyDescent="0.3">
      <c r="A358" s="16">
        <v>358</v>
      </c>
      <c r="B358" s="12">
        <v>356</v>
      </c>
      <c r="C358" s="13" t="s">
        <v>396</v>
      </c>
      <c r="D358" s="14" t="s">
        <v>26</v>
      </c>
      <c r="E358" s="15">
        <v>62083</v>
      </c>
      <c r="F358" s="55">
        <f t="shared" si="45"/>
        <v>32743.580131209001</v>
      </c>
      <c r="G358" s="53">
        <f t="shared" si="46"/>
        <v>31862.109718776246</v>
      </c>
      <c r="H358" s="53">
        <f t="shared" si="47"/>
        <v>881.47041243275555</v>
      </c>
      <c r="I358" s="22">
        <v>34937.4</v>
      </c>
      <c r="J358" s="23">
        <v>6.7000000000000004E-2</v>
      </c>
      <c r="K358" s="73">
        <f t="shared" si="48"/>
        <v>33462.700000000004</v>
      </c>
      <c r="L358" s="24">
        <v>1474.7</v>
      </c>
      <c r="M358" s="25">
        <v>0.67300000000000004</v>
      </c>
      <c r="N358" s="26">
        <v>42551.7</v>
      </c>
      <c r="O358" s="55">
        <f t="shared" si="49"/>
        <v>35706.022799999999</v>
      </c>
      <c r="P358" s="70">
        <f t="shared" si="50"/>
        <v>356</v>
      </c>
      <c r="Q358" s="53">
        <f t="shared" si="51"/>
        <v>33462.700000000004</v>
      </c>
      <c r="R358" s="53">
        <f t="shared" si="52"/>
        <v>2243.3227999999945</v>
      </c>
      <c r="S358" s="71">
        <f t="shared" si="53"/>
        <v>0.52120621143282997</v>
      </c>
    </row>
    <row r="359" spans="1:19" x14ac:dyDescent="0.3">
      <c r="A359" s="16">
        <v>348</v>
      </c>
      <c r="B359" s="12">
        <v>357</v>
      </c>
      <c r="C359" s="13" t="s">
        <v>397</v>
      </c>
      <c r="D359" s="14" t="s">
        <v>26</v>
      </c>
      <c r="E359" s="15">
        <v>67721</v>
      </c>
      <c r="F359" s="55">
        <f t="shared" si="45"/>
        <v>33900.87378640777</v>
      </c>
      <c r="G359" s="53">
        <f t="shared" si="46"/>
        <v>31953.651564185548</v>
      </c>
      <c r="H359" s="53">
        <f t="shared" si="47"/>
        <v>1947.2222222222219</v>
      </c>
      <c r="I359" s="22">
        <v>34917.9</v>
      </c>
      <c r="J359" s="23">
        <v>0.03</v>
      </c>
      <c r="K359" s="73">
        <f t="shared" si="48"/>
        <v>33305.599999999999</v>
      </c>
      <c r="L359" s="24">
        <v>1612.3</v>
      </c>
      <c r="M359" s="25">
        <v>-0.17199999999999999</v>
      </c>
      <c r="N359" s="26">
        <v>30739.8</v>
      </c>
      <c r="O359" s="55">
        <f t="shared" si="49"/>
        <v>35686.093800000002</v>
      </c>
      <c r="P359" s="70">
        <f t="shared" si="50"/>
        <v>357</v>
      </c>
      <c r="Q359" s="53">
        <f t="shared" si="51"/>
        <v>33305.599999999999</v>
      </c>
      <c r="R359" s="53">
        <f t="shared" si="52"/>
        <v>2380.4938000000038</v>
      </c>
      <c r="S359" s="71">
        <f t="shared" si="53"/>
        <v>0.47645835142343479</v>
      </c>
    </row>
    <row r="360" spans="1:19" x14ac:dyDescent="0.3">
      <c r="A360" s="16">
        <v>370</v>
      </c>
      <c r="B360" s="12">
        <v>358</v>
      </c>
      <c r="C360" s="13" t="s">
        <v>398</v>
      </c>
      <c r="D360" s="14" t="s">
        <v>11</v>
      </c>
      <c r="E360" s="15">
        <v>23194</v>
      </c>
      <c r="F360" s="55">
        <f t="shared" si="45"/>
        <v>31961.503208065995</v>
      </c>
      <c r="G360" s="53">
        <f t="shared" si="46"/>
        <v>31848.031705475321</v>
      </c>
      <c r="H360" s="53">
        <f t="shared" si="47"/>
        <v>113.47150259067359</v>
      </c>
      <c r="I360" s="22">
        <v>34870</v>
      </c>
      <c r="J360" s="23">
        <v>9.0999999999999998E-2</v>
      </c>
      <c r="K360" s="73">
        <f t="shared" si="48"/>
        <v>34738.6</v>
      </c>
      <c r="L360" s="24">
        <v>131.4</v>
      </c>
      <c r="M360" s="25">
        <v>0.158</v>
      </c>
      <c r="N360" s="26">
        <v>18618.3</v>
      </c>
      <c r="O360" s="55">
        <f t="shared" si="49"/>
        <v>35637.14</v>
      </c>
      <c r="P360" s="70">
        <f t="shared" si="50"/>
        <v>358</v>
      </c>
      <c r="Q360" s="53">
        <f t="shared" si="51"/>
        <v>34738.6</v>
      </c>
      <c r="R360" s="53">
        <f t="shared" si="52"/>
        <v>898.54000000000087</v>
      </c>
      <c r="S360" s="71">
        <f t="shared" si="53"/>
        <v>5.8382039573820466</v>
      </c>
    </row>
    <row r="361" spans="1:19" x14ac:dyDescent="0.3">
      <c r="A361" s="16">
        <v>385</v>
      </c>
      <c r="B361" s="12">
        <v>359</v>
      </c>
      <c r="C361" s="13" t="s">
        <v>399</v>
      </c>
      <c r="D361" s="14" t="s">
        <v>11</v>
      </c>
      <c r="E361" s="15">
        <v>187959</v>
      </c>
      <c r="F361" s="55">
        <f t="shared" si="45"/>
        <v>32104.629629629628</v>
      </c>
      <c r="G361" s="53">
        <f t="shared" si="46"/>
        <v>31422.161186431873</v>
      </c>
      <c r="H361" s="53">
        <f t="shared" si="47"/>
        <v>682.46844319775596</v>
      </c>
      <c r="I361" s="22">
        <v>34673</v>
      </c>
      <c r="J361" s="23">
        <v>0.08</v>
      </c>
      <c r="K361" s="73">
        <f t="shared" si="48"/>
        <v>34186.400000000001</v>
      </c>
      <c r="L361" s="24">
        <v>486.6</v>
      </c>
      <c r="M361" s="25">
        <v>-0.28699999999999998</v>
      </c>
      <c r="N361" s="26">
        <v>58038.3</v>
      </c>
      <c r="O361" s="55">
        <f t="shared" si="49"/>
        <v>35435.806000000004</v>
      </c>
      <c r="P361" s="70">
        <f t="shared" si="50"/>
        <v>359</v>
      </c>
      <c r="Q361" s="53">
        <f t="shared" si="51"/>
        <v>34186.400000000001</v>
      </c>
      <c r="R361" s="53">
        <f t="shared" si="52"/>
        <v>1249.4060000000027</v>
      </c>
      <c r="S361" s="71">
        <f t="shared" si="53"/>
        <v>1.5676243321002932</v>
      </c>
    </row>
    <row r="362" spans="1:19" x14ac:dyDescent="0.3">
      <c r="A362" s="16">
        <v>373</v>
      </c>
      <c r="B362" s="12">
        <v>360</v>
      </c>
      <c r="C362" s="13" t="s">
        <v>400</v>
      </c>
      <c r="D362" s="14" t="s">
        <v>34</v>
      </c>
      <c r="E362" s="15">
        <v>45680</v>
      </c>
      <c r="F362" s="55">
        <f t="shared" si="45"/>
        <v>31892.279069767439</v>
      </c>
      <c r="G362" s="53" t="e">
        <f t="shared" si="46"/>
        <v>#VALUE!</v>
      </c>
      <c r="H362" s="53" t="e">
        <f t="shared" si="47"/>
        <v>#VALUE!</v>
      </c>
      <c r="I362" s="22">
        <v>34284.199999999997</v>
      </c>
      <c r="J362" s="23">
        <v>7.4999999999999997E-2</v>
      </c>
      <c r="K362" s="73">
        <f t="shared" si="48"/>
        <v>32214.299999999996</v>
      </c>
      <c r="L362" s="24">
        <v>2069.9</v>
      </c>
      <c r="M362" s="25" t="s">
        <v>15</v>
      </c>
      <c r="N362" s="26">
        <v>780308.5</v>
      </c>
      <c r="O362" s="55">
        <f t="shared" si="49"/>
        <v>35038.452399999995</v>
      </c>
      <c r="P362" s="70">
        <f t="shared" si="50"/>
        <v>360</v>
      </c>
      <c r="Q362" s="53">
        <f t="shared" si="51"/>
        <v>32214.299999999996</v>
      </c>
      <c r="R362" s="53">
        <f t="shared" si="52"/>
        <v>2824.152399999999</v>
      </c>
      <c r="S362" s="71">
        <f t="shared" si="53"/>
        <v>0.36439074351417888</v>
      </c>
    </row>
    <row r="363" spans="1:19" x14ac:dyDescent="0.3">
      <c r="A363" s="16" t="s">
        <v>19</v>
      </c>
      <c r="B363" s="12">
        <v>361</v>
      </c>
      <c r="C363" s="13" t="s">
        <v>401</v>
      </c>
      <c r="D363" s="14" t="s">
        <v>11</v>
      </c>
      <c r="E363" s="15">
        <v>56088</v>
      </c>
      <c r="F363" s="55">
        <f t="shared" si="45"/>
        <v>23912.150837988826</v>
      </c>
      <c r="G363" s="53">
        <f t="shared" si="46"/>
        <v>23528.209232149409</v>
      </c>
      <c r="H363" s="53">
        <f t="shared" si="47"/>
        <v>383.94160583941607</v>
      </c>
      <c r="I363" s="22">
        <v>34242.199999999997</v>
      </c>
      <c r="J363" s="23">
        <v>0.432</v>
      </c>
      <c r="K363" s="73">
        <f t="shared" si="48"/>
        <v>33663.599999999999</v>
      </c>
      <c r="L363" s="24">
        <v>578.6</v>
      </c>
      <c r="M363" s="25">
        <v>0.50700000000000001</v>
      </c>
      <c r="N363" s="26">
        <v>8522.6</v>
      </c>
      <c r="O363" s="55">
        <f t="shared" si="49"/>
        <v>34995.528399999996</v>
      </c>
      <c r="P363" s="70">
        <f t="shared" si="50"/>
        <v>361</v>
      </c>
      <c r="Q363" s="53">
        <f t="shared" si="51"/>
        <v>33663.599999999999</v>
      </c>
      <c r="R363" s="53">
        <f t="shared" si="52"/>
        <v>1331.9283999999971</v>
      </c>
      <c r="S363" s="71">
        <f t="shared" si="53"/>
        <v>1.3019847908745195</v>
      </c>
    </row>
    <row r="364" spans="1:19" x14ac:dyDescent="0.3">
      <c r="A364" s="16">
        <v>395</v>
      </c>
      <c r="B364" s="12">
        <v>362</v>
      </c>
      <c r="C364" s="13" t="s">
        <v>402</v>
      </c>
      <c r="D364" s="14" t="s">
        <v>11</v>
      </c>
      <c r="E364" s="15">
        <v>124678</v>
      </c>
      <c r="F364" s="55">
        <f t="shared" si="45"/>
        <v>29738.662033014767</v>
      </c>
      <c r="G364" s="53">
        <f t="shared" si="46"/>
        <v>29540.173660921744</v>
      </c>
      <c r="H364" s="53">
        <f t="shared" si="47"/>
        <v>198.48837209302326</v>
      </c>
      <c r="I364" s="22">
        <v>34229.199999999997</v>
      </c>
      <c r="J364" s="23">
        <v>0.151</v>
      </c>
      <c r="K364" s="73">
        <f t="shared" si="48"/>
        <v>34058.5</v>
      </c>
      <c r="L364" s="24">
        <v>170.7</v>
      </c>
      <c r="M364" s="25">
        <v>-0.14000000000000001</v>
      </c>
      <c r="N364" s="26">
        <v>157347.6</v>
      </c>
      <c r="O364" s="55">
        <f t="shared" si="49"/>
        <v>34982.242399999996</v>
      </c>
      <c r="P364" s="70">
        <f t="shared" si="50"/>
        <v>362</v>
      </c>
      <c r="Q364" s="53">
        <f t="shared" si="51"/>
        <v>34058.5</v>
      </c>
      <c r="R364" s="53">
        <f t="shared" si="52"/>
        <v>923.74239999999554</v>
      </c>
      <c r="S364" s="71">
        <f t="shared" si="53"/>
        <v>4.4114961921499445</v>
      </c>
    </row>
    <row r="365" spans="1:19" x14ac:dyDescent="0.3">
      <c r="A365" s="16">
        <v>368</v>
      </c>
      <c r="B365" s="12">
        <v>363</v>
      </c>
      <c r="C365" s="13" t="s">
        <v>403</v>
      </c>
      <c r="D365" s="14" t="s">
        <v>44</v>
      </c>
      <c r="E365" s="15">
        <v>48752</v>
      </c>
      <c r="F365" s="55">
        <f t="shared" si="45"/>
        <v>32129.765258215961</v>
      </c>
      <c r="G365" s="53">
        <f t="shared" si="46"/>
        <v>20788.993130155701</v>
      </c>
      <c r="H365" s="53">
        <f t="shared" si="47"/>
        <v>11340.772128060262</v>
      </c>
      <c r="I365" s="22">
        <v>34218.199999999997</v>
      </c>
      <c r="J365" s="23">
        <v>6.5000000000000002E-2</v>
      </c>
      <c r="K365" s="73">
        <f t="shared" si="48"/>
        <v>22174.299999999996</v>
      </c>
      <c r="L365" s="24">
        <v>12043.9</v>
      </c>
      <c r="M365" s="25">
        <v>6.2E-2</v>
      </c>
      <c r="N365" s="26">
        <v>67999.5</v>
      </c>
      <c r="O365" s="55">
        <f t="shared" si="49"/>
        <v>34971.000399999997</v>
      </c>
      <c r="P365" s="70">
        <f t="shared" si="50"/>
        <v>363</v>
      </c>
      <c r="Q365" s="53">
        <f t="shared" si="51"/>
        <v>22174.299999999996</v>
      </c>
      <c r="R365" s="53">
        <f t="shared" si="52"/>
        <v>12796.700400000002</v>
      </c>
      <c r="S365" s="71">
        <f t="shared" si="53"/>
        <v>6.2504703625902075E-2</v>
      </c>
    </row>
    <row r="366" spans="1:19" x14ac:dyDescent="0.3">
      <c r="A366" s="16">
        <v>333</v>
      </c>
      <c r="B366" s="12">
        <v>364</v>
      </c>
      <c r="C366" s="13" t="s">
        <v>404</v>
      </c>
      <c r="D366" s="14" t="s">
        <v>11</v>
      </c>
      <c r="E366" s="15">
        <v>129929</v>
      </c>
      <c r="F366" s="55">
        <f t="shared" si="45"/>
        <v>35052.820512820515</v>
      </c>
      <c r="G366" s="53">
        <f t="shared" si="46"/>
        <v>34681.171028284436</v>
      </c>
      <c r="H366" s="53">
        <f t="shared" si="47"/>
        <v>371.64948453608253</v>
      </c>
      <c r="I366" s="22">
        <v>34176.5</v>
      </c>
      <c r="J366" s="23">
        <v>-2.5000000000000001E-2</v>
      </c>
      <c r="K366" s="73">
        <f t="shared" si="48"/>
        <v>33743.9</v>
      </c>
      <c r="L366" s="24">
        <v>432.6</v>
      </c>
      <c r="M366" s="25">
        <v>0.16400000000000001</v>
      </c>
      <c r="N366" s="26">
        <v>57758.7</v>
      </c>
      <c r="O366" s="55">
        <f t="shared" si="49"/>
        <v>34928.383000000002</v>
      </c>
      <c r="P366" s="70">
        <f t="shared" si="50"/>
        <v>364</v>
      </c>
      <c r="Q366" s="53">
        <f t="shared" si="51"/>
        <v>33743.9</v>
      </c>
      <c r="R366" s="53">
        <f t="shared" si="52"/>
        <v>1184.4830000000002</v>
      </c>
      <c r="S366" s="71">
        <f t="shared" si="53"/>
        <v>1.7380559408229315</v>
      </c>
    </row>
    <row r="367" spans="1:19" x14ac:dyDescent="0.3">
      <c r="A367" s="16">
        <v>354</v>
      </c>
      <c r="B367" s="12">
        <v>365</v>
      </c>
      <c r="C367" s="13" t="s">
        <v>405</v>
      </c>
      <c r="D367" s="14" t="s">
        <v>44</v>
      </c>
      <c r="E367" s="15">
        <v>112421</v>
      </c>
      <c r="F367" s="55">
        <f t="shared" si="45"/>
        <v>33565.551181102361</v>
      </c>
      <c r="G367" s="53">
        <f t="shared" si="46"/>
        <v>33093.328958880142</v>
      </c>
      <c r="H367" s="53">
        <f t="shared" si="47"/>
        <v>472.22222222222217</v>
      </c>
      <c r="I367" s="22">
        <v>34102.6</v>
      </c>
      <c r="J367" s="23">
        <v>1.6E-2</v>
      </c>
      <c r="K367" s="73">
        <f t="shared" si="48"/>
        <v>33601.1</v>
      </c>
      <c r="L367" s="24">
        <v>501.5</v>
      </c>
      <c r="M367" s="25">
        <v>6.2E-2</v>
      </c>
      <c r="N367" s="26">
        <v>21455.9</v>
      </c>
      <c r="O367" s="55">
        <f t="shared" si="49"/>
        <v>34852.857199999999</v>
      </c>
      <c r="P367" s="70">
        <f t="shared" si="50"/>
        <v>365</v>
      </c>
      <c r="Q367" s="53">
        <f t="shared" si="51"/>
        <v>33601.1</v>
      </c>
      <c r="R367" s="53">
        <f t="shared" si="52"/>
        <v>1251.7572</v>
      </c>
      <c r="S367" s="71">
        <f t="shared" si="53"/>
        <v>1.4960263210368894</v>
      </c>
    </row>
    <row r="368" spans="1:19" x14ac:dyDescent="0.3">
      <c r="A368" s="16">
        <v>452</v>
      </c>
      <c r="B368" s="12">
        <v>366</v>
      </c>
      <c r="C368" s="13" t="s">
        <v>406</v>
      </c>
      <c r="D368" s="14" t="s">
        <v>9</v>
      </c>
      <c r="E368" s="15">
        <v>4900</v>
      </c>
      <c r="F368" s="55">
        <f t="shared" si="45"/>
        <v>26216.320246343341</v>
      </c>
      <c r="G368" s="53" t="e">
        <f t="shared" si="46"/>
        <v>#VALUE!</v>
      </c>
      <c r="H368" s="53" t="e">
        <f t="shared" si="47"/>
        <v>#VALUE!</v>
      </c>
      <c r="I368" s="22">
        <v>34055</v>
      </c>
      <c r="J368" s="23">
        <v>0.29899999999999999</v>
      </c>
      <c r="K368" s="73">
        <f t="shared" si="48"/>
        <v>33721</v>
      </c>
      <c r="L368" s="24">
        <v>334</v>
      </c>
      <c r="M368" s="25" t="s">
        <v>15</v>
      </c>
      <c r="N368" s="26">
        <v>26830</v>
      </c>
      <c r="O368" s="55">
        <f t="shared" si="49"/>
        <v>34804.21</v>
      </c>
      <c r="P368" s="70">
        <f t="shared" si="50"/>
        <v>366</v>
      </c>
      <c r="Q368" s="53">
        <f t="shared" si="51"/>
        <v>33721</v>
      </c>
      <c r="R368" s="53">
        <f t="shared" si="52"/>
        <v>1083.2099999999991</v>
      </c>
      <c r="S368" s="71">
        <f t="shared" si="53"/>
        <v>2.2431437125748479</v>
      </c>
    </row>
    <row r="369" spans="1:19" x14ac:dyDescent="0.3">
      <c r="A369" s="16">
        <v>242</v>
      </c>
      <c r="B369" s="12">
        <v>367</v>
      </c>
      <c r="C369" s="13" t="s">
        <v>407</v>
      </c>
      <c r="D369" s="14" t="s">
        <v>11</v>
      </c>
      <c r="E369" s="15">
        <v>198932</v>
      </c>
      <c r="F369" s="55">
        <f t="shared" si="45"/>
        <v>44776.48612945839</v>
      </c>
      <c r="G369" s="53">
        <f t="shared" si="46"/>
        <v>44037.918636345443</v>
      </c>
      <c r="H369" s="53">
        <f t="shared" si="47"/>
        <v>738.56749311294777</v>
      </c>
      <c r="I369" s="22">
        <v>33895.800000000003</v>
      </c>
      <c r="J369" s="23">
        <v>-0.24299999999999999</v>
      </c>
      <c r="K369" s="73">
        <f t="shared" si="48"/>
        <v>33627.700000000004</v>
      </c>
      <c r="L369" s="24">
        <v>268.10000000000002</v>
      </c>
      <c r="M369" s="25">
        <v>-0.63700000000000001</v>
      </c>
      <c r="N369" s="26">
        <v>48455.199999999997</v>
      </c>
      <c r="O369" s="55">
        <f t="shared" si="49"/>
        <v>34641.507600000004</v>
      </c>
      <c r="P369" s="70">
        <f t="shared" si="50"/>
        <v>367</v>
      </c>
      <c r="Q369" s="53">
        <f t="shared" si="51"/>
        <v>33627.700000000004</v>
      </c>
      <c r="R369" s="53">
        <f t="shared" si="52"/>
        <v>1013.8076000000001</v>
      </c>
      <c r="S369" s="71">
        <f t="shared" si="53"/>
        <v>2.7814531891085417</v>
      </c>
    </row>
    <row r="370" spans="1:19" x14ac:dyDescent="0.3">
      <c r="A370" s="16">
        <v>464</v>
      </c>
      <c r="B370" s="12">
        <v>368</v>
      </c>
      <c r="C370" s="13" t="s">
        <v>408</v>
      </c>
      <c r="D370" s="14" t="s">
        <v>11</v>
      </c>
      <c r="E370" s="15">
        <v>21849</v>
      </c>
      <c r="F370" s="55">
        <f t="shared" si="45"/>
        <v>25609.509202453988</v>
      </c>
      <c r="G370" s="53">
        <f t="shared" si="46"/>
        <v>25157.001827822718</v>
      </c>
      <c r="H370" s="53">
        <f t="shared" si="47"/>
        <v>452.50737463126848</v>
      </c>
      <c r="I370" s="22">
        <v>33394.800000000003</v>
      </c>
      <c r="J370" s="23">
        <v>0.30399999999999999</v>
      </c>
      <c r="K370" s="73">
        <f t="shared" si="48"/>
        <v>32781.200000000004</v>
      </c>
      <c r="L370" s="24">
        <v>613.6</v>
      </c>
      <c r="M370" s="25">
        <v>0.35599999999999998</v>
      </c>
      <c r="N370" s="26">
        <v>51585.3</v>
      </c>
      <c r="O370" s="55">
        <f t="shared" si="49"/>
        <v>34129.485600000007</v>
      </c>
      <c r="P370" s="70">
        <f t="shared" si="50"/>
        <v>368</v>
      </c>
      <c r="Q370" s="53">
        <f t="shared" si="51"/>
        <v>32781.200000000004</v>
      </c>
      <c r="R370" s="53">
        <f t="shared" si="52"/>
        <v>1348.2856000000029</v>
      </c>
      <c r="S370" s="71">
        <f t="shared" si="53"/>
        <v>1.1973363754889226</v>
      </c>
    </row>
    <row r="371" spans="1:19" x14ac:dyDescent="0.3">
      <c r="A371" s="16" t="s">
        <v>410</v>
      </c>
      <c r="B371" s="12">
        <v>369</v>
      </c>
      <c r="C371" s="13" t="s">
        <v>409</v>
      </c>
      <c r="D371" s="14" t="s">
        <v>11</v>
      </c>
      <c r="E371" s="15">
        <v>27594</v>
      </c>
      <c r="F371" s="55">
        <f t="shared" si="45"/>
        <v>32107.307692307691</v>
      </c>
      <c r="G371" s="53">
        <f t="shared" si="46"/>
        <v>31984.149797570848</v>
      </c>
      <c r="H371" s="53">
        <f t="shared" si="47"/>
        <v>123.15789473684211</v>
      </c>
      <c r="I371" s="22">
        <v>33391.599999999999</v>
      </c>
      <c r="J371" s="23">
        <v>0.04</v>
      </c>
      <c r="K371" s="73">
        <f t="shared" si="48"/>
        <v>33157.599999999999</v>
      </c>
      <c r="L371" s="24">
        <v>234</v>
      </c>
      <c r="M371" s="25">
        <v>0.9</v>
      </c>
      <c r="N371" s="26">
        <v>16925.3</v>
      </c>
      <c r="O371" s="55">
        <f t="shared" si="49"/>
        <v>34126.215199999999</v>
      </c>
      <c r="P371" s="70">
        <f t="shared" si="50"/>
        <v>369</v>
      </c>
      <c r="Q371" s="53">
        <f t="shared" si="51"/>
        <v>33157.599999999999</v>
      </c>
      <c r="R371" s="53">
        <f t="shared" si="52"/>
        <v>968.61520000000019</v>
      </c>
      <c r="S371" s="71">
        <f t="shared" si="53"/>
        <v>3.1393811965811973</v>
      </c>
    </row>
    <row r="372" spans="1:19" x14ac:dyDescent="0.3">
      <c r="A372" s="16">
        <v>388</v>
      </c>
      <c r="B372" s="12">
        <v>370</v>
      </c>
      <c r="C372" s="13" t="s">
        <v>411</v>
      </c>
      <c r="D372" s="14" t="s">
        <v>11</v>
      </c>
      <c r="E372" s="15">
        <v>179636</v>
      </c>
      <c r="F372" s="55">
        <f t="shared" si="45"/>
        <v>30184.601449275364</v>
      </c>
      <c r="G372" s="53">
        <f t="shared" si="46"/>
        <v>28409.879507920461</v>
      </c>
      <c r="H372" s="53">
        <f t="shared" si="47"/>
        <v>1774.7219413549039</v>
      </c>
      <c r="I372" s="22">
        <v>33323.800000000003</v>
      </c>
      <c r="J372" s="23">
        <v>0.104</v>
      </c>
      <c r="K372" s="73">
        <f t="shared" si="48"/>
        <v>31568.600000000002</v>
      </c>
      <c r="L372" s="24">
        <v>1755.2</v>
      </c>
      <c r="M372" s="25">
        <v>-1.0999999999999999E-2</v>
      </c>
      <c r="N372" s="26">
        <v>51672.9</v>
      </c>
      <c r="O372" s="55">
        <f t="shared" si="49"/>
        <v>34056.923600000002</v>
      </c>
      <c r="P372" s="70">
        <f t="shared" si="50"/>
        <v>370</v>
      </c>
      <c r="Q372" s="53">
        <f t="shared" si="51"/>
        <v>31568.600000000002</v>
      </c>
      <c r="R372" s="53">
        <f t="shared" si="52"/>
        <v>2488.3235999999997</v>
      </c>
      <c r="S372" s="71">
        <f t="shared" si="53"/>
        <v>0.41768664539653583</v>
      </c>
    </row>
    <row r="373" spans="1:19" x14ac:dyDescent="0.3">
      <c r="A373" s="16">
        <v>326</v>
      </c>
      <c r="B373" s="12">
        <v>371</v>
      </c>
      <c r="C373" s="13" t="s">
        <v>412</v>
      </c>
      <c r="D373" s="14" t="s">
        <v>26</v>
      </c>
      <c r="E373" s="15">
        <v>128697</v>
      </c>
      <c r="F373" s="55">
        <f t="shared" si="45"/>
        <v>35628.663101604281</v>
      </c>
      <c r="G373" s="53">
        <f t="shared" si="46"/>
        <v>28369.886294614607</v>
      </c>
      <c r="H373" s="53">
        <f t="shared" si="47"/>
        <v>7258.7768069896747</v>
      </c>
      <c r="I373" s="22">
        <v>33312.800000000003</v>
      </c>
      <c r="J373" s="23">
        <v>-6.5000000000000002E-2</v>
      </c>
      <c r="K373" s="73">
        <f t="shared" si="48"/>
        <v>24174.000000000004</v>
      </c>
      <c r="L373" s="24">
        <v>9138.7999999999993</v>
      </c>
      <c r="M373" s="25">
        <v>0.25900000000000001</v>
      </c>
      <c r="N373" s="26">
        <v>38830.300000000003</v>
      </c>
      <c r="O373" s="55">
        <f t="shared" si="49"/>
        <v>34045.681600000004</v>
      </c>
      <c r="P373" s="70">
        <f t="shared" si="50"/>
        <v>371</v>
      </c>
      <c r="Q373" s="53">
        <f t="shared" si="51"/>
        <v>24174.000000000004</v>
      </c>
      <c r="R373" s="53">
        <f t="shared" si="52"/>
        <v>9871.6815999999999</v>
      </c>
      <c r="S373" s="71">
        <f t="shared" si="53"/>
        <v>8.0194511314395839E-2</v>
      </c>
    </row>
    <row r="374" spans="1:19" x14ac:dyDescent="0.3">
      <c r="A374" s="16">
        <v>50</v>
      </c>
      <c r="B374" s="12">
        <v>372</v>
      </c>
      <c r="C374" s="13" t="s">
        <v>413</v>
      </c>
      <c r="D374" s="14" t="s">
        <v>21</v>
      </c>
      <c r="E374" s="15">
        <v>23792</v>
      </c>
      <c r="F374" s="55">
        <f t="shared" si="45"/>
        <v>111585.90604026844</v>
      </c>
      <c r="G374" s="53">
        <f t="shared" si="46"/>
        <v>108509.50757283549</v>
      </c>
      <c r="H374" s="53">
        <f t="shared" si="47"/>
        <v>3076.3984674329504</v>
      </c>
      <c r="I374" s="22">
        <v>33252.6</v>
      </c>
      <c r="J374" s="23">
        <v>-0.70199999999999996</v>
      </c>
      <c r="K374" s="73">
        <f t="shared" si="48"/>
        <v>29237.899999999998</v>
      </c>
      <c r="L374" s="24">
        <v>4014.7</v>
      </c>
      <c r="M374" s="25">
        <v>0.30499999999999999</v>
      </c>
      <c r="N374" s="26">
        <v>647708.5</v>
      </c>
      <c r="O374" s="55">
        <f t="shared" si="49"/>
        <v>33984.157200000001</v>
      </c>
      <c r="P374" s="70">
        <f t="shared" si="50"/>
        <v>372</v>
      </c>
      <c r="Q374" s="53">
        <f t="shared" si="51"/>
        <v>29237.899999999998</v>
      </c>
      <c r="R374" s="53">
        <f t="shared" si="52"/>
        <v>4746.2572000000036</v>
      </c>
      <c r="S374" s="71">
        <f t="shared" si="53"/>
        <v>0.18221964281266442</v>
      </c>
    </row>
    <row r="375" spans="1:19" x14ac:dyDescent="0.3">
      <c r="A375" s="16">
        <v>349</v>
      </c>
      <c r="B375" s="12">
        <v>373</v>
      </c>
      <c r="C375" s="13" t="s">
        <v>414</v>
      </c>
      <c r="D375" s="14" t="s">
        <v>232</v>
      </c>
      <c r="E375" s="15">
        <v>45753</v>
      </c>
      <c r="F375" s="55">
        <f t="shared" si="45"/>
        <v>33898.16138917263</v>
      </c>
      <c r="G375" s="53">
        <f t="shared" si="46"/>
        <v>26415.759732857929</v>
      </c>
      <c r="H375" s="53">
        <f t="shared" si="47"/>
        <v>7482.4016563146997</v>
      </c>
      <c r="I375" s="22">
        <v>33186.300000000003</v>
      </c>
      <c r="J375" s="23">
        <v>-2.1000000000000001E-2</v>
      </c>
      <c r="K375" s="73">
        <f t="shared" si="48"/>
        <v>25958.300000000003</v>
      </c>
      <c r="L375" s="24">
        <v>7228</v>
      </c>
      <c r="M375" s="25">
        <v>-3.4000000000000002E-2</v>
      </c>
      <c r="N375" s="26">
        <v>720354.4</v>
      </c>
      <c r="O375" s="55">
        <f t="shared" si="49"/>
        <v>33916.3986</v>
      </c>
      <c r="P375" s="70">
        <f t="shared" si="50"/>
        <v>373</v>
      </c>
      <c r="Q375" s="53">
        <f t="shared" si="51"/>
        <v>25958.300000000003</v>
      </c>
      <c r="R375" s="53">
        <f t="shared" si="52"/>
        <v>7958.0985999999975</v>
      </c>
      <c r="S375" s="71">
        <f t="shared" si="53"/>
        <v>0.1010097675705586</v>
      </c>
    </row>
    <row r="376" spans="1:19" x14ac:dyDescent="0.3">
      <c r="A376" s="16">
        <v>365</v>
      </c>
      <c r="B376" s="12">
        <v>374</v>
      </c>
      <c r="C376" s="13" t="s">
        <v>415</v>
      </c>
      <c r="D376" s="14" t="s">
        <v>26</v>
      </c>
      <c r="E376" s="15">
        <v>143509</v>
      </c>
      <c r="F376" s="55">
        <f t="shared" si="45"/>
        <v>32510.226155358901</v>
      </c>
      <c r="G376" s="53">
        <f t="shared" si="46"/>
        <v>29937.976885641277</v>
      </c>
      <c r="H376" s="53">
        <f t="shared" si="47"/>
        <v>2572.249269717624</v>
      </c>
      <c r="I376" s="22">
        <v>33062.9</v>
      </c>
      <c r="J376" s="23">
        <v>1.7000000000000001E-2</v>
      </c>
      <c r="K376" s="73">
        <f t="shared" si="48"/>
        <v>30421.200000000001</v>
      </c>
      <c r="L376" s="24">
        <v>2641.7</v>
      </c>
      <c r="M376" s="25">
        <v>2.7E-2</v>
      </c>
      <c r="N376" s="26">
        <v>35220.6</v>
      </c>
      <c r="O376" s="55">
        <f t="shared" si="49"/>
        <v>33790.283800000005</v>
      </c>
      <c r="P376" s="70">
        <f t="shared" si="50"/>
        <v>374</v>
      </c>
      <c r="Q376" s="53">
        <f t="shared" si="51"/>
        <v>30421.200000000001</v>
      </c>
      <c r="R376" s="53">
        <f t="shared" si="52"/>
        <v>3369.083800000004</v>
      </c>
      <c r="S376" s="71">
        <f t="shared" si="53"/>
        <v>0.27534685997653185</v>
      </c>
    </row>
    <row r="377" spans="1:19" x14ac:dyDescent="0.3">
      <c r="A377" s="16">
        <v>369</v>
      </c>
      <c r="B377" s="12">
        <v>375</v>
      </c>
      <c r="C377" s="13" t="s">
        <v>416</v>
      </c>
      <c r="D377" s="14" t="s">
        <v>11</v>
      </c>
      <c r="E377" s="15">
        <v>135297</v>
      </c>
      <c r="F377" s="55">
        <f t="shared" si="45"/>
        <v>31999.709583736691</v>
      </c>
      <c r="G377" s="53">
        <f t="shared" si="46"/>
        <v>31832.900059927168</v>
      </c>
      <c r="H377" s="53">
        <f t="shared" si="47"/>
        <v>166.8095238095238</v>
      </c>
      <c r="I377" s="22">
        <v>33055.699999999997</v>
      </c>
      <c r="J377" s="23">
        <v>3.3000000000000002E-2</v>
      </c>
      <c r="K377" s="73">
        <f t="shared" si="48"/>
        <v>32705.399999999998</v>
      </c>
      <c r="L377" s="24">
        <v>350.3</v>
      </c>
      <c r="M377" s="25">
        <v>1.1000000000000001</v>
      </c>
      <c r="N377" s="26">
        <v>40323.199999999997</v>
      </c>
      <c r="O377" s="55">
        <f t="shared" si="49"/>
        <v>33782.9254</v>
      </c>
      <c r="P377" s="70">
        <f t="shared" si="50"/>
        <v>375</v>
      </c>
      <c r="Q377" s="53">
        <f t="shared" si="51"/>
        <v>32705.399999999998</v>
      </c>
      <c r="R377" s="53">
        <f t="shared" si="52"/>
        <v>1077.5254000000023</v>
      </c>
      <c r="S377" s="71">
        <f t="shared" si="53"/>
        <v>2.0760074222095413</v>
      </c>
    </row>
    <row r="378" spans="1:19" x14ac:dyDescent="0.3">
      <c r="A378" s="16">
        <v>438</v>
      </c>
      <c r="B378" s="12">
        <v>376</v>
      </c>
      <c r="C378" s="13" t="s">
        <v>417</v>
      </c>
      <c r="D378" s="14" t="s">
        <v>32</v>
      </c>
      <c r="E378" s="15">
        <v>3212</v>
      </c>
      <c r="F378" s="55">
        <f t="shared" si="45"/>
        <v>26828.490259740258</v>
      </c>
      <c r="G378" s="53">
        <f t="shared" si="46"/>
        <v>25557.118490356559</v>
      </c>
      <c r="H378" s="53">
        <f t="shared" si="47"/>
        <v>1271.3717693836977</v>
      </c>
      <c r="I378" s="22">
        <v>33052.699999999997</v>
      </c>
      <c r="J378" s="23">
        <v>0.23200000000000001</v>
      </c>
      <c r="K378" s="73">
        <f t="shared" si="48"/>
        <v>32413.199999999997</v>
      </c>
      <c r="L378" s="24">
        <v>639.5</v>
      </c>
      <c r="M378" s="25">
        <v>-0.497</v>
      </c>
      <c r="N378" s="26">
        <v>17531.2</v>
      </c>
      <c r="O378" s="55">
        <f t="shared" si="49"/>
        <v>33779.859400000001</v>
      </c>
      <c r="P378" s="70">
        <f t="shared" si="50"/>
        <v>376</v>
      </c>
      <c r="Q378" s="53">
        <f t="shared" si="51"/>
        <v>32413.199999999997</v>
      </c>
      <c r="R378" s="53">
        <f t="shared" si="52"/>
        <v>1366.6594000000041</v>
      </c>
      <c r="S378" s="71">
        <f t="shared" si="53"/>
        <v>1.1370749022674027</v>
      </c>
    </row>
    <row r="379" spans="1:19" x14ac:dyDescent="0.3">
      <c r="A379" s="16">
        <v>347</v>
      </c>
      <c r="B379" s="12">
        <v>377</v>
      </c>
      <c r="C379" s="13" t="s">
        <v>418</v>
      </c>
      <c r="D379" s="14" t="s">
        <v>26</v>
      </c>
      <c r="E379" s="15">
        <v>49837</v>
      </c>
      <c r="F379" s="55">
        <f t="shared" si="45"/>
        <v>34013.871635610769</v>
      </c>
      <c r="G379" s="53">
        <f t="shared" si="46"/>
        <v>32751.944154694738</v>
      </c>
      <c r="H379" s="53">
        <f t="shared" si="47"/>
        <v>1261.9274809160304</v>
      </c>
      <c r="I379" s="22">
        <v>32857.4</v>
      </c>
      <c r="J379" s="23">
        <v>-3.4000000000000002E-2</v>
      </c>
      <c r="K379" s="73">
        <f t="shared" si="48"/>
        <v>31534.9</v>
      </c>
      <c r="L379" s="24">
        <v>1322.5</v>
      </c>
      <c r="M379" s="25">
        <v>4.8000000000000001E-2</v>
      </c>
      <c r="N379" s="26">
        <v>108595.4</v>
      </c>
      <c r="O379" s="55">
        <f t="shared" si="49"/>
        <v>33580.262800000004</v>
      </c>
      <c r="P379" s="70">
        <f t="shared" si="50"/>
        <v>377</v>
      </c>
      <c r="Q379" s="53">
        <f t="shared" si="51"/>
        <v>31534.9</v>
      </c>
      <c r="R379" s="53">
        <f t="shared" si="52"/>
        <v>2045.3628000000026</v>
      </c>
      <c r="S379" s="71">
        <f t="shared" si="53"/>
        <v>0.5465881285444254</v>
      </c>
    </row>
    <row r="380" spans="1:19" x14ac:dyDescent="0.3">
      <c r="A380" s="16">
        <v>350</v>
      </c>
      <c r="B380" s="12">
        <v>378</v>
      </c>
      <c r="C380" s="13" t="s">
        <v>419</v>
      </c>
      <c r="D380" s="14" t="s">
        <v>26</v>
      </c>
      <c r="E380" s="15">
        <v>42848</v>
      </c>
      <c r="F380" s="55">
        <f t="shared" si="45"/>
        <v>33805.355303810502</v>
      </c>
      <c r="G380" s="53">
        <f t="shared" si="46"/>
        <v>33175.398719150588</v>
      </c>
      <c r="H380" s="53">
        <f t="shared" si="47"/>
        <v>629.95658465991312</v>
      </c>
      <c r="I380" s="22">
        <v>32825</v>
      </c>
      <c r="J380" s="23">
        <v>-2.9000000000000001E-2</v>
      </c>
      <c r="K380" s="73">
        <f t="shared" si="48"/>
        <v>32389.7</v>
      </c>
      <c r="L380" s="24">
        <v>435.3</v>
      </c>
      <c r="M380" s="25">
        <v>-0.309</v>
      </c>
      <c r="N380" s="26">
        <v>341659.6</v>
      </c>
      <c r="O380" s="55">
        <f t="shared" si="49"/>
        <v>33547.15</v>
      </c>
      <c r="P380" s="70">
        <f t="shared" si="50"/>
        <v>378</v>
      </c>
      <c r="Q380" s="53">
        <f t="shared" si="51"/>
        <v>32389.7</v>
      </c>
      <c r="R380" s="53">
        <f t="shared" si="52"/>
        <v>1157.4500000000007</v>
      </c>
      <c r="S380" s="71">
        <f t="shared" si="53"/>
        <v>1.6589708247185866</v>
      </c>
    </row>
    <row r="381" spans="1:19" x14ac:dyDescent="0.3">
      <c r="A381" s="16">
        <v>386</v>
      </c>
      <c r="B381" s="12">
        <v>379</v>
      </c>
      <c r="C381" s="13" t="s">
        <v>420</v>
      </c>
      <c r="D381" s="14" t="s">
        <v>9</v>
      </c>
      <c r="E381" s="15">
        <v>100000</v>
      </c>
      <c r="F381" s="55">
        <f t="shared" si="45"/>
        <v>30440.630797773654</v>
      </c>
      <c r="G381" s="53" t="e">
        <f t="shared" si="46"/>
        <v>#VALUE!</v>
      </c>
      <c r="H381" s="53" t="e">
        <f t="shared" si="47"/>
        <v>#VALUE!</v>
      </c>
      <c r="I381" s="22">
        <v>32815</v>
      </c>
      <c r="J381" s="23">
        <v>7.8E-2</v>
      </c>
      <c r="K381" s="73">
        <f t="shared" si="48"/>
        <v>30677</v>
      </c>
      <c r="L381" s="24">
        <v>2138</v>
      </c>
      <c r="M381" s="25" t="s">
        <v>15</v>
      </c>
      <c r="N381" s="26">
        <v>70507</v>
      </c>
      <c r="O381" s="55">
        <f t="shared" si="49"/>
        <v>33536.93</v>
      </c>
      <c r="P381" s="70">
        <f t="shared" si="50"/>
        <v>379</v>
      </c>
      <c r="Q381" s="53">
        <f t="shared" si="51"/>
        <v>30677</v>
      </c>
      <c r="R381" s="53">
        <f t="shared" si="52"/>
        <v>2859.9300000000003</v>
      </c>
      <c r="S381" s="71">
        <f t="shared" si="53"/>
        <v>0.33766604303087011</v>
      </c>
    </row>
    <row r="382" spans="1:19" x14ac:dyDescent="0.3">
      <c r="A382" s="16">
        <v>376</v>
      </c>
      <c r="B382" s="12">
        <v>380</v>
      </c>
      <c r="C382" s="13" t="s">
        <v>421</v>
      </c>
      <c r="D382" s="14" t="s">
        <v>9</v>
      </c>
      <c r="E382" s="15">
        <v>93516</v>
      </c>
      <c r="F382" s="55">
        <f t="shared" si="45"/>
        <v>31657.004830917878</v>
      </c>
      <c r="G382" s="53">
        <f t="shared" si="46"/>
        <v>26798.69420421488</v>
      </c>
      <c r="H382" s="53">
        <f t="shared" si="47"/>
        <v>4858.3106267029971</v>
      </c>
      <c r="I382" s="22">
        <v>32765</v>
      </c>
      <c r="J382" s="23">
        <v>3.5000000000000003E-2</v>
      </c>
      <c r="K382" s="73">
        <f t="shared" si="48"/>
        <v>27416</v>
      </c>
      <c r="L382" s="24">
        <v>5349</v>
      </c>
      <c r="M382" s="25">
        <v>0.10100000000000001</v>
      </c>
      <c r="N382" s="26">
        <v>36500</v>
      </c>
      <c r="O382" s="55">
        <f t="shared" si="49"/>
        <v>33485.83</v>
      </c>
      <c r="P382" s="70">
        <f t="shared" si="50"/>
        <v>380</v>
      </c>
      <c r="Q382" s="53">
        <f t="shared" si="51"/>
        <v>27416</v>
      </c>
      <c r="R382" s="53">
        <f t="shared" si="52"/>
        <v>6069.8300000000017</v>
      </c>
      <c r="S382" s="71">
        <f t="shared" si="53"/>
        <v>0.13475976818096874</v>
      </c>
    </row>
    <row r="383" spans="1:19" x14ac:dyDescent="0.3">
      <c r="A383" s="16">
        <v>422</v>
      </c>
      <c r="B383" s="12">
        <v>381</v>
      </c>
      <c r="C383" s="13" t="s">
        <v>422</v>
      </c>
      <c r="D383" s="14" t="s">
        <v>9</v>
      </c>
      <c r="E383" s="15">
        <v>30000</v>
      </c>
      <c r="F383" s="55">
        <f t="shared" si="45"/>
        <v>28211.024978466838</v>
      </c>
      <c r="G383" s="53">
        <f t="shared" si="46"/>
        <v>22901.034315534998</v>
      </c>
      <c r="H383" s="53">
        <f t="shared" si="47"/>
        <v>5309.9906629318393</v>
      </c>
      <c r="I383" s="22">
        <v>32753</v>
      </c>
      <c r="J383" s="23">
        <v>0.161</v>
      </c>
      <c r="K383" s="73">
        <f t="shared" si="48"/>
        <v>27066</v>
      </c>
      <c r="L383" s="24">
        <v>5687</v>
      </c>
      <c r="M383" s="25">
        <v>7.0999999999999994E-2</v>
      </c>
      <c r="N383" s="26">
        <v>59352</v>
      </c>
      <c r="O383" s="55">
        <f t="shared" si="49"/>
        <v>33473.565999999999</v>
      </c>
      <c r="P383" s="70">
        <f t="shared" si="50"/>
        <v>381</v>
      </c>
      <c r="Q383" s="53">
        <f t="shared" si="51"/>
        <v>27066</v>
      </c>
      <c r="R383" s="53">
        <f t="shared" si="52"/>
        <v>6407.5659999999989</v>
      </c>
      <c r="S383" s="71">
        <f t="shared" si="53"/>
        <v>0.12670406189555106</v>
      </c>
    </row>
    <row r="384" spans="1:19" x14ac:dyDescent="0.3">
      <c r="A384" s="16">
        <v>366</v>
      </c>
      <c r="B384" s="12">
        <v>382</v>
      </c>
      <c r="C384" s="13" t="s">
        <v>423</v>
      </c>
      <c r="D384" s="14" t="s">
        <v>34</v>
      </c>
      <c r="E384" s="15">
        <v>32700</v>
      </c>
      <c r="F384" s="55">
        <f t="shared" si="45"/>
        <v>32233.497536945815</v>
      </c>
      <c r="G384" s="53">
        <f t="shared" si="46"/>
        <v>28371.899096400008</v>
      </c>
      <c r="H384" s="53">
        <f t="shared" si="47"/>
        <v>3861.5984405458089</v>
      </c>
      <c r="I384" s="22">
        <v>32717</v>
      </c>
      <c r="J384" s="23">
        <v>1.4999999999999999E-2</v>
      </c>
      <c r="K384" s="73">
        <f t="shared" si="48"/>
        <v>28755</v>
      </c>
      <c r="L384" s="24">
        <v>3962</v>
      </c>
      <c r="M384" s="25">
        <v>2.5999999999999999E-2</v>
      </c>
      <c r="N384" s="26">
        <v>167771</v>
      </c>
      <c r="O384" s="55">
        <f t="shared" si="49"/>
        <v>33436.773999999998</v>
      </c>
      <c r="P384" s="70">
        <f t="shared" si="50"/>
        <v>382</v>
      </c>
      <c r="Q384" s="53">
        <f t="shared" si="51"/>
        <v>28755</v>
      </c>
      <c r="R384" s="53">
        <f t="shared" si="52"/>
        <v>4681.7739999999976</v>
      </c>
      <c r="S384" s="71">
        <f t="shared" si="53"/>
        <v>0.181669358909641</v>
      </c>
    </row>
    <row r="385" spans="1:19" x14ac:dyDescent="0.3">
      <c r="A385" s="16">
        <v>372</v>
      </c>
      <c r="B385" s="12">
        <v>383</v>
      </c>
      <c r="C385" s="13" t="s">
        <v>424</v>
      </c>
      <c r="D385" s="14" t="s">
        <v>9</v>
      </c>
      <c r="E385" s="15">
        <v>10495</v>
      </c>
      <c r="F385" s="55">
        <f t="shared" si="45"/>
        <v>32042.450980392157</v>
      </c>
      <c r="G385" s="53">
        <f t="shared" si="46"/>
        <v>31970.860281001125</v>
      </c>
      <c r="H385" s="53">
        <f t="shared" si="47"/>
        <v>71.590699391031563</v>
      </c>
      <c r="I385" s="22">
        <v>32683.3</v>
      </c>
      <c r="J385" s="23">
        <v>0.02</v>
      </c>
      <c r="K385" s="73">
        <f t="shared" si="48"/>
        <v>31907.399999999998</v>
      </c>
      <c r="L385" s="24">
        <v>775.9</v>
      </c>
      <c r="M385" s="25">
        <v>9.8379999999999992</v>
      </c>
      <c r="N385" s="26">
        <v>16381.2</v>
      </c>
      <c r="O385" s="55">
        <f t="shared" si="49"/>
        <v>33402.332600000002</v>
      </c>
      <c r="P385" s="70">
        <f t="shared" si="50"/>
        <v>383</v>
      </c>
      <c r="Q385" s="53">
        <f t="shared" si="51"/>
        <v>31907.399999999998</v>
      </c>
      <c r="R385" s="53">
        <f t="shared" si="52"/>
        <v>1494.9326000000037</v>
      </c>
      <c r="S385" s="71">
        <f t="shared" si="53"/>
        <v>0.92670782317309419</v>
      </c>
    </row>
    <row r="386" spans="1:19" x14ac:dyDescent="0.3">
      <c r="A386" s="16">
        <v>453</v>
      </c>
      <c r="B386" s="12">
        <v>384</v>
      </c>
      <c r="C386" s="13" t="s">
        <v>425</v>
      </c>
      <c r="D386" s="14" t="s">
        <v>21</v>
      </c>
      <c r="E386" s="15">
        <v>63877</v>
      </c>
      <c r="F386" s="55">
        <f t="shared" si="45"/>
        <v>26133.599999999999</v>
      </c>
      <c r="G386" s="53">
        <f t="shared" si="46"/>
        <v>-22332.66506024095</v>
      </c>
      <c r="H386" s="53">
        <f t="shared" si="47"/>
        <v>48466.265060240949</v>
      </c>
      <c r="I386" s="22">
        <v>32667</v>
      </c>
      <c r="J386" s="23">
        <v>0.25</v>
      </c>
      <c r="K386" s="73">
        <f t="shared" si="48"/>
        <v>24621.599999999999</v>
      </c>
      <c r="L386" s="24">
        <v>8045.4</v>
      </c>
      <c r="M386" s="25">
        <v>-0.83399999999999996</v>
      </c>
      <c r="N386" s="26">
        <v>186351.9</v>
      </c>
      <c r="O386" s="55">
        <f t="shared" si="49"/>
        <v>33385.673999999999</v>
      </c>
      <c r="P386" s="70">
        <f t="shared" si="50"/>
        <v>384</v>
      </c>
      <c r="Q386" s="53">
        <f t="shared" si="51"/>
        <v>24621.599999999999</v>
      </c>
      <c r="R386" s="53">
        <f t="shared" si="52"/>
        <v>8764.0740000000005</v>
      </c>
      <c r="S386" s="71">
        <f t="shared" si="53"/>
        <v>8.9327317473338913E-2</v>
      </c>
    </row>
    <row r="387" spans="1:19" x14ac:dyDescent="0.3">
      <c r="A387" s="16">
        <v>428</v>
      </c>
      <c r="B387" s="12">
        <v>385</v>
      </c>
      <c r="C387" s="13" t="s">
        <v>426</v>
      </c>
      <c r="D387" s="14" t="s">
        <v>11</v>
      </c>
      <c r="E387" s="15">
        <v>136319</v>
      </c>
      <c r="F387" s="55">
        <f t="shared" si="45"/>
        <v>27784.838160136289</v>
      </c>
      <c r="G387" s="53">
        <f t="shared" si="46"/>
        <v>27723.748385772389</v>
      </c>
      <c r="H387" s="53">
        <f t="shared" si="47"/>
        <v>61.089774363898215</v>
      </c>
      <c r="I387" s="22">
        <v>32619.4</v>
      </c>
      <c r="J387" s="23">
        <v>0.17399999999999999</v>
      </c>
      <c r="K387" s="73">
        <f t="shared" si="48"/>
        <v>32873.9</v>
      </c>
      <c r="L387" s="24">
        <v>-254.5</v>
      </c>
      <c r="M387" s="25">
        <v>-5.1660000000000004</v>
      </c>
      <c r="N387" s="26">
        <v>49469.599999999999</v>
      </c>
      <c r="O387" s="55">
        <f t="shared" si="49"/>
        <v>33337.0268</v>
      </c>
      <c r="P387" s="70">
        <f t="shared" si="50"/>
        <v>385</v>
      </c>
      <c r="Q387" s="53">
        <f t="shared" si="51"/>
        <v>32873.9</v>
      </c>
      <c r="R387" s="53">
        <f t="shared" si="52"/>
        <v>463.12679999999818</v>
      </c>
      <c r="S387" s="71">
        <f t="shared" si="53"/>
        <v>2.8197516699410539</v>
      </c>
    </row>
    <row r="388" spans="1:19" x14ac:dyDescent="0.3">
      <c r="A388" s="16">
        <v>397</v>
      </c>
      <c r="B388" s="12">
        <v>386</v>
      </c>
      <c r="C388" s="13" t="s">
        <v>427</v>
      </c>
      <c r="D388" s="14" t="s">
        <v>11</v>
      </c>
      <c r="E388" s="15">
        <v>97629</v>
      </c>
      <c r="F388" s="55">
        <f t="shared" ref="F388:F451" si="54">I388/(1+J388)</f>
        <v>29608.584474885847</v>
      </c>
      <c r="G388" s="53">
        <f t="shared" ref="G388:G451" si="55">F388-H388</f>
        <v>29275.203283213199</v>
      </c>
      <c r="H388" s="53">
        <f t="shared" ref="H388:H451" si="56">L388/(1+M388)</f>
        <v>333.38119167264892</v>
      </c>
      <c r="I388" s="22">
        <v>32421.4</v>
      </c>
      <c r="J388" s="23">
        <v>9.5000000000000001E-2</v>
      </c>
      <c r="K388" s="73">
        <f t="shared" ref="K388:K451" si="57">I388-L388</f>
        <v>31957</v>
      </c>
      <c r="L388" s="24">
        <v>464.4</v>
      </c>
      <c r="M388" s="25">
        <v>0.39300000000000002</v>
      </c>
      <c r="N388" s="26">
        <v>118796.5</v>
      </c>
      <c r="O388" s="55">
        <f t="shared" ref="O388:O451" si="58">I388*(1+$V$3)</f>
        <v>33134.6708</v>
      </c>
      <c r="P388" s="70">
        <f t="shared" ref="P388:P451" si="59">_xlfn.RANK.EQ(O388,$O$3:$O$502,0)</f>
        <v>386</v>
      </c>
      <c r="Q388" s="53">
        <f t="shared" ref="Q388:Q451" si="60">IF(I388&gt;166000,(K388*(1+$W$5)),(K388*(1+$W$6)))</f>
        <v>31957</v>
      </c>
      <c r="R388" s="53">
        <f t="shared" ref="R388:R451" si="61">O388-Q388</f>
        <v>1177.6707999999999</v>
      </c>
      <c r="S388" s="71">
        <f t="shared" ref="S388:S451" si="62">(R388-L388)/ABS(L388)</f>
        <v>1.5358975021533159</v>
      </c>
    </row>
    <row r="389" spans="1:19" x14ac:dyDescent="0.3">
      <c r="A389" s="16">
        <v>391</v>
      </c>
      <c r="B389" s="12">
        <v>387</v>
      </c>
      <c r="C389" s="13" t="s">
        <v>428</v>
      </c>
      <c r="D389" s="14" t="s">
        <v>9</v>
      </c>
      <c r="E389" s="15">
        <v>47600</v>
      </c>
      <c r="F389" s="55">
        <f t="shared" si="54"/>
        <v>30006.487488415201</v>
      </c>
      <c r="G389" s="53">
        <f t="shared" si="55"/>
        <v>28024.609399453093</v>
      </c>
      <c r="H389" s="53">
        <f t="shared" si="56"/>
        <v>1981.8780889621087</v>
      </c>
      <c r="I389" s="22">
        <v>32377</v>
      </c>
      <c r="J389" s="23">
        <v>7.9000000000000001E-2</v>
      </c>
      <c r="K389" s="73">
        <f t="shared" si="57"/>
        <v>26362</v>
      </c>
      <c r="L389" s="24">
        <v>6015</v>
      </c>
      <c r="M389" s="25">
        <v>2.0350000000000001</v>
      </c>
      <c r="N389" s="26">
        <v>372538</v>
      </c>
      <c r="O389" s="55">
        <f t="shared" si="58"/>
        <v>33089.294000000002</v>
      </c>
      <c r="P389" s="70">
        <f t="shared" si="59"/>
        <v>387</v>
      </c>
      <c r="Q389" s="53">
        <f t="shared" si="60"/>
        <v>26362</v>
      </c>
      <c r="R389" s="53">
        <f t="shared" si="61"/>
        <v>6727.2940000000017</v>
      </c>
      <c r="S389" s="71">
        <f t="shared" si="62"/>
        <v>0.11841961762261043</v>
      </c>
    </row>
    <row r="390" spans="1:19" x14ac:dyDescent="0.3">
      <c r="A390" s="16">
        <v>295</v>
      </c>
      <c r="B390" s="12">
        <v>388</v>
      </c>
      <c r="C390" s="13" t="s">
        <v>429</v>
      </c>
      <c r="D390" s="14" t="s">
        <v>11</v>
      </c>
      <c r="E390" s="15">
        <v>22000</v>
      </c>
      <c r="F390" s="55">
        <f t="shared" si="54"/>
        <v>39863.300492610833</v>
      </c>
      <c r="G390" s="53">
        <f t="shared" si="55"/>
        <v>33370.800492610833</v>
      </c>
      <c r="H390" s="53">
        <f t="shared" si="56"/>
        <v>6492.5</v>
      </c>
      <c r="I390" s="22">
        <v>32369</v>
      </c>
      <c r="J390" s="23">
        <v>-0.188</v>
      </c>
      <c r="K390" s="73">
        <f t="shared" si="57"/>
        <v>29772</v>
      </c>
      <c r="L390" s="24">
        <v>2597</v>
      </c>
      <c r="M390" s="25">
        <v>-0.6</v>
      </c>
      <c r="N390" s="26">
        <v>229806</v>
      </c>
      <c r="O390" s="55">
        <f t="shared" si="58"/>
        <v>33081.118000000002</v>
      </c>
      <c r="P390" s="70">
        <f t="shared" si="59"/>
        <v>388</v>
      </c>
      <c r="Q390" s="53">
        <f t="shared" si="60"/>
        <v>29772</v>
      </c>
      <c r="R390" s="53">
        <f t="shared" si="61"/>
        <v>3309.1180000000022</v>
      </c>
      <c r="S390" s="71">
        <f t="shared" si="62"/>
        <v>0.27420793222949641</v>
      </c>
    </row>
    <row r="391" spans="1:19" x14ac:dyDescent="0.3">
      <c r="A391" s="16">
        <v>378</v>
      </c>
      <c r="B391" s="12">
        <v>389</v>
      </c>
      <c r="C391" s="13" t="s">
        <v>430</v>
      </c>
      <c r="D391" s="14" t="s">
        <v>26</v>
      </c>
      <c r="E391" s="15">
        <v>49998</v>
      </c>
      <c r="F391" s="55">
        <f t="shared" si="54"/>
        <v>31366.634146341465</v>
      </c>
      <c r="G391" s="53">
        <f t="shared" si="55"/>
        <v>30355.150047401534</v>
      </c>
      <c r="H391" s="53">
        <f t="shared" si="56"/>
        <v>1011.4840989399293</v>
      </c>
      <c r="I391" s="22">
        <v>32150.799999999999</v>
      </c>
      <c r="J391" s="23">
        <v>2.5000000000000001E-2</v>
      </c>
      <c r="K391" s="73">
        <f t="shared" si="57"/>
        <v>31578.3</v>
      </c>
      <c r="L391" s="24">
        <v>572.5</v>
      </c>
      <c r="M391" s="25">
        <v>-0.434</v>
      </c>
      <c r="N391" s="26">
        <v>25942.2</v>
      </c>
      <c r="O391" s="55">
        <f t="shared" si="58"/>
        <v>32858.117599999998</v>
      </c>
      <c r="P391" s="70">
        <f t="shared" si="59"/>
        <v>389</v>
      </c>
      <c r="Q391" s="53">
        <f t="shared" si="60"/>
        <v>31578.3</v>
      </c>
      <c r="R391" s="53">
        <f t="shared" si="61"/>
        <v>1279.8175999999985</v>
      </c>
      <c r="S391" s="71">
        <f t="shared" si="62"/>
        <v>1.2354892576419187</v>
      </c>
    </row>
    <row r="392" spans="1:19" x14ac:dyDescent="0.3">
      <c r="A392" s="16">
        <v>404</v>
      </c>
      <c r="B392" s="12">
        <v>390</v>
      </c>
      <c r="C392" s="13" t="s">
        <v>431</v>
      </c>
      <c r="D392" s="14" t="s">
        <v>44</v>
      </c>
      <c r="E392" s="15">
        <v>82374</v>
      </c>
      <c r="F392" s="55">
        <f t="shared" si="54"/>
        <v>29184.363636363632</v>
      </c>
      <c r="G392" s="53">
        <f t="shared" si="55"/>
        <v>28995.417949462673</v>
      </c>
      <c r="H392" s="53">
        <f t="shared" si="56"/>
        <v>188.94568690095846</v>
      </c>
      <c r="I392" s="22">
        <v>32102.799999999999</v>
      </c>
      <c r="J392" s="23">
        <v>0.1</v>
      </c>
      <c r="K392" s="73">
        <f t="shared" si="57"/>
        <v>31807.1</v>
      </c>
      <c r="L392" s="24">
        <v>295.7</v>
      </c>
      <c r="M392" s="25">
        <v>0.56499999999999995</v>
      </c>
      <c r="N392" s="26">
        <v>13007.4</v>
      </c>
      <c r="O392" s="55">
        <f t="shared" si="58"/>
        <v>32809.061600000001</v>
      </c>
      <c r="P392" s="70">
        <f t="shared" si="59"/>
        <v>390</v>
      </c>
      <c r="Q392" s="53">
        <f t="shared" si="60"/>
        <v>31807.1</v>
      </c>
      <c r="R392" s="53">
        <f t="shared" si="61"/>
        <v>1001.9616000000024</v>
      </c>
      <c r="S392" s="71">
        <f t="shared" si="62"/>
        <v>2.3884396347649726</v>
      </c>
    </row>
    <row r="393" spans="1:19" x14ac:dyDescent="0.3">
      <c r="A393" s="16">
        <v>437</v>
      </c>
      <c r="B393" s="12">
        <v>391</v>
      </c>
      <c r="C393" s="13" t="s">
        <v>432</v>
      </c>
      <c r="D393" s="14" t="s">
        <v>9</v>
      </c>
      <c r="E393" s="15">
        <v>37346</v>
      </c>
      <c r="F393" s="55">
        <f t="shared" si="54"/>
        <v>26828.020134228191</v>
      </c>
      <c r="G393" s="53">
        <f t="shared" si="55"/>
        <v>25236.236811038903</v>
      </c>
      <c r="H393" s="53">
        <f t="shared" si="56"/>
        <v>1591.783323189288</v>
      </c>
      <c r="I393" s="22">
        <v>31979</v>
      </c>
      <c r="J393" s="23">
        <v>0.192</v>
      </c>
      <c r="K393" s="73">
        <f t="shared" si="57"/>
        <v>29363.7</v>
      </c>
      <c r="L393" s="24">
        <v>2615.3000000000002</v>
      </c>
      <c r="M393" s="25">
        <v>0.64300000000000002</v>
      </c>
      <c r="N393" s="26">
        <v>46575</v>
      </c>
      <c r="O393" s="55">
        <f t="shared" si="58"/>
        <v>32682.538</v>
      </c>
      <c r="P393" s="70">
        <f t="shared" si="59"/>
        <v>391</v>
      </c>
      <c r="Q393" s="53">
        <f t="shared" si="60"/>
        <v>29363.7</v>
      </c>
      <c r="R393" s="53">
        <f t="shared" si="61"/>
        <v>3318.8379999999997</v>
      </c>
      <c r="S393" s="71">
        <f t="shared" si="62"/>
        <v>0.26900852674645337</v>
      </c>
    </row>
    <row r="394" spans="1:19" x14ac:dyDescent="0.3">
      <c r="A394" s="16">
        <v>355</v>
      </c>
      <c r="B394" s="12">
        <v>392</v>
      </c>
      <c r="C394" s="13" t="s">
        <v>433</v>
      </c>
      <c r="D394" s="14" t="s">
        <v>24</v>
      </c>
      <c r="E394" s="15">
        <v>28682</v>
      </c>
      <c r="F394" s="55">
        <f t="shared" si="54"/>
        <v>33552.46589716684</v>
      </c>
      <c r="G394" s="53">
        <f t="shared" si="55"/>
        <v>32473.109626356629</v>
      </c>
      <c r="H394" s="53">
        <f t="shared" si="56"/>
        <v>1079.3562708102108</v>
      </c>
      <c r="I394" s="22">
        <v>31975.5</v>
      </c>
      <c r="J394" s="23">
        <v>-4.7E-2</v>
      </c>
      <c r="K394" s="73">
        <f t="shared" si="57"/>
        <v>31003</v>
      </c>
      <c r="L394" s="24">
        <v>972.5</v>
      </c>
      <c r="M394" s="25">
        <v>-9.9000000000000005E-2</v>
      </c>
      <c r="N394" s="26">
        <v>592911.80000000005</v>
      </c>
      <c r="O394" s="55">
        <f t="shared" si="58"/>
        <v>32678.960999999999</v>
      </c>
      <c r="P394" s="70">
        <f t="shared" si="59"/>
        <v>392</v>
      </c>
      <c r="Q394" s="53">
        <f t="shared" si="60"/>
        <v>31003</v>
      </c>
      <c r="R394" s="53">
        <f t="shared" si="61"/>
        <v>1675.9609999999993</v>
      </c>
      <c r="S394" s="71">
        <f t="shared" si="62"/>
        <v>0.72335321336760861</v>
      </c>
    </row>
    <row r="395" spans="1:19" x14ac:dyDescent="0.3">
      <c r="A395" s="16">
        <v>380</v>
      </c>
      <c r="B395" s="12">
        <v>393</v>
      </c>
      <c r="C395" s="13" t="s">
        <v>434</v>
      </c>
      <c r="D395" s="14" t="s">
        <v>32</v>
      </c>
      <c r="E395" s="15">
        <v>34782</v>
      </c>
      <c r="F395" s="55">
        <f t="shared" si="54"/>
        <v>31079.182879377433</v>
      </c>
      <c r="G395" s="53">
        <f t="shared" si="55"/>
        <v>29692.349276792618</v>
      </c>
      <c r="H395" s="53">
        <f t="shared" si="56"/>
        <v>1386.8336025848143</v>
      </c>
      <c r="I395" s="22">
        <v>31949.4</v>
      </c>
      <c r="J395" s="23">
        <v>2.8000000000000001E-2</v>
      </c>
      <c r="K395" s="73">
        <f t="shared" si="57"/>
        <v>30232.5</v>
      </c>
      <c r="L395" s="24">
        <v>1716.9</v>
      </c>
      <c r="M395" s="25">
        <v>0.23799999999999999</v>
      </c>
      <c r="N395" s="26">
        <v>38604.6</v>
      </c>
      <c r="O395" s="55">
        <f t="shared" si="58"/>
        <v>32652.286800000002</v>
      </c>
      <c r="P395" s="70">
        <f t="shared" si="59"/>
        <v>393</v>
      </c>
      <c r="Q395" s="53">
        <f t="shared" si="60"/>
        <v>30232.5</v>
      </c>
      <c r="R395" s="53">
        <f t="shared" si="61"/>
        <v>2419.7868000000017</v>
      </c>
      <c r="S395" s="71">
        <f t="shared" si="62"/>
        <v>0.40939297571204003</v>
      </c>
    </row>
    <row r="396" spans="1:19" x14ac:dyDescent="0.3">
      <c r="A396" s="16">
        <v>436</v>
      </c>
      <c r="B396" s="12">
        <v>394</v>
      </c>
      <c r="C396" s="13" t="s">
        <v>435</v>
      </c>
      <c r="D396" s="14" t="s">
        <v>44</v>
      </c>
      <c r="E396" s="15">
        <v>15712</v>
      </c>
      <c r="F396" s="55">
        <f t="shared" si="54"/>
        <v>27104.329371816642</v>
      </c>
      <c r="G396" s="53">
        <f t="shared" si="55"/>
        <v>25779.998754820135</v>
      </c>
      <c r="H396" s="53">
        <f t="shared" si="56"/>
        <v>1324.3306169965074</v>
      </c>
      <c r="I396" s="22">
        <v>31928.9</v>
      </c>
      <c r="J396" s="23">
        <v>0.17799999999999999</v>
      </c>
      <c r="K396" s="73">
        <f t="shared" si="57"/>
        <v>30791.300000000003</v>
      </c>
      <c r="L396" s="24">
        <v>1137.5999999999999</v>
      </c>
      <c r="M396" s="25">
        <v>-0.14099999999999999</v>
      </c>
      <c r="N396" s="26">
        <v>25035.7</v>
      </c>
      <c r="O396" s="55">
        <f t="shared" si="58"/>
        <v>32631.335800000001</v>
      </c>
      <c r="P396" s="70">
        <f t="shared" si="59"/>
        <v>394</v>
      </c>
      <c r="Q396" s="53">
        <f t="shared" si="60"/>
        <v>30791.300000000003</v>
      </c>
      <c r="R396" s="53">
        <f t="shared" si="61"/>
        <v>1840.0357999999978</v>
      </c>
      <c r="S396" s="71">
        <f t="shared" si="62"/>
        <v>0.61747169479606012</v>
      </c>
    </row>
    <row r="397" spans="1:19" x14ac:dyDescent="0.3">
      <c r="A397" s="16">
        <v>328</v>
      </c>
      <c r="B397" s="12">
        <v>395</v>
      </c>
      <c r="C397" s="13" t="s">
        <v>436</v>
      </c>
      <c r="D397" s="14" t="s">
        <v>9</v>
      </c>
      <c r="E397" s="15">
        <v>62600</v>
      </c>
      <c r="F397" s="55">
        <f t="shared" si="54"/>
        <v>35395.555555555555</v>
      </c>
      <c r="G397" s="53">
        <f t="shared" si="55"/>
        <v>34147.44692315982</v>
      </c>
      <c r="H397" s="53">
        <f t="shared" si="56"/>
        <v>1248.1086323957322</v>
      </c>
      <c r="I397" s="22">
        <v>31856</v>
      </c>
      <c r="J397" s="23">
        <v>-0.1</v>
      </c>
      <c r="K397" s="73">
        <f t="shared" si="57"/>
        <v>25422</v>
      </c>
      <c r="L397" s="24">
        <v>6434</v>
      </c>
      <c r="M397" s="25">
        <v>4.1550000000000002</v>
      </c>
      <c r="N397" s="26">
        <v>83216</v>
      </c>
      <c r="O397" s="55">
        <f t="shared" si="58"/>
        <v>32556.832000000002</v>
      </c>
      <c r="P397" s="70">
        <f t="shared" si="59"/>
        <v>395</v>
      </c>
      <c r="Q397" s="53">
        <f t="shared" si="60"/>
        <v>25422</v>
      </c>
      <c r="R397" s="53">
        <f t="shared" si="61"/>
        <v>7134.8320000000022</v>
      </c>
      <c r="S397" s="71">
        <f t="shared" si="62"/>
        <v>0.10892632887783683</v>
      </c>
    </row>
    <row r="398" spans="1:19" x14ac:dyDescent="0.3">
      <c r="A398" s="16">
        <v>392</v>
      </c>
      <c r="B398" s="12">
        <v>396</v>
      </c>
      <c r="C398" s="13" t="s">
        <v>437</v>
      </c>
      <c r="D398" s="14" t="s">
        <v>39</v>
      </c>
      <c r="E398" s="15">
        <v>86030</v>
      </c>
      <c r="F398" s="55">
        <f t="shared" si="54"/>
        <v>29934.745762711864</v>
      </c>
      <c r="G398" s="53">
        <f t="shared" si="55"/>
        <v>25898.573681939255</v>
      </c>
      <c r="H398" s="53">
        <f t="shared" si="56"/>
        <v>4036.1720807726074</v>
      </c>
      <c r="I398" s="22">
        <v>31790.7</v>
      </c>
      <c r="J398" s="23">
        <v>6.2E-2</v>
      </c>
      <c r="K398" s="73">
        <f t="shared" si="57"/>
        <v>27193.5</v>
      </c>
      <c r="L398" s="24">
        <v>4597.2</v>
      </c>
      <c r="M398" s="25">
        <v>0.13900000000000001</v>
      </c>
      <c r="N398" s="26">
        <v>43956.9</v>
      </c>
      <c r="O398" s="55">
        <f t="shared" si="58"/>
        <v>32490.095400000002</v>
      </c>
      <c r="P398" s="70">
        <f t="shared" si="59"/>
        <v>396</v>
      </c>
      <c r="Q398" s="53">
        <f t="shared" si="60"/>
        <v>27193.5</v>
      </c>
      <c r="R398" s="53">
        <f t="shared" si="61"/>
        <v>5296.595400000002</v>
      </c>
      <c r="S398" s="71">
        <f t="shared" si="62"/>
        <v>0.15213508222396288</v>
      </c>
    </row>
    <row r="399" spans="1:19" x14ac:dyDescent="0.3">
      <c r="A399" s="16">
        <v>382</v>
      </c>
      <c r="B399" s="12">
        <v>397</v>
      </c>
      <c r="C399" s="13" t="s">
        <v>438</v>
      </c>
      <c r="D399" s="14" t="s">
        <v>338</v>
      </c>
      <c r="E399" s="15">
        <v>89831</v>
      </c>
      <c r="F399" s="55">
        <f t="shared" si="54"/>
        <v>31065.815324165029</v>
      </c>
      <c r="G399" s="53">
        <f t="shared" si="55"/>
        <v>28930.30130547344</v>
      </c>
      <c r="H399" s="53">
        <f t="shared" si="56"/>
        <v>2135.5140186915887</v>
      </c>
      <c r="I399" s="22">
        <v>31625</v>
      </c>
      <c r="J399" s="23">
        <v>1.7999999999999999E-2</v>
      </c>
      <c r="K399" s="73">
        <f t="shared" si="57"/>
        <v>28654.5</v>
      </c>
      <c r="L399" s="24">
        <v>2970.5</v>
      </c>
      <c r="M399" s="25">
        <v>0.39100000000000001</v>
      </c>
      <c r="N399" s="26">
        <v>40202.699999999997</v>
      </c>
      <c r="O399" s="55">
        <f t="shared" si="58"/>
        <v>32320.75</v>
      </c>
      <c r="P399" s="70">
        <f t="shared" si="59"/>
        <v>397</v>
      </c>
      <c r="Q399" s="53">
        <f t="shared" si="60"/>
        <v>28654.5</v>
      </c>
      <c r="R399" s="53">
        <f t="shared" si="61"/>
        <v>3666.25</v>
      </c>
      <c r="S399" s="71">
        <f t="shared" si="62"/>
        <v>0.23421982831173202</v>
      </c>
    </row>
    <row r="400" spans="1:19" x14ac:dyDescent="0.3">
      <c r="A400" s="16">
        <v>430</v>
      </c>
      <c r="B400" s="12">
        <v>398</v>
      </c>
      <c r="C400" s="13" t="s">
        <v>439</v>
      </c>
      <c r="D400" s="14" t="s">
        <v>215</v>
      </c>
      <c r="E400" s="15">
        <v>97629</v>
      </c>
      <c r="F400" s="55">
        <f t="shared" si="54"/>
        <v>27564.834205933683</v>
      </c>
      <c r="G400" s="53">
        <f t="shared" si="55"/>
        <v>21448.35170132963</v>
      </c>
      <c r="H400" s="53">
        <f t="shared" si="56"/>
        <v>6116.4825046040514</v>
      </c>
      <c r="I400" s="22">
        <v>31589.3</v>
      </c>
      <c r="J400" s="23">
        <v>0.14599999999999999</v>
      </c>
      <c r="K400" s="73">
        <f t="shared" si="57"/>
        <v>24946.799999999999</v>
      </c>
      <c r="L400" s="24">
        <v>6642.5</v>
      </c>
      <c r="M400" s="25">
        <v>8.5999999999999993E-2</v>
      </c>
      <c r="N400" s="26">
        <v>760409</v>
      </c>
      <c r="O400" s="55">
        <f t="shared" si="58"/>
        <v>32284.264599999999</v>
      </c>
      <c r="P400" s="70">
        <f t="shared" si="59"/>
        <v>398</v>
      </c>
      <c r="Q400" s="53">
        <f t="shared" si="60"/>
        <v>24946.799999999999</v>
      </c>
      <c r="R400" s="53">
        <f t="shared" si="61"/>
        <v>7337.4645999999993</v>
      </c>
      <c r="S400" s="71">
        <f t="shared" si="62"/>
        <v>0.10462395182536685</v>
      </c>
    </row>
    <row r="401" spans="1:19" x14ac:dyDescent="0.3">
      <c r="A401" s="16">
        <v>389</v>
      </c>
      <c r="B401" s="12">
        <v>399</v>
      </c>
      <c r="C401" s="13" t="s">
        <v>440</v>
      </c>
      <c r="D401" s="14" t="s">
        <v>338</v>
      </c>
      <c r="E401" s="15">
        <v>122000</v>
      </c>
      <c r="F401" s="55">
        <f t="shared" si="54"/>
        <v>30163.304514889533</v>
      </c>
      <c r="G401" s="53">
        <f t="shared" si="55"/>
        <v>28552.276198943186</v>
      </c>
      <c r="H401" s="53">
        <f t="shared" si="56"/>
        <v>1611.0283159463486</v>
      </c>
      <c r="I401" s="22">
        <v>31400</v>
      </c>
      <c r="J401" s="23">
        <v>4.1000000000000002E-2</v>
      </c>
      <c r="K401" s="73">
        <f t="shared" si="57"/>
        <v>29238</v>
      </c>
      <c r="L401" s="24">
        <v>2162</v>
      </c>
      <c r="M401" s="25">
        <v>0.34200000000000003</v>
      </c>
      <c r="N401" s="26">
        <v>48797</v>
      </c>
      <c r="O401" s="55">
        <f t="shared" si="58"/>
        <v>32090.799999999999</v>
      </c>
      <c r="P401" s="70">
        <f t="shared" si="59"/>
        <v>399</v>
      </c>
      <c r="Q401" s="53">
        <f t="shared" si="60"/>
        <v>29238</v>
      </c>
      <c r="R401" s="53">
        <f t="shared" si="61"/>
        <v>2852.7999999999993</v>
      </c>
      <c r="S401" s="71">
        <f t="shared" si="62"/>
        <v>0.31951896392229384</v>
      </c>
    </row>
    <row r="402" spans="1:19" x14ac:dyDescent="0.3">
      <c r="A402" s="16">
        <v>390</v>
      </c>
      <c r="B402" s="12">
        <v>400</v>
      </c>
      <c r="C402" s="13" t="s">
        <v>441</v>
      </c>
      <c r="D402" s="14" t="s">
        <v>9</v>
      </c>
      <c r="E402" s="15">
        <v>33689</v>
      </c>
      <c r="F402" s="55">
        <f t="shared" si="54"/>
        <v>30017.033492822968</v>
      </c>
      <c r="G402" s="53">
        <f t="shared" si="55"/>
        <v>27594.306220095696</v>
      </c>
      <c r="H402" s="53">
        <f t="shared" si="56"/>
        <v>2422.727272727273</v>
      </c>
      <c r="I402" s="22">
        <v>31367.8</v>
      </c>
      <c r="J402" s="23">
        <v>4.4999999999999998E-2</v>
      </c>
      <c r="K402" s="73">
        <f t="shared" si="57"/>
        <v>29075.899999999998</v>
      </c>
      <c r="L402" s="24">
        <v>2291.9</v>
      </c>
      <c r="M402" s="25">
        <v>-5.3999999999999999E-2</v>
      </c>
      <c r="N402" s="26">
        <v>158506.79999999999</v>
      </c>
      <c r="O402" s="55">
        <f t="shared" si="58"/>
        <v>32057.891599999999</v>
      </c>
      <c r="P402" s="70">
        <f t="shared" si="59"/>
        <v>400</v>
      </c>
      <c r="Q402" s="53">
        <f t="shared" si="60"/>
        <v>29075.899999999998</v>
      </c>
      <c r="R402" s="53">
        <f t="shared" si="61"/>
        <v>2981.9916000000012</v>
      </c>
      <c r="S402" s="71">
        <f t="shared" si="62"/>
        <v>0.30110022252279817</v>
      </c>
    </row>
    <row r="403" spans="1:19" x14ac:dyDescent="0.3">
      <c r="A403" s="16">
        <v>406</v>
      </c>
      <c r="B403" s="12">
        <v>401</v>
      </c>
      <c r="C403" s="13" t="s">
        <v>442</v>
      </c>
      <c r="D403" s="14" t="s">
        <v>39</v>
      </c>
      <c r="E403" s="15">
        <v>81527</v>
      </c>
      <c r="F403" s="55">
        <f t="shared" si="54"/>
        <v>29054.967502321266</v>
      </c>
      <c r="G403" s="53" t="e">
        <f t="shared" si="55"/>
        <v>#VALUE!</v>
      </c>
      <c r="H403" s="53" t="e">
        <f t="shared" si="56"/>
        <v>#VALUE!</v>
      </c>
      <c r="I403" s="22">
        <v>31292.2</v>
      </c>
      <c r="J403" s="23">
        <v>7.6999999999999999E-2</v>
      </c>
      <c r="K403" s="73">
        <f t="shared" si="57"/>
        <v>30809.5</v>
      </c>
      <c r="L403" s="24">
        <v>482.7</v>
      </c>
      <c r="M403" s="25" t="s">
        <v>15</v>
      </c>
      <c r="N403" s="26">
        <v>33212.199999999997</v>
      </c>
      <c r="O403" s="55">
        <f t="shared" si="58"/>
        <v>31980.628400000001</v>
      </c>
      <c r="P403" s="70">
        <f t="shared" si="59"/>
        <v>401</v>
      </c>
      <c r="Q403" s="53">
        <f t="shared" si="60"/>
        <v>30809.5</v>
      </c>
      <c r="R403" s="53">
        <f t="shared" si="61"/>
        <v>1171.1284000000014</v>
      </c>
      <c r="S403" s="71">
        <f t="shared" si="62"/>
        <v>1.426203438989023</v>
      </c>
    </row>
    <row r="404" spans="1:19" x14ac:dyDescent="0.3">
      <c r="A404" s="16">
        <v>431</v>
      </c>
      <c r="B404" s="12">
        <v>402</v>
      </c>
      <c r="C404" s="13" t="s">
        <v>443</v>
      </c>
      <c r="D404" s="14" t="s">
        <v>11</v>
      </c>
      <c r="E404" s="15">
        <v>108086</v>
      </c>
      <c r="F404" s="55">
        <f t="shared" si="54"/>
        <v>27476.855123674908</v>
      </c>
      <c r="G404" s="53">
        <f t="shared" si="55"/>
        <v>27475.984236342079</v>
      </c>
      <c r="H404" s="53">
        <f t="shared" si="56"/>
        <v>0.87088733282997011</v>
      </c>
      <c r="I404" s="22">
        <v>31103.8</v>
      </c>
      <c r="J404" s="23">
        <v>0.13200000000000001</v>
      </c>
      <c r="K404" s="73">
        <f t="shared" si="57"/>
        <v>31019.599999999999</v>
      </c>
      <c r="L404" s="24">
        <v>84.2</v>
      </c>
      <c r="M404" s="25">
        <v>95.683000000000007</v>
      </c>
      <c r="N404" s="26">
        <v>73067.100000000006</v>
      </c>
      <c r="O404" s="55">
        <f t="shared" si="58"/>
        <v>31788.083599999998</v>
      </c>
      <c r="P404" s="70">
        <f t="shared" si="59"/>
        <v>402</v>
      </c>
      <c r="Q404" s="53">
        <f t="shared" si="60"/>
        <v>31019.599999999999</v>
      </c>
      <c r="R404" s="53">
        <f t="shared" si="61"/>
        <v>768.48359999999957</v>
      </c>
      <c r="S404" s="71">
        <f t="shared" si="62"/>
        <v>8.1268836104513014</v>
      </c>
    </row>
    <row r="405" spans="1:19" x14ac:dyDescent="0.3">
      <c r="A405" s="16">
        <v>413</v>
      </c>
      <c r="B405" s="12">
        <v>403</v>
      </c>
      <c r="C405" s="13" t="s">
        <v>444</v>
      </c>
      <c r="D405" s="14" t="s">
        <v>21</v>
      </c>
      <c r="E405" s="15">
        <v>595841</v>
      </c>
      <c r="F405" s="55">
        <f t="shared" si="54"/>
        <v>28565.032377428306</v>
      </c>
      <c r="G405" s="53">
        <f t="shared" si="55"/>
        <v>27094.964350217422</v>
      </c>
      <c r="H405" s="53">
        <f t="shared" si="56"/>
        <v>1470.0680272108846</v>
      </c>
      <c r="I405" s="22">
        <v>30878.799999999999</v>
      </c>
      <c r="J405" s="23">
        <v>8.1000000000000003E-2</v>
      </c>
      <c r="K405" s="73">
        <f t="shared" si="57"/>
        <v>29366.1</v>
      </c>
      <c r="L405" s="24">
        <v>1512.7</v>
      </c>
      <c r="M405" s="25">
        <v>2.9000000000000001E-2</v>
      </c>
      <c r="N405" s="26">
        <v>16443.5</v>
      </c>
      <c r="O405" s="55">
        <f t="shared" si="58"/>
        <v>31558.133600000001</v>
      </c>
      <c r="P405" s="70">
        <f t="shared" si="59"/>
        <v>403</v>
      </c>
      <c r="Q405" s="53">
        <f t="shared" si="60"/>
        <v>29366.1</v>
      </c>
      <c r="R405" s="53">
        <f t="shared" si="61"/>
        <v>2192.0336000000025</v>
      </c>
      <c r="S405" s="71">
        <f t="shared" si="62"/>
        <v>0.44908679843987731</v>
      </c>
    </row>
    <row r="406" spans="1:19" x14ac:dyDescent="0.3">
      <c r="A406" s="16">
        <v>409</v>
      </c>
      <c r="B406" s="12">
        <v>404</v>
      </c>
      <c r="C406" s="13" t="s">
        <v>445</v>
      </c>
      <c r="D406" s="14" t="s">
        <v>9</v>
      </c>
      <c r="E406" s="15">
        <v>60000</v>
      </c>
      <c r="F406" s="55">
        <f t="shared" si="54"/>
        <v>28860.617399438728</v>
      </c>
      <c r="G406" s="53">
        <f t="shared" si="55"/>
        <v>28516.647686080156</v>
      </c>
      <c r="H406" s="53">
        <f t="shared" si="56"/>
        <v>343.96971335857222</v>
      </c>
      <c r="I406" s="22">
        <v>30852</v>
      </c>
      <c r="J406" s="23">
        <v>6.9000000000000006E-2</v>
      </c>
      <c r="K406" s="73">
        <f t="shared" si="57"/>
        <v>28944</v>
      </c>
      <c r="L406" s="24">
        <v>1908</v>
      </c>
      <c r="M406" s="25">
        <v>4.5469999999999997</v>
      </c>
      <c r="N406" s="26">
        <v>55493</v>
      </c>
      <c r="O406" s="55">
        <f t="shared" si="58"/>
        <v>31530.744000000002</v>
      </c>
      <c r="P406" s="70">
        <f t="shared" si="59"/>
        <v>404</v>
      </c>
      <c r="Q406" s="53">
        <f t="shared" si="60"/>
        <v>28944</v>
      </c>
      <c r="R406" s="53">
        <f t="shared" si="61"/>
        <v>2586.7440000000024</v>
      </c>
      <c r="S406" s="71">
        <f t="shared" si="62"/>
        <v>0.35573584905660505</v>
      </c>
    </row>
    <row r="407" spans="1:19" x14ac:dyDescent="0.3">
      <c r="A407" s="16">
        <v>377</v>
      </c>
      <c r="B407" s="12">
        <v>405</v>
      </c>
      <c r="C407" s="13" t="s">
        <v>446</v>
      </c>
      <c r="D407" s="14" t="s">
        <v>21</v>
      </c>
      <c r="E407" s="15">
        <v>106700</v>
      </c>
      <c r="F407" s="55">
        <f t="shared" si="54"/>
        <v>31434.560327198364</v>
      </c>
      <c r="G407" s="53">
        <f t="shared" si="55"/>
        <v>28741.499490696464</v>
      </c>
      <c r="H407" s="53">
        <f t="shared" si="56"/>
        <v>2693.0608365019011</v>
      </c>
      <c r="I407" s="22">
        <v>30743</v>
      </c>
      <c r="J407" s="23">
        <v>-2.1999999999999999E-2</v>
      </c>
      <c r="K407" s="73">
        <f t="shared" si="57"/>
        <v>27909.9</v>
      </c>
      <c r="L407" s="24">
        <v>2833.1</v>
      </c>
      <c r="M407" s="25">
        <v>5.1999999999999998E-2</v>
      </c>
      <c r="N407" s="26">
        <v>60302.7</v>
      </c>
      <c r="O407" s="55">
        <f t="shared" si="58"/>
        <v>31419.346000000001</v>
      </c>
      <c r="P407" s="70">
        <f t="shared" si="59"/>
        <v>405</v>
      </c>
      <c r="Q407" s="53">
        <f t="shared" si="60"/>
        <v>27909.9</v>
      </c>
      <c r="R407" s="53">
        <f t="shared" si="61"/>
        <v>3509.4459999999999</v>
      </c>
      <c r="S407" s="71">
        <f t="shared" si="62"/>
        <v>0.23873001305989905</v>
      </c>
    </row>
    <row r="408" spans="1:19" x14ac:dyDescent="0.3">
      <c r="A408" s="16">
        <v>408</v>
      </c>
      <c r="B408" s="12">
        <v>406</v>
      </c>
      <c r="C408" s="13" t="s">
        <v>447</v>
      </c>
      <c r="D408" s="14" t="s">
        <v>110</v>
      </c>
      <c r="E408" s="15">
        <v>174386</v>
      </c>
      <c r="F408" s="55">
        <f t="shared" si="54"/>
        <v>28895.197740112995</v>
      </c>
      <c r="G408" s="53">
        <f t="shared" si="55"/>
        <v>25056.356334604923</v>
      </c>
      <c r="H408" s="53">
        <f t="shared" si="56"/>
        <v>3838.8414055080725</v>
      </c>
      <c r="I408" s="22">
        <v>30686.7</v>
      </c>
      <c r="J408" s="23">
        <v>6.2E-2</v>
      </c>
      <c r="K408" s="73">
        <f t="shared" si="57"/>
        <v>26644.400000000001</v>
      </c>
      <c r="L408" s="24">
        <v>4042.3</v>
      </c>
      <c r="M408" s="25">
        <v>5.2999999999999999E-2</v>
      </c>
      <c r="N408" s="26">
        <v>24878.1</v>
      </c>
      <c r="O408" s="55">
        <f t="shared" si="58"/>
        <v>31361.807400000002</v>
      </c>
      <c r="P408" s="70">
        <f t="shared" si="59"/>
        <v>406</v>
      </c>
      <c r="Q408" s="53">
        <f t="shared" si="60"/>
        <v>26644.400000000001</v>
      </c>
      <c r="R408" s="53">
        <f t="shared" si="61"/>
        <v>4717.4074000000001</v>
      </c>
      <c r="S408" s="71">
        <f t="shared" si="62"/>
        <v>0.16701071172352369</v>
      </c>
    </row>
    <row r="409" spans="1:19" x14ac:dyDescent="0.3">
      <c r="A409" s="16">
        <v>419</v>
      </c>
      <c r="B409" s="12">
        <v>407</v>
      </c>
      <c r="C409" s="13" t="s">
        <v>448</v>
      </c>
      <c r="D409" s="14" t="s">
        <v>39</v>
      </c>
      <c r="E409" s="15">
        <v>170819</v>
      </c>
      <c r="F409" s="55">
        <f t="shared" si="54"/>
        <v>28314.35185185185</v>
      </c>
      <c r="G409" s="53">
        <f t="shared" si="55"/>
        <v>27861.600760148795</v>
      </c>
      <c r="H409" s="53">
        <f t="shared" si="56"/>
        <v>452.75109170305672</v>
      </c>
      <c r="I409" s="22">
        <v>30579.5</v>
      </c>
      <c r="J409" s="23">
        <v>0.08</v>
      </c>
      <c r="K409" s="73">
        <f t="shared" si="57"/>
        <v>30061.1</v>
      </c>
      <c r="L409" s="24">
        <v>518.4</v>
      </c>
      <c r="M409" s="25">
        <v>0.14499999999999999</v>
      </c>
      <c r="N409" s="26">
        <v>42968.6</v>
      </c>
      <c r="O409" s="55">
        <f t="shared" si="58"/>
        <v>31252.249</v>
      </c>
      <c r="P409" s="70">
        <f t="shared" si="59"/>
        <v>407</v>
      </c>
      <c r="Q409" s="53">
        <f t="shared" si="60"/>
        <v>30061.1</v>
      </c>
      <c r="R409" s="53">
        <f t="shared" si="61"/>
        <v>1191.1490000000013</v>
      </c>
      <c r="S409" s="71">
        <f t="shared" si="62"/>
        <v>1.2977411265432124</v>
      </c>
    </row>
    <row r="410" spans="1:19" x14ac:dyDescent="0.3">
      <c r="A410" s="16">
        <v>433</v>
      </c>
      <c r="B410" s="12">
        <v>408</v>
      </c>
      <c r="C410" s="13" t="s">
        <v>449</v>
      </c>
      <c r="D410" s="14" t="s">
        <v>9</v>
      </c>
      <c r="E410" s="15">
        <v>103000</v>
      </c>
      <c r="F410" s="55">
        <f t="shared" si="54"/>
        <v>27399.641577060931</v>
      </c>
      <c r="G410" s="53">
        <f t="shared" si="55"/>
        <v>26922.606927584704</v>
      </c>
      <c r="H410" s="53">
        <f t="shared" si="56"/>
        <v>477.03464947622882</v>
      </c>
      <c r="I410" s="22">
        <v>30578</v>
      </c>
      <c r="J410" s="23">
        <v>0.11600000000000001</v>
      </c>
      <c r="K410" s="73">
        <f t="shared" si="57"/>
        <v>28210</v>
      </c>
      <c r="L410" s="24">
        <v>2368</v>
      </c>
      <c r="M410" s="25">
        <v>3.964</v>
      </c>
      <c r="N410" s="26">
        <v>67173</v>
      </c>
      <c r="O410" s="55">
        <f t="shared" si="58"/>
        <v>31250.716</v>
      </c>
      <c r="P410" s="70">
        <f t="shared" si="59"/>
        <v>408</v>
      </c>
      <c r="Q410" s="53">
        <f t="shared" si="60"/>
        <v>28210</v>
      </c>
      <c r="R410" s="53">
        <f t="shared" si="61"/>
        <v>3040.7160000000003</v>
      </c>
      <c r="S410" s="71">
        <f t="shared" si="62"/>
        <v>0.28408614864864878</v>
      </c>
    </row>
    <row r="411" spans="1:19" x14ac:dyDescent="0.3">
      <c r="A411" s="16" t="s">
        <v>19</v>
      </c>
      <c r="B411" s="12">
        <v>409</v>
      </c>
      <c r="C411" s="13" t="s">
        <v>450</v>
      </c>
      <c r="D411" s="14" t="s">
        <v>9</v>
      </c>
      <c r="E411" s="15">
        <v>36000</v>
      </c>
      <c r="F411" s="55">
        <f t="shared" si="54"/>
        <v>20328.428093645485</v>
      </c>
      <c r="G411" s="53">
        <f t="shared" si="55"/>
        <v>15240.235149081051</v>
      </c>
      <c r="H411" s="53">
        <f t="shared" si="56"/>
        <v>5088.1929445644346</v>
      </c>
      <c r="I411" s="22">
        <v>30391</v>
      </c>
      <c r="J411" s="23">
        <v>0.495</v>
      </c>
      <c r="K411" s="73">
        <f t="shared" si="57"/>
        <v>16256</v>
      </c>
      <c r="L411" s="24">
        <v>14135</v>
      </c>
      <c r="M411" s="25">
        <v>1.778</v>
      </c>
      <c r="N411" s="26">
        <v>43376</v>
      </c>
      <c r="O411" s="55">
        <f t="shared" si="58"/>
        <v>31059.601999999999</v>
      </c>
      <c r="P411" s="70">
        <f t="shared" si="59"/>
        <v>409</v>
      </c>
      <c r="Q411" s="53">
        <f t="shared" si="60"/>
        <v>16256</v>
      </c>
      <c r="R411" s="53">
        <f t="shared" si="61"/>
        <v>14803.601999999999</v>
      </c>
      <c r="S411" s="71">
        <f t="shared" si="62"/>
        <v>4.7301167315175023E-2</v>
      </c>
    </row>
    <row r="412" spans="1:19" x14ac:dyDescent="0.3">
      <c r="A412" s="16">
        <v>469</v>
      </c>
      <c r="B412" s="12">
        <v>410</v>
      </c>
      <c r="C412" s="13" t="s">
        <v>451</v>
      </c>
      <c r="D412" s="14" t="s">
        <v>452</v>
      </c>
      <c r="E412" s="15">
        <v>21282</v>
      </c>
      <c r="F412" s="55">
        <f t="shared" si="54"/>
        <v>25261.76226101413</v>
      </c>
      <c r="G412" s="53">
        <f t="shared" si="55"/>
        <v>23498.761115538757</v>
      </c>
      <c r="H412" s="53">
        <f t="shared" si="56"/>
        <v>1763.0011454753721</v>
      </c>
      <c r="I412" s="22">
        <v>30389.9</v>
      </c>
      <c r="J412" s="23">
        <v>0.20300000000000001</v>
      </c>
      <c r="K412" s="73">
        <f t="shared" si="57"/>
        <v>28850.800000000003</v>
      </c>
      <c r="L412" s="24">
        <v>1539.1</v>
      </c>
      <c r="M412" s="25">
        <v>-0.127</v>
      </c>
      <c r="N412" s="26">
        <v>17079.2</v>
      </c>
      <c r="O412" s="55">
        <f t="shared" si="58"/>
        <v>31058.477800000001</v>
      </c>
      <c r="P412" s="70">
        <f t="shared" si="59"/>
        <v>410</v>
      </c>
      <c r="Q412" s="53">
        <f t="shared" si="60"/>
        <v>28850.800000000003</v>
      </c>
      <c r="R412" s="53">
        <f t="shared" si="61"/>
        <v>2207.6777999999977</v>
      </c>
      <c r="S412" s="71">
        <f t="shared" si="62"/>
        <v>0.43439529595217841</v>
      </c>
    </row>
    <row r="413" spans="1:19" x14ac:dyDescent="0.3">
      <c r="A413" s="16">
        <v>424</v>
      </c>
      <c r="B413" s="12">
        <v>411</v>
      </c>
      <c r="C413" s="13" t="s">
        <v>453</v>
      </c>
      <c r="D413" s="14" t="s">
        <v>39</v>
      </c>
      <c r="E413" s="15">
        <v>137534</v>
      </c>
      <c r="F413" s="55">
        <f t="shared" si="54"/>
        <v>27898.805147058822</v>
      </c>
      <c r="G413" s="53">
        <f t="shared" si="55"/>
        <v>25476.201804930413</v>
      </c>
      <c r="H413" s="53">
        <f t="shared" si="56"/>
        <v>2422.6033421284083</v>
      </c>
      <c r="I413" s="22">
        <v>30353.9</v>
      </c>
      <c r="J413" s="23">
        <v>8.7999999999999995E-2</v>
      </c>
      <c r="K413" s="73">
        <f t="shared" si="57"/>
        <v>27599.4</v>
      </c>
      <c r="L413" s="24">
        <v>2754.5</v>
      </c>
      <c r="M413" s="25">
        <v>0.13700000000000001</v>
      </c>
      <c r="N413" s="26">
        <v>48302</v>
      </c>
      <c r="O413" s="55">
        <f t="shared" si="58"/>
        <v>31021.685800000003</v>
      </c>
      <c r="P413" s="70">
        <f t="shared" si="59"/>
        <v>411</v>
      </c>
      <c r="Q413" s="53">
        <f t="shared" si="60"/>
        <v>27599.4</v>
      </c>
      <c r="R413" s="53">
        <f t="shared" si="61"/>
        <v>3422.2858000000015</v>
      </c>
      <c r="S413" s="71">
        <f t="shared" si="62"/>
        <v>0.24243448901797113</v>
      </c>
    </row>
    <row r="414" spans="1:19" x14ac:dyDescent="0.3">
      <c r="A414" s="16">
        <v>417</v>
      </c>
      <c r="B414" s="12">
        <v>412</v>
      </c>
      <c r="C414" s="13" t="s">
        <v>454</v>
      </c>
      <c r="D414" s="14" t="s">
        <v>24</v>
      </c>
      <c r="E414" s="15">
        <v>29631</v>
      </c>
      <c r="F414" s="55">
        <f t="shared" si="54"/>
        <v>28393.626991565136</v>
      </c>
      <c r="G414" s="53">
        <f t="shared" si="55"/>
        <v>28209.360888080446</v>
      </c>
      <c r="H414" s="53">
        <f t="shared" si="56"/>
        <v>184.26610348468847</v>
      </c>
      <c r="I414" s="22">
        <v>30296</v>
      </c>
      <c r="J414" s="23">
        <v>6.7000000000000004E-2</v>
      </c>
      <c r="K414" s="73">
        <f t="shared" si="57"/>
        <v>30470.5</v>
      </c>
      <c r="L414" s="24">
        <v>-174.5</v>
      </c>
      <c r="M414" s="25">
        <v>-1.9470000000000001</v>
      </c>
      <c r="N414" s="26">
        <v>9599.5</v>
      </c>
      <c r="O414" s="55">
        <f t="shared" si="58"/>
        <v>30962.511999999999</v>
      </c>
      <c r="P414" s="70">
        <f t="shared" si="59"/>
        <v>412</v>
      </c>
      <c r="Q414" s="53">
        <f t="shared" si="60"/>
        <v>30470.5</v>
      </c>
      <c r="R414" s="53">
        <f t="shared" si="61"/>
        <v>492.01199999999881</v>
      </c>
      <c r="S414" s="71">
        <f t="shared" si="62"/>
        <v>3.8195530085959817</v>
      </c>
    </row>
    <row r="415" spans="1:19" x14ac:dyDescent="0.3">
      <c r="A415" s="16">
        <v>407</v>
      </c>
      <c r="B415" s="12">
        <v>413</v>
      </c>
      <c r="C415" s="13" t="s">
        <v>455</v>
      </c>
      <c r="D415" s="14" t="s">
        <v>9</v>
      </c>
      <c r="E415" s="15">
        <v>30400</v>
      </c>
      <c r="F415" s="55">
        <f t="shared" si="54"/>
        <v>28895.038167938928</v>
      </c>
      <c r="G415" s="53">
        <f t="shared" si="55"/>
        <v>26838.803449112522</v>
      </c>
      <c r="H415" s="53">
        <f t="shared" si="56"/>
        <v>2056.2347188264057</v>
      </c>
      <c r="I415" s="22">
        <v>30282</v>
      </c>
      <c r="J415" s="23">
        <v>4.8000000000000001E-2</v>
      </c>
      <c r="K415" s="73">
        <f t="shared" si="57"/>
        <v>27759</v>
      </c>
      <c r="L415" s="24">
        <v>2523</v>
      </c>
      <c r="M415" s="25">
        <v>0.22700000000000001</v>
      </c>
      <c r="N415" s="26">
        <v>104233</v>
      </c>
      <c r="O415" s="55">
        <f t="shared" si="58"/>
        <v>30948.204000000002</v>
      </c>
      <c r="P415" s="70">
        <f t="shared" si="59"/>
        <v>413</v>
      </c>
      <c r="Q415" s="53">
        <f t="shared" si="60"/>
        <v>27759</v>
      </c>
      <c r="R415" s="53">
        <f t="shared" si="61"/>
        <v>3189.2040000000015</v>
      </c>
      <c r="S415" s="71">
        <f t="shared" si="62"/>
        <v>0.26405231866825268</v>
      </c>
    </row>
    <row r="416" spans="1:19" x14ac:dyDescent="0.3">
      <c r="A416" s="16" t="s">
        <v>19</v>
      </c>
      <c r="B416" s="12">
        <v>414</v>
      </c>
      <c r="C416" s="13" t="s">
        <v>456</v>
      </c>
      <c r="D416" s="14" t="s">
        <v>11</v>
      </c>
      <c r="E416" s="15">
        <v>88800</v>
      </c>
      <c r="F416" s="55">
        <f t="shared" si="54"/>
        <v>22202.202643171804</v>
      </c>
      <c r="G416" s="53">
        <f t="shared" si="55"/>
        <v>18887.307245682263</v>
      </c>
      <c r="H416" s="53">
        <f t="shared" si="56"/>
        <v>3314.8953974895398</v>
      </c>
      <c r="I416" s="22">
        <v>30239.4</v>
      </c>
      <c r="J416" s="23">
        <v>0.36199999999999999</v>
      </c>
      <c r="K416" s="73">
        <f t="shared" si="57"/>
        <v>26278.100000000002</v>
      </c>
      <c r="L416" s="24">
        <v>3961.3</v>
      </c>
      <c r="M416" s="25">
        <v>0.19500000000000001</v>
      </c>
      <c r="N416" s="26">
        <v>36592.699999999997</v>
      </c>
      <c r="O416" s="55">
        <f t="shared" si="58"/>
        <v>30904.666800000003</v>
      </c>
      <c r="P416" s="70">
        <f t="shared" si="59"/>
        <v>414</v>
      </c>
      <c r="Q416" s="53">
        <f t="shared" si="60"/>
        <v>26278.100000000002</v>
      </c>
      <c r="R416" s="53">
        <f t="shared" si="61"/>
        <v>4626.5668000000005</v>
      </c>
      <c r="S416" s="71">
        <f t="shared" si="62"/>
        <v>0.16794153434478587</v>
      </c>
    </row>
    <row r="417" spans="1:19" x14ac:dyDescent="0.3">
      <c r="A417" s="16">
        <v>412</v>
      </c>
      <c r="B417" s="12">
        <v>415</v>
      </c>
      <c r="C417" s="13" t="s">
        <v>457</v>
      </c>
      <c r="D417" s="14" t="s">
        <v>34</v>
      </c>
      <c r="E417" s="15">
        <v>77448</v>
      </c>
      <c r="F417" s="55">
        <f t="shared" si="54"/>
        <v>28604.919583727533</v>
      </c>
      <c r="G417" s="53">
        <f t="shared" si="55"/>
        <v>28112.353392281504</v>
      </c>
      <c r="H417" s="53">
        <f t="shared" si="56"/>
        <v>492.56619144602848</v>
      </c>
      <c r="I417" s="22">
        <v>30235.4</v>
      </c>
      <c r="J417" s="23">
        <v>5.7000000000000002E-2</v>
      </c>
      <c r="K417" s="73">
        <f t="shared" si="57"/>
        <v>29751.7</v>
      </c>
      <c r="L417" s="24">
        <v>483.7</v>
      </c>
      <c r="M417" s="25">
        <v>-1.7999999999999999E-2</v>
      </c>
      <c r="N417" s="26">
        <v>20665.7</v>
      </c>
      <c r="O417" s="55">
        <f t="shared" si="58"/>
        <v>30900.578800000003</v>
      </c>
      <c r="P417" s="70">
        <f t="shared" si="59"/>
        <v>415</v>
      </c>
      <c r="Q417" s="53">
        <f t="shared" si="60"/>
        <v>29751.7</v>
      </c>
      <c r="R417" s="53">
        <f t="shared" si="61"/>
        <v>1148.8788000000022</v>
      </c>
      <c r="S417" s="71">
        <f t="shared" si="62"/>
        <v>1.3751887533595248</v>
      </c>
    </row>
    <row r="418" spans="1:19" x14ac:dyDescent="0.3">
      <c r="A418" s="16">
        <v>461</v>
      </c>
      <c r="B418" s="12">
        <v>416</v>
      </c>
      <c r="C418" s="13" t="s">
        <v>458</v>
      </c>
      <c r="D418" s="14" t="s">
        <v>9</v>
      </c>
      <c r="E418" s="15">
        <v>85000</v>
      </c>
      <c r="F418" s="55">
        <f t="shared" si="54"/>
        <v>25810.46312178388</v>
      </c>
      <c r="G418" s="53">
        <f t="shared" si="55"/>
        <v>23794.857628650298</v>
      </c>
      <c r="H418" s="53">
        <f t="shared" si="56"/>
        <v>2015.6054931335832</v>
      </c>
      <c r="I418" s="22">
        <v>30095</v>
      </c>
      <c r="J418" s="23">
        <v>0.16600000000000001</v>
      </c>
      <c r="K418" s="73">
        <f t="shared" si="57"/>
        <v>26866</v>
      </c>
      <c r="L418" s="24">
        <v>3229</v>
      </c>
      <c r="M418" s="25">
        <v>0.60199999999999998</v>
      </c>
      <c r="N418" s="26">
        <v>37653</v>
      </c>
      <c r="O418" s="55">
        <f t="shared" si="58"/>
        <v>30757.09</v>
      </c>
      <c r="P418" s="70">
        <f t="shared" si="59"/>
        <v>416</v>
      </c>
      <c r="Q418" s="53">
        <f t="shared" si="60"/>
        <v>26866</v>
      </c>
      <c r="R418" s="53">
        <f t="shared" si="61"/>
        <v>3891.09</v>
      </c>
      <c r="S418" s="71">
        <f t="shared" si="62"/>
        <v>0.20504490554351196</v>
      </c>
    </row>
    <row r="419" spans="1:19" x14ac:dyDescent="0.3">
      <c r="A419" s="16">
        <v>476</v>
      </c>
      <c r="B419" s="12">
        <v>417</v>
      </c>
      <c r="C419" s="13" t="s">
        <v>459</v>
      </c>
      <c r="D419" s="14" t="s">
        <v>215</v>
      </c>
      <c r="E419" s="15">
        <v>12480</v>
      </c>
      <c r="F419" s="55">
        <f t="shared" si="54"/>
        <v>24799.175597691672</v>
      </c>
      <c r="G419" s="53">
        <f t="shared" si="55"/>
        <v>21365.526949043022</v>
      </c>
      <c r="H419" s="53">
        <f t="shared" si="56"/>
        <v>3433.6486486486488</v>
      </c>
      <c r="I419" s="22">
        <v>30081.4</v>
      </c>
      <c r="J419" s="23">
        <v>0.21299999999999999</v>
      </c>
      <c r="K419" s="73">
        <f t="shared" si="57"/>
        <v>27540.5</v>
      </c>
      <c r="L419" s="24">
        <v>2540.9</v>
      </c>
      <c r="M419" s="25">
        <v>-0.26</v>
      </c>
      <c r="N419" s="26">
        <v>65596.800000000003</v>
      </c>
      <c r="O419" s="55">
        <f t="shared" si="58"/>
        <v>30743.1908</v>
      </c>
      <c r="P419" s="70">
        <f t="shared" si="59"/>
        <v>417</v>
      </c>
      <c r="Q419" s="53">
        <f t="shared" si="60"/>
        <v>27540.5</v>
      </c>
      <c r="R419" s="53">
        <f t="shared" si="61"/>
        <v>3202.6908000000003</v>
      </c>
      <c r="S419" s="71">
        <f t="shared" si="62"/>
        <v>0.26045527175410293</v>
      </c>
    </row>
    <row r="420" spans="1:19" x14ac:dyDescent="0.3">
      <c r="A420" s="16">
        <v>241</v>
      </c>
      <c r="B420" s="12">
        <v>418</v>
      </c>
      <c r="C420" s="13" t="s">
        <v>460</v>
      </c>
      <c r="D420" s="14" t="s">
        <v>215</v>
      </c>
      <c r="E420" s="15">
        <v>34000</v>
      </c>
      <c r="F420" s="55">
        <f t="shared" si="54"/>
        <v>44948.579970104627</v>
      </c>
      <c r="G420" s="53">
        <f t="shared" si="55"/>
        <v>43326.995031400598</v>
      </c>
      <c r="H420" s="53">
        <f t="shared" si="56"/>
        <v>1621.584938704028</v>
      </c>
      <c r="I420" s="22">
        <v>30070.6</v>
      </c>
      <c r="J420" s="23">
        <v>-0.33100000000000002</v>
      </c>
      <c r="K420" s="73">
        <f t="shared" si="57"/>
        <v>26366.899999999998</v>
      </c>
      <c r="L420" s="24">
        <v>3703.7</v>
      </c>
      <c r="M420" s="25">
        <v>1.284</v>
      </c>
      <c r="N420" s="26">
        <v>549407.6</v>
      </c>
      <c r="O420" s="55">
        <f t="shared" si="58"/>
        <v>30732.153200000001</v>
      </c>
      <c r="P420" s="70">
        <f t="shared" si="59"/>
        <v>418</v>
      </c>
      <c r="Q420" s="53">
        <f t="shared" si="60"/>
        <v>26366.899999999998</v>
      </c>
      <c r="R420" s="53">
        <f t="shared" si="61"/>
        <v>4365.2532000000028</v>
      </c>
      <c r="S420" s="71">
        <f t="shared" si="62"/>
        <v>0.17861954261954344</v>
      </c>
    </row>
    <row r="421" spans="1:19" x14ac:dyDescent="0.3">
      <c r="A421" s="16">
        <v>396</v>
      </c>
      <c r="B421" s="12">
        <v>419</v>
      </c>
      <c r="C421" s="13" t="s">
        <v>461</v>
      </c>
      <c r="D421" s="14" t="s">
        <v>338</v>
      </c>
      <c r="E421" s="15">
        <v>98003</v>
      </c>
      <c r="F421" s="55">
        <f t="shared" si="54"/>
        <v>29715.277777777777</v>
      </c>
      <c r="G421" s="53">
        <f t="shared" si="55"/>
        <v>25689.337440553394</v>
      </c>
      <c r="H421" s="53">
        <f t="shared" si="56"/>
        <v>4025.9403372243837</v>
      </c>
      <c r="I421" s="22">
        <v>29953</v>
      </c>
      <c r="J421" s="23">
        <v>8.0000000000000002E-3</v>
      </c>
      <c r="K421" s="73">
        <f t="shared" si="57"/>
        <v>26849</v>
      </c>
      <c r="L421" s="24">
        <v>3104</v>
      </c>
      <c r="M421" s="25">
        <v>-0.22900000000000001</v>
      </c>
      <c r="N421" s="26">
        <v>91393</v>
      </c>
      <c r="O421" s="55">
        <f t="shared" si="58"/>
        <v>30611.966</v>
      </c>
      <c r="P421" s="70">
        <f t="shared" si="59"/>
        <v>419</v>
      </c>
      <c r="Q421" s="53">
        <f t="shared" si="60"/>
        <v>26849</v>
      </c>
      <c r="R421" s="53">
        <f t="shared" si="61"/>
        <v>3762.9660000000003</v>
      </c>
      <c r="S421" s="71">
        <f t="shared" si="62"/>
        <v>0.21229574742268054</v>
      </c>
    </row>
    <row r="422" spans="1:19" x14ac:dyDescent="0.3">
      <c r="A422" s="16">
        <v>420</v>
      </c>
      <c r="B422" s="12">
        <v>420</v>
      </c>
      <c r="C422" s="13" t="s">
        <v>462</v>
      </c>
      <c r="D422" s="14" t="s">
        <v>26</v>
      </c>
      <c r="E422" s="15">
        <v>32597</v>
      </c>
      <c r="F422" s="55">
        <f t="shared" si="54"/>
        <v>28277.251184834124</v>
      </c>
      <c r="G422" s="53">
        <f t="shared" si="55"/>
        <v>26906.181171624085</v>
      </c>
      <c r="H422" s="53">
        <f t="shared" si="56"/>
        <v>1371.0700132100396</v>
      </c>
      <c r="I422" s="22">
        <v>29832.5</v>
      </c>
      <c r="J422" s="23">
        <v>5.5E-2</v>
      </c>
      <c r="K422" s="73">
        <f t="shared" si="57"/>
        <v>28794.6</v>
      </c>
      <c r="L422" s="24">
        <v>1037.9000000000001</v>
      </c>
      <c r="M422" s="25">
        <v>-0.24299999999999999</v>
      </c>
      <c r="N422" s="26">
        <v>65576.600000000006</v>
      </c>
      <c r="O422" s="55">
        <f t="shared" si="58"/>
        <v>30488.815000000002</v>
      </c>
      <c r="P422" s="70">
        <f t="shared" si="59"/>
        <v>420</v>
      </c>
      <c r="Q422" s="53">
        <f t="shared" si="60"/>
        <v>28794.6</v>
      </c>
      <c r="R422" s="53">
        <f t="shared" si="61"/>
        <v>1694.2150000000038</v>
      </c>
      <c r="S422" s="71">
        <f t="shared" si="62"/>
        <v>0.63234897388958822</v>
      </c>
    </row>
    <row r="423" spans="1:19" x14ac:dyDescent="0.3">
      <c r="A423" s="16">
        <v>440</v>
      </c>
      <c r="B423" s="12">
        <v>421</v>
      </c>
      <c r="C423" s="13" t="s">
        <v>463</v>
      </c>
      <c r="D423" s="14" t="s">
        <v>9</v>
      </c>
      <c r="E423" s="15">
        <v>20100</v>
      </c>
      <c r="F423" s="55">
        <f t="shared" si="54"/>
        <v>26808.310749774166</v>
      </c>
      <c r="G423" s="53">
        <f t="shared" si="55"/>
        <v>26406.402781199529</v>
      </c>
      <c r="H423" s="53">
        <f t="shared" si="56"/>
        <v>401.90796857463528</v>
      </c>
      <c r="I423" s="22">
        <v>29676.799999999999</v>
      </c>
      <c r="J423" s="23">
        <v>0.107</v>
      </c>
      <c r="K423" s="73">
        <f t="shared" si="57"/>
        <v>28960.6</v>
      </c>
      <c r="L423" s="24">
        <v>716.2</v>
      </c>
      <c r="M423" s="25">
        <v>0.78200000000000003</v>
      </c>
      <c r="N423" s="26">
        <v>17784.400000000001</v>
      </c>
      <c r="O423" s="55">
        <f t="shared" si="58"/>
        <v>30329.689600000002</v>
      </c>
      <c r="P423" s="70">
        <f t="shared" si="59"/>
        <v>421</v>
      </c>
      <c r="Q423" s="53">
        <f t="shared" si="60"/>
        <v>28960.6</v>
      </c>
      <c r="R423" s="53">
        <f t="shared" si="61"/>
        <v>1369.089600000003</v>
      </c>
      <c r="S423" s="71">
        <f t="shared" si="62"/>
        <v>0.91160234571349186</v>
      </c>
    </row>
    <row r="424" spans="1:19" x14ac:dyDescent="0.3">
      <c r="A424" s="16">
        <v>411</v>
      </c>
      <c r="B424" s="12">
        <v>422</v>
      </c>
      <c r="C424" s="13" t="s">
        <v>464</v>
      </c>
      <c r="D424" s="14" t="s">
        <v>9</v>
      </c>
      <c r="E424" s="15">
        <v>77400</v>
      </c>
      <c r="F424" s="55">
        <f t="shared" si="54"/>
        <v>28734.23860329777</v>
      </c>
      <c r="G424" s="53">
        <f t="shared" si="55"/>
        <v>22699.913660506008</v>
      </c>
      <c r="H424" s="53">
        <f t="shared" si="56"/>
        <v>6034.3249427917626</v>
      </c>
      <c r="I424" s="22">
        <v>29625</v>
      </c>
      <c r="J424" s="23">
        <v>3.1E-2</v>
      </c>
      <c r="K424" s="73">
        <f t="shared" si="57"/>
        <v>21714</v>
      </c>
      <c r="L424" s="24">
        <v>7911</v>
      </c>
      <c r="M424" s="25">
        <v>0.311</v>
      </c>
      <c r="N424" s="26">
        <v>39801</v>
      </c>
      <c r="O424" s="55">
        <f t="shared" si="58"/>
        <v>30276.75</v>
      </c>
      <c r="P424" s="70">
        <f t="shared" si="59"/>
        <v>422</v>
      </c>
      <c r="Q424" s="53">
        <f t="shared" si="60"/>
        <v>21714</v>
      </c>
      <c r="R424" s="53">
        <f t="shared" si="61"/>
        <v>8562.75</v>
      </c>
      <c r="S424" s="71">
        <f t="shared" si="62"/>
        <v>8.2385286310200992E-2</v>
      </c>
    </row>
    <row r="425" spans="1:19" x14ac:dyDescent="0.3">
      <c r="A425" s="16">
        <v>435</v>
      </c>
      <c r="B425" s="12">
        <v>423</v>
      </c>
      <c r="C425" s="13" t="s">
        <v>465</v>
      </c>
      <c r="D425" s="14" t="s">
        <v>466</v>
      </c>
      <c r="E425" s="15">
        <v>92631</v>
      </c>
      <c r="F425" s="55">
        <f t="shared" si="54"/>
        <v>27099.175824175822</v>
      </c>
      <c r="G425" s="53">
        <f t="shared" si="55"/>
        <v>25753.528765352294</v>
      </c>
      <c r="H425" s="53">
        <f t="shared" si="56"/>
        <v>1345.6470588235295</v>
      </c>
      <c r="I425" s="22">
        <v>29592.3</v>
      </c>
      <c r="J425" s="23">
        <v>9.1999999999999998E-2</v>
      </c>
      <c r="K425" s="73">
        <f t="shared" si="57"/>
        <v>28448.5</v>
      </c>
      <c r="L425" s="24">
        <v>1143.8</v>
      </c>
      <c r="M425" s="25">
        <v>-0.15</v>
      </c>
      <c r="N425" s="26">
        <v>23570.7</v>
      </c>
      <c r="O425" s="55">
        <f t="shared" si="58"/>
        <v>30243.330600000001</v>
      </c>
      <c r="P425" s="70">
        <f t="shared" si="59"/>
        <v>423</v>
      </c>
      <c r="Q425" s="53">
        <f t="shared" si="60"/>
        <v>28448.5</v>
      </c>
      <c r="R425" s="53">
        <f t="shared" si="61"/>
        <v>1794.8306000000011</v>
      </c>
      <c r="S425" s="71">
        <f t="shared" si="62"/>
        <v>0.56918219968526074</v>
      </c>
    </row>
    <row r="426" spans="1:19" x14ac:dyDescent="0.3">
      <c r="A426" s="16">
        <v>432</v>
      </c>
      <c r="B426" s="12">
        <v>424</v>
      </c>
      <c r="C426" s="13" t="s">
        <v>467</v>
      </c>
      <c r="D426" s="14" t="s">
        <v>44</v>
      </c>
      <c r="E426" s="15">
        <v>82955</v>
      </c>
      <c r="F426" s="55">
        <f t="shared" si="54"/>
        <v>27476.256983240222</v>
      </c>
      <c r="G426" s="53">
        <f t="shared" si="55"/>
        <v>27348.570708730418</v>
      </c>
      <c r="H426" s="53">
        <f t="shared" si="56"/>
        <v>127.68627450980394</v>
      </c>
      <c r="I426" s="22">
        <v>29509.5</v>
      </c>
      <c r="J426" s="23">
        <v>7.3999999999999996E-2</v>
      </c>
      <c r="K426" s="73">
        <f t="shared" si="57"/>
        <v>29346.7</v>
      </c>
      <c r="L426" s="24">
        <v>162.80000000000001</v>
      </c>
      <c r="M426" s="25">
        <v>0.27500000000000002</v>
      </c>
      <c r="N426" s="26">
        <v>11032.7</v>
      </c>
      <c r="O426" s="55">
        <f t="shared" si="58"/>
        <v>30158.708999999999</v>
      </c>
      <c r="P426" s="70">
        <f t="shared" si="59"/>
        <v>424</v>
      </c>
      <c r="Q426" s="53">
        <f t="shared" si="60"/>
        <v>29346.7</v>
      </c>
      <c r="R426" s="53">
        <f t="shared" si="61"/>
        <v>812.0089999999982</v>
      </c>
      <c r="S426" s="71">
        <f t="shared" si="62"/>
        <v>3.9877702702702593</v>
      </c>
    </row>
    <row r="427" spans="1:19" x14ac:dyDescent="0.3">
      <c r="A427" s="16">
        <v>402</v>
      </c>
      <c r="B427" s="12">
        <v>425</v>
      </c>
      <c r="C427" s="13" t="s">
        <v>468</v>
      </c>
      <c r="D427" s="14" t="s">
        <v>46</v>
      </c>
      <c r="E427" s="15">
        <v>86786</v>
      </c>
      <c r="F427" s="55">
        <f t="shared" si="54"/>
        <v>29244.566301096711</v>
      </c>
      <c r="G427" s="53">
        <f t="shared" si="55"/>
        <v>23078.526032640337</v>
      </c>
      <c r="H427" s="53">
        <f t="shared" si="56"/>
        <v>6166.040268456376</v>
      </c>
      <c r="I427" s="22">
        <v>29332.3</v>
      </c>
      <c r="J427" s="23">
        <v>3.0000000000000001E-3</v>
      </c>
      <c r="K427" s="73">
        <f t="shared" si="57"/>
        <v>24738.6</v>
      </c>
      <c r="L427" s="24">
        <v>4593.7</v>
      </c>
      <c r="M427" s="25">
        <v>-0.255</v>
      </c>
      <c r="N427" s="26">
        <v>950368.8</v>
      </c>
      <c r="O427" s="55">
        <f t="shared" si="58"/>
        <v>29977.6106</v>
      </c>
      <c r="P427" s="70">
        <f t="shared" si="59"/>
        <v>425</v>
      </c>
      <c r="Q427" s="53">
        <f t="shared" si="60"/>
        <v>24738.6</v>
      </c>
      <c r="R427" s="53">
        <f t="shared" si="61"/>
        <v>5239.0106000000014</v>
      </c>
      <c r="S427" s="71">
        <f t="shared" si="62"/>
        <v>0.14047730587543847</v>
      </c>
    </row>
    <row r="428" spans="1:19" x14ac:dyDescent="0.3">
      <c r="A428" s="16">
        <v>421</v>
      </c>
      <c r="B428" s="12">
        <v>426</v>
      </c>
      <c r="C428" s="13" t="s">
        <v>469</v>
      </c>
      <c r="D428" s="14" t="s">
        <v>32</v>
      </c>
      <c r="E428" s="15">
        <v>5420</v>
      </c>
      <c r="F428" s="55">
        <f t="shared" si="54"/>
        <v>28260.173577627775</v>
      </c>
      <c r="G428" s="53">
        <f t="shared" si="55"/>
        <v>27228.885234069494</v>
      </c>
      <c r="H428" s="53">
        <f t="shared" si="56"/>
        <v>1031.2883435582821</v>
      </c>
      <c r="I428" s="22">
        <v>29305.8</v>
      </c>
      <c r="J428" s="23">
        <v>3.6999999999999998E-2</v>
      </c>
      <c r="K428" s="73">
        <f t="shared" si="57"/>
        <v>27792.899999999998</v>
      </c>
      <c r="L428" s="24">
        <v>1512.9</v>
      </c>
      <c r="M428" s="25">
        <v>0.46700000000000003</v>
      </c>
      <c r="N428" s="26">
        <v>259413.5</v>
      </c>
      <c r="O428" s="55">
        <f t="shared" si="58"/>
        <v>29950.527600000001</v>
      </c>
      <c r="P428" s="70">
        <f t="shared" si="59"/>
        <v>426</v>
      </c>
      <c r="Q428" s="53">
        <f t="shared" si="60"/>
        <v>27792.899999999998</v>
      </c>
      <c r="R428" s="53">
        <f t="shared" si="61"/>
        <v>2157.6276000000034</v>
      </c>
      <c r="S428" s="71">
        <f t="shared" si="62"/>
        <v>0.42615348007138826</v>
      </c>
    </row>
    <row r="429" spans="1:19" x14ac:dyDescent="0.3">
      <c r="A429" s="16">
        <v>446</v>
      </c>
      <c r="B429" s="12">
        <v>427</v>
      </c>
      <c r="C429" s="13" t="s">
        <v>470</v>
      </c>
      <c r="D429" s="14" t="s">
        <v>24</v>
      </c>
      <c r="E429" s="15">
        <v>96498</v>
      </c>
      <c r="F429" s="55">
        <f t="shared" si="54"/>
        <v>26436.627379873073</v>
      </c>
      <c r="G429" s="53">
        <f t="shared" si="55"/>
        <v>21907.867981376832</v>
      </c>
      <c r="H429" s="53">
        <f t="shared" si="56"/>
        <v>4528.7593984962405</v>
      </c>
      <c r="I429" s="22">
        <v>29159.599999999999</v>
      </c>
      <c r="J429" s="23">
        <v>0.10299999999999999</v>
      </c>
      <c r="K429" s="73">
        <f t="shared" si="57"/>
        <v>24341</v>
      </c>
      <c r="L429" s="24">
        <v>4818.6000000000004</v>
      </c>
      <c r="M429" s="25">
        <v>6.4000000000000001E-2</v>
      </c>
      <c r="N429" s="26">
        <v>58854.2</v>
      </c>
      <c r="O429" s="55">
        <f t="shared" si="58"/>
        <v>29801.111199999999</v>
      </c>
      <c r="P429" s="70">
        <f t="shared" si="59"/>
        <v>427</v>
      </c>
      <c r="Q429" s="53">
        <f t="shared" si="60"/>
        <v>24341</v>
      </c>
      <c r="R429" s="53">
        <f t="shared" si="61"/>
        <v>5460.1111999999994</v>
      </c>
      <c r="S429" s="71">
        <f t="shared" si="62"/>
        <v>0.13313227908521125</v>
      </c>
    </row>
    <row r="430" spans="1:19" x14ac:dyDescent="0.3">
      <c r="A430" s="16">
        <v>434</v>
      </c>
      <c r="B430" s="12">
        <v>428</v>
      </c>
      <c r="C430" s="13" t="s">
        <v>471</v>
      </c>
      <c r="D430" s="14" t="s">
        <v>39</v>
      </c>
      <c r="E430" s="15">
        <v>233076</v>
      </c>
      <c r="F430" s="55">
        <f t="shared" si="54"/>
        <v>27165.890027958994</v>
      </c>
      <c r="G430" s="53">
        <f t="shared" si="55"/>
        <v>26206.826891502784</v>
      </c>
      <c r="H430" s="53">
        <f t="shared" si="56"/>
        <v>959.06313645621174</v>
      </c>
      <c r="I430" s="22">
        <v>29149</v>
      </c>
      <c r="J430" s="23">
        <v>7.2999999999999995E-2</v>
      </c>
      <c r="K430" s="73">
        <f t="shared" si="57"/>
        <v>28207.200000000001</v>
      </c>
      <c r="L430" s="24">
        <v>941.8</v>
      </c>
      <c r="M430" s="25">
        <v>-1.7999999999999999E-2</v>
      </c>
      <c r="N430" s="26">
        <v>298904.8</v>
      </c>
      <c r="O430" s="55">
        <f t="shared" si="58"/>
        <v>29790.278000000002</v>
      </c>
      <c r="P430" s="70">
        <f t="shared" si="59"/>
        <v>428</v>
      </c>
      <c r="Q430" s="53">
        <f t="shared" si="60"/>
        <v>28207.200000000001</v>
      </c>
      <c r="R430" s="53">
        <f t="shared" si="61"/>
        <v>1583.0780000000013</v>
      </c>
      <c r="S430" s="71">
        <f t="shared" si="62"/>
        <v>0.68090677426205293</v>
      </c>
    </row>
    <row r="431" spans="1:19" x14ac:dyDescent="0.3">
      <c r="A431" s="16">
        <v>401</v>
      </c>
      <c r="B431" s="12">
        <v>429</v>
      </c>
      <c r="C431" s="13" t="s">
        <v>472</v>
      </c>
      <c r="D431" s="14" t="s">
        <v>9</v>
      </c>
      <c r="E431" s="15">
        <v>5870</v>
      </c>
      <c r="F431" s="55">
        <f t="shared" si="54"/>
        <v>29329.305135951661</v>
      </c>
      <c r="G431" s="53">
        <f t="shared" si="55"/>
        <v>28312.422019068545</v>
      </c>
      <c r="H431" s="53">
        <f t="shared" si="56"/>
        <v>1016.8831168831168</v>
      </c>
      <c r="I431" s="22">
        <v>29124</v>
      </c>
      <c r="J431" s="23">
        <v>-7.0000000000000001E-3</v>
      </c>
      <c r="K431" s="73">
        <f t="shared" si="57"/>
        <v>28341</v>
      </c>
      <c r="L431" s="24">
        <v>783</v>
      </c>
      <c r="M431" s="25">
        <v>-0.23</v>
      </c>
      <c r="N431" s="26">
        <v>272167</v>
      </c>
      <c r="O431" s="55">
        <f t="shared" si="58"/>
        <v>29764.727999999999</v>
      </c>
      <c r="P431" s="70">
        <f t="shared" si="59"/>
        <v>429</v>
      </c>
      <c r="Q431" s="53">
        <f t="shared" si="60"/>
        <v>28341</v>
      </c>
      <c r="R431" s="53">
        <f t="shared" si="61"/>
        <v>1423.7279999999992</v>
      </c>
      <c r="S431" s="71">
        <f t="shared" si="62"/>
        <v>0.81829885057471152</v>
      </c>
    </row>
    <row r="432" spans="1:19" x14ac:dyDescent="0.3">
      <c r="A432" s="16">
        <v>429</v>
      </c>
      <c r="B432" s="12">
        <v>430</v>
      </c>
      <c r="C432" s="13" t="s">
        <v>473</v>
      </c>
      <c r="D432" s="14" t="s">
        <v>110</v>
      </c>
      <c r="E432" s="15">
        <v>13945</v>
      </c>
      <c r="F432" s="55">
        <f t="shared" si="54"/>
        <v>27657.169990503324</v>
      </c>
      <c r="G432" s="53">
        <f t="shared" si="55"/>
        <v>26123.836657169992</v>
      </c>
      <c r="H432" s="53">
        <f t="shared" si="56"/>
        <v>1533.3333333333333</v>
      </c>
      <c r="I432" s="22">
        <v>29123</v>
      </c>
      <c r="J432" s="23">
        <v>5.2999999999999999E-2</v>
      </c>
      <c r="K432" s="73">
        <f t="shared" si="57"/>
        <v>32453.4</v>
      </c>
      <c r="L432" s="24">
        <v>-3330.4</v>
      </c>
      <c r="M432" s="25">
        <v>-3.1720000000000002</v>
      </c>
      <c r="N432" s="26">
        <v>46441.2</v>
      </c>
      <c r="O432" s="55">
        <f t="shared" si="58"/>
        <v>29763.706000000002</v>
      </c>
      <c r="P432" s="70">
        <f t="shared" si="59"/>
        <v>430</v>
      </c>
      <c r="Q432" s="53">
        <f t="shared" si="60"/>
        <v>32453.4</v>
      </c>
      <c r="R432" s="53">
        <f t="shared" si="61"/>
        <v>-2689.6939999999995</v>
      </c>
      <c r="S432" s="71">
        <f t="shared" si="62"/>
        <v>0.19238109536392042</v>
      </c>
    </row>
    <row r="433" spans="1:19" x14ac:dyDescent="0.3">
      <c r="A433" s="16">
        <v>415</v>
      </c>
      <c r="B433" s="12">
        <v>431</v>
      </c>
      <c r="C433" s="13" t="s">
        <v>474</v>
      </c>
      <c r="D433" s="14" t="s">
        <v>34</v>
      </c>
      <c r="E433" s="15">
        <v>79913</v>
      </c>
      <c r="F433" s="55">
        <f t="shared" si="54"/>
        <v>28527.647058823528</v>
      </c>
      <c r="G433" s="53">
        <f t="shared" si="55"/>
        <v>28003.23680241327</v>
      </c>
      <c r="H433" s="53">
        <f t="shared" si="56"/>
        <v>524.41025641025647</v>
      </c>
      <c r="I433" s="22">
        <v>29098.2</v>
      </c>
      <c r="J433" s="23">
        <v>0.02</v>
      </c>
      <c r="K433" s="73">
        <f t="shared" si="57"/>
        <v>28586.9</v>
      </c>
      <c r="L433" s="24">
        <v>511.3</v>
      </c>
      <c r="M433" s="25">
        <v>-2.5000000000000001E-2</v>
      </c>
      <c r="N433" s="26">
        <v>67587.8</v>
      </c>
      <c r="O433" s="55">
        <f t="shared" si="58"/>
        <v>29738.360400000001</v>
      </c>
      <c r="P433" s="70">
        <f t="shared" si="59"/>
        <v>431</v>
      </c>
      <c r="Q433" s="53">
        <f t="shared" si="60"/>
        <v>28586.9</v>
      </c>
      <c r="R433" s="53">
        <f t="shared" si="61"/>
        <v>1151.4603999999999</v>
      </c>
      <c r="S433" s="71">
        <f t="shared" si="62"/>
        <v>1.2520250342264814</v>
      </c>
    </row>
    <row r="434" spans="1:19" x14ac:dyDescent="0.3">
      <c r="A434" s="16">
        <v>426</v>
      </c>
      <c r="B434" s="12">
        <v>432</v>
      </c>
      <c r="C434" s="13" t="s">
        <v>475</v>
      </c>
      <c r="D434" s="14" t="s">
        <v>39</v>
      </c>
      <c r="E434" s="15">
        <v>105783</v>
      </c>
      <c r="F434" s="55">
        <f t="shared" si="54"/>
        <v>27812.906309751434</v>
      </c>
      <c r="G434" s="53">
        <f t="shared" si="55"/>
        <v>25048.998034576958</v>
      </c>
      <c r="H434" s="53">
        <f t="shared" si="56"/>
        <v>2763.9082751744768</v>
      </c>
      <c r="I434" s="22">
        <v>29092.3</v>
      </c>
      <c r="J434" s="23">
        <v>4.5999999999999999E-2</v>
      </c>
      <c r="K434" s="73">
        <f t="shared" si="57"/>
        <v>26320.1</v>
      </c>
      <c r="L434" s="24">
        <v>2772.2</v>
      </c>
      <c r="M434" s="25">
        <v>3.0000000000000001E-3</v>
      </c>
      <c r="N434" s="26">
        <v>50494.3</v>
      </c>
      <c r="O434" s="55">
        <f t="shared" si="58"/>
        <v>29732.330600000001</v>
      </c>
      <c r="P434" s="70">
        <f t="shared" si="59"/>
        <v>432</v>
      </c>
      <c r="Q434" s="53">
        <f t="shared" si="60"/>
        <v>26320.1</v>
      </c>
      <c r="R434" s="53">
        <f t="shared" si="61"/>
        <v>3412.2306000000026</v>
      </c>
      <c r="S434" s="71">
        <f t="shared" si="62"/>
        <v>0.23087461222134148</v>
      </c>
    </row>
    <row r="435" spans="1:19" x14ac:dyDescent="0.3">
      <c r="A435" s="16">
        <v>414</v>
      </c>
      <c r="B435" s="12">
        <v>433</v>
      </c>
      <c r="C435" s="13" t="s">
        <v>476</v>
      </c>
      <c r="D435" s="14" t="s">
        <v>232</v>
      </c>
      <c r="E435" s="15">
        <v>35029</v>
      </c>
      <c r="F435" s="55">
        <f t="shared" si="54"/>
        <v>28570.767716535433</v>
      </c>
      <c r="G435" s="53">
        <f t="shared" si="55"/>
        <v>22486.197983597747</v>
      </c>
      <c r="H435" s="53">
        <f t="shared" si="56"/>
        <v>6084.5697329376862</v>
      </c>
      <c r="I435" s="22">
        <v>29027.9</v>
      </c>
      <c r="J435" s="23">
        <v>1.6E-2</v>
      </c>
      <c r="K435" s="73">
        <f t="shared" si="57"/>
        <v>22876.400000000001</v>
      </c>
      <c r="L435" s="24">
        <v>6151.5</v>
      </c>
      <c r="M435" s="25">
        <v>1.0999999999999999E-2</v>
      </c>
      <c r="N435" s="26">
        <v>636296.9</v>
      </c>
      <c r="O435" s="55">
        <f t="shared" si="58"/>
        <v>29666.513800000001</v>
      </c>
      <c r="P435" s="70">
        <f t="shared" si="59"/>
        <v>433</v>
      </c>
      <c r="Q435" s="53">
        <f t="shared" si="60"/>
        <v>22876.400000000001</v>
      </c>
      <c r="R435" s="53">
        <f t="shared" si="61"/>
        <v>6790.1137999999992</v>
      </c>
      <c r="S435" s="71">
        <f t="shared" si="62"/>
        <v>0.10381432171015186</v>
      </c>
    </row>
    <row r="436" spans="1:19" x14ac:dyDescent="0.3">
      <c r="A436" s="16">
        <v>471</v>
      </c>
      <c r="B436" s="12">
        <v>434</v>
      </c>
      <c r="C436" s="13" t="s">
        <v>477</v>
      </c>
      <c r="D436" s="14" t="s">
        <v>32</v>
      </c>
      <c r="E436" s="15">
        <v>27040</v>
      </c>
      <c r="F436" s="55">
        <f t="shared" si="54"/>
        <v>25043.955094991368</v>
      </c>
      <c r="G436" s="53">
        <f t="shared" si="55"/>
        <v>22115.007726570315</v>
      </c>
      <c r="H436" s="53">
        <f t="shared" si="56"/>
        <v>2928.9473684210529</v>
      </c>
      <c r="I436" s="22">
        <v>29000.9</v>
      </c>
      <c r="J436" s="23">
        <v>0.158</v>
      </c>
      <c r="K436" s="73">
        <f t="shared" si="57"/>
        <v>26218.400000000001</v>
      </c>
      <c r="L436" s="24">
        <v>2782.5</v>
      </c>
      <c r="M436" s="25">
        <v>-0.05</v>
      </c>
      <c r="N436" s="26">
        <v>429854.2</v>
      </c>
      <c r="O436" s="55">
        <f t="shared" si="58"/>
        <v>29638.919800000003</v>
      </c>
      <c r="P436" s="70">
        <f t="shared" si="59"/>
        <v>434</v>
      </c>
      <c r="Q436" s="53">
        <f t="shared" si="60"/>
        <v>26218.400000000001</v>
      </c>
      <c r="R436" s="53">
        <f t="shared" si="61"/>
        <v>3420.5198000000019</v>
      </c>
      <c r="S436" s="71">
        <f t="shared" si="62"/>
        <v>0.22929732255166285</v>
      </c>
    </row>
    <row r="437" spans="1:19" x14ac:dyDescent="0.3">
      <c r="A437" s="16">
        <v>460</v>
      </c>
      <c r="B437" s="12">
        <v>435</v>
      </c>
      <c r="C437" s="13" t="s">
        <v>478</v>
      </c>
      <c r="D437" s="14" t="s">
        <v>21</v>
      </c>
      <c r="E437" s="15">
        <v>64734</v>
      </c>
      <c r="F437" s="55">
        <f t="shared" si="54"/>
        <v>25902.158273381294</v>
      </c>
      <c r="G437" s="53">
        <f t="shared" si="55"/>
        <v>23647.3238362952</v>
      </c>
      <c r="H437" s="53">
        <f t="shared" si="56"/>
        <v>2254.8344370860927</v>
      </c>
      <c r="I437" s="22">
        <v>28803.200000000001</v>
      </c>
      <c r="J437" s="23">
        <v>0.112</v>
      </c>
      <c r="K437" s="73">
        <f t="shared" si="57"/>
        <v>25398.400000000001</v>
      </c>
      <c r="L437" s="24">
        <v>3404.8</v>
      </c>
      <c r="M437" s="25">
        <v>0.51</v>
      </c>
      <c r="N437" s="26">
        <v>32042.9</v>
      </c>
      <c r="O437" s="55">
        <f t="shared" si="58"/>
        <v>29436.8704</v>
      </c>
      <c r="P437" s="70">
        <f t="shared" si="59"/>
        <v>435</v>
      </c>
      <c r="Q437" s="53">
        <f t="shared" si="60"/>
        <v>25398.400000000001</v>
      </c>
      <c r="R437" s="53">
        <f t="shared" si="61"/>
        <v>4038.4703999999983</v>
      </c>
      <c r="S437" s="71">
        <f t="shared" si="62"/>
        <v>0.18611090225563853</v>
      </c>
    </row>
    <row r="438" spans="1:19" x14ac:dyDescent="0.3">
      <c r="A438" s="16">
        <v>418</v>
      </c>
      <c r="B438" s="12">
        <v>436</v>
      </c>
      <c r="C438" s="13" t="s">
        <v>479</v>
      </c>
      <c r="D438" s="14" t="s">
        <v>26</v>
      </c>
      <c r="E438" s="15">
        <v>15623</v>
      </c>
      <c r="F438" s="55">
        <f t="shared" si="54"/>
        <v>28386.251236399607</v>
      </c>
      <c r="G438" s="53">
        <f t="shared" si="55"/>
        <v>28072.269473481672</v>
      </c>
      <c r="H438" s="53">
        <f t="shared" si="56"/>
        <v>313.98176291793311</v>
      </c>
      <c r="I438" s="22">
        <v>28698.5</v>
      </c>
      <c r="J438" s="23">
        <v>1.0999999999999999E-2</v>
      </c>
      <c r="K438" s="73">
        <f t="shared" si="57"/>
        <v>28388.6</v>
      </c>
      <c r="L438" s="24">
        <v>309.89999999999998</v>
      </c>
      <c r="M438" s="25">
        <v>-1.2999999999999999E-2</v>
      </c>
      <c r="N438" s="26">
        <v>14619.2</v>
      </c>
      <c r="O438" s="55">
        <f t="shared" si="58"/>
        <v>29329.867000000002</v>
      </c>
      <c r="P438" s="70">
        <f t="shared" si="59"/>
        <v>436</v>
      </c>
      <c r="Q438" s="53">
        <f t="shared" si="60"/>
        <v>28388.6</v>
      </c>
      <c r="R438" s="53">
        <f t="shared" si="61"/>
        <v>941.26700000000346</v>
      </c>
      <c r="S438" s="71">
        <f t="shared" si="62"/>
        <v>2.0373249435301823</v>
      </c>
    </row>
    <row r="439" spans="1:19" x14ac:dyDescent="0.3">
      <c r="A439" s="16">
        <v>425</v>
      </c>
      <c r="B439" s="12">
        <v>437</v>
      </c>
      <c r="C439" s="13" t="s">
        <v>480</v>
      </c>
      <c r="D439" s="14" t="s">
        <v>26</v>
      </c>
      <c r="E439" s="15">
        <v>272796</v>
      </c>
      <c r="F439" s="55">
        <f t="shared" si="54"/>
        <v>27828.058252427185</v>
      </c>
      <c r="G439" s="53">
        <f t="shared" si="55"/>
        <v>26741.527640182288</v>
      </c>
      <c r="H439" s="53">
        <f t="shared" si="56"/>
        <v>1086.5306122448978</v>
      </c>
      <c r="I439" s="22">
        <v>28662.9</v>
      </c>
      <c r="J439" s="23">
        <v>0.03</v>
      </c>
      <c r="K439" s="73">
        <f t="shared" si="57"/>
        <v>27598.100000000002</v>
      </c>
      <c r="L439" s="24">
        <v>1064.8</v>
      </c>
      <c r="M439" s="25">
        <v>-0.02</v>
      </c>
      <c r="N439" s="26">
        <v>27588.9</v>
      </c>
      <c r="O439" s="55">
        <f t="shared" si="58"/>
        <v>29293.483800000002</v>
      </c>
      <c r="P439" s="70">
        <f t="shared" si="59"/>
        <v>437</v>
      </c>
      <c r="Q439" s="53">
        <f t="shared" si="60"/>
        <v>27598.100000000002</v>
      </c>
      <c r="R439" s="53">
        <f t="shared" si="61"/>
        <v>1695.3837999999996</v>
      </c>
      <c r="S439" s="71">
        <f t="shared" si="62"/>
        <v>0.59220867768595009</v>
      </c>
    </row>
    <row r="440" spans="1:19" x14ac:dyDescent="0.3">
      <c r="A440" s="16">
        <v>468</v>
      </c>
      <c r="B440" s="12">
        <v>438</v>
      </c>
      <c r="C440" s="13" t="s">
        <v>481</v>
      </c>
      <c r="D440" s="14" t="s">
        <v>11</v>
      </c>
      <c r="E440" s="15">
        <v>93800</v>
      </c>
      <c r="F440" s="55">
        <f t="shared" si="54"/>
        <v>25291.173874669021</v>
      </c>
      <c r="G440" s="53">
        <f t="shared" si="55"/>
        <v>24949.313409552742</v>
      </c>
      <c r="H440" s="53">
        <f t="shared" si="56"/>
        <v>341.86046511627904</v>
      </c>
      <c r="I440" s="22">
        <v>28654.9</v>
      </c>
      <c r="J440" s="23">
        <v>0.13300000000000001</v>
      </c>
      <c r="K440" s="73">
        <f t="shared" si="57"/>
        <v>28331.5</v>
      </c>
      <c r="L440" s="24">
        <v>323.39999999999998</v>
      </c>
      <c r="M440" s="25">
        <v>-5.3999999999999999E-2</v>
      </c>
      <c r="N440" s="26">
        <v>108633.2</v>
      </c>
      <c r="O440" s="55">
        <f t="shared" si="58"/>
        <v>29285.307800000002</v>
      </c>
      <c r="P440" s="70">
        <f t="shared" si="59"/>
        <v>438</v>
      </c>
      <c r="Q440" s="53">
        <f t="shared" si="60"/>
        <v>28331.5</v>
      </c>
      <c r="R440" s="53">
        <f t="shared" si="61"/>
        <v>953.80780000000232</v>
      </c>
      <c r="S440" s="71">
        <f t="shared" si="62"/>
        <v>1.9493129251700754</v>
      </c>
    </row>
    <row r="441" spans="1:19" x14ac:dyDescent="0.3">
      <c r="A441" s="16">
        <v>456</v>
      </c>
      <c r="B441" s="12">
        <v>439</v>
      </c>
      <c r="C441" s="13" t="s">
        <v>482</v>
      </c>
      <c r="D441" s="14" t="s">
        <v>11</v>
      </c>
      <c r="E441" s="15">
        <v>82175</v>
      </c>
      <c r="F441" s="55">
        <f t="shared" si="54"/>
        <v>26109.689213893966</v>
      </c>
      <c r="G441" s="53">
        <f t="shared" si="55"/>
        <v>26077.209365624643</v>
      </c>
      <c r="H441" s="53">
        <f t="shared" si="56"/>
        <v>32.479848269321955</v>
      </c>
      <c r="I441" s="22">
        <v>28564</v>
      </c>
      <c r="J441" s="23">
        <v>9.4E-2</v>
      </c>
      <c r="K441" s="73">
        <f t="shared" si="57"/>
        <v>28427</v>
      </c>
      <c r="L441" s="24">
        <v>137</v>
      </c>
      <c r="M441" s="25">
        <v>3.218</v>
      </c>
      <c r="N441" s="26">
        <v>38415.199999999997</v>
      </c>
      <c r="O441" s="55">
        <f t="shared" si="58"/>
        <v>29192.407999999999</v>
      </c>
      <c r="P441" s="70">
        <f t="shared" si="59"/>
        <v>439</v>
      </c>
      <c r="Q441" s="53">
        <f t="shared" si="60"/>
        <v>28427</v>
      </c>
      <c r="R441" s="53">
        <f t="shared" si="61"/>
        <v>765.40799999999945</v>
      </c>
      <c r="S441" s="71">
        <f t="shared" si="62"/>
        <v>4.5869197080291935</v>
      </c>
    </row>
    <row r="442" spans="1:19" x14ac:dyDescent="0.3">
      <c r="A442" s="16">
        <v>384</v>
      </c>
      <c r="B442" s="12">
        <v>440</v>
      </c>
      <c r="C442" s="13" t="s">
        <v>483</v>
      </c>
      <c r="D442" s="14" t="s">
        <v>26</v>
      </c>
      <c r="E442" s="15">
        <v>34200</v>
      </c>
      <c r="F442" s="55">
        <f t="shared" si="54"/>
        <v>30750.161812297734</v>
      </c>
      <c r="G442" s="53">
        <f t="shared" si="55"/>
        <v>28760.460319760419</v>
      </c>
      <c r="H442" s="53">
        <f t="shared" si="56"/>
        <v>1989.7014925373135</v>
      </c>
      <c r="I442" s="22">
        <v>28505.4</v>
      </c>
      <c r="J442" s="23">
        <v>-7.2999999999999995E-2</v>
      </c>
      <c r="K442" s="73">
        <f t="shared" si="57"/>
        <v>27172.300000000003</v>
      </c>
      <c r="L442" s="24">
        <v>1333.1</v>
      </c>
      <c r="M442" s="25">
        <v>-0.33</v>
      </c>
      <c r="N442" s="26">
        <v>26951.5</v>
      </c>
      <c r="O442" s="55">
        <f t="shared" si="58"/>
        <v>29132.518800000002</v>
      </c>
      <c r="P442" s="70">
        <f t="shared" si="59"/>
        <v>440</v>
      </c>
      <c r="Q442" s="53">
        <f t="shared" si="60"/>
        <v>27172.300000000003</v>
      </c>
      <c r="R442" s="53">
        <f t="shared" si="61"/>
        <v>1960.2187999999987</v>
      </c>
      <c r="S442" s="71">
        <f t="shared" si="62"/>
        <v>0.47042142374915524</v>
      </c>
    </row>
    <row r="443" spans="1:19" x14ac:dyDescent="0.3">
      <c r="A443" s="16" t="s">
        <v>19</v>
      </c>
      <c r="B443" s="12">
        <v>441</v>
      </c>
      <c r="C443" s="13" t="s">
        <v>484</v>
      </c>
      <c r="D443" s="14" t="s">
        <v>11</v>
      </c>
      <c r="E443" s="15">
        <v>55380</v>
      </c>
      <c r="F443" s="55">
        <f t="shared" si="54"/>
        <v>11675.133142154855</v>
      </c>
      <c r="G443" s="53">
        <f t="shared" si="55"/>
        <v>10827.18936287323</v>
      </c>
      <c r="H443" s="53">
        <f t="shared" si="56"/>
        <v>847.94377928162419</v>
      </c>
      <c r="I443" s="22">
        <v>28499</v>
      </c>
      <c r="J443" s="23">
        <v>1.4410000000000001</v>
      </c>
      <c r="K443" s="73">
        <f t="shared" si="57"/>
        <v>26870.1</v>
      </c>
      <c r="L443" s="24">
        <v>1628.9</v>
      </c>
      <c r="M443" s="25">
        <v>0.92100000000000004</v>
      </c>
      <c r="N443" s="26">
        <v>27967.9</v>
      </c>
      <c r="O443" s="55">
        <f t="shared" si="58"/>
        <v>29125.977999999999</v>
      </c>
      <c r="P443" s="70">
        <f t="shared" si="59"/>
        <v>441</v>
      </c>
      <c r="Q443" s="53">
        <f t="shared" si="60"/>
        <v>26870.1</v>
      </c>
      <c r="R443" s="53">
        <f t="shared" si="61"/>
        <v>2255.8780000000006</v>
      </c>
      <c r="S443" s="71">
        <f t="shared" si="62"/>
        <v>0.38490883418257749</v>
      </c>
    </row>
    <row r="444" spans="1:19" x14ac:dyDescent="0.3">
      <c r="A444" s="16" t="s">
        <v>19</v>
      </c>
      <c r="B444" s="12">
        <v>442</v>
      </c>
      <c r="C444" s="13" t="s">
        <v>485</v>
      </c>
      <c r="D444" s="14" t="s">
        <v>11</v>
      </c>
      <c r="E444" s="15">
        <v>500000</v>
      </c>
      <c r="F444" s="55">
        <f t="shared" si="54"/>
        <v>15204.268943436498</v>
      </c>
      <c r="G444" s="53">
        <f t="shared" si="55"/>
        <v>14600.940652967513</v>
      </c>
      <c r="H444" s="53">
        <f t="shared" si="56"/>
        <v>603.32829046898632</v>
      </c>
      <c r="I444" s="22">
        <v>28492.799999999999</v>
      </c>
      <c r="J444" s="23">
        <v>0.874</v>
      </c>
      <c r="K444" s="73">
        <f t="shared" si="57"/>
        <v>28094</v>
      </c>
      <c r="L444" s="24">
        <v>398.8</v>
      </c>
      <c r="M444" s="25">
        <v>-0.33900000000000002</v>
      </c>
      <c r="N444" s="26">
        <v>74401.5</v>
      </c>
      <c r="O444" s="55">
        <f t="shared" si="58"/>
        <v>29119.641599999999</v>
      </c>
      <c r="P444" s="70">
        <f t="shared" si="59"/>
        <v>442</v>
      </c>
      <c r="Q444" s="53">
        <f t="shared" si="60"/>
        <v>28094</v>
      </c>
      <c r="R444" s="53">
        <f t="shared" si="61"/>
        <v>1025.641599999999</v>
      </c>
      <c r="S444" s="71">
        <f t="shared" si="62"/>
        <v>1.571819458375123</v>
      </c>
    </row>
    <row r="445" spans="1:19" x14ac:dyDescent="0.3">
      <c r="A445" s="16">
        <v>454</v>
      </c>
      <c r="B445" s="12">
        <v>443</v>
      </c>
      <c r="C445" s="13" t="s">
        <v>486</v>
      </c>
      <c r="D445" s="14" t="s">
        <v>121</v>
      </c>
      <c r="E445" s="15">
        <v>91369</v>
      </c>
      <c r="F445" s="55">
        <f t="shared" si="54"/>
        <v>26107.431192660548</v>
      </c>
      <c r="G445" s="53">
        <f t="shared" si="55"/>
        <v>20401.534386763742</v>
      </c>
      <c r="H445" s="53">
        <f t="shared" si="56"/>
        <v>5705.8968058968057</v>
      </c>
      <c r="I445" s="22">
        <v>28457.1</v>
      </c>
      <c r="J445" s="23">
        <v>0.09</v>
      </c>
      <c r="K445" s="73">
        <f t="shared" si="57"/>
        <v>26134.799999999999</v>
      </c>
      <c r="L445" s="24">
        <v>2322.3000000000002</v>
      </c>
      <c r="M445" s="25">
        <v>-0.59299999999999997</v>
      </c>
      <c r="N445" s="26">
        <v>84234.7</v>
      </c>
      <c r="O445" s="55">
        <f t="shared" si="58"/>
        <v>29083.156199999998</v>
      </c>
      <c r="P445" s="70">
        <f t="shared" si="59"/>
        <v>443</v>
      </c>
      <c r="Q445" s="53">
        <f t="shared" si="60"/>
        <v>26134.799999999999</v>
      </c>
      <c r="R445" s="53">
        <f t="shared" si="61"/>
        <v>2948.3561999999984</v>
      </c>
      <c r="S445" s="71">
        <f t="shared" si="62"/>
        <v>0.26958454979976665</v>
      </c>
    </row>
    <row r="446" spans="1:19" x14ac:dyDescent="0.3">
      <c r="A446" s="16">
        <v>458</v>
      </c>
      <c r="B446" s="12">
        <v>444</v>
      </c>
      <c r="C446" s="13" t="s">
        <v>487</v>
      </c>
      <c r="D446" s="14" t="s">
        <v>32</v>
      </c>
      <c r="E446" s="15">
        <v>17274</v>
      </c>
      <c r="F446" s="55">
        <f t="shared" si="54"/>
        <v>25909.789569990851</v>
      </c>
      <c r="G446" s="53">
        <f t="shared" si="55"/>
        <v>25343.849911684782</v>
      </c>
      <c r="H446" s="53">
        <f t="shared" si="56"/>
        <v>565.93965830607056</v>
      </c>
      <c r="I446" s="22">
        <v>28319.4</v>
      </c>
      <c r="J446" s="23">
        <v>9.2999999999999999E-2</v>
      </c>
      <c r="K446" s="73">
        <f t="shared" si="57"/>
        <v>26762.5</v>
      </c>
      <c r="L446" s="24">
        <v>1556.9</v>
      </c>
      <c r="M446" s="25">
        <v>1.7509999999999999</v>
      </c>
      <c r="N446" s="26">
        <v>38009</v>
      </c>
      <c r="O446" s="55">
        <f t="shared" si="58"/>
        <v>28942.426800000001</v>
      </c>
      <c r="P446" s="70">
        <f t="shared" si="59"/>
        <v>444</v>
      </c>
      <c r="Q446" s="53">
        <f t="shared" si="60"/>
        <v>26762.5</v>
      </c>
      <c r="R446" s="53">
        <f t="shared" si="61"/>
        <v>2179.9268000000011</v>
      </c>
      <c r="S446" s="71">
        <f t="shared" si="62"/>
        <v>0.40017136617637677</v>
      </c>
    </row>
    <row r="447" spans="1:19" x14ac:dyDescent="0.3">
      <c r="A447" s="16">
        <v>441</v>
      </c>
      <c r="B447" s="12">
        <v>445</v>
      </c>
      <c r="C447" s="13" t="s">
        <v>488</v>
      </c>
      <c r="D447" s="14" t="s">
        <v>34</v>
      </c>
      <c r="E447" s="15">
        <v>34000</v>
      </c>
      <c r="F447" s="55">
        <f t="shared" si="54"/>
        <v>26673.390151515148</v>
      </c>
      <c r="G447" s="53">
        <f t="shared" si="55"/>
        <v>25785.869626063588</v>
      </c>
      <c r="H447" s="53">
        <f t="shared" si="56"/>
        <v>887.52052545155993</v>
      </c>
      <c r="I447" s="22">
        <v>28167.1</v>
      </c>
      <c r="J447" s="23">
        <v>5.6000000000000001E-2</v>
      </c>
      <c r="K447" s="73">
        <f t="shared" si="57"/>
        <v>27626.6</v>
      </c>
      <c r="L447" s="24">
        <v>540.5</v>
      </c>
      <c r="M447" s="25">
        <v>-0.39100000000000001</v>
      </c>
      <c r="N447" s="26">
        <v>11107.7</v>
      </c>
      <c r="O447" s="55">
        <f t="shared" si="58"/>
        <v>28786.7762</v>
      </c>
      <c r="P447" s="70">
        <f t="shared" si="59"/>
        <v>445</v>
      </c>
      <c r="Q447" s="53">
        <f t="shared" si="60"/>
        <v>27626.6</v>
      </c>
      <c r="R447" s="53">
        <f t="shared" si="61"/>
        <v>1160.1762000000017</v>
      </c>
      <c r="S447" s="71">
        <f t="shared" si="62"/>
        <v>1.1464869565217424</v>
      </c>
    </row>
    <row r="448" spans="1:19" x14ac:dyDescent="0.3">
      <c r="A448" s="16">
        <v>450</v>
      </c>
      <c r="B448" s="12">
        <v>446</v>
      </c>
      <c r="C448" s="13" t="s">
        <v>489</v>
      </c>
      <c r="D448" s="14" t="s">
        <v>13</v>
      </c>
      <c r="E448" s="15">
        <v>38820</v>
      </c>
      <c r="F448" s="55">
        <f t="shared" si="54"/>
        <v>26239.215686274511</v>
      </c>
      <c r="G448" s="53">
        <f t="shared" si="55"/>
        <v>25527.30480366954</v>
      </c>
      <c r="H448" s="53">
        <f t="shared" si="56"/>
        <v>711.91088260496997</v>
      </c>
      <c r="I448" s="22">
        <v>28102.2</v>
      </c>
      <c r="J448" s="23">
        <v>7.0999999999999994E-2</v>
      </c>
      <c r="K448" s="73">
        <f t="shared" si="57"/>
        <v>27271.4</v>
      </c>
      <c r="L448" s="24">
        <v>830.8</v>
      </c>
      <c r="M448" s="25">
        <v>0.16700000000000001</v>
      </c>
      <c r="N448" s="26">
        <v>11359.1</v>
      </c>
      <c r="O448" s="55">
        <f t="shared" si="58"/>
        <v>28720.448400000001</v>
      </c>
      <c r="P448" s="70">
        <f t="shared" si="59"/>
        <v>446</v>
      </c>
      <c r="Q448" s="53">
        <f t="shared" si="60"/>
        <v>27271.4</v>
      </c>
      <c r="R448" s="53">
        <f t="shared" si="61"/>
        <v>1449.0483999999997</v>
      </c>
      <c r="S448" s="71">
        <f t="shared" si="62"/>
        <v>0.74416032739528137</v>
      </c>
    </row>
    <row r="449" spans="1:19" x14ac:dyDescent="0.3">
      <c r="A449" s="16">
        <v>444</v>
      </c>
      <c r="B449" s="12">
        <v>447</v>
      </c>
      <c r="C449" s="13" t="s">
        <v>490</v>
      </c>
      <c r="D449" s="14" t="s">
        <v>34</v>
      </c>
      <c r="E449" s="15">
        <v>77055</v>
      </c>
      <c r="F449" s="55">
        <f t="shared" si="54"/>
        <v>26548.960302457464</v>
      </c>
      <c r="G449" s="53" t="e">
        <f t="shared" si="55"/>
        <v>#VALUE!</v>
      </c>
      <c r="H449" s="53" t="e">
        <f t="shared" si="56"/>
        <v>#VALUE!</v>
      </c>
      <c r="I449" s="22">
        <v>28088.799999999999</v>
      </c>
      <c r="J449" s="23">
        <v>5.8000000000000003E-2</v>
      </c>
      <c r="K449" s="73">
        <f t="shared" si="57"/>
        <v>26552.7</v>
      </c>
      <c r="L449" s="24">
        <v>1536.1</v>
      </c>
      <c r="M449" s="25" t="s">
        <v>15</v>
      </c>
      <c r="N449" s="26">
        <v>60579.5</v>
      </c>
      <c r="O449" s="55">
        <f t="shared" si="58"/>
        <v>28706.7536</v>
      </c>
      <c r="P449" s="70">
        <f t="shared" si="59"/>
        <v>447</v>
      </c>
      <c r="Q449" s="53">
        <f t="shared" si="60"/>
        <v>26552.7</v>
      </c>
      <c r="R449" s="53">
        <f t="shared" si="61"/>
        <v>2154.0535999999993</v>
      </c>
      <c r="S449" s="71">
        <f t="shared" si="62"/>
        <v>0.40228735108391345</v>
      </c>
    </row>
    <row r="450" spans="1:19" x14ac:dyDescent="0.3">
      <c r="A450" s="16">
        <v>499</v>
      </c>
      <c r="B450" s="12">
        <v>448</v>
      </c>
      <c r="C450" s="13" t="s">
        <v>491</v>
      </c>
      <c r="D450" s="14" t="s">
        <v>11</v>
      </c>
      <c r="E450" s="15">
        <v>87447</v>
      </c>
      <c r="F450" s="55">
        <f t="shared" si="54"/>
        <v>23565.986394557822</v>
      </c>
      <c r="G450" s="53">
        <f t="shared" si="55"/>
        <v>22541.578379985873</v>
      </c>
      <c r="H450" s="53">
        <f t="shared" si="56"/>
        <v>1024.4080145719488</v>
      </c>
      <c r="I450" s="22">
        <v>27713.599999999999</v>
      </c>
      <c r="J450" s="23">
        <v>0.17599999999999999</v>
      </c>
      <c r="K450" s="73">
        <f t="shared" si="57"/>
        <v>26588.799999999999</v>
      </c>
      <c r="L450" s="24">
        <v>1124.8</v>
      </c>
      <c r="M450" s="25">
        <v>9.8000000000000004E-2</v>
      </c>
      <c r="N450" s="26">
        <v>24280.1</v>
      </c>
      <c r="O450" s="55">
        <f t="shared" si="58"/>
        <v>28323.299199999998</v>
      </c>
      <c r="P450" s="70">
        <f t="shared" si="59"/>
        <v>448</v>
      </c>
      <c r="Q450" s="53">
        <f t="shared" si="60"/>
        <v>26588.799999999999</v>
      </c>
      <c r="R450" s="53">
        <f t="shared" si="61"/>
        <v>1734.4991999999984</v>
      </c>
      <c r="S450" s="71">
        <f t="shared" si="62"/>
        <v>0.5420512091038393</v>
      </c>
    </row>
    <row r="451" spans="1:19" x14ac:dyDescent="0.3">
      <c r="A451" s="16">
        <v>400</v>
      </c>
      <c r="B451" s="12">
        <v>449</v>
      </c>
      <c r="C451" s="13" t="s">
        <v>492</v>
      </c>
      <c r="D451" s="14" t="s">
        <v>9</v>
      </c>
      <c r="E451" s="15">
        <v>1701</v>
      </c>
      <c r="F451" s="55">
        <f t="shared" si="54"/>
        <v>29417.145899893501</v>
      </c>
      <c r="G451" s="53">
        <f t="shared" si="55"/>
        <v>29410.745992144424</v>
      </c>
      <c r="H451" s="53">
        <f t="shared" si="56"/>
        <v>6.3999077490774905</v>
      </c>
      <c r="I451" s="22">
        <v>27622.7</v>
      </c>
      <c r="J451" s="23">
        <v>-6.0999999999999999E-2</v>
      </c>
      <c r="K451" s="73">
        <f t="shared" si="57"/>
        <v>27567.200000000001</v>
      </c>
      <c r="L451" s="24">
        <v>55.5</v>
      </c>
      <c r="M451" s="25">
        <v>7.6719999999999997</v>
      </c>
      <c r="N451" s="26">
        <v>7824.7</v>
      </c>
      <c r="O451" s="55">
        <f t="shared" si="58"/>
        <v>28230.399400000002</v>
      </c>
      <c r="P451" s="70">
        <f t="shared" si="59"/>
        <v>449</v>
      </c>
      <c r="Q451" s="53">
        <f t="shared" si="60"/>
        <v>27567.200000000001</v>
      </c>
      <c r="R451" s="53">
        <f t="shared" si="61"/>
        <v>663.19940000000133</v>
      </c>
      <c r="S451" s="71">
        <f t="shared" si="62"/>
        <v>10.949538738738763</v>
      </c>
    </row>
    <row r="452" spans="1:19" x14ac:dyDescent="0.3">
      <c r="A452" s="16">
        <v>449</v>
      </c>
      <c r="B452" s="12">
        <v>450</v>
      </c>
      <c r="C452" s="13" t="s">
        <v>493</v>
      </c>
      <c r="D452" s="14" t="s">
        <v>21</v>
      </c>
      <c r="E452" s="15">
        <v>64000</v>
      </c>
      <c r="F452" s="55">
        <f t="shared" ref="F452:F502" si="63">I452/(1+J452)</f>
        <v>26245.24714828897</v>
      </c>
      <c r="G452" s="53">
        <f t="shared" ref="G452:G502" si="64">F452-H452</f>
        <v>23079.323865505743</v>
      </c>
      <c r="H452" s="53">
        <f t="shared" ref="H452:H502" si="65">L452/(1+M452)</f>
        <v>3165.9232827832293</v>
      </c>
      <c r="I452" s="22">
        <v>27610</v>
      </c>
      <c r="J452" s="23">
        <v>5.1999999999999998E-2</v>
      </c>
      <c r="K452" s="73">
        <f t="shared" ref="K452:K502" si="66">I452-L452</f>
        <v>24061</v>
      </c>
      <c r="L452" s="24">
        <v>3549</v>
      </c>
      <c r="M452" s="25">
        <v>0.121</v>
      </c>
      <c r="N452" s="26">
        <v>52196</v>
      </c>
      <c r="O452" s="55">
        <f t="shared" ref="O452:O502" si="67">I452*(1+$V$3)</f>
        <v>28217.420000000002</v>
      </c>
      <c r="P452" s="70">
        <f t="shared" ref="P452:P502" si="68">_xlfn.RANK.EQ(O452,$O$3:$O$502,0)</f>
        <v>450</v>
      </c>
      <c r="Q452" s="53">
        <f t="shared" ref="Q452:Q502" si="69">IF(I452&gt;166000,(K452*(1+$W$5)),(K452*(1+$W$6)))</f>
        <v>24061</v>
      </c>
      <c r="R452" s="53">
        <f t="shared" ref="R452:R502" si="70">O452-Q452</f>
        <v>4156.4200000000019</v>
      </c>
      <c r="S452" s="71">
        <f t="shared" ref="S452:S502" si="71">(R452-L452)/ABS(L452)</f>
        <v>0.17115243730628399</v>
      </c>
    </row>
    <row r="453" spans="1:19" x14ac:dyDescent="0.3">
      <c r="A453" s="16">
        <v>465</v>
      </c>
      <c r="B453" s="12">
        <v>451</v>
      </c>
      <c r="C453" s="13" t="s">
        <v>494</v>
      </c>
      <c r="D453" s="14" t="s">
        <v>11</v>
      </c>
      <c r="E453" s="15">
        <v>75341</v>
      </c>
      <c r="F453" s="55">
        <f t="shared" si="63"/>
        <v>25591.992551210427</v>
      </c>
      <c r="G453" s="53">
        <f t="shared" si="64"/>
        <v>25142.717188891587</v>
      </c>
      <c r="H453" s="53">
        <f t="shared" si="65"/>
        <v>449.27536231884062</v>
      </c>
      <c r="I453" s="22">
        <v>27485.8</v>
      </c>
      <c r="J453" s="23">
        <v>7.3999999999999996E-2</v>
      </c>
      <c r="K453" s="73">
        <f t="shared" si="66"/>
        <v>27051.8</v>
      </c>
      <c r="L453" s="24">
        <v>434</v>
      </c>
      <c r="M453" s="25">
        <v>-3.4000000000000002E-2</v>
      </c>
      <c r="N453" s="26">
        <v>96189.1</v>
      </c>
      <c r="O453" s="55">
        <f t="shared" si="67"/>
        <v>28090.4876</v>
      </c>
      <c r="P453" s="70">
        <f t="shared" si="68"/>
        <v>451</v>
      </c>
      <c r="Q453" s="53">
        <f t="shared" si="69"/>
        <v>27051.8</v>
      </c>
      <c r="R453" s="53">
        <f t="shared" si="70"/>
        <v>1038.6876000000011</v>
      </c>
      <c r="S453" s="71">
        <f t="shared" si="71"/>
        <v>1.3932894009216616</v>
      </c>
    </row>
    <row r="454" spans="1:19" x14ac:dyDescent="0.3">
      <c r="A454" s="16">
        <v>439</v>
      </c>
      <c r="B454" s="12">
        <v>452</v>
      </c>
      <c r="C454" s="13" t="s">
        <v>495</v>
      </c>
      <c r="D454" s="14" t="s">
        <v>110</v>
      </c>
      <c r="E454" s="15">
        <v>35390</v>
      </c>
      <c r="F454" s="55">
        <f t="shared" si="63"/>
        <v>26806.940371456501</v>
      </c>
      <c r="G454" s="53">
        <f t="shared" si="64"/>
        <v>26016.940371456501</v>
      </c>
      <c r="H454" s="53">
        <f t="shared" si="65"/>
        <v>790</v>
      </c>
      <c r="I454" s="22">
        <v>27423.5</v>
      </c>
      <c r="J454" s="23">
        <v>2.3E-2</v>
      </c>
      <c r="K454" s="73">
        <f t="shared" si="66"/>
        <v>26799.4</v>
      </c>
      <c r="L454" s="24">
        <v>624.1</v>
      </c>
      <c r="M454" s="25">
        <v>-0.21</v>
      </c>
      <c r="N454" s="26">
        <v>76913.399999999994</v>
      </c>
      <c r="O454" s="55">
        <f t="shared" si="67"/>
        <v>28026.816999999999</v>
      </c>
      <c r="P454" s="70">
        <f t="shared" si="68"/>
        <v>452</v>
      </c>
      <c r="Q454" s="53">
        <f t="shared" si="69"/>
        <v>26799.4</v>
      </c>
      <c r="R454" s="53">
        <f t="shared" si="70"/>
        <v>1227.4169999999976</v>
      </c>
      <c r="S454" s="71">
        <f t="shared" si="71"/>
        <v>0.96669924691555453</v>
      </c>
    </row>
    <row r="455" spans="1:19" x14ac:dyDescent="0.3">
      <c r="A455" s="16">
        <v>462</v>
      </c>
      <c r="B455" s="12">
        <v>453</v>
      </c>
      <c r="C455" s="13" t="s">
        <v>496</v>
      </c>
      <c r="D455" s="14" t="s">
        <v>26</v>
      </c>
      <c r="E455" s="15">
        <v>30321</v>
      </c>
      <c r="F455" s="55">
        <f t="shared" si="63"/>
        <v>25751.740357478833</v>
      </c>
      <c r="G455" s="53">
        <f t="shared" si="64"/>
        <v>25080.418895435723</v>
      </c>
      <c r="H455" s="53">
        <f t="shared" si="65"/>
        <v>671.32146204311152</v>
      </c>
      <c r="I455" s="22">
        <v>27374.1</v>
      </c>
      <c r="J455" s="23">
        <v>6.3E-2</v>
      </c>
      <c r="K455" s="73">
        <f t="shared" si="66"/>
        <v>26657.8</v>
      </c>
      <c r="L455" s="24">
        <v>716.3</v>
      </c>
      <c r="M455" s="25">
        <v>6.7000000000000004E-2</v>
      </c>
      <c r="N455" s="26">
        <v>54102.5</v>
      </c>
      <c r="O455" s="55">
        <f t="shared" si="67"/>
        <v>27976.3302</v>
      </c>
      <c r="P455" s="70">
        <f t="shared" si="68"/>
        <v>453</v>
      </c>
      <c r="Q455" s="53">
        <f t="shared" si="69"/>
        <v>26657.8</v>
      </c>
      <c r="R455" s="53">
        <f t="shared" si="70"/>
        <v>1318.5302000000011</v>
      </c>
      <c r="S455" s="71">
        <f t="shared" si="71"/>
        <v>0.84075136116152605</v>
      </c>
    </row>
    <row r="456" spans="1:19" x14ac:dyDescent="0.3">
      <c r="A456" s="16" t="s">
        <v>19</v>
      </c>
      <c r="B456" s="12">
        <v>454</v>
      </c>
      <c r="C456" s="13" t="s">
        <v>497</v>
      </c>
      <c r="D456" s="14" t="s">
        <v>9</v>
      </c>
      <c r="E456" s="15">
        <v>3266</v>
      </c>
      <c r="F456" s="55">
        <f t="shared" si="63"/>
        <v>21783.733974358973</v>
      </c>
      <c r="G456" s="53">
        <f t="shared" si="64"/>
        <v>21368.523618371917</v>
      </c>
      <c r="H456" s="53">
        <f t="shared" si="65"/>
        <v>415.21035598705498</v>
      </c>
      <c r="I456" s="22">
        <v>27186.1</v>
      </c>
      <c r="J456" s="23">
        <v>0.248</v>
      </c>
      <c r="K456" s="73">
        <f t="shared" si="66"/>
        <v>27057.8</v>
      </c>
      <c r="L456" s="24">
        <v>128.30000000000001</v>
      </c>
      <c r="M456" s="25">
        <v>-0.69099999999999995</v>
      </c>
      <c r="N456" s="26">
        <v>8005.4</v>
      </c>
      <c r="O456" s="55">
        <f t="shared" si="67"/>
        <v>27784.194199999998</v>
      </c>
      <c r="P456" s="70">
        <f t="shared" si="68"/>
        <v>454</v>
      </c>
      <c r="Q456" s="53">
        <f t="shared" si="69"/>
        <v>27057.8</v>
      </c>
      <c r="R456" s="53">
        <f t="shared" si="70"/>
        <v>726.39419999999882</v>
      </c>
      <c r="S456" s="71">
        <f t="shared" si="71"/>
        <v>4.6616851130163584</v>
      </c>
    </row>
    <row r="457" spans="1:19" x14ac:dyDescent="0.3">
      <c r="A457" s="16">
        <v>410</v>
      </c>
      <c r="B457" s="12">
        <v>455</v>
      </c>
      <c r="C457" s="13" t="s">
        <v>498</v>
      </c>
      <c r="D457" s="14" t="s">
        <v>44</v>
      </c>
      <c r="E457" s="15">
        <v>38694</v>
      </c>
      <c r="F457" s="55">
        <f t="shared" si="63"/>
        <v>28795.97457627119</v>
      </c>
      <c r="G457" s="53">
        <f t="shared" si="64"/>
        <v>27603.712671509285</v>
      </c>
      <c r="H457" s="53">
        <f t="shared" si="65"/>
        <v>1192.2619047619048</v>
      </c>
      <c r="I457" s="22">
        <v>27183.4</v>
      </c>
      <c r="J457" s="23">
        <v>-5.6000000000000001E-2</v>
      </c>
      <c r="K457" s="73">
        <f t="shared" si="66"/>
        <v>26181.9</v>
      </c>
      <c r="L457" s="24">
        <v>1001.5</v>
      </c>
      <c r="M457" s="25">
        <v>-0.16</v>
      </c>
      <c r="N457" s="26">
        <v>207944.9</v>
      </c>
      <c r="O457" s="55">
        <f t="shared" si="67"/>
        <v>27781.434800000003</v>
      </c>
      <c r="P457" s="70">
        <f t="shared" si="68"/>
        <v>455</v>
      </c>
      <c r="Q457" s="53">
        <f t="shared" si="69"/>
        <v>26181.9</v>
      </c>
      <c r="R457" s="53">
        <f t="shared" si="70"/>
        <v>1599.5348000000013</v>
      </c>
      <c r="S457" s="71">
        <f t="shared" si="71"/>
        <v>0.59713909136295684</v>
      </c>
    </row>
    <row r="458" spans="1:19" x14ac:dyDescent="0.3">
      <c r="A458" s="16" t="s">
        <v>19</v>
      </c>
      <c r="B458" s="12">
        <v>456</v>
      </c>
      <c r="C458" s="13" t="s">
        <v>499</v>
      </c>
      <c r="D458" s="14" t="s">
        <v>39</v>
      </c>
      <c r="E458" s="15">
        <v>81003</v>
      </c>
      <c r="F458" s="55">
        <f t="shared" si="63"/>
        <v>20663.650190114069</v>
      </c>
      <c r="G458" s="53">
        <f t="shared" si="64"/>
        <v>20247.176201674763</v>
      </c>
      <c r="H458" s="53">
        <f t="shared" si="65"/>
        <v>416.47398843930637</v>
      </c>
      <c r="I458" s="22">
        <v>27172.7</v>
      </c>
      <c r="J458" s="23">
        <v>0.315</v>
      </c>
      <c r="K458" s="73">
        <f t="shared" si="66"/>
        <v>27028.600000000002</v>
      </c>
      <c r="L458" s="24">
        <v>144.1</v>
      </c>
      <c r="M458" s="25">
        <v>-0.65400000000000003</v>
      </c>
      <c r="N458" s="26">
        <v>61194.7</v>
      </c>
      <c r="O458" s="55">
        <f t="shared" si="67"/>
        <v>27770.499400000001</v>
      </c>
      <c r="P458" s="70">
        <f t="shared" si="68"/>
        <v>456</v>
      </c>
      <c r="Q458" s="53">
        <f t="shared" si="69"/>
        <v>27028.600000000002</v>
      </c>
      <c r="R458" s="53">
        <f t="shared" si="70"/>
        <v>741.89939999999842</v>
      </c>
      <c r="S458" s="71">
        <f t="shared" si="71"/>
        <v>4.1485038167938821</v>
      </c>
    </row>
    <row r="459" spans="1:19" x14ac:dyDescent="0.3">
      <c r="A459" s="16">
        <v>448</v>
      </c>
      <c r="B459" s="12">
        <v>457</v>
      </c>
      <c r="C459" s="13" t="s">
        <v>500</v>
      </c>
      <c r="D459" s="14" t="s">
        <v>232</v>
      </c>
      <c r="E459" s="15">
        <v>39924</v>
      </c>
      <c r="F459" s="55">
        <f t="shared" si="63"/>
        <v>26280.638915779287</v>
      </c>
      <c r="G459" s="53">
        <f t="shared" si="64"/>
        <v>21402.604813472368</v>
      </c>
      <c r="H459" s="53">
        <f t="shared" si="65"/>
        <v>4878.0341023069204</v>
      </c>
      <c r="I459" s="22">
        <v>27147.9</v>
      </c>
      <c r="J459" s="23">
        <v>3.3000000000000002E-2</v>
      </c>
      <c r="K459" s="73">
        <f t="shared" si="66"/>
        <v>22284.5</v>
      </c>
      <c r="L459" s="24">
        <v>4863.3999999999996</v>
      </c>
      <c r="M459" s="25">
        <v>-3.0000000000000001E-3</v>
      </c>
      <c r="N459" s="26">
        <v>681894.2</v>
      </c>
      <c r="O459" s="55">
        <f t="shared" si="67"/>
        <v>27745.153800000004</v>
      </c>
      <c r="P459" s="70">
        <f t="shared" si="68"/>
        <v>457</v>
      </c>
      <c r="Q459" s="53">
        <f t="shared" si="69"/>
        <v>22284.5</v>
      </c>
      <c r="R459" s="53">
        <f t="shared" si="70"/>
        <v>5460.6538000000037</v>
      </c>
      <c r="S459" s="71">
        <f t="shared" si="71"/>
        <v>0.12280581486203151</v>
      </c>
    </row>
    <row r="460" spans="1:19" x14ac:dyDescent="0.3">
      <c r="A460" s="16">
        <v>443</v>
      </c>
      <c r="B460" s="12">
        <v>458</v>
      </c>
      <c r="C460" s="13" t="s">
        <v>501</v>
      </c>
      <c r="D460" s="14" t="s">
        <v>26</v>
      </c>
      <c r="E460" s="15">
        <v>85718</v>
      </c>
      <c r="F460" s="55">
        <f t="shared" si="63"/>
        <v>26623.500491642084</v>
      </c>
      <c r="G460" s="53">
        <f t="shared" si="64"/>
        <v>24015.665036206236</v>
      </c>
      <c r="H460" s="53">
        <f t="shared" si="65"/>
        <v>2607.8354554358475</v>
      </c>
      <c r="I460" s="22">
        <v>27076.1</v>
      </c>
      <c r="J460" s="23">
        <v>1.7000000000000001E-2</v>
      </c>
      <c r="K460" s="73">
        <f t="shared" si="66"/>
        <v>24413.5</v>
      </c>
      <c r="L460" s="24">
        <v>2662.6</v>
      </c>
      <c r="M460" s="25">
        <v>2.1000000000000001E-2</v>
      </c>
      <c r="N460" s="26">
        <v>75537</v>
      </c>
      <c r="O460" s="55">
        <f t="shared" si="67"/>
        <v>27671.7742</v>
      </c>
      <c r="P460" s="70">
        <f t="shared" si="68"/>
        <v>458</v>
      </c>
      <c r="Q460" s="53">
        <f t="shared" si="69"/>
        <v>24413.5</v>
      </c>
      <c r="R460" s="53">
        <f t="shared" si="70"/>
        <v>3258.2741999999998</v>
      </c>
      <c r="S460" s="71">
        <f t="shared" si="71"/>
        <v>0.22371899646961615</v>
      </c>
    </row>
    <row r="461" spans="1:19" x14ac:dyDescent="0.3">
      <c r="A461" s="16" t="s">
        <v>19</v>
      </c>
      <c r="B461" s="12">
        <v>459</v>
      </c>
      <c r="C461" s="13" t="s">
        <v>502</v>
      </c>
      <c r="D461" s="14" t="s">
        <v>232</v>
      </c>
      <c r="E461" s="15">
        <v>20231</v>
      </c>
      <c r="F461" s="55">
        <f t="shared" si="63"/>
        <v>22798.062342038753</v>
      </c>
      <c r="G461" s="53">
        <f t="shared" si="64"/>
        <v>22191.587765767566</v>
      </c>
      <c r="H461" s="53">
        <f t="shared" si="65"/>
        <v>606.47457627118638</v>
      </c>
      <c r="I461" s="22">
        <v>27061.3</v>
      </c>
      <c r="J461" s="23">
        <v>0.187</v>
      </c>
      <c r="K461" s="73">
        <f t="shared" si="66"/>
        <v>25272.2</v>
      </c>
      <c r="L461" s="24">
        <v>1789.1</v>
      </c>
      <c r="M461" s="25">
        <v>1.95</v>
      </c>
      <c r="N461" s="26">
        <v>42246.400000000001</v>
      </c>
      <c r="O461" s="55">
        <f t="shared" si="67"/>
        <v>27656.6486</v>
      </c>
      <c r="P461" s="70">
        <f t="shared" si="68"/>
        <v>459</v>
      </c>
      <c r="Q461" s="53">
        <f t="shared" si="69"/>
        <v>25272.2</v>
      </c>
      <c r="R461" s="53">
        <f t="shared" si="70"/>
        <v>2384.4485999999997</v>
      </c>
      <c r="S461" s="71">
        <f t="shared" si="71"/>
        <v>0.33276429489687542</v>
      </c>
    </row>
    <row r="462" spans="1:19" x14ac:dyDescent="0.3">
      <c r="A462" s="16">
        <v>467</v>
      </c>
      <c r="B462" s="12">
        <v>460</v>
      </c>
      <c r="C462" s="13" t="s">
        <v>503</v>
      </c>
      <c r="D462" s="14" t="s">
        <v>9</v>
      </c>
      <c r="E462" s="15">
        <v>67000</v>
      </c>
      <c r="F462" s="55">
        <f t="shared" si="63"/>
        <v>25358.950328022493</v>
      </c>
      <c r="G462" s="53">
        <f t="shared" si="64"/>
        <v>23334.594030179764</v>
      </c>
      <c r="H462" s="53">
        <f t="shared" si="65"/>
        <v>2024.3562978427278</v>
      </c>
      <c r="I462" s="22">
        <v>27058</v>
      </c>
      <c r="J462" s="23">
        <v>6.7000000000000004E-2</v>
      </c>
      <c r="K462" s="73">
        <f t="shared" si="66"/>
        <v>24149</v>
      </c>
      <c r="L462" s="24">
        <v>2909</v>
      </c>
      <c r="M462" s="25">
        <v>0.437</v>
      </c>
      <c r="N462" s="26">
        <v>31864</v>
      </c>
      <c r="O462" s="55">
        <f t="shared" si="67"/>
        <v>27653.276000000002</v>
      </c>
      <c r="P462" s="70">
        <f t="shared" si="68"/>
        <v>460</v>
      </c>
      <c r="Q462" s="53">
        <f t="shared" si="69"/>
        <v>24149</v>
      </c>
      <c r="R462" s="53">
        <f t="shared" si="70"/>
        <v>3504.2760000000017</v>
      </c>
      <c r="S462" s="71">
        <f t="shared" si="71"/>
        <v>0.20463251976624328</v>
      </c>
    </row>
    <row r="463" spans="1:19" x14ac:dyDescent="0.3">
      <c r="A463" s="16" t="s">
        <v>19</v>
      </c>
      <c r="B463" s="12">
        <v>461</v>
      </c>
      <c r="C463" s="13" t="s">
        <v>504</v>
      </c>
      <c r="D463" s="14" t="s">
        <v>11</v>
      </c>
      <c r="E463" s="15">
        <v>24848</v>
      </c>
      <c r="F463" s="55">
        <f t="shared" si="63"/>
        <v>23284.215091066784</v>
      </c>
      <c r="G463" s="53" t="e">
        <f t="shared" si="64"/>
        <v>#VALUE!</v>
      </c>
      <c r="H463" s="53" t="e">
        <f t="shared" si="65"/>
        <v>#VALUE!</v>
      </c>
      <c r="I463" s="22">
        <v>26846.7</v>
      </c>
      <c r="J463" s="23">
        <v>0.153</v>
      </c>
      <c r="K463" s="73">
        <f t="shared" si="66"/>
        <v>26916.9</v>
      </c>
      <c r="L463" s="24">
        <v>-70.2</v>
      </c>
      <c r="M463" s="25" t="s">
        <v>15</v>
      </c>
      <c r="N463" s="26">
        <v>12668.5</v>
      </c>
      <c r="O463" s="55">
        <f t="shared" si="67"/>
        <v>27437.327400000002</v>
      </c>
      <c r="P463" s="70">
        <f t="shared" si="68"/>
        <v>461</v>
      </c>
      <c r="Q463" s="53">
        <f t="shared" si="69"/>
        <v>26916.9</v>
      </c>
      <c r="R463" s="53">
        <f t="shared" si="70"/>
        <v>520.42740000000049</v>
      </c>
      <c r="S463" s="71">
        <f t="shared" si="71"/>
        <v>8.413495726495734</v>
      </c>
    </row>
    <row r="464" spans="1:19" x14ac:dyDescent="0.3">
      <c r="A464" s="16">
        <v>495</v>
      </c>
      <c r="B464" s="12">
        <v>462</v>
      </c>
      <c r="C464" s="13" t="s">
        <v>505</v>
      </c>
      <c r="D464" s="14" t="s">
        <v>11</v>
      </c>
      <c r="E464" s="15">
        <v>100637</v>
      </c>
      <c r="F464" s="55">
        <f t="shared" si="63"/>
        <v>23794.769503546097</v>
      </c>
      <c r="G464" s="53">
        <f t="shared" si="64"/>
        <v>23794.267411495886</v>
      </c>
      <c r="H464" s="53">
        <f t="shared" si="65"/>
        <v>0.50209205020920511</v>
      </c>
      <c r="I464" s="22">
        <v>26840.5</v>
      </c>
      <c r="J464" s="23">
        <v>0.128</v>
      </c>
      <c r="K464" s="73">
        <f t="shared" si="66"/>
        <v>26839.3</v>
      </c>
      <c r="L464" s="24">
        <v>1.2</v>
      </c>
      <c r="M464" s="25">
        <v>1.39</v>
      </c>
      <c r="N464" s="26">
        <v>35084.400000000001</v>
      </c>
      <c r="O464" s="55">
        <f t="shared" si="67"/>
        <v>27430.991000000002</v>
      </c>
      <c r="P464" s="70">
        <f t="shared" si="68"/>
        <v>462</v>
      </c>
      <c r="Q464" s="53">
        <f t="shared" si="69"/>
        <v>26839.3</v>
      </c>
      <c r="R464" s="53">
        <f t="shared" si="70"/>
        <v>591.69100000000253</v>
      </c>
      <c r="S464" s="71">
        <f t="shared" si="71"/>
        <v>492.07583333333542</v>
      </c>
    </row>
    <row r="465" spans="1:19" x14ac:dyDescent="0.3">
      <c r="A465" s="16">
        <v>493</v>
      </c>
      <c r="B465" s="12">
        <v>463</v>
      </c>
      <c r="C465" s="13" t="s">
        <v>506</v>
      </c>
      <c r="D465" s="14" t="s">
        <v>32</v>
      </c>
      <c r="E465" s="15">
        <v>64832</v>
      </c>
      <c r="F465" s="55">
        <f t="shared" si="63"/>
        <v>23790.514184397161</v>
      </c>
      <c r="G465" s="53">
        <f t="shared" si="64"/>
        <v>23380.546864135722</v>
      </c>
      <c r="H465" s="53">
        <f t="shared" si="65"/>
        <v>409.96732026143792</v>
      </c>
      <c r="I465" s="22">
        <v>26835.7</v>
      </c>
      <c r="J465" s="23">
        <v>0.128</v>
      </c>
      <c r="K465" s="73">
        <f t="shared" si="66"/>
        <v>26584.799999999999</v>
      </c>
      <c r="L465" s="24">
        <v>250.9</v>
      </c>
      <c r="M465" s="25">
        <v>-0.38800000000000001</v>
      </c>
      <c r="N465" s="26">
        <v>28439.1</v>
      </c>
      <c r="O465" s="55">
        <f t="shared" si="67"/>
        <v>27426.0854</v>
      </c>
      <c r="P465" s="70">
        <f t="shared" si="68"/>
        <v>463</v>
      </c>
      <c r="Q465" s="53">
        <f t="shared" si="69"/>
        <v>26584.799999999999</v>
      </c>
      <c r="R465" s="53">
        <f t="shared" si="70"/>
        <v>841.28540000000066</v>
      </c>
      <c r="S465" s="71">
        <f t="shared" si="71"/>
        <v>2.3530705460342793</v>
      </c>
    </row>
    <row r="466" spans="1:19" x14ac:dyDescent="0.3">
      <c r="A466" s="16">
        <v>497</v>
      </c>
      <c r="B466" s="12">
        <v>464</v>
      </c>
      <c r="C466" s="13" t="s">
        <v>507</v>
      </c>
      <c r="D466" s="14" t="s">
        <v>11</v>
      </c>
      <c r="E466" s="15">
        <v>156268</v>
      </c>
      <c r="F466" s="55">
        <f t="shared" si="63"/>
        <v>23689.086069210291</v>
      </c>
      <c r="G466" s="53">
        <f t="shared" si="64"/>
        <v>23622.247833916172</v>
      </c>
      <c r="H466" s="53">
        <f t="shared" si="65"/>
        <v>66.838235294117652</v>
      </c>
      <c r="I466" s="22">
        <v>26697.599999999999</v>
      </c>
      <c r="J466" s="23">
        <v>0.127</v>
      </c>
      <c r="K466" s="73">
        <f t="shared" si="66"/>
        <v>26879.399999999998</v>
      </c>
      <c r="L466" s="24">
        <v>-181.8</v>
      </c>
      <c r="M466" s="25">
        <v>-3.72</v>
      </c>
      <c r="N466" s="26">
        <v>49898.2</v>
      </c>
      <c r="O466" s="55">
        <f t="shared" si="67"/>
        <v>27284.947199999999</v>
      </c>
      <c r="P466" s="70">
        <f t="shared" si="68"/>
        <v>464</v>
      </c>
      <c r="Q466" s="53">
        <f t="shared" si="69"/>
        <v>26879.399999999998</v>
      </c>
      <c r="R466" s="53">
        <f t="shared" si="70"/>
        <v>405.54720000000088</v>
      </c>
      <c r="S466" s="71">
        <f t="shared" si="71"/>
        <v>3.2307326732673309</v>
      </c>
    </row>
    <row r="467" spans="1:19" x14ac:dyDescent="0.3">
      <c r="A467" s="16" t="s">
        <v>19</v>
      </c>
      <c r="B467" s="12">
        <v>465</v>
      </c>
      <c r="C467" s="13" t="s">
        <v>508</v>
      </c>
      <c r="D467" s="14" t="s">
        <v>11</v>
      </c>
      <c r="E467" s="15">
        <v>199872</v>
      </c>
      <c r="F467" s="55">
        <f t="shared" si="63"/>
        <v>22582.741116751269</v>
      </c>
      <c r="G467" s="53">
        <f t="shared" si="64"/>
        <v>22464.048744580272</v>
      </c>
      <c r="H467" s="53">
        <f t="shared" si="65"/>
        <v>118.69237217099747</v>
      </c>
      <c r="I467" s="22">
        <v>26692.799999999999</v>
      </c>
      <c r="J467" s="23">
        <v>0.182</v>
      </c>
      <c r="K467" s="73">
        <f t="shared" si="66"/>
        <v>26551.200000000001</v>
      </c>
      <c r="L467" s="24">
        <v>141.6</v>
      </c>
      <c r="M467" s="25">
        <v>0.193</v>
      </c>
      <c r="N467" s="26">
        <v>49288</v>
      </c>
      <c r="O467" s="55">
        <f t="shared" si="67"/>
        <v>27280.0416</v>
      </c>
      <c r="P467" s="70">
        <f t="shared" si="68"/>
        <v>465</v>
      </c>
      <c r="Q467" s="53">
        <f t="shared" si="69"/>
        <v>26551.200000000001</v>
      </c>
      <c r="R467" s="53">
        <f t="shared" si="70"/>
        <v>728.84159999999974</v>
      </c>
      <c r="S467" s="71">
        <f t="shared" si="71"/>
        <v>4.1471864406779639</v>
      </c>
    </row>
    <row r="468" spans="1:19" x14ac:dyDescent="0.3">
      <c r="A468" s="16">
        <v>457</v>
      </c>
      <c r="B468" s="12">
        <v>466</v>
      </c>
      <c r="C468" s="13" t="s">
        <v>509</v>
      </c>
      <c r="D468" s="14" t="s">
        <v>510</v>
      </c>
      <c r="E468" s="15">
        <v>103083</v>
      </c>
      <c r="F468" s="55">
        <f t="shared" si="63"/>
        <v>26080.411361410384</v>
      </c>
      <c r="G468" s="53" t="e">
        <f t="shared" si="64"/>
        <v>#VALUE!</v>
      </c>
      <c r="H468" s="53" t="e">
        <f t="shared" si="65"/>
        <v>#VALUE!</v>
      </c>
      <c r="I468" s="22">
        <v>26628.1</v>
      </c>
      <c r="J468" s="23">
        <v>2.1000000000000001E-2</v>
      </c>
      <c r="K468" s="73">
        <f t="shared" si="66"/>
        <v>27029.399999999998</v>
      </c>
      <c r="L468" s="24">
        <v>-401.3</v>
      </c>
      <c r="M468" s="25" t="s">
        <v>15</v>
      </c>
      <c r="N468" s="26">
        <v>45167.9</v>
      </c>
      <c r="O468" s="55">
        <f t="shared" si="67"/>
        <v>27213.9182</v>
      </c>
      <c r="P468" s="70">
        <f t="shared" si="68"/>
        <v>466</v>
      </c>
      <c r="Q468" s="53">
        <f t="shared" si="69"/>
        <v>27029.399999999998</v>
      </c>
      <c r="R468" s="53">
        <f t="shared" si="70"/>
        <v>184.51820000000225</v>
      </c>
      <c r="S468" s="71">
        <f t="shared" si="71"/>
        <v>1.459801146274613</v>
      </c>
    </row>
    <row r="469" spans="1:19" x14ac:dyDescent="0.3">
      <c r="A469" s="16">
        <v>475</v>
      </c>
      <c r="B469" s="12">
        <v>467</v>
      </c>
      <c r="C469" s="13" t="s">
        <v>511</v>
      </c>
      <c r="D469" s="14" t="s">
        <v>13</v>
      </c>
      <c r="E469" s="15">
        <v>85610</v>
      </c>
      <c r="F469" s="55">
        <f t="shared" si="63"/>
        <v>24820.988805970148</v>
      </c>
      <c r="G469" s="53">
        <f t="shared" si="64"/>
        <v>23719.920844805099</v>
      </c>
      <c r="H469" s="53">
        <f t="shared" si="65"/>
        <v>1101.0679611650485</v>
      </c>
      <c r="I469" s="22">
        <v>26608.1</v>
      </c>
      <c r="J469" s="23">
        <v>7.1999999999999995E-2</v>
      </c>
      <c r="K469" s="73">
        <f t="shared" si="66"/>
        <v>25474</v>
      </c>
      <c r="L469" s="24">
        <v>1134.0999999999999</v>
      </c>
      <c r="M469" s="25">
        <v>0.03</v>
      </c>
      <c r="N469" s="26">
        <v>47955.7</v>
      </c>
      <c r="O469" s="55">
        <f t="shared" si="67"/>
        <v>27193.478199999998</v>
      </c>
      <c r="P469" s="70">
        <f t="shared" si="68"/>
        <v>467</v>
      </c>
      <c r="Q469" s="53">
        <f t="shared" si="69"/>
        <v>25474</v>
      </c>
      <c r="R469" s="53">
        <f t="shared" si="70"/>
        <v>1719.4781999999977</v>
      </c>
      <c r="S469" s="71">
        <f t="shared" si="71"/>
        <v>0.51616100872938708</v>
      </c>
    </row>
    <row r="470" spans="1:19" x14ac:dyDescent="0.3">
      <c r="A470" s="16" t="s">
        <v>19</v>
      </c>
      <c r="B470" s="12">
        <v>468</v>
      </c>
      <c r="C470" s="13" t="s">
        <v>512</v>
      </c>
      <c r="D470" s="14" t="s">
        <v>11</v>
      </c>
      <c r="E470" s="15">
        <v>16683</v>
      </c>
      <c r="F470" s="55">
        <f t="shared" si="63"/>
        <v>16961.834509300832</v>
      </c>
      <c r="G470" s="53" t="e">
        <f t="shared" si="64"/>
        <v>#VALUE!</v>
      </c>
      <c r="H470" s="53" t="e">
        <f t="shared" si="65"/>
        <v>#VALUE!</v>
      </c>
      <c r="I470" s="22">
        <v>26443.5</v>
      </c>
      <c r="J470" s="23">
        <v>0.55900000000000005</v>
      </c>
      <c r="K470" s="73">
        <f t="shared" si="66"/>
        <v>24394.400000000001</v>
      </c>
      <c r="L470" s="24">
        <v>2049.1</v>
      </c>
      <c r="M470" s="25" t="s">
        <v>15</v>
      </c>
      <c r="N470" s="26">
        <v>21152.7</v>
      </c>
      <c r="O470" s="55">
        <f t="shared" si="67"/>
        <v>27025.257000000001</v>
      </c>
      <c r="P470" s="70">
        <f t="shared" si="68"/>
        <v>468</v>
      </c>
      <c r="Q470" s="53">
        <f t="shared" si="69"/>
        <v>24394.400000000001</v>
      </c>
      <c r="R470" s="53">
        <f t="shared" si="70"/>
        <v>2630.857</v>
      </c>
      <c r="S470" s="71">
        <f t="shared" si="71"/>
        <v>0.2839085452149725</v>
      </c>
    </row>
    <row r="471" spans="1:19" x14ac:dyDescent="0.3">
      <c r="A471" s="16">
        <v>494</v>
      </c>
      <c r="B471" s="12">
        <v>469</v>
      </c>
      <c r="C471" s="13" t="s">
        <v>513</v>
      </c>
      <c r="D471" s="14" t="s">
        <v>11</v>
      </c>
      <c r="E471" s="15">
        <v>129150</v>
      </c>
      <c r="F471" s="55">
        <f t="shared" si="63"/>
        <v>23791.945701357465</v>
      </c>
      <c r="G471" s="53" t="e">
        <f t="shared" si="64"/>
        <v>#VALUE!</v>
      </c>
      <c r="H471" s="53" t="e">
        <f t="shared" si="65"/>
        <v>#VALUE!</v>
      </c>
      <c r="I471" s="22">
        <v>26290.1</v>
      </c>
      <c r="J471" s="23">
        <v>0.105</v>
      </c>
      <c r="K471" s="73">
        <f t="shared" si="66"/>
        <v>26421.199999999997</v>
      </c>
      <c r="L471" s="24">
        <v>-131.1</v>
      </c>
      <c r="M471" s="25" t="s">
        <v>15</v>
      </c>
      <c r="N471" s="26">
        <v>34909.5</v>
      </c>
      <c r="O471" s="55">
        <f t="shared" si="67"/>
        <v>26868.482199999999</v>
      </c>
      <c r="P471" s="70">
        <f t="shared" si="68"/>
        <v>469</v>
      </c>
      <c r="Q471" s="53">
        <f t="shared" si="69"/>
        <v>26421.199999999997</v>
      </c>
      <c r="R471" s="53">
        <f t="shared" si="70"/>
        <v>447.28220000000147</v>
      </c>
      <c r="S471" s="71">
        <f t="shared" si="71"/>
        <v>4.4117635392830019</v>
      </c>
    </row>
    <row r="472" spans="1:19" x14ac:dyDescent="0.3">
      <c r="A472" s="16">
        <v>463</v>
      </c>
      <c r="B472" s="12">
        <v>470</v>
      </c>
      <c r="C472" s="13" t="s">
        <v>514</v>
      </c>
      <c r="D472" s="14" t="s">
        <v>26</v>
      </c>
      <c r="E472" s="15">
        <v>110595</v>
      </c>
      <c r="F472" s="55">
        <f t="shared" si="63"/>
        <v>25661.1328125</v>
      </c>
      <c r="G472" s="53">
        <f t="shared" si="64"/>
        <v>25247.320027111873</v>
      </c>
      <c r="H472" s="53">
        <f t="shared" si="65"/>
        <v>413.81278538812785</v>
      </c>
      <c r="I472" s="22">
        <v>26277</v>
      </c>
      <c r="J472" s="23">
        <v>2.4E-2</v>
      </c>
      <c r="K472" s="73">
        <f t="shared" si="66"/>
        <v>25914.5</v>
      </c>
      <c r="L472" s="24">
        <v>362.5</v>
      </c>
      <c r="M472" s="25">
        <v>-0.124</v>
      </c>
      <c r="N472" s="26">
        <v>26661.599999999999</v>
      </c>
      <c r="O472" s="55">
        <f t="shared" si="67"/>
        <v>26855.094000000001</v>
      </c>
      <c r="P472" s="70">
        <f t="shared" si="68"/>
        <v>470</v>
      </c>
      <c r="Q472" s="53">
        <f t="shared" si="69"/>
        <v>25914.5</v>
      </c>
      <c r="R472" s="53">
        <f t="shared" si="70"/>
        <v>940.59400000000096</v>
      </c>
      <c r="S472" s="71">
        <f t="shared" si="71"/>
        <v>1.5947420689655198</v>
      </c>
    </row>
    <row r="473" spans="1:19" x14ac:dyDescent="0.3">
      <c r="A473" s="16">
        <v>479</v>
      </c>
      <c r="B473" s="12">
        <v>471</v>
      </c>
      <c r="C473" s="13" t="s">
        <v>515</v>
      </c>
      <c r="D473" s="14" t="s">
        <v>44</v>
      </c>
      <c r="E473" s="15">
        <v>45174</v>
      </c>
      <c r="F473" s="55">
        <f t="shared" si="63"/>
        <v>24695.958646616538</v>
      </c>
      <c r="G473" s="53">
        <f t="shared" si="64"/>
        <v>22916.857523021034</v>
      </c>
      <c r="H473" s="53">
        <f t="shared" si="65"/>
        <v>1779.1011235955057</v>
      </c>
      <c r="I473" s="22">
        <v>26276.5</v>
      </c>
      <c r="J473" s="23">
        <v>6.4000000000000001E-2</v>
      </c>
      <c r="K473" s="73">
        <f t="shared" si="66"/>
        <v>24693.1</v>
      </c>
      <c r="L473" s="24">
        <v>1583.4</v>
      </c>
      <c r="M473" s="25">
        <v>-0.11</v>
      </c>
      <c r="N473" s="26">
        <v>251010.5</v>
      </c>
      <c r="O473" s="55">
        <f t="shared" si="67"/>
        <v>26854.582999999999</v>
      </c>
      <c r="P473" s="70">
        <f t="shared" si="68"/>
        <v>471</v>
      </c>
      <c r="Q473" s="53">
        <f t="shared" si="69"/>
        <v>24693.1</v>
      </c>
      <c r="R473" s="53">
        <f t="shared" si="70"/>
        <v>2161.4830000000002</v>
      </c>
      <c r="S473" s="71">
        <f t="shared" si="71"/>
        <v>0.36508968043450807</v>
      </c>
    </row>
    <row r="474" spans="1:19" x14ac:dyDescent="0.3">
      <c r="A474" s="16">
        <v>451</v>
      </c>
      <c r="B474" s="12">
        <v>472</v>
      </c>
      <c r="C474" s="13" t="s">
        <v>516</v>
      </c>
      <c r="D474" s="14" t="s">
        <v>9</v>
      </c>
      <c r="E474" s="15">
        <v>38000</v>
      </c>
      <c r="F474" s="55">
        <f t="shared" si="63"/>
        <v>26085.402184707054</v>
      </c>
      <c r="G474" s="53">
        <f t="shared" si="64"/>
        <v>15149.779867110487</v>
      </c>
      <c r="H474" s="53">
        <f t="shared" si="65"/>
        <v>10935.622317596568</v>
      </c>
      <c r="I474" s="22">
        <v>26268</v>
      </c>
      <c r="J474" s="23">
        <v>7.0000000000000001E-3</v>
      </c>
      <c r="K474" s="73">
        <f t="shared" si="66"/>
        <v>36460</v>
      </c>
      <c r="L474" s="24">
        <v>-10192</v>
      </c>
      <c r="M474" s="25">
        <v>-1.9319999999999999</v>
      </c>
      <c r="N474" s="26">
        <v>103461</v>
      </c>
      <c r="O474" s="55">
        <f t="shared" si="67"/>
        <v>26845.896000000001</v>
      </c>
      <c r="P474" s="70">
        <f t="shared" si="68"/>
        <v>472</v>
      </c>
      <c r="Q474" s="53">
        <f t="shared" si="69"/>
        <v>36460</v>
      </c>
      <c r="R474" s="53">
        <f t="shared" si="70"/>
        <v>-9614.1039999999994</v>
      </c>
      <c r="S474" s="71">
        <f t="shared" si="71"/>
        <v>5.670094191522769E-2</v>
      </c>
    </row>
    <row r="475" spans="1:19" x14ac:dyDescent="0.3">
      <c r="A475" s="16" t="s">
        <v>19</v>
      </c>
      <c r="B475" s="12">
        <v>473</v>
      </c>
      <c r="C475" s="13" t="s">
        <v>517</v>
      </c>
      <c r="D475" s="14" t="s">
        <v>11</v>
      </c>
      <c r="E475" s="15">
        <v>19510</v>
      </c>
      <c r="F475" s="55">
        <f t="shared" si="63"/>
        <v>24061.411549037581</v>
      </c>
      <c r="G475" s="53">
        <f t="shared" si="64"/>
        <v>23792.936972766394</v>
      </c>
      <c r="H475" s="53">
        <f t="shared" si="65"/>
        <v>268.47457627118644</v>
      </c>
      <c r="I475" s="22">
        <v>26251</v>
      </c>
      <c r="J475" s="23">
        <v>9.0999999999999998E-2</v>
      </c>
      <c r="K475" s="73">
        <f t="shared" si="66"/>
        <v>26013.4</v>
      </c>
      <c r="L475" s="24">
        <v>237.6</v>
      </c>
      <c r="M475" s="25">
        <v>-0.115</v>
      </c>
      <c r="N475" s="26">
        <v>8036.4</v>
      </c>
      <c r="O475" s="55">
        <f t="shared" si="67"/>
        <v>26828.522000000001</v>
      </c>
      <c r="P475" s="70">
        <f t="shared" si="68"/>
        <v>473</v>
      </c>
      <c r="Q475" s="53">
        <f t="shared" si="69"/>
        <v>26013.4</v>
      </c>
      <c r="R475" s="53">
        <f t="shared" si="70"/>
        <v>815.12199999999939</v>
      </c>
      <c r="S475" s="71">
        <f t="shared" si="71"/>
        <v>2.4306481481481454</v>
      </c>
    </row>
    <row r="476" spans="1:19" x14ac:dyDescent="0.3">
      <c r="A476" s="16">
        <v>466</v>
      </c>
      <c r="B476" s="12">
        <v>474</v>
      </c>
      <c r="C476" s="13" t="s">
        <v>518</v>
      </c>
      <c r="D476" s="14" t="s">
        <v>42</v>
      </c>
      <c r="E476" s="15">
        <v>200000</v>
      </c>
      <c r="F476" s="55">
        <f t="shared" si="63"/>
        <v>25447.087378640776</v>
      </c>
      <c r="G476" s="53">
        <f t="shared" si="64"/>
        <v>25018.647011668298</v>
      </c>
      <c r="H476" s="53">
        <f t="shared" si="65"/>
        <v>428.44036697247714</v>
      </c>
      <c r="I476" s="22">
        <v>26210.5</v>
      </c>
      <c r="J476" s="23">
        <v>0.03</v>
      </c>
      <c r="K476" s="73">
        <f t="shared" si="66"/>
        <v>26117.1</v>
      </c>
      <c r="L476" s="24">
        <v>93.4</v>
      </c>
      <c r="M476" s="25">
        <v>-0.78200000000000003</v>
      </c>
      <c r="N476" s="26">
        <v>13499.4</v>
      </c>
      <c r="O476" s="55">
        <f t="shared" si="67"/>
        <v>26787.131000000001</v>
      </c>
      <c r="P476" s="70">
        <f t="shared" si="68"/>
        <v>474</v>
      </c>
      <c r="Q476" s="53">
        <f t="shared" si="69"/>
        <v>26117.1</v>
      </c>
      <c r="R476" s="53">
        <f t="shared" si="70"/>
        <v>670.03100000000268</v>
      </c>
      <c r="S476" s="71">
        <f t="shared" si="71"/>
        <v>6.1737794432548467</v>
      </c>
    </row>
    <row r="477" spans="1:19" x14ac:dyDescent="0.3">
      <c r="A477" s="16">
        <v>381</v>
      </c>
      <c r="B477" s="12">
        <v>475</v>
      </c>
      <c r="C477" s="13" t="s">
        <v>519</v>
      </c>
      <c r="D477" s="14" t="s">
        <v>11</v>
      </c>
      <c r="E477" s="15">
        <v>52024</v>
      </c>
      <c r="F477" s="55">
        <f t="shared" si="63"/>
        <v>31088.849347568212</v>
      </c>
      <c r="G477" s="53">
        <f t="shared" si="64"/>
        <v>30649.866296720753</v>
      </c>
      <c r="H477" s="53">
        <f t="shared" si="65"/>
        <v>438.9830508474576</v>
      </c>
      <c r="I477" s="22">
        <v>26207.9</v>
      </c>
      <c r="J477" s="23">
        <v>-0.157</v>
      </c>
      <c r="K477" s="73">
        <f t="shared" si="66"/>
        <v>26104.300000000003</v>
      </c>
      <c r="L477" s="24">
        <v>103.6</v>
      </c>
      <c r="M477" s="25">
        <v>-0.76400000000000001</v>
      </c>
      <c r="N477" s="26">
        <v>20671.3</v>
      </c>
      <c r="O477" s="55">
        <f t="shared" si="67"/>
        <v>26784.473800000003</v>
      </c>
      <c r="P477" s="70">
        <f t="shared" si="68"/>
        <v>475</v>
      </c>
      <c r="Q477" s="53">
        <f t="shared" si="69"/>
        <v>26104.300000000003</v>
      </c>
      <c r="R477" s="53">
        <f t="shared" si="70"/>
        <v>680.17380000000048</v>
      </c>
      <c r="S477" s="71">
        <f t="shared" si="71"/>
        <v>5.5653841698841751</v>
      </c>
    </row>
    <row r="478" spans="1:19" x14ac:dyDescent="0.3">
      <c r="A478" s="16">
        <v>474</v>
      </c>
      <c r="B478" s="12">
        <v>476</v>
      </c>
      <c r="C478" s="13" t="s">
        <v>520</v>
      </c>
      <c r="D478" s="14" t="s">
        <v>521</v>
      </c>
      <c r="E478" s="15">
        <v>60282</v>
      </c>
      <c r="F478" s="55">
        <f t="shared" si="63"/>
        <v>24831.623931623933</v>
      </c>
      <c r="G478" s="53">
        <f t="shared" si="64"/>
        <v>24071.688034188035</v>
      </c>
      <c r="H478" s="53">
        <f t="shared" si="65"/>
        <v>759.93589743589723</v>
      </c>
      <c r="I478" s="22">
        <v>26147.7</v>
      </c>
      <c r="J478" s="23">
        <v>5.2999999999999999E-2</v>
      </c>
      <c r="K478" s="73">
        <f t="shared" si="66"/>
        <v>25910.600000000002</v>
      </c>
      <c r="L478" s="24">
        <v>237.1</v>
      </c>
      <c r="M478" s="25">
        <v>-0.68799999999999994</v>
      </c>
      <c r="N478" s="26">
        <v>34687.800000000003</v>
      </c>
      <c r="O478" s="55">
        <f t="shared" si="67"/>
        <v>26722.949400000001</v>
      </c>
      <c r="P478" s="70">
        <f t="shared" si="68"/>
        <v>476</v>
      </c>
      <c r="Q478" s="53">
        <f t="shared" si="69"/>
        <v>25910.600000000002</v>
      </c>
      <c r="R478" s="53">
        <f t="shared" si="70"/>
        <v>812.34939999999915</v>
      </c>
      <c r="S478" s="71">
        <f t="shared" si="71"/>
        <v>2.4261889498102032</v>
      </c>
    </row>
    <row r="479" spans="1:19" x14ac:dyDescent="0.3">
      <c r="A479" s="16">
        <v>486</v>
      </c>
      <c r="B479" s="12">
        <v>477</v>
      </c>
      <c r="C479" s="13" t="s">
        <v>522</v>
      </c>
      <c r="D479" s="14" t="s">
        <v>24</v>
      </c>
      <c r="E479" s="15">
        <v>53954</v>
      </c>
      <c r="F479" s="55">
        <f t="shared" si="63"/>
        <v>24442.843779232931</v>
      </c>
      <c r="G479" s="53">
        <f t="shared" si="64"/>
        <v>23230.343779232931</v>
      </c>
      <c r="H479" s="53">
        <f t="shared" si="65"/>
        <v>1212.5000000000002</v>
      </c>
      <c r="I479" s="22">
        <v>26129.4</v>
      </c>
      <c r="J479" s="23">
        <v>6.9000000000000006E-2</v>
      </c>
      <c r="K479" s="73">
        <f t="shared" si="66"/>
        <v>26381.600000000002</v>
      </c>
      <c r="L479" s="24">
        <v>-252.2</v>
      </c>
      <c r="M479" s="25">
        <v>-1.208</v>
      </c>
      <c r="N479" s="26">
        <v>9842.9</v>
      </c>
      <c r="O479" s="55">
        <f t="shared" si="67"/>
        <v>26704.246800000001</v>
      </c>
      <c r="P479" s="70">
        <f t="shared" si="68"/>
        <v>477</v>
      </c>
      <c r="Q479" s="53">
        <f t="shared" si="69"/>
        <v>26381.600000000002</v>
      </c>
      <c r="R479" s="53">
        <f t="shared" si="70"/>
        <v>322.64679999999862</v>
      </c>
      <c r="S479" s="71">
        <f t="shared" si="71"/>
        <v>2.2793291038857997</v>
      </c>
    </row>
    <row r="480" spans="1:19" x14ac:dyDescent="0.3">
      <c r="A480" s="16">
        <v>478</v>
      </c>
      <c r="B480" s="12">
        <v>478</v>
      </c>
      <c r="C480" s="13" t="s">
        <v>523</v>
      </c>
      <c r="D480" s="14" t="s">
        <v>39</v>
      </c>
      <c r="E480" s="15">
        <v>111117</v>
      </c>
      <c r="F480" s="55">
        <f t="shared" si="63"/>
        <v>24758.761904761905</v>
      </c>
      <c r="G480" s="53">
        <f t="shared" si="64"/>
        <v>22842.885815700916</v>
      </c>
      <c r="H480" s="53">
        <f t="shared" si="65"/>
        <v>1915.8760890609874</v>
      </c>
      <c r="I480" s="22">
        <v>25996.7</v>
      </c>
      <c r="J480" s="23">
        <v>0.05</v>
      </c>
      <c r="K480" s="73">
        <f t="shared" si="66"/>
        <v>24017.600000000002</v>
      </c>
      <c r="L480" s="24">
        <v>1979.1</v>
      </c>
      <c r="M480" s="25">
        <v>3.3000000000000002E-2</v>
      </c>
      <c r="N480" s="26">
        <v>33659.1</v>
      </c>
      <c r="O480" s="55">
        <f t="shared" si="67"/>
        <v>26568.627400000001</v>
      </c>
      <c r="P480" s="70">
        <f t="shared" si="68"/>
        <v>478</v>
      </c>
      <c r="Q480" s="53">
        <f t="shared" si="69"/>
        <v>24017.600000000002</v>
      </c>
      <c r="R480" s="53">
        <f t="shared" si="70"/>
        <v>2551.027399999999</v>
      </c>
      <c r="S480" s="71">
        <f t="shared" si="71"/>
        <v>0.28898357839421918</v>
      </c>
    </row>
    <row r="481" spans="1:19" x14ac:dyDescent="0.3">
      <c r="A481" s="16">
        <v>485</v>
      </c>
      <c r="B481" s="12">
        <v>479</v>
      </c>
      <c r="C481" s="13" t="s">
        <v>524</v>
      </c>
      <c r="D481" s="14" t="s">
        <v>232</v>
      </c>
      <c r="E481" s="15">
        <v>33283</v>
      </c>
      <c r="F481" s="55">
        <f t="shared" si="63"/>
        <v>24543.708609271525</v>
      </c>
      <c r="G481" s="53">
        <f t="shared" si="64"/>
        <v>20520.257703647119</v>
      </c>
      <c r="H481" s="53">
        <f t="shared" si="65"/>
        <v>4023.4509056244046</v>
      </c>
      <c r="I481" s="22">
        <v>25942.7</v>
      </c>
      <c r="J481" s="23">
        <v>5.7000000000000002E-2</v>
      </c>
      <c r="K481" s="73">
        <f t="shared" si="66"/>
        <v>21722.1</v>
      </c>
      <c r="L481" s="24">
        <v>4220.6000000000004</v>
      </c>
      <c r="M481" s="25">
        <v>4.9000000000000002E-2</v>
      </c>
      <c r="N481" s="26">
        <v>583429.30000000005</v>
      </c>
      <c r="O481" s="55">
        <f t="shared" si="67"/>
        <v>26513.439400000003</v>
      </c>
      <c r="P481" s="70">
        <f t="shared" si="68"/>
        <v>479</v>
      </c>
      <c r="Q481" s="53">
        <f t="shared" si="69"/>
        <v>21722.1</v>
      </c>
      <c r="R481" s="53">
        <f t="shared" si="70"/>
        <v>4791.3394000000044</v>
      </c>
      <c r="S481" s="71">
        <f t="shared" si="71"/>
        <v>0.13522707671895084</v>
      </c>
    </row>
    <row r="482" spans="1:19" x14ac:dyDescent="0.3">
      <c r="A482" s="16">
        <v>459</v>
      </c>
      <c r="B482" s="12">
        <v>480</v>
      </c>
      <c r="C482" s="13" t="s">
        <v>525</v>
      </c>
      <c r="D482" s="14" t="s">
        <v>9</v>
      </c>
      <c r="E482" s="15">
        <v>80000</v>
      </c>
      <c r="F482" s="55">
        <f t="shared" si="63"/>
        <v>25886.22754491018</v>
      </c>
      <c r="G482" s="53">
        <f t="shared" si="64"/>
        <v>22964.014926068347</v>
      </c>
      <c r="H482" s="53">
        <f t="shared" si="65"/>
        <v>2922.2126188418324</v>
      </c>
      <c r="I482" s="22">
        <v>25938</v>
      </c>
      <c r="J482" s="23">
        <v>2E-3</v>
      </c>
      <c r="K482" s="73">
        <f t="shared" si="66"/>
        <v>22557</v>
      </c>
      <c r="L482" s="24">
        <v>3381</v>
      </c>
      <c r="M482" s="25">
        <v>0.157</v>
      </c>
      <c r="N482" s="26">
        <v>62729</v>
      </c>
      <c r="O482" s="55">
        <f t="shared" si="67"/>
        <v>26508.636000000002</v>
      </c>
      <c r="P482" s="70">
        <f t="shared" si="68"/>
        <v>480</v>
      </c>
      <c r="Q482" s="53">
        <f t="shared" si="69"/>
        <v>22557</v>
      </c>
      <c r="R482" s="53">
        <f t="shared" si="70"/>
        <v>3951.6360000000022</v>
      </c>
      <c r="S482" s="71">
        <f t="shared" si="71"/>
        <v>0.16877728482697493</v>
      </c>
    </row>
    <row r="483" spans="1:19" x14ac:dyDescent="0.3">
      <c r="A483" s="16">
        <v>480</v>
      </c>
      <c r="B483" s="12">
        <v>481</v>
      </c>
      <c r="C483" s="13" t="s">
        <v>526</v>
      </c>
      <c r="D483" s="14" t="s">
        <v>24</v>
      </c>
      <c r="E483" s="15">
        <v>57016</v>
      </c>
      <c r="F483" s="55">
        <f t="shared" si="63"/>
        <v>24662.226450999049</v>
      </c>
      <c r="G483" s="53">
        <f t="shared" si="64"/>
        <v>23425.403790900527</v>
      </c>
      <c r="H483" s="53">
        <f t="shared" si="65"/>
        <v>1236.822660098522</v>
      </c>
      <c r="I483" s="22">
        <v>25920</v>
      </c>
      <c r="J483" s="23">
        <v>5.0999999999999997E-2</v>
      </c>
      <c r="K483" s="73">
        <f t="shared" si="66"/>
        <v>23911.4</v>
      </c>
      <c r="L483" s="24">
        <v>2008.6</v>
      </c>
      <c r="M483" s="25">
        <v>0.624</v>
      </c>
      <c r="N483" s="26">
        <v>17844.5</v>
      </c>
      <c r="O483" s="55">
        <f t="shared" si="67"/>
        <v>26490.240000000002</v>
      </c>
      <c r="P483" s="70">
        <f t="shared" si="68"/>
        <v>481</v>
      </c>
      <c r="Q483" s="53">
        <f t="shared" si="69"/>
        <v>23911.4</v>
      </c>
      <c r="R483" s="53">
        <f t="shared" si="70"/>
        <v>2578.84</v>
      </c>
      <c r="S483" s="71">
        <f t="shared" si="71"/>
        <v>0.28389923329682382</v>
      </c>
    </row>
    <row r="484" spans="1:19" x14ac:dyDescent="0.3">
      <c r="A484" s="16">
        <v>481</v>
      </c>
      <c r="B484" s="12">
        <v>482</v>
      </c>
      <c r="C484" s="13" t="s">
        <v>527</v>
      </c>
      <c r="D484" s="14" t="s">
        <v>11</v>
      </c>
      <c r="E484" s="15">
        <v>128795</v>
      </c>
      <c r="F484" s="55">
        <f t="shared" si="63"/>
        <v>24660.973282442748</v>
      </c>
      <c r="G484" s="53">
        <f t="shared" si="64"/>
        <v>24603.674807497213</v>
      </c>
      <c r="H484" s="53">
        <f t="shared" si="65"/>
        <v>57.298474945533769</v>
      </c>
      <c r="I484" s="22">
        <v>25844.7</v>
      </c>
      <c r="J484" s="23">
        <v>4.8000000000000001E-2</v>
      </c>
      <c r="K484" s="73">
        <f t="shared" si="66"/>
        <v>25792.100000000002</v>
      </c>
      <c r="L484" s="24">
        <v>52.6</v>
      </c>
      <c r="M484" s="25">
        <v>-8.2000000000000003E-2</v>
      </c>
      <c r="N484" s="26">
        <v>40137.800000000003</v>
      </c>
      <c r="O484" s="55">
        <f t="shared" si="67"/>
        <v>26413.2834</v>
      </c>
      <c r="P484" s="70">
        <f t="shared" si="68"/>
        <v>482</v>
      </c>
      <c r="Q484" s="53">
        <f t="shared" si="69"/>
        <v>25792.100000000002</v>
      </c>
      <c r="R484" s="53">
        <f t="shared" si="70"/>
        <v>621.18339999999807</v>
      </c>
      <c r="S484" s="71">
        <f t="shared" si="71"/>
        <v>10.809570342205285</v>
      </c>
    </row>
    <row r="485" spans="1:19" x14ac:dyDescent="0.3">
      <c r="A485" s="16">
        <v>492</v>
      </c>
      <c r="B485" s="12">
        <v>483</v>
      </c>
      <c r="C485" s="13" t="s">
        <v>528</v>
      </c>
      <c r="D485" s="14" t="s">
        <v>13</v>
      </c>
      <c r="E485" s="15">
        <v>41861</v>
      </c>
      <c r="F485" s="55">
        <f t="shared" si="63"/>
        <v>23822.232472324722</v>
      </c>
      <c r="G485" s="53">
        <f t="shared" si="64"/>
        <v>22121.167023314069</v>
      </c>
      <c r="H485" s="53">
        <f t="shared" si="65"/>
        <v>1701.0654490106542</v>
      </c>
      <c r="I485" s="22">
        <v>25823.3</v>
      </c>
      <c r="J485" s="23">
        <v>8.4000000000000005E-2</v>
      </c>
      <c r="K485" s="73">
        <f t="shared" si="66"/>
        <v>23588.1</v>
      </c>
      <c r="L485" s="24">
        <v>2235.1999999999998</v>
      </c>
      <c r="M485" s="25">
        <v>0.314</v>
      </c>
      <c r="N485" s="26">
        <v>674869.5</v>
      </c>
      <c r="O485" s="55">
        <f t="shared" si="67"/>
        <v>26391.4126</v>
      </c>
      <c r="P485" s="70">
        <f t="shared" si="68"/>
        <v>483</v>
      </c>
      <c r="Q485" s="53">
        <f t="shared" si="69"/>
        <v>23588.1</v>
      </c>
      <c r="R485" s="53">
        <f t="shared" si="70"/>
        <v>2803.3126000000011</v>
      </c>
      <c r="S485" s="71">
        <f t="shared" si="71"/>
        <v>0.25416633858267779</v>
      </c>
    </row>
    <row r="486" spans="1:19" x14ac:dyDescent="0.3">
      <c r="A486" s="16">
        <v>496</v>
      </c>
      <c r="B486" s="12">
        <v>484</v>
      </c>
      <c r="C486" s="13" t="s">
        <v>529</v>
      </c>
      <c r="D486" s="14" t="s">
        <v>11</v>
      </c>
      <c r="E486" s="15">
        <v>171334</v>
      </c>
      <c r="F486" s="55">
        <f t="shared" si="63"/>
        <v>23696.599264705881</v>
      </c>
      <c r="G486" s="53" t="e">
        <f t="shared" si="64"/>
        <v>#VALUE!</v>
      </c>
      <c r="H486" s="53" t="e">
        <f t="shared" si="65"/>
        <v>#VALUE!</v>
      </c>
      <c r="I486" s="22">
        <v>25781.9</v>
      </c>
      <c r="J486" s="23">
        <v>8.7999999999999995E-2</v>
      </c>
      <c r="K486" s="73">
        <f t="shared" si="66"/>
        <v>25915.200000000001</v>
      </c>
      <c r="L486" s="24">
        <v>-133.30000000000001</v>
      </c>
      <c r="M486" s="25" t="s">
        <v>15</v>
      </c>
      <c r="N486" s="26">
        <v>39328.400000000001</v>
      </c>
      <c r="O486" s="55">
        <f t="shared" si="67"/>
        <v>26349.1018</v>
      </c>
      <c r="P486" s="70">
        <f t="shared" si="68"/>
        <v>484</v>
      </c>
      <c r="Q486" s="53">
        <f t="shared" si="69"/>
        <v>25915.200000000001</v>
      </c>
      <c r="R486" s="53">
        <f t="shared" si="70"/>
        <v>433.90179999999964</v>
      </c>
      <c r="S486" s="71">
        <f t="shared" si="71"/>
        <v>4.2550772693173258</v>
      </c>
    </row>
    <row r="487" spans="1:19" x14ac:dyDescent="0.3">
      <c r="A487" s="16" t="s">
        <v>19</v>
      </c>
      <c r="B487" s="12">
        <v>485</v>
      </c>
      <c r="C487" s="13" t="s">
        <v>530</v>
      </c>
      <c r="D487" s="14" t="s">
        <v>11</v>
      </c>
      <c r="E487" s="15">
        <v>34752</v>
      </c>
      <c r="F487" s="55">
        <f t="shared" si="63"/>
        <v>23224.414414414412</v>
      </c>
      <c r="G487" s="53">
        <f t="shared" si="64"/>
        <v>22813.746510889367</v>
      </c>
      <c r="H487" s="53">
        <f t="shared" si="65"/>
        <v>410.66790352504637</v>
      </c>
      <c r="I487" s="22">
        <v>25779.1</v>
      </c>
      <c r="J487" s="23">
        <v>0.11</v>
      </c>
      <c r="K487" s="73">
        <f t="shared" si="66"/>
        <v>25336.399999999998</v>
      </c>
      <c r="L487" s="24">
        <v>442.7</v>
      </c>
      <c r="M487" s="25">
        <v>7.8E-2</v>
      </c>
      <c r="N487" s="26">
        <v>25230.799999999999</v>
      </c>
      <c r="O487" s="55">
        <f t="shared" si="67"/>
        <v>26346.2402</v>
      </c>
      <c r="P487" s="70">
        <f t="shared" si="68"/>
        <v>485</v>
      </c>
      <c r="Q487" s="53">
        <f t="shared" si="69"/>
        <v>25336.399999999998</v>
      </c>
      <c r="R487" s="53">
        <f t="shared" si="70"/>
        <v>1009.8402000000024</v>
      </c>
      <c r="S487" s="71">
        <f t="shared" si="71"/>
        <v>1.2810937429410489</v>
      </c>
    </row>
    <row r="488" spans="1:19" x14ac:dyDescent="0.3">
      <c r="A488" s="16">
        <v>490</v>
      </c>
      <c r="B488" s="12">
        <v>486</v>
      </c>
      <c r="C488" s="13" t="s">
        <v>531</v>
      </c>
      <c r="D488" s="14" t="s">
        <v>9</v>
      </c>
      <c r="E488" s="15">
        <v>75772</v>
      </c>
      <c r="F488" s="55">
        <f t="shared" si="63"/>
        <v>23999.068901303537</v>
      </c>
      <c r="G488" s="53">
        <f t="shared" si="64"/>
        <v>17779.962853976631</v>
      </c>
      <c r="H488" s="53">
        <f t="shared" si="65"/>
        <v>6219.1060473269063</v>
      </c>
      <c r="I488" s="22">
        <v>25775</v>
      </c>
      <c r="J488" s="23">
        <v>7.3999999999999996E-2</v>
      </c>
      <c r="K488" s="73">
        <f t="shared" si="66"/>
        <v>18679</v>
      </c>
      <c r="L488" s="24">
        <v>7096</v>
      </c>
      <c r="M488" s="25">
        <v>0.14099999999999999</v>
      </c>
      <c r="N488" s="26">
        <v>467374</v>
      </c>
      <c r="O488" s="55">
        <f t="shared" si="67"/>
        <v>26342.05</v>
      </c>
      <c r="P488" s="70">
        <f t="shared" si="68"/>
        <v>486</v>
      </c>
      <c r="Q488" s="53">
        <f t="shared" si="69"/>
        <v>18679</v>
      </c>
      <c r="R488" s="53">
        <f t="shared" si="70"/>
        <v>7663.0499999999993</v>
      </c>
      <c r="S488" s="71">
        <f t="shared" si="71"/>
        <v>7.991121758737306E-2</v>
      </c>
    </row>
    <row r="489" spans="1:19" x14ac:dyDescent="0.3">
      <c r="A489" s="16">
        <v>473</v>
      </c>
      <c r="B489" s="12">
        <v>487</v>
      </c>
      <c r="C489" s="13" t="s">
        <v>532</v>
      </c>
      <c r="D489" s="14" t="s">
        <v>9</v>
      </c>
      <c r="E489" s="15">
        <v>130000</v>
      </c>
      <c r="F489" s="55">
        <f t="shared" si="63"/>
        <v>24844.594594594593</v>
      </c>
      <c r="G489" s="53">
        <f t="shared" si="64"/>
        <v>23297.108561075042</v>
      </c>
      <c r="H489" s="53">
        <f t="shared" si="65"/>
        <v>1547.4860335195531</v>
      </c>
      <c r="I489" s="22">
        <v>25739</v>
      </c>
      <c r="J489" s="23">
        <v>3.5999999999999997E-2</v>
      </c>
      <c r="K489" s="73">
        <f t="shared" si="66"/>
        <v>24631</v>
      </c>
      <c r="L489" s="24">
        <v>1108</v>
      </c>
      <c r="M489" s="25">
        <v>-0.28399999999999997</v>
      </c>
      <c r="N489" s="26">
        <v>19194</v>
      </c>
      <c r="O489" s="55">
        <f t="shared" si="67"/>
        <v>26305.258000000002</v>
      </c>
      <c r="P489" s="70">
        <f t="shared" si="68"/>
        <v>487</v>
      </c>
      <c r="Q489" s="53">
        <f t="shared" si="69"/>
        <v>24631</v>
      </c>
      <c r="R489" s="53">
        <f t="shared" si="70"/>
        <v>1674.2580000000016</v>
      </c>
      <c r="S489" s="71">
        <f t="shared" si="71"/>
        <v>0.51106317689530834</v>
      </c>
    </row>
    <row r="490" spans="1:19" x14ac:dyDescent="0.3">
      <c r="A490" s="16">
        <v>487</v>
      </c>
      <c r="B490" s="12">
        <v>488</v>
      </c>
      <c r="C490" s="13" t="s">
        <v>533</v>
      </c>
      <c r="D490" s="14" t="s">
        <v>121</v>
      </c>
      <c r="E490" s="15">
        <v>297073</v>
      </c>
      <c r="F490" s="55">
        <f t="shared" si="63"/>
        <v>24340.284360189577</v>
      </c>
      <c r="G490" s="53">
        <f t="shared" si="64"/>
        <v>22096.93903644857</v>
      </c>
      <c r="H490" s="53">
        <f t="shared" si="65"/>
        <v>2243.3453237410067</v>
      </c>
      <c r="I490" s="22">
        <v>25679</v>
      </c>
      <c r="J490" s="23">
        <v>5.5E-2</v>
      </c>
      <c r="K490" s="73">
        <f t="shared" si="66"/>
        <v>24431.7</v>
      </c>
      <c r="L490" s="24">
        <v>1247.3</v>
      </c>
      <c r="M490" s="25">
        <v>-0.44400000000000001</v>
      </c>
      <c r="N490" s="26">
        <v>29270.3</v>
      </c>
      <c r="O490" s="55">
        <f t="shared" si="67"/>
        <v>26243.938000000002</v>
      </c>
      <c r="P490" s="70">
        <f t="shared" si="68"/>
        <v>488</v>
      </c>
      <c r="Q490" s="53">
        <f t="shared" si="69"/>
        <v>24431.7</v>
      </c>
      <c r="R490" s="53">
        <f t="shared" si="70"/>
        <v>1812.2380000000012</v>
      </c>
      <c r="S490" s="71">
        <f t="shared" si="71"/>
        <v>0.45292872604826528</v>
      </c>
    </row>
    <row r="491" spans="1:19" x14ac:dyDescent="0.3">
      <c r="A491" s="16" t="s">
        <v>19</v>
      </c>
      <c r="B491" s="12">
        <v>489</v>
      </c>
      <c r="C491" s="13" t="s">
        <v>534</v>
      </c>
      <c r="D491" s="14" t="s">
        <v>9</v>
      </c>
      <c r="E491" s="15">
        <v>135000</v>
      </c>
      <c r="F491" s="55">
        <f t="shared" si="63"/>
        <v>23466.117216117214</v>
      </c>
      <c r="G491" s="53">
        <f t="shared" si="64"/>
        <v>21927.395047675782</v>
      </c>
      <c r="H491" s="53">
        <f t="shared" si="65"/>
        <v>1538.7221684414328</v>
      </c>
      <c r="I491" s="22">
        <v>25625</v>
      </c>
      <c r="J491" s="23">
        <v>9.1999999999999998E-2</v>
      </c>
      <c r="K491" s="73">
        <f t="shared" si="66"/>
        <v>24035.5</v>
      </c>
      <c r="L491" s="24">
        <v>1589.5</v>
      </c>
      <c r="M491" s="25">
        <v>3.3000000000000002E-2</v>
      </c>
      <c r="N491" s="26">
        <v>13204</v>
      </c>
      <c r="O491" s="55">
        <f t="shared" si="67"/>
        <v>26188.75</v>
      </c>
      <c r="P491" s="70">
        <f t="shared" si="68"/>
        <v>489</v>
      </c>
      <c r="Q491" s="53">
        <f t="shared" si="69"/>
        <v>24035.5</v>
      </c>
      <c r="R491" s="53">
        <f t="shared" si="70"/>
        <v>2153.25</v>
      </c>
      <c r="S491" s="71">
        <f t="shared" si="71"/>
        <v>0.3546712802768166</v>
      </c>
    </row>
    <row r="492" spans="1:19" x14ac:dyDescent="0.3">
      <c r="A492" s="16" t="s">
        <v>19</v>
      </c>
      <c r="B492" s="12">
        <v>490</v>
      </c>
      <c r="C492" s="13" t="s">
        <v>535</v>
      </c>
      <c r="D492" s="14" t="s">
        <v>32</v>
      </c>
      <c r="E492" s="15">
        <v>33694</v>
      </c>
      <c r="F492" s="55">
        <f t="shared" si="63"/>
        <v>22730.523513753327</v>
      </c>
      <c r="G492" s="53">
        <f t="shared" si="64"/>
        <v>21010.086495758467</v>
      </c>
      <c r="H492" s="53">
        <f t="shared" si="65"/>
        <v>1720.4370179948585</v>
      </c>
      <c r="I492" s="22">
        <v>25617.3</v>
      </c>
      <c r="J492" s="23">
        <v>0.127</v>
      </c>
      <c r="K492" s="73">
        <f t="shared" si="66"/>
        <v>24278.799999999999</v>
      </c>
      <c r="L492" s="24">
        <v>1338.5</v>
      </c>
      <c r="M492" s="25">
        <v>-0.222</v>
      </c>
      <c r="N492" s="26">
        <v>25942.6</v>
      </c>
      <c r="O492" s="55">
        <f t="shared" si="67"/>
        <v>26180.8806</v>
      </c>
      <c r="P492" s="70">
        <f t="shared" si="68"/>
        <v>490</v>
      </c>
      <c r="Q492" s="53">
        <f t="shared" si="69"/>
        <v>24278.799999999999</v>
      </c>
      <c r="R492" s="53">
        <f t="shared" si="70"/>
        <v>1902.0806000000011</v>
      </c>
      <c r="S492" s="71">
        <f t="shared" si="71"/>
        <v>0.42105386626821156</v>
      </c>
    </row>
    <row r="493" spans="1:19" x14ac:dyDescent="0.3">
      <c r="A493" s="16">
        <v>447</v>
      </c>
      <c r="B493" s="12">
        <v>491</v>
      </c>
      <c r="C493" s="13" t="s">
        <v>536</v>
      </c>
      <c r="D493" s="14" t="s">
        <v>215</v>
      </c>
      <c r="E493" s="15">
        <v>217000</v>
      </c>
      <c r="F493" s="55">
        <f t="shared" si="63"/>
        <v>26289.527720739221</v>
      </c>
      <c r="G493" s="53">
        <f t="shared" si="64"/>
        <v>23896.02591568507</v>
      </c>
      <c r="H493" s="53">
        <f t="shared" si="65"/>
        <v>2393.5018050541526</v>
      </c>
      <c r="I493" s="22">
        <v>25606</v>
      </c>
      <c r="J493" s="23">
        <v>-2.5999999999999999E-2</v>
      </c>
      <c r="K493" s="73">
        <f t="shared" si="66"/>
        <v>26269</v>
      </c>
      <c r="L493" s="24">
        <v>-663</v>
      </c>
      <c r="M493" s="25">
        <v>-1.2769999999999999</v>
      </c>
      <c r="N493" s="26">
        <v>45417</v>
      </c>
      <c r="O493" s="55">
        <f t="shared" si="67"/>
        <v>26169.332000000002</v>
      </c>
      <c r="P493" s="70">
        <f t="shared" si="68"/>
        <v>491</v>
      </c>
      <c r="Q493" s="53">
        <f t="shared" si="69"/>
        <v>26269</v>
      </c>
      <c r="R493" s="53">
        <f t="shared" si="70"/>
        <v>-99.667999999997846</v>
      </c>
      <c r="S493" s="71">
        <f t="shared" si="71"/>
        <v>0.84967119155354776</v>
      </c>
    </row>
    <row r="494" spans="1:19" x14ac:dyDescent="0.3">
      <c r="A494" s="16" t="s">
        <v>19</v>
      </c>
      <c r="B494" s="12">
        <v>492</v>
      </c>
      <c r="C494" s="13" t="s">
        <v>537</v>
      </c>
      <c r="D494" s="14" t="s">
        <v>44</v>
      </c>
      <c r="E494" s="15">
        <v>5285</v>
      </c>
      <c r="F494" s="55">
        <f t="shared" si="63"/>
        <v>20517.969379532631</v>
      </c>
      <c r="G494" s="53">
        <f t="shared" si="64"/>
        <v>17884.680079664729</v>
      </c>
      <c r="H494" s="53">
        <f t="shared" si="65"/>
        <v>2633.2892998678999</v>
      </c>
      <c r="I494" s="22">
        <v>25462.799999999999</v>
      </c>
      <c r="J494" s="23">
        <v>0.24099999999999999</v>
      </c>
      <c r="K494" s="73">
        <f t="shared" si="66"/>
        <v>23469.399999999998</v>
      </c>
      <c r="L494" s="24">
        <v>1993.4</v>
      </c>
      <c r="M494" s="25">
        <v>-0.24299999999999999</v>
      </c>
      <c r="N494" s="26">
        <v>13201.8</v>
      </c>
      <c r="O494" s="55">
        <f t="shared" si="67"/>
        <v>26022.981599999999</v>
      </c>
      <c r="P494" s="70">
        <f t="shared" si="68"/>
        <v>492</v>
      </c>
      <c r="Q494" s="53">
        <f t="shared" si="69"/>
        <v>23469.399999999998</v>
      </c>
      <c r="R494" s="53">
        <f t="shared" si="70"/>
        <v>2553.5816000000013</v>
      </c>
      <c r="S494" s="71">
        <f t="shared" si="71"/>
        <v>0.28101815992776225</v>
      </c>
    </row>
    <row r="495" spans="1:19" x14ac:dyDescent="0.3">
      <c r="A495" s="16" t="s">
        <v>19</v>
      </c>
      <c r="B495" s="12">
        <v>493</v>
      </c>
      <c r="C495" s="13" t="s">
        <v>538</v>
      </c>
      <c r="D495" s="14" t="s">
        <v>39</v>
      </c>
      <c r="E495" s="15">
        <v>92639</v>
      </c>
      <c r="F495" s="55">
        <f t="shared" si="63"/>
        <v>20250.723472668811</v>
      </c>
      <c r="G495" s="53">
        <f t="shared" si="64"/>
        <v>14842.86632981167</v>
      </c>
      <c r="H495" s="53">
        <f t="shared" si="65"/>
        <v>5407.8571428571422</v>
      </c>
      <c r="I495" s="22">
        <v>25191.9</v>
      </c>
      <c r="J495" s="23">
        <v>0.24399999999999999</v>
      </c>
      <c r="K495" s="73">
        <f t="shared" si="66"/>
        <v>23677.7</v>
      </c>
      <c r="L495" s="24">
        <v>1514.2</v>
      </c>
      <c r="M495" s="25">
        <v>-0.72</v>
      </c>
      <c r="N495" s="26">
        <v>46428.7</v>
      </c>
      <c r="O495" s="55">
        <f t="shared" si="67"/>
        <v>25746.121800000001</v>
      </c>
      <c r="P495" s="70">
        <f t="shared" si="68"/>
        <v>493</v>
      </c>
      <c r="Q495" s="53">
        <f t="shared" si="69"/>
        <v>23677.7</v>
      </c>
      <c r="R495" s="53">
        <f t="shared" si="70"/>
        <v>2068.4218000000001</v>
      </c>
      <c r="S495" s="71">
        <f t="shared" si="71"/>
        <v>0.36601624620261525</v>
      </c>
    </row>
    <row r="496" spans="1:19" x14ac:dyDescent="0.3">
      <c r="A496" s="16">
        <v>472</v>
      </c>
      <c r="B496" s="12">
        <v>494</v>
      </c>
      <c r="C496" s="13" t="s">
        <v>539</v>
      </c>
      <c r="D496" s="14" t="s">
        <v>13</v>
      </c>
      <c r="E496" s="15">
        <v>13714</v>
      </c>
      <c r="F496" s="55">
        <f t="shared" si="63"/>
        <v>24881.521739130432</v>
      </c>
      <c r="G496" s="53">
        <f t="shared" si="64"/>
        <v>24639.14109818864</v>
      </c>
      <c r="H496" s="53">
        <f t="shared" si="65"/>
        <v>242.38064094179205</v>
      </c>
      <c r="I496" s="22">
        <v>25180.1</v>
      </c>
      <c r="J496" s="23">
        <v>1.2E-2</v>
      </c>
      <c r="K496" s="73">
        <f t="shared" si="66"/>
        <v>24809.5</v>
      </c>
      <c r="L496" s="24">
        <v>370.6</v>
      </c>
      <c r="M496" s="25">
        <v>0.52900000000000003</v>
      </c>
      <c r="N496" s="26">
        <v>93515.7</v>
      </c>
      <c r="O496" s="55">
        <f t="shared" si="67"/>
        <v>25734.0622</v>
      </c>
      <c r="P496" s="70">
        <f t="shared" si="68"/>
        <v>494</v>
      </c>
      <c r="Q496" s="53">
        <f t="shared" si="69"/>
        <v>24809.5</v>
      </c>
      <c r="R496" s="53">
        <f t="shared" si="70"/>
        <v>924.5622000000003</v>
      </c>
      <c r="S496" s="71">
        <f t="shared" si="71"/>
        <v>1.4947711818672429</v>
      </c>
    </row>
    <row r="497" spans="1:19" x14ac:dyDescent="0.3">
      <c r="A497" s="16">
        <v>405</v>
      </c>
      <c r="B497" s="12">
        <v>495</v>
      </c>
      <c r="C497" s="13" t="s">
        <v>540</v>
      </c>
      <c r="D497" s="14" t="s">
        <v>133</v>
      </c>
      <c r="E497" s="15">
        <v>383000</v>
      </c>
      <c r="F497" s="55">
        <f t="shared" si="63"/>
        <v>29133.951332560831</v>
      </c>
      <c r="G497" s="53">
        <f t="shared" si="64"/>
        <v>28937.564510031607</v>
      </c>
      <c r="H497" s="53">
        <f t="shared" si="65"/>
        <v>196.38682252922422</v>
      </c>
      <c r="I497" s="22">
        <v>25142.6</v>
      </c>
      <c r="J497" s="23">
        <v>-0.13700000000000001</v>
      </c>
      <c r="K497" s="73">
        <f t="shared" si="66"/>
        <v>24957.8</v>
      </c>
      <c r="L497" s="24">
        <v>184.8</v>
      </c>
      <c r="M497" s="25">
        <v>-5.8999999999999997E-2</v>
      </c>
      <c r="N497" s="26">
        <v>4163.8</v>
      </c>
      <c r="O497" s="55">
        <f t="shared" si="67"/>
        <v>25695.7372</v>
      </c>
      <c r="P497" s="70">
        <f t="shared" si="68"/>
        <v>495</v>
      </c>
      <c r="Q497" s="53">
        <f t="shared" si="69"/>
        <v>24957.8</v>
      </c>
      <c r="R497" s="53">
        <f t="shared" si="70"/>
        <v>737.9372000000003</v>
      </c>
      <c r="S497" s="71">
        <f t="shared" si="71"/>
        <v>2.9931666666666685</v>
      </c>
    </row>
    <row r="498" spans="1:19" x14ac:dyDescent="0.3">
      <c r="A498" s="16" t="s">
        <v>19</v>
      </c>
      <c r="B498" s="12">
        <v>496</v>
      </c>
      <c r="C498" s="13" t="s">
        <v>541</v>
      </c>
      <c r="D498" s="14" t="s">
        <v>9</v>
      </c>
      <c r="E498" s="15">
        <v>26300</v>
      </c>
      <c r="F498" s="55">
        <f t="shared" si="63"/>
        <v>20248.222940226169</v>
      </c>
      <c r="G498" s="53">
        <f t="shared" si="64"/>
        <v>18929.340258661923</v>
      </c>
      <c r="H498" s="53">
        <f t="shared" si="65"/>
        <v>1318.8826815642458</v>
      </c>
      <c r="I498" s="22">
        <v>25067.3</v>
      </c>
      <c r="J498" s="23">
        <v>0.23799999999999999</v>
      </c>
      <c r="K498" s="73">
        <f t="shared" si="66"/>
        <v>22706.5</v>
      </c>
      <c r="L498" s="24">
        <v>2360.8000000000002</v>
      </c>
      <c r="M498" s="25">
        <v>0.79</v>
      </c>
      <c r="N498" s="26">
        <v>17920.599999999999</v>
      </c>
      <c r="O498" s="55">
        <f t="shared" si="67"/>
        <v>25618.780599999998</v>
      </c>
      <c r="P498" s="70">
        <f t="shared" si="68"/>
        <v>496</v>
      </c>
      <c r="Q498" s="53">
        <f t="shared" si="69"/>
        <v>22706.5</v>
      </c>
      <c r="R498" s="53">
        <f t="shared" si="70"/>
        <v>2912.2805999999982</v>
      </c>
      <c r="S498" s="71">
        <f t="shared" si="71"/>
        <v>0.23359903422568537</v>
      </c>
    </row>
    <row r="499" spans="1:19" x14ac:dyDescent="0.3">
      <c r="A499" s="16" t="s">
        <v>19</v>
      </c>
      <c r="B499" s="12">
        <v>497</v>
      </c>
      <c r="C499" s="13" t="s">
        <v>542</v>
      </c>
      <c r="D499" s="14" t="s">
        <v>215</v>
      </c>
      <c r="E499" s="15">
        <v>45454</v>
      </c>
      <c r="F499" s="55">
        <f t="shared" si="63"/>
        <v>21461.545064377682</v>
      </c>
      <c r="G499" s="53">
        <f t="shared" si="64"/>
        <v>17373.610701443318</v>
      </c>
      <c r="H499" s="53">
        <f t="shared" si="65"/>
        <v>4087.934362934363</v>
      </c>
      <c r="I499" s="22">
        <v>25002.7</v>
      </c>
      <c r="J499" s="23">
        <v>0.16500000000000001</v>
      </c>
      <c r="K499" s="73">
        <f t="shared" si="66"/>
        <v>20767.599999999999</v>
      </c>
      <c r="L499" s="24">
        <v>4235.1000000000004</v>
      </c>
      <c r="M499" s="25">
        <v>3.5999999999999997E-2</v>
      </c>
      <c r="N499" s="26">
        <v>589481.4</v>
      </c>
      <c r="O499" s="55">
        <f t="shared" si="67"/>
        <v>25552.759400000003</v>
      </c>
      <c r="P499" s="70">
        <f t="shared" si="68"/>
        <v>497</v>
      </c>
      <c r="Q499" s="53">
        <f t="shared" si="69"/>
        <v>20767.599999999999</v>
      </c>
      <c r="R499" s="53">
        <f t="shared" si="70"/>
        <v>4785.1594000000041</v>
      </c>
      <c r="S499" s="71">
        <f t="shared" si="71"/>
        <v>0.12988108899435755</v>
      </c>
    </row>
    <row r="500" spans="1:19" x14ac:dyDescent="0.3">
      <c r="A500" s="16">
        <v>489</v>
      </c>
      <c r="B500" s="12">
        <v>498</v>
      </c>
      <c r="C500" s="13" t="s">
        <v>543</v>
      </c>
      <c r="D500" s="14" t="s">
        <v>11</v>
      </c>
      <c r="E500" s="15">
        <v>57406</v>
      </c>
      <c r="F500" s="55">
        <f t="shared" si="63"/>
        <v>24065.347490347489</v>
      </c>
      <c r="G500" s="53">
        <f t="shared" si="64"/>
        <v>22381.857809296831</v>
      </c>
      <c r="H500" s="53">
        <f t="shared" si="65"/>
        <v>1683.4896810506564</v>
      </c>
      <c r="I500" s="22">
        <v>24931.7</v>
      </c>
      <c r="J500" s="23">
        <v>3.5999999999999997E-2</v>
      </c>
      <c r="K500" s="73">
        <f t="shared" si="66"/>
        <v>23137.100000000002</v>
      </c>
      <c r="L500" s="24">
        <v>1794.6</v>
      </c>
      <c r="M500" s="25">
        <v>6.6000000000000003E-2</v>
      </c>
      <c r="N500" s="26">
        <v>117398.3</v>
      </c>
      <c r="O500" s="55">
        <f t="shared" si="67"/>
        <v>25480.197400000001</v>
      </c>
      <c r="P500" s="70">
        <f t="shared" si="68"/>
        <v>498</v>
      </c>
      <c r="Q500" s="53">
        <f t="shared" si="69"/>
        <v>23137.100000000002</v>
      </c>
      <c r="R500" s="53">
        <f t="shared" si="70"/>
        <v>2343.0973999999987</v>
      </c>
      <c r="S500" s="71">
        <f t="shared" si="71"/>
        <v>0.3056376908503281</v>
      </c>
    </row>
    <row r="501" spans="1:19" x14ac:dyDescent="0.3">
      <c r="A501" s="16">
        <v>470</v>
      </c>
      <c r="B501" s="12">
        <v>499</v>
      </c>
      <c r="C501" s="13" t="s">
        <v>544</v>
      </c>
      <c r="D501" s="14" t="s">
        <v>98</v>
      </c>
      <c r="E501" s="15">
        <v>17034</v>
      </c>
      <c r="F501" s="55">
        <f t="shared" si="63"/>
        <v>25066.666666666668</v>
      </c>
      <c r="G501" s="53">
        <f t="shared" si="64"/>
        <v>24573.249738766983</v>
      </c>
      <c r="H501" s="53">
        <f t="shared" si="65"/>
        <v>493.41692789968653</v>
      </c>
      <c r="I501" s="22">
        <v>24816</v>
      </c>
      <c r="J501" s="23">
        <v>-0.01</v>
      </c>
      <c r="K501" s="73">
        <f t="shared" si="66"/>
        <v>24501.200000000001</v>
      </c>
      <c r="L501" s="24">
        <v>314.8</v>
      </c>
      <c r="M501" s="25">
        <v>-0.36199999999999999</v>
      </c>
      <c r="N501" s="26">
        <v>7870.2</v>
      </c>
      <c r="O501" s="55">
        <f t="shared" si="67"/>
        <v>25361.952000000001</v>
      </c>
      <c r="P501" s="70">
        <f t="shared" si="68"/>
        <v>499</v>
      </c>
      <c r="Q501" s="53">
        <f t="shared" si="69"/>
        <v>24501.200000000001</v>
      </c>
      <c r="R501" s="53">
        <f t="shared" si="70"/>
        <v>860.75200000000041</v>
      </c>
      <c r="S501" s="71">
        <f t="shared" si="71"/>
        <v>1.7342820838627715</v>
      </c>
    </row>
    <row r="502" spans="1:19" x14ac:dyDescent="0.3">
      <c r="A502" s="31" t="s">
        <v>19</v>
      </c>
      <c r="B502" s="27">
        <v>500</v>
      </c>
      <c r="C502" s="28" t="s">
        <v>545</v>
      </c>
      <c r="D502" s="29" t="s">
        <v>39</v>
      </c>
      <c r="E502" s="30">
        <v>66000</v>
      </c>
      <c r="F502" s="55">
        <f t="shared" si="63"/>
        <v>23152.754435107378</v>
      </c>
      <c r="G502" s="53">
        <f t="shared" si="64"/>
        <v>20673.430379441372</v>
      </c>
      <c r="H502" s="53">
        <f t="shared" si="65"/>
        <v>2479.3240556660039</v>
      </c>
      <c r="I502" s="32">
        <v>24796.6</v>
      </c>
      <c r="J502" s="33">
        <v>7.0999999999999994E-2</v>
      </c>
      <c r="K502" s="73">
        <f t="shared" si="66"/>
        <v>22302.399999999998</v>
      </c>
      <c r="L502" s="34">
        <v>2494.1999999999998</v>
      </c>
      <c r="M502" s="35">
        <v>6.0000000000000001E-3</v>
      </c>
      <c r="N502" s="36">
        <v>47983.8</v>
      </c>
      <c r="O502" s="55">
        <f t="shared" si="67"/>
        <v>25342.125199999999</v>
      </c>
      <c r="P502" s="70">
        <f t="shared" si="68"/>
        <v>500</v>
      </c>
      <c r="Q502" s="53">
        <f t="shared" si="69"/>
        <v>22302.399999999998</v>
      </c>
      <c r="R502" s="53">
        <f t="shared" si="70"/>
        <v>3039.7252000000008</v>
      </c>
      <c r="S502" s="71">
        <f t="shared" si="71"/>
        <v>0.21871750461069722</v>
      </c>
    </row>
  </sheetData>
  <mergeCells count="7">
    <mergeCell ref="V3:W3"/>
    <mergeCell ref="V5:V6"/>
    <mergeCell ref="U4:W4"/>
    <mergeCell ref="A1:E1"/>
    <mergeCell ref="F1:H1"/>
    <mergeCell ref="O1:S1"/>
    <mergeCell ref="U2:W2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4F88-2826-7846-92DA-FFE8084EB78D}">
  <dimension ref="B1:J35"/>
  <sheetViews>
    <sheetView workbookViewId="0">
      <selection activeCell="I19" sqref="I19"/>
    </sheetView>
  </sheetViews>
  <sheetFormatPr defaultColWidth="11.19921875" defaultRowHeight="15.6" x14ac:dyDescent="0.3"/>
  <cols>
    <col min="4" max="4" width="16.296875" bestFit="1" customWidth="1"/>
    <col min="6" max="6" width="11.19921875" style="82"/>
    <col min="9" max="9" width="20.796875" customWidth="1"/>
  </cols>
  <sheetData>
    <row r="1" spans="2:10" x14ac:dyDescent="0.3">
      <c r="B1" s="45" t="s">
        <v>567</v>
      </c>
      <c r="C1" s="39"/>
      <c r="D1" s="39"/>
      <c r="E1" s="39"/>
      <c r="F1" s="39"/>
      <c r="G1" s="39"/>
      <c r="H1" s="39"/>
      <c r="I1" s="39"/>
      <c r="J1" s="39"/>
    </row>
    <row r="7" spans="2:10" x14ac:dyDescent="0.3">
      <c r="B7" s="40" t="s">
        <v>568</v>
      </c>
      <c r="C7" s="40" t="s">
        <v>569</v>
      </c>
      <c r="D7" s="40" t="s">
        <v>570</v>
      </c>
      <c r="E7" s="40" t="s">
        <v>571</v>
      </c>
      <c r="F7" s="80"/>
    </row>
    <row r="8" spans="2:10" x14ac:dyDescent="0.3">
      <c r="B8" s="41">
        <v>40308</v>
      </c>
      <c r="C8" s="42" t="s">
        <v>572</v>
      </c>
      <c r="D8" s="42">
        <v>73</v>
      </c>
      <c r="E8" s="83">
        <f>VLOOKUP(D8,$I$17:$J$21,2,TRUE)</f>
        <v>40</v>
      </c>
      <c r="F8" s="81"/>
    </row>
    <row r="9" spans="2:10" x14ac:dyDescent="0.3">
      <c r="B9" s="41">
        <v>40308</v>
      </c>
      <c r="C9" s="42" t="s">
        <v>573</v>
      </c>
      <c r="D9" s="42">
        <v>220</v>
      </c>
      <c r="E9" s="83">
        <f t="shared" ref="E9:E32" si="0">VLOOKUP(D9,$I$17:$J$21,2,TRUE)</f>
        <v>100</v>
      </c>
      <c r="F9" s="81"/>
    </row>
    <row r="10" spans="2:10" x14ac:dyDescent="0.3">
      <c r="B10" s="41">
        <v>40308</v>
      </c>
      <c r="C10" s="42" t="s">
        <v>574</v>
      </c>
      <c r="D10" s="42">
        <v>92</v>
      </c>
      <c r="E10" s="83">
        <f t="shared" si="0"/>
        <v>75</v>
      </c>
      <c r="F10" s="81"/>
    </row>
    <row r="11" spans="2:10" x14ac:dyDescent="0.3">
      <c r="B11" s="41">
        <v>40308</v>
      </c>
      <c r="C11" s="42" t="s">
        <v>575</v>
      </c>
      <c r="D11" s="42">
        <v>77</v>
      </c>
      <c r="E11" s="83">
        <f t="shared" si="0"/>
        <v>40</v>
      </c>
      <c r="F11" s="81"/>
    </row>
    <row r="12" spans="2:10" x14ac:dyDescent="0.3">
      <c r="B12" s="41">
        <v>40308</v>
      </c>
      <c r="C12" s="42" t="s">
        <v>576</v>
      </c>
      <c r="D12" s="42">
        <v>20</v>
      </c>
      <c r="E12" s="83">
        <f t="shared" si="0"/>
        <v>0</v>
      </c>
      <c r="F12" s="81"/>
    </row>
    <row r="13" spans="2:10" x14ac:dyDescent="0.3">
      <c r="B13" s="41">
        <v>40308</v>
      </c>
      <c r="C13" s="42" t="s">
        <v>577</v>
      </c>
      <c r="D13" s="42">
        <v>93</v>
      </c>
      <c r="E13" s="83">
        <f t="shared" si="0"/>
        <v>75</v>
      </c>
      <c r="F13" s="81"/>
    </row>
    <row r="14" spans="2:10" x14ac:dyDescent="0.3">
      <c r="B14" s="41">
        <v>40308</v>
      </c>
      <c r="C14" s="42" t="s">
        <v>578</v>
      </c>
      <c r="D14" s="42">
        <v>90</v>
      </c>
      <c r="E14" s="83">
        <f t="shared" si="0"/>
        <v>75</v>
      </c>
      <c r="F14" s="81"/>
    </row>
    <row r="15" spans="2:10" x14ac:dyDescent="0.3">
      <c r="B15" s="41">
        <v>40308</v>
      </c>
      <c r="C15" s="42" t="s">
        <v>579</v>
      </c>
      <c r="D15" s="42">
        <v>88</v>
      </c>
      <c r="E15" s="83">
        <f t="shared" si="0"/>
        <v>40</v>
      </c>
      <c r="F15" s="81"/>
    </row>
    <row r="16" spans="2:10" x14ac:dyDescent="0.3">
      <c r="B16" s="41">
        <v>40308</v>
      </c>
      <c r="C16" s="42" t="s">
        <v>580</v>
      </c>
      <c r="D16" s="42">
        <v>77</v>
      </c>
      <c r="E16" s="83">
        <f t="shared" si="0"/>
        <v>40</v>
      </c>
      <c r="F16" s="81"/>
    </row>
    <row r="17" spans="2:10" x14ac:dyDescent="0.3">
      <c r="B17" s="41">
        <v>40308</v>
      </c>
      <c r="C17" s="42" t="s">
        <v>581</v>
      </c>
      <c r="D17" s="42">
        <v>81</v>
      </c>
      <c r="E17" s="83">
        <f t="shared" si="0"/>
        <v>40</v>
      </c>
      <c r="F17" s="81"/>
      <c r="I17" s="40" t="s">
        <v>570</v>
      </c>
      <c r="J17" s="40" t="s">
        <v>571</v>
      </c>
    </row>
    <row r="18" spans="2:10" x14ac:dyDescent="0.3">
      <c r="B18" s="41">
        <v>40308</v>
      </c>
      <c r="C18" s="42" t="s">
        <v>582</v>
      </c>
      <c r="D18" s="42">
        <v>81</v>
      </c>
      <c r="E18" s="83">
        <f t="shared" si="0"/>
        <v>40</v>
      </c>
      <c r="F18" s="81"/>
      <c r="I18" s="42">
        <v>0</v>
      </c>
      <c r="J18" s="44">
        <v>0</v>
      </c>
    </row>
    <row r="19" spans="2:10" x14ac:dyDescent="0.3">
      <c r="B19" s="41">
        <v>40308</v>
      </c>
      <c r="C19" s="42" t="s">
        <v>583</v>
      </c>
      <c r="D19" s="42">
        <v>86</v>
      </c>
      <c r="E19" s="83">
        <f t="shared" si="0"/>
        <v>40</v>
      </c>
      <c r="F19" s="81"/>
      <c r="I19" s="42">
        <v>45</v>
      </c>
      <c r="J19" s="44">
        <v>40</v>
      </c>
    </row>
    <row r="20" spans="2:10" x14ac:dyDescent="0.3">
      <c r="B20" s="41">
        <v>40308</v>
      </c>
      <c r="C20" s="42" t="s">
        <v>584</v>
      </c>
      <c r="D20" s="42">
        <v>91</v>
      </c>
      <c r="E20" s="83">
        <f t="shared" si="0"/>
        <v>75</v>
      </c>
      <c r="F20" s="81"/>
      <c r="I20" s="42">
        <v>90</v>
      </c>
      <c r="J20" s="44">
        <v>75</v>
      </c>
    </row>
    <row r="21" spans="2:10" x14ac:dyDescent="0.3">
      <c r="B21" s="41">
        <v>40308</v>
      </c>
      <c r="C21" s="42" t="s">
        <v>585</v>
      </c>
      <c r="D21" s="42">
        <v>84</v>
      </c>
      <c r="E21" s="83">
        <f t="shared" si="0"/>
        <v>40</v>
      </c>
      <c r="F21" s="81"/>
      <c r="I21" s="42">
        <v>150</v>
      </c>
      <c r="J21" s="44">
        <v>100</v>
      </c>
    </row>
    <row r="22" spans="2:10" x14ac:dyDescent="0.3">
      <c r="B22" s="41">
        <v>40308</v>
      </c>
      <c r="C22" s="42" t="s">
        <v>586</v>
      </c>
      <c r="D22" s="42">
        <v>89</v>
      </c>
      <c r="E22" s="83">
        <f t="shared" si="0"/>
        <v>40</v>
      </c>
      <c r="F22" s="81"/>
    </row>
    <row r="23" spans="2:10" x14ac:dyDescent="0.3">
      <c r="B23" s="41">
        <v>40308</v>
      </c>
      <c r="C23" s="42" t="s">
        <v>587</v>
      </c>
      <c r="D23" s="42">
        <v>74</v>
      </c>
      <c r="E23" s="83">
        <f t="shared" si="0"/>
        <v>40</v>
      </c>
      <c r="F23" s="81"/>
    </row>
    <row r="24" spans="2:10" x14ac:dyDescent="0.3">
      <c r="B24" s="41">
        <v>40308</v>
      </c>
      <c r="C24" s="42" t="s">
        <v>588</v>
      </c>
      <c r="D24" s="42">
        <v>86</v>
      </c>
      <c r="E24" s="83">
        <f t="shared" si="0"/>
        <v>40</v>
      </c>
      <c r="F24" s="81"/>
    </row>
    <row r="25" spans="2:10" x14ac:dyDescent="0.3">
      <c r="B25" s="41">
        <v>40308</v>
      </c>
      <c r="C25" s="42" t="s">
        <v>589</v>
      </c>
      <c r="D25" s="42">
        <v>94</v>
      </c>
      <c r="E25" s="83">
        <f t="shared" si="0"/>
        <v>75</v>
      </c>
      <c r="F25" s="81"/>
    </row>
    <row r="26" spans="2:10" x14ac:dyDescent="0.3">
      <c r="B26" s="41">
        <v>40308</v>
      </c>
      <c r="C26" s="42" t="s">
        <v>590</v>
      </c>
      <c r="D26" s="42">
        <v>70</v>
      </c>
      <c r="E26" s="83">
        <f t="shared" si="0"/>
        <v>40</v>
      </c>
      <c r="F26" s="81"/>
    </row>
    <row r="27" spans="2:10" x14ac:dyDescent="0.3">
      <c r="B27" s="41">
        <v>40308</v>
      </c>
      <c r="C27" s="42" t="s">
        <v>591</v>
      </c>
      <c r="D27" s="42">
        <v>0</v>
      </c>
      <c r="E27" s="83">
        <f t="shared" si="0"/>
        <v>0</v>
      </c>
      <c r="F27" s="81"/>
    </row>
    <row r="28" spans="2:10" x14ac:dyDescent="0.3">
      <c r="B28" s="41">
        <v>40308</v>
      </c>
      <c r="C28" s="42" t="s">
        <v>592</v>
      </c>
      <c r="D28" s="42">
        <v>30</v>
      </c>
      <c r="E28" s="83">
        <f t="shared" si="0"/>
        <v>0</v>
      </c>
      <c r="F28" s="81"/>
    </row>
    <row r="29" spans="2:10" x14ac:dyDescent="0.3">
      <c r="B29" s="41">
        <v>40308</v>
      </c>
      <c r="C29" s="42" t="s">
        <v>593</v>
      </c>
      <c r="D29" s="42">
        <v>88</v>
      </c>
      <c r="E29" s="83">
        <f t="shared" si="0"/>
        <v>40</v>
      </c>
      <c r="F29" s="81"/>
    </row>
    <row r="30" spans="2:10" x14ac:dyDescent="0.3">
      <c r="B30" s="41">
        <v>40308</v>
      </c>
      <c r="C30" s="42" t="s">
        <v>594</v>
      </c>
      <c r="D30" s="42">
        <v>94</v>
      </c>
      <c r="E30" s="83">
        <f t="shared" si="0"/>
        <v>75</v>
      </c>
      <c r="F30" s="81"/>
    </row>
    <row r="31" spans="2:10" x14ac:dyDescent="0.3">
      <c r="B31" s="41">
        <v>40308</v>
      </c>
      <c r="C31" s="42" t="s">
        <v>595</v>
      </c>
      <c r="D31" s="42">
        <v>84</v>
      </c>
      <c r="E31" s="83">
        <f t="shared" si="0"/>
        <v>40</v>
      </c>
      <c r="F31" s="81"/>
    </row>
    <row r="32" spans="2:10" x14ac:dyDescent="0.3">
      <c r="B32" s="41">
        <v>40308</v>
      </c>
      <c r="C32" s="42" t="s">
        <v>596</v>
      </c>
      <c r="D32" s="42">
        <v>79</v>
      </c>
      <c r="E32" s="83">
        <f t="shared" si="0"/>
        <v>40</v>
      </c>
      <c r="F32" s="81"/>
    </row>
    <row r="35" spans="2:2" x14ac:dyDescent="0.3">
      <c r="B35" t="s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A1C7-B5A7-D644-8FE2-83A79C9C7042}">
  <dimension ref="C1:N24"/>
  <sheetViews>
    <sheetView topLeftCell="B1" workbookViewId="0">
      <selection activeCell="I22" sqref="I22"/>
    </sheetView>
  </sheetViews>
  <sheetFormatPr defaultColWidth="11.19921875" defaultRowHeight="15.6" x14ac:dyDescent="0.3"/>
  <cols>
    <col min="13" max="13" width="15.296875" customWidth="1"/>
    <col min="14" max="14" width="12.5" bestFit="1" customWidth="1"/>
  </cols>
  <sheetData>
    <row r="1" spans="3:14" ht="31.2" x14ac:dyDescent="0.3">
      <c r="C1" s="50" t="s">
        <v>626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7" spans="3:14" x14ac:dyDescent="0.3">
      <c r="C7" s="46" t="s">
        <v>598</v>
      </c>
      <c r="D7" s="47" t="s">
        <v>599</v>
      </c>
      <c r="E7" s="47" t="s">
        <v>600</v>
      </c>
      <c r="F7" s="47" t="s">
        <v>601</v>
      </c>
      <c r="G7" s="47" t="s">
        <v>602</v>
      </c>
      <c r="H7" s="47" t="s">
        <v>603</v>
      </c>
      <c r="I7" s="47" t="s">
        <v>604</v>
      </c>
      <c r="J7" s="47" t="s">
        <v>605</v>
      </c>
      <c r="K7" s="46" t="s">
        <v>606</v>
      </c>
      <c r="L7" s="46" t="s">
        <v>607</v>
      </c>
      <c r="M7" s="46" t="s">
        <v>625</v>
      </c>
      <c r="N7" s="46" t="s">
        <v>607</v>
      </c>
    </row>
    <row r="8" spans="3:14" x14ac:dyDescent="0.3">
      <c r="C8" s="47" t="s">
        <v>608</v>
      </c>
      <c r="D8" s="48">
        <v>57.97</v>
      </c>
      <c r="E8" s="48">
        <v>72.2</v>
      </c>
      <c r="F8" s="48">
        <v>60</v>
      </c>
      <c r="G8" s="48">
        <v>60.33</v>
      </c>
      <c r="H8" s="48">
        <v>71.400000000000006</v>
      </c>
      <c r="I8" s="48">
        <v>72.819999999999993</v>
      </c>
      <c r="J8" s="48">
        <v>60.93</v>
      </c>
      <c r="K8" s="84">
        <f>MIN(D8:J8)</f>
        <v>57.97</v>
      </c>
      <c r="L8" s="49" t="str">
        <f>INDEX($D$7:$J$7,,MATCH(K8,D8:J8,0))</f>
        <v>Supplier 1</v>
      </c>
      <c r="M8" s="49">
        <f>MAX(D8:J8)</f>
        <v>72.819999999999993</v>
      </c>
      <c r="N8" s="43" t="str">
        <f>INDEX($D$7:$J$7,,MATCH(M8,D8:J8,0))</f>
        <v>Supplier 6</v>
      </c>
    </row>
    <row r="9" spans="3:14" x14ac:dyDescent="0.3">
      <c r="C9" s="47" t="s">
        <v>609</v>
      </c>
      <c r="D9" s="48">
        <v>51.67</v>
      </c>
      <c r="E9" s="48">
        <v>29.87</v>
      </c>
      <c r="F9" s="48">
        <v>20</v>
      </c>
      <c r="G9" s="48">
        <v>48.34</v>
      </c>
      <c r="H9" s="48">
        <v>51.37</v>
      </c>
      <c r="I9" s="48">
        <v>52.58</v>
      </c>
      <c r="J9" s="48">
        <v>51.64</v>
      </c>
      <c r="K9" s="84">
        <f>MIN(D9:J9)</f>
        <v>20</v>
      </c>
      <c r="L9" s="49" t="str">
        <f t="shared" ref="L9:L24" si="0">INDEX($D$7:$J$7,,MATCH(K9,D9:J9,0))</f>
        <v>Supplier 3</v>
      </c>
      <c r="M9" s="49">
        <f t="shared" ref="M9:M24" si="1">MAX(D9:J9)</f>
        <v>52.58</v>
      </c>
      <c r="N9" s="43" t="str">
        <f t="shared" ref="N9:N24" si="2">INDEX($D$7:$J$7,,MATCH(M9,D9:J9,0))</f>
        <v>Supplier 6</v>
      </c>
    </row>
    <row r="10" spans="3:14" x14ac:dyDescent="0.3">
      <c r="C10" s="47" t="s">
        <v>610</v>
      </c>
      <c r="D10" s="48">
        <v>64.73</v>
      </c>
      <c r="E10" s="48">
        <v>40.590000000000003</v>
      </c>
      <c r="F10" s="48">
        <v>50</v>
      </c>
      <c r="G10" s="48">
        <v>35.56</v>
      </c>
      <c r="H10" s="48">
        <v>28.81</v>
      </c>
      <c r="I10" s="48">
        <v>74.77</v>
      </c>
      <c r="J10" s="48">
        <v>64.55</v>
      </c>
      <c r="K10" s="84">
        <f t="shared" ref="K10:K24" si="3">MIN(D10:J10)</f>
        <v>28.81</v>
      </c>
      <c r="L10" s="49" t="str">
        <f t="shared" si="0"/>
        <v>Supplier 5</v>
      </c>
      <c r="M10" s="49">
        <f t="shared" si="1"/>
        <v>74.77</v>
      </c>
      <c r="N10" s="43" t="str">
        <f t="shared" si="2"/>
        <v>Supplier 6</v>
      </c>
    </row>
    <row r="11" spans="3:14" x14ac:dyDescent="0.3">
      <c r="C11" s="47" t="s">
        <v>611</v>
      </c>
      <c r="D11" s="48">
        <v>73.02</v>
      </c>
      <c r="E11" s="48">
        <v>64.98</v>
      </c>
      <c r="F11" s="48">
        <v>200</v>
      </c>
      <c r="G11" s="48">
        <v>62.14</v>
      </c>
      <c r="H11" s="48">
        <v>29.69</v>
      </c>
      <c r="I11" s="48">
        <v>50.67</v>
      </c>
      <c r="J11" s="48">
        <v>48.59</v>
      </c>
      <c r="K11" s="84">
        <f t="shared" si="3"/>
        <v>29.69</v>
      </c>
      <c r="L11" s="49" t="str">
        <f t="shared" si="0"/>
        <v>Supplier 5</v>
      </c>
      <c r="M11" s="49">
        <f t="shared" si="1"/>
        <v>200</v>
      </c>
      <c r="N11" s="43" t="str">
        <f t="shared" si="2"/>
        <v>Supplier 3</v>
      </c>
    </row>
    <row r="12" spans="3:14" x14ac:dyDescent="0.3">
      <c r="C12" s="47" t="s">
        <v>612</v>
      </c>
      <c r="D12" s="48">
        <v>72.36</v>
      </c>
      <c r="E12" s="48">
        <v>32.44</v>
      </c>
      <c r="F12" s="48">
        <v>65.069999999999993</v>
      </c>
      <c r="G12" s="48">
        <v>35.71</v>
      </c>
      <c r="H12" s="48">
        <v>52.5</v>
      </c>
      <c r="I12" s="48">
        <v>52.86</v>
      </c>
      <c r="J12" s="48">
        <v>43</v>
      </c>
      <c r="K12" s="84">
        <f t="shared" si="3"/>
        <v>32.44</v>
      </c>
      <c r="L12" s="49" t="str">
        <f t="shared" si="0"/>
        <v>Supplier 2</v>
      </c>
      <c r="M12" s="49">
        <f t="shared" si="1"/>
        <v>72.36</v>
      </c>
      <c r="N12" s="43" t="str">
        <f t="shared" si="2"/>
        <v>Supplier 1</v>
      </c>
    </row>
    <row r="13" spans="3:14" x14ac:dyDescent="0.3">
      <c r="C13" s="47" t="s">
        <v>613</v>
      </c>
      <c r="D13" s="48">
        <v>47.52</v>
      </c>
      <c r="E13" s="48">
        <v>47.39</v>
      </c>
      <c r="F13" s="48">
        <v>26.32</v>
      </c>
      <c r="G13" s="48">
        <v>47.34</v>
      </c>
      <c r="H13" s="48">
        <v>49.11</v>
      </c>
      <c r="I13" s="48">
        <v>56.24</v>
      </c>
      <c r="J13" s="48">
        <v>73.069999999999993</v>
      </c>
      <c r="K13" s="84">
        <f t="shared" si="3"/>
        <v>26.32</v>
      </c>
      <c r="L13" s="49" t="str">
        <f t="shared" si="0"/>
        <v>Supplier 3</v>
      </c>
      <c r="M13" s="49">
        <f t="shared" si="1"/>
        <v>73.069999999999993</v>
      </c>
      <c r="N13" s="43" t="str">
        <f t="shared" si="2"/>
        <v>Supplier 7</v>
      </c>
    </row>
    <row r="14" spans="3:14" x14ac:dyDescent="0.3">
      <c r="C14" s="47" t="s">
        <v>614</v>
      </c>
      <c r="D14" s="48">
        <v>66.02</v>
      </c>
      <c r="E14" s="48">
        <v>68.8</v>
      </c>
      <c r="F14" s="48">
        <v>33.14</v>
      </c>
      <c r="G14" s="48">
        <v>60.98</v>
      </c>
      <c r="H14" s="48">
        <v>28.11</v>
      </c>
      <c r="I14" s="48">
        <v>54.45</v>
      </c>
      <c r="J14" s="48">
        <v>56.33</v>
      </c>
      <c r="K14" s="84">
        <f t="shared" si="3"/>
        <v>28.11</v>
      </c>
      <c r="L14" s="49" t="str">
        <f t="shared" si="0"/>
        <v>Supplier 5</v>
      </c>
      <c r="M14" s="49">
        <f t="shared" si="1"/>
        <v>68.8</v>
      </c>
      <c r="N14" s="43" t="str">
        <f t="shared" si="2"/>
        <v>Supplier 2</v>
      </c>
    </row>
    <row r="15" spans="3:14" x14ac:dyDescent="0.3">
      <c r="C15" s="47" t="s">
        <v>615</v>
      </c>
      <c r="D15" s="48">
        <v>74.569999999999993</v>
      </c>
      <c r="E15" s="48">
        <v>43.65</v>
      </c>
      <c r="F15" s="48">
        <v>41.36</v>
      </c>
      <c r="G15" s="48">
        <v>39.86</v>
      </c>
      <c r="H15" s="48">
        <v>39.22</v>
      </c>
      <c r="I15" s="48">
        <v>58.92</v>
      </c>
      <c r="J15" s="48">
        <v>67.209999999999994</v>
      </c>
      <c r="K15" s="84">
        <f t="shared" si="3"/>
        <v>39.22</v>
      </c>
      <c r="L15" s="49" t="str">
        <f t="shared" si="0"/>
        <v>Supplier 5</v>
      </c>
      <c r="M15" s="49">
        <f t="shared" si="1"/>
        <v>74.569999999999993</v>
      </c>
      <c r="N15" s="43" t="str">
        <f t="shared" si="2"/>
        <v>Supplier 1</v>
      </c>
    </row>
    <row r="16" spans="3:14" x14ac:dyDescent="0.3">
      <c r="C16" s="47" t="s">
        <v>616</v>
      </c>
      <c r="D16" s="48">
        <v>71.55</v>
      </c>
      <c r="E16" s="48">
        <v>55.67</v>
      </c>
      <c r="F16" s="48">
        <v>57.99</v>
      </c>
      <c r="G16" s="48">
        <v>69.540000000000006</v>
      </c>
      <c r="H16" s="48">
        <v>47.16</v>
      </c>
      <c r="I16" s="48">
        <v>72.78</v>
      </c>
      <c r="J16" s="48">
        <v>48.83</v>
      </c>
      <c r="K16" s="84">
        <f t="shared" si="3"/>
        <v>47.16</v>
      </c>
      <c r="L16" s="49" t="str">
        <f t="shared" si="0"/>
        <v>Supplier 5</v>
      </c>
      <c r="M16" s="49">
        <f t="shared" si="1"/>
        <v>72.78</v>
      </c>
      <c r="N16" s="43" t="str">
        <f t="shared" si="2"/>
        <v>Supplier 6</v>
      </c>
    </row>
    <row r="17" spans="3:14" x14ac:dyDescent="0.3">
      <c r="C17" s="47" t="s">
        <v>617</v>
      </c>
      <c r="D17" s="48">
        <v>50.06</v>
      </c>
      <c r="E17" s="48">
        <v>70.11</v>
      </c>
      <c r="F17" s="48">
        <v>41.98</v>
      </c>
      <c r="G17" s="48">
        <v>63.71</v>
      </c>
      <c r="H17" s="48">
        <v>51.05</v>
      </c>
      <c r="I17" s="48">
        <v>26.44</v>
      </c>
      <c r="J17" s="48">
        <v>30.49</v>
      </c>
      <c r="K17" s="84">
        <f t="shared" si="3"/>
        <v>26.44</v>
      </c>
      <c r="L17" s="49" t="str">
        <f t="shared" si="0"/>
        <v>Supplier 6</v>
      </c>
      <c r="M17" s="49">
        <f t="shared" si="1"/>
        <v>70.11</v>
      </c>
      <c r="N17" s="43" t="str">
        <f t="shared" si="2"/>
        <v>Supplier 2</v>
      </c>
    </row>
    <row r="18" spans="3:14" x14ac:dyDescent="0.3">
      <c r="C18" s="47" t="s">
        <v>618</v>
      </c>
      <c r="D18" s="48">
        <v>39.92</v>
      </c>
      <c r="E18" s="48">
        <v>69.05</v>
      </c>
      <c r="F18" s="48">
        <v>71.14</v>
      </c>
      <c r="G18" s="48">
        <v>62.54</v>
      </c>
      <c r="H18" s="48">
        <v>59.59</v>
      </c>
      <c r="I18" s="48">
        <v>55.17</v>
      </c>
      <c r="J18" s="48">
        <v>65.290000000000006</v>
      </c>
      <c r="K18" s="84">
        <f t="shared" si="3"/>
        <v>39.92</v>
      </c>
      <c r="L18" s="49" t="str">
        <f t="shared" si="0"/>
        <v>Supplier 1</v>
      </c>
      <c r="M18" s="49">
        <f t="shared" si="1"/>
        <v>71.14</v>
      </c>
      <c r="N18" s="43" t="str">
        <f t="shared" si="2"/>
        <v>Supplier 3</v>
      </c>
    </row>
    <row r="19" spans="3:14" x14ac:dyDescent="0.3">
      <c r="C19" s="47" t="s">
        <v>619</v>
      </c>
      <c r="D19" s="48">
        <v>31.03</v>
      </c>
      <c r="E19" s="48">
        <v>60.19</v>
      </c>
      <c r="F19" s="48">
        <v>31.82</v>
      </c>
      <c r="G19" s="48">
        <v>30.53</v>
      </c>
      <c r="H19" s="48">
        <v>62.71</v>
      </c>
      <c r="I19" s="48">
        <v>46.56</v>
      </c>
      <c r="J19" s="48">
        <v>44.78</v>
      </c>
      <c r="K19" s="84">
        <f t="shared" si="3"/>
        <v>30.53</v>
      </c>
      <c r="L19" s="49" t="str">
        <f t="shared" si="0"/>
        <v>Supplier 4</v>
      </c>
      <c r="M19" s="49">
        <f t="shared" si="1"/>
        <v>62.71</v>
      </c>
      <c r="N19" s="43" t="str">
        <f t="shared" si="2"/>
        <v>Supplier 5</v>
      </c>
    </row>
    <row r="20" spans="3:14" x14ac:dyDescent="0.3">
      <c r="C20" s="47" t="s">
        <v>620</v>
      </c>
      <c r="D20" s="48">
        <v>65.98</v>
      </c>
      <c r="E20" s="48">
        <v>49.93</v>
      </c>
      <c r="F20" s="48">
        <v>60.68</v>
      </c>
      <c r="G20" s="48">
        <v>72.040000000000006</v>
      </c>
      <c r="H20" s="48">
        <v>68.239999999999995</v>
      </c>
      <c r="I20" s="48">
        <v>55.82</v>
      </c>
      <c r="J20" s="48">
        <v>34.57</v>
      </c>
      <c r="K20" s="84">
        <f t="shared" si="3"/>
        <v>34.57</v>
      </c>
      <c r="L20" s="49" t="str">
        <f t="shared" si="0"/>
        <v>Supplier 7</v>
      </c>
      <c r="M20" s="49">
        <f t="shared" si="1"/>
        <v>72.040000000000006</v>
      </c>
      <c r="N20" s="43" t="str">
        <f t="shared" si="2"/>
        <v>Supplier 4</v>
      </c>
    </row>
    <row r="21" spans="3:14" x14ac:dyDescent="0.3">
      <c r="C21" s="47" t="s">
        <v>621</v>
      </c>
      <c r="D21" s="48">
        <v>40.090000000000003</v>
      </c>
      <c r="E21" s="48">
        <v>27.33</v>
      </c>
      <c r="F21" s="48">
        <v>62.3</v>
      </c>
      <c r="G21" s="48">
        <v>41.04</v>
      </c>
      <c r="H21" s="48">
        <v>44.3</v>
      </c>
      <c r="I21" s="48">
        <v>40.67</v>
      </c>
      <c r="J21" s="48">
        <v>26.93</v>
      </c>
      <c r="K21" s="84">
        <f t="shared" si="3"/>
        <v>26.93</v>
      </c>
      <c r="L21" s="49" t="str">
        <f t="shared" si="0"/>
        <v>Supplier 7</v>
      </c>
      <c r="M21" s="49">
        <f t="shared" si="1"/>
        <v>62.3</v>
      </c>
      <c r="N21" s="43" t="str">
        <f t="shared" si="2"/>
        <v>Supplier 3</v>
      </c>
    </row>
    <row r="22" spans="3:14" x14ac:dyDescent="0.3">
      <c r="C22" s="47" t="s">
        <v>622</v>
      </c>
      <c r="D22" s="48">
        <v>73.59</v>
      </c>
      <c r="E22" s="48">
        <v>58.8</v>
      </c>
      <c r="F22" s="48">
        <v>56.93</v>
      </c>
      <c r="G22" s="48">
        <v>47.5</v>
      </c>
      <c r="H22" s="48">
        <v>43.76</v>
      </c>
      <c r="I22" s="48">
        <v>27.49</v>
      </c>
      <c r="J22" s="48">
        <v>58.85</v>
      </c>
      <c r="K22" s="84">
        <f t="shared" si="3"/>
        <v>27.49</v>
      </c>
      <c r="L22" s="49" t="str">
        <f t="shared" si="0"/>
        <v>Supplier 6</v>
      </c>
      <c r="M22" s="49">
        <f t="shared" si="1"/>
        <v>73.59</v>
      </c>
      <c r="N22" s="43" t="str">
        <f t="shared" si="2"/>
        <v>Supplier 1</v>
      </c>
    </row>
    <row r="23" spans="3:14" x14ac:dyDescent="0.3">
      <c r="C23" s="47" t="s">
        <v>623</v>
      </c>
      <c r="D23" s="48">
        <v>57.86</v>
      </c>
      <c r="E23" s="48">
        <v>62.93</v>
      </c>
      <c r="F23" s="48">
        <v>48.05</v>
      </c>
      <c r="G23" s="48">
        <v>37.69</v>
      </c>
      <c r="H23" s="48">
        <v>32.81</v>
      </c>
      <c r="I23" s="48">
        <v>50.7</v>
      </c>
      <c r="J23" s="48">
        <v>46.65</v>
      </c>
      <c r="K23" s="84">
        <f t="shared" si="3"/>
        <v>32.81</v>
      </c>
      <c r="L23" s="49" t="str">
        <f t="shared" si="0"/>
        <v>Supplier 5</v>
      </c>
      <c r="M23" s="49">
        <f t="shared" si="1"/>
        <v>62.93</v>
      </c>
      <c r="N23" s="43" t="str">
        <f t="shared" si="2"/>
        <v>Supplier 2</v>
      </c>
    </row>
    <row r="24" spans="3:14" x14ac:dyDescent="0.3">
      <c r="C24" s="47" t="s">
        <v>624</v>
      </c>
      <c r="D24" s="48">
        <v>59.02</v>
      </c>
      <c r="E24" s="48">
        <v>42.07</v>
      </c>
      <c r="F24" s="48">
        <v>45.23</v>
      </c>
      <c r="G24" s="48">
        <v>62.1</v>
      </c>
      <c r="H24" s="48">
        <v>60.28</v>
      </c>
      <c r="I24" s="48">
        <v>52.26</v>
      </c>
      <c r="J24" s="48">
        <v>36.049999999999997</v>
      </c>
      <c r="K24" s="84">
        <f t="shared" si="3"/>
        <v>36.049999999999997</v>
      </c>
      <c r="L24" s="49" t="str">
        <f t="shared" si="0"/>
        <v>Supplier 7</v>
      </c>
      <c r="M24" s="49">
        <f t="shared" si="1"/>
        <v>62.1</v>
      </c>
      <c r="N24" s="43" t="str">
        <f t="shared" si="2"/>
        <v>Supplier 4</v>
      </c>
    </row>
  </sheetData>
  <conditionalFormatting sqref="D8:J24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7EFE-9EAA-D94B-9FE4-D24147ADBB36}">
  <dimension ref="A1:U16"/>
  <sheetViews>
    <sheetView zoomScale="86" workbookViewId="0">
      <selection activeCell="L7" sqref="L7"/>
    </sheetView>
  </sheetViews>
  <sheetFormatPr defaultColWidth="11.19921875" defaultRowHeight="21.6" customHeight="1" x14ac:dyDescent="0.3"/>
  <cols>
    <col min="9" max="21" width="5.59765625" style="85" customWidth="1"/>
  </cols>
  <sheetData>
    <row r="1" spans="1:21" ht="21.6" customHeight="1" x14ac:dyDescent="0.35">
      <c r="A1" s="37" t="s">
        <v>546</v>
      </c>
    </row>
    <row r="4" spans="1:21" ht="21.6" customHeight="1" thickBot="1" x14ac:dyDescent="0.35">
      <c r="J4" s="86">
        <v>1</v>
      </c>
      <c r="K4" s="86">
        <v>2</v>
      </c>
      <c r="L4" s="86">
        <v>3</v>
      </c>
      <c r="M4" s="86">
        <v>4</v>
      </c>
      <c r="N4" s="86">
        <v>5</v>
      </c>
      <c r="O4" s="86">
        <v>6</v>
      </c>
      <c r="P4" s="86">
        <v>7</v>
      </c>
      <c r="Q4" s="86">
        <v>8</v>
      </c>
      <c r="R4" s="86">
        <v>9</v>
      </c>
      <c r="S4" s="86">
        <v>10</v>
      </c>
      <c r="T4" s="86">
        <v>11</v>
      </c>
      <c r="U4" s="86">
        <v>12</v>
      </c>
    </row>
    <row r="5" spans="1:21" ht="21.6" customHeight="1" x14ac:dyDescent="0.3">
      <c r="I5" s="86">
        <v>1</v>
      </c>
      <c r="J5" s="87">
        <f>$I5*J$4</f>
        <v>1</v>
      </c>
      <c r="K5" s="88">
        <f t="shared" ref="K5:U16" si="0">$I5*K$4</f>
        <v>2</v>
      </c>
      <c r="L5" s="88">
        <f t="shared" si="0"/>
        <v>3</v>
      </c>
      <c r="M5" s="88">
        <f t="shared" si="0"/>
        <v>4</v>
      </c>
      <c r="N5" s="88">
        <f t="shared" si="0"/>
        <v>5</v>
      </c>
      <c r="O5" s="88">
        <f t="shared" si="0"/>
        <v>6</v>
      </c>
      <c r="P5" s="88">
        <f t="shared" si="0"/>
        <v>7</v>
      </c>
      <c r="Q5" s="88">
        <f t="shared" si="0"/>
        <v>8</v>
      </c>
      <c r="R5" s="88">
        <f t="shared" si="0"/>
        <v>9</v>
      </c>
      <c r="S5" s="88">
        <f t="shared" si="0"/>
        <v>10</v>
      </c>
      <c r="T5" s="88">
        <f t="shared" si="0"/>
        <v>11</v>
      </c>
      <c r="U5" s="89">
        <f t="shared" si="0"/>
        <v>12</v>
      </c>
    </row>
    <row r="6" spans="1:21" ht="21.6" customHeight="1" x14ac:dyDescent="0.3">
      <c r="I6" s="86">
        <v>2</v>
      </c>
      <c r="J6" s="90">
        <f t="shared" ref="J6:J16" si="1">$I6*J$4</f>
        <v>2</v>
      </c>
      <c r="K6" s="91">
        <f t="shared" si="0"/>
        <v>4</v>
      </c>
      <c r="L6" s="91">
        <f t="shared" si="0"/>
        <v>6</v>
      </c>
      <c r="M6" s="91">
        <f t="shared" si="0"/>
        <v>8</v>
      </c>
      <c r="N6" s="91">
        <f t="shared" si="0"/>
        <v>10</v>
      </c>
      <c r="O6" s="91">
        <f t="shared" si="0"/>
        <v>12</v>
      </c>
      <c r="P6" s="91">
        <f t="shared" si="0"/>
        <v>14</v>
      </c>
      <c r="Q6" s="91">
        <f t="shared" si="0"/>
        <v>16</v>
      </c>
      <c r="R6" s="91">
        <f t="shared" si="0"/>
        <v>18</v>
      </c>
      <c r="S6" s="91">
        <f t="shared" si="0"/>
        <v>20</v>
      </c>
      <c r="T6" s="91">
        <f t="shared" si="0"/>
        <v>22</v>
      </c>
      <c r="U6" s="92">
        <f t="shared" si="0"/>
        <v>24</v>
      </c>
    </row>
    <row r="7" spans="1:21" ht="21.6" customHeight="1" x14ac:dyDescent="0.3">
      <c r="I7" s="86">
        <v>3</v>
      </c>
      <c r="J7" s="90">
        <f t="shared" si="1"/>
        <v>3</v>
      </c>
      <c r="K7" s="91">
        <f t="shared" si="0"/>
        <v>6</v>
      </c>
      <c r="L7" s="91">
        <f t="shared" si="0"/>
        <v>9</v>
      </c>
      <c r="M7" s="91">
        <f t="shared" si="0"/>
        <v>12</v>
      </c>
      <c r="N7" s="91">
        <f t="shared" si="0"/>
        <v>15</v>
      </c>
      <c r="O7" s="91">
        <f t="shared" si="0"/>
        <v>18</v>
      </c>
      <c r="P7" s="91">
        <f t="shared" si="0"/>
        <v>21</v>
      </c>
      <c r="Q7" s="91">
        <f t="shared" si="0"/>
        <v>24</v>
      </c>
      <c r="R7" s="91">
        <f t="shared" si="0"/>
        <v>27</v>
      </c>
      <c r="S7" s="91">
        <f t="shared" si="0"/>
        <v>30</v>
      </c>
      <c r="T7" s="91">
        <f t="shared" si="0"/>
        <v>33</v>
      </c>
      <c r="U7" s="92">
        <f t="shared" si="0"/>
        <v>36</v>
      </c>
    </row>
    <row r="8" spans="1:21" ht="21.6" customHeight="1" x14ac:dyDescent="0.3">
      <c r="I8" s="86">
        <v>4</v>
      </c>
      <c r="J8" s="90">
        <f t="shared" si="1"/>
        <v>4</v>
      </c>
      <c r="K8" s="91">
        <f t="shared" si="0"/>
        <v>8</v>
      </c>
      <c r="L8" s="91">
        <f t="shared" si="0"/>
        <v>12</v>
      </c>
      <c r="M8" s="91">
        <f t="shared" si="0"/>
        <v>16</v>
      </c>
      <c r="N8" s="91">
        <f t="shared" si="0"/>
        <v>20</v>
      </c>
      <c r="O8" s="91">
        <f t="shared" si="0"/>
        <v>24</v>
      </c>
      <c r="P8" s="91">
        <f t="shared" si="0"/>
        <v>28</v>
      </c>
      <c r="Q8" s="91">
        <f t="shared" si="0"/>
        <v>32</v>
      </c>
      <c r="R8" s="91">
        <f t="shared" si="0"/>
        <v>36</v>
      </c>
      <c r="S8" s="91">
        <f t="shared" si="0"/>
        <v>40</v>
      </c>
      <c r="T8" s="91">
        <f t="shared" si="0"/>
        <v>44</v>
      </c>
      <c r="U8" s="92">
        <f t="shared" si="0"/>
        <v>48</v>
      </c>
    </row>
    <row r="9" spans="1:21" ht="21.6" customHeight="1" x14ac:dyDescent="0.3">
      <c r="I9" s="86">
        <v>5</v>
      </c>
      <c r="J9" s="90">
        <f t="shared" si="1"/>
        <v>5</v>
      </c>
      <c r="K9" s="91">
        <f t="shared" si="0"/>
        <v>10</v>
      </c>
      <c r="L9" s="91">
        <f t="shared" si="0"/>
        <v>15</v>
      </c>
      <c r="M9" s="91">
        <f t="shared" si="0"/>
        <v>20</v>
      </c>
      <c r="N9" s="91">
        <f t="shared" si="0"/>
        <v>25</v>
      </c>
      <c r="O9" s="91">
        <f t="shared" si="0"/>
        <v>30</v>
      </c>
      <c r="P9" s="91">
        <f t="shared" si="0"/>
        <v>35</v>
      </c>
      <c r="Q9" s="91">
        <f t="shared" si="0"/>
        <v>40</v>
      </c>
      <c r="R9" s="91">
        <f t="shared" si="0"/>
        <v>45</v>
      </c>
      <c r="S9" s="91">
        <f t="shared" si="0"/>
        <v>50</v>
      </c>
      <c r="T9" s="91">
        <f t="shared" si="0"/>
        <v>55</v>
      </c>
      <c r="U9" s="92">
        <f t="shared" si="0"/>
        <v>60</v>
      </c>
    </row>
    <row r="10" spans="1:21" ht="21.6" customHeight="1" x14ac:dyDescent="0.3">
      <c r="I10" s="86">
        <v>6</v>
      </c>
      <c r="J10" s="90">
        <f t="shared" si="1"/>
        <v>6</v>
      </c>
      <c r="K10" s="91">
        <f t="shared" si="0"/>
        <v>12</v>
      </c>
      <c r="L10" s="91">
        <f t="shared" si="0"/>
        <v>18</v>
      </c>
      <c r="M10" s="91">
        <f t="shared" si="0"/>
        <v>24</v>
      </c>
      <c r="N10" s="91">
        <f t="shared" si="0"/>
        <v>30</v>
      </c>
      <c r="O10" s="91">
        <f t="shared" si="0"/>
        <v>36</v>
      </c>
      <c r="P10" s="91">
        <f t="shared" si="0"/>
        <v>42</v>
      </c>
      <c r="Q10" s="91">
        <f t="shared" si="0"/>
        <v>48</v>
      </c>
      <c r="R10" s="91">
        <f t="shared" si="0"/>
        <v>54</v>
      </c>
      <c r="S10" s="91">
        <f t="shared" si="0"/>
        <v>60</v>
      </c>
      <c r="T10" s="91">
        <f t="shared" si="0"/>
        <v>66</v>
      </c>
      <c r="U10" s="92">
        <f t="shared" si="0"/>
        <v>72</v>
      </c>
    </row>
    <row r="11" spans="1:21" ht="21.6" customHeight="1" x14ac:dyDescent="0.3">
      <c r="I11" s="86">
        <v>7</v>
      </c>
      <c r="J11" s="90">
        <f t="shared" si="1"/>
        <v>7</v>
      </c>
      <c r="K11" s="91">
        <f t="shared" si="0"/>
        <v>14</v>
      </c>
      <c r="L11" s="91">
        <f t="shared" si="0"/>
        <v>21</v>
      </c>
      <c r="M11" s="91">
        <f t="shared" si="0"/>
        <v>28</v>
      </c>
      <c r="N11" s="91">
        <f t="shared" si="0"/>
        <v>35</v>
      </c>
      <c r="O11" s="91">
        <f t="shared" si="0"/>
        <v>42</v>
      </c>
      <c r="P11" s="91">
        <f t="shared" si="0"/>
        <v>49</v>
      </c>
      <c r="Q11" s="91">
        <f t="shared" si="0"/>
        <v>56</v>
      </c>
      <c r="R11" s="91">
        <f t="shared" si="0"/>
        <v>63</v>
      </c>
      <c r="S11" s="91">
        <f t="shared" si="0"/>
        <v>70</v>
      </c>
      <c r="T11" s="91">
        <f t="shared" si="0"/>
        <v>77</v>
      </c>
      <c r="U11" s="92">
        <f t="shared" si="0"/>
        <v>84</v>
      </c>
    </row>
    <row r="12" spans="1:21" ht="21.6" customHeight="1" x14ac:dyDescent="0.3">
      <c r="I12" s="86">
        <v>8</v>
      </c>
      <c r="J12" s="90">
        <f t="shared" si="1"/>
        <v>8</v>
      </c>
      <c r="K12" s="91">
        <f t="shared" si="0"/>
        <v>16</v>
      </c>
      <c r="L12" s="91">
        <f t="shared" si="0"/>
        <v>24</v>
      </c>
      <c r="M12" s="91">
        <f t="shared" si="0"/>
        <v>32</v>
      </c>
      <c r="N12" s="91">
        <f t="shared" si="0"/>
        <v>40</v>
      </c>
      <c r="O12" s="91">
        <f t="shared" si="0"/>
        <v>48</v>
      </c>
      <c r="P12" s="91">
        <f t="shared" si="0"/>
        <v>56</v>
      </c>
      <c r="Q12" s="91">
        <f t="shared" si="0"/>
        <v>64</v>
      </c>
      <c r="R12" s="91">
        <f t="shared" si="0"/>
        <v>72</v>
      </c>
      <c r="S12" s="91">
        <f t="shared" si="0"/>
        <v>80</v>
      </c>
      <c r="T12" s="91">
        <f t="shared" si="0"/>
        <v>88</v>
      </c>
      <c r="U12" s="92">
        <f t="shared" si="0"/>
        <v>96</v>
      </c>
    </row>
    <row r="13" spans="1:21" ht="21.6" customHeight="1" x14ac:dyDescent="0.3">
      <c r="I13" s="86">
        <v>9</v>
      </c>
      <c r="J13" s="90">
        <f t="shared" si="1"/>
        <v>9</v>
      </c>
      <c r="K13" s="91">
        <f t="shared" si="0"/>
        <v>18</v>
      </c>
      <c r="L13" s="91">
        <f t="shared" si="0"/>
        <v>27</v>
      </c>
      <c r="M13" s="91">
        <f t="shared" si="0"/>
        <v>36</v>
      </c>
      <c r="N13" s="91">
        <f t="shared" si="0"/>
        <v>45</v>
      </c>
      <c r="O13" s="91">
        <f t="shared" si="0"/>
        <v>54</v>
      </c>
      <c r="P13" s="91">
        <f t="shared" si="0"/>
        <v>63</v>
      </c>
      <c r="Q13" s="91">
        <f t="shared" si="0"/>
        <v>72</v>
      </c>
      <c r="R13" s="91">
        <f t="shared" si="0"/>
        <v>81</v>
      </c>
      <c r="S13" s="91">
        <f t="shared" si="0"/>
        <v>90</v>
      </c>
      <c r="T13" s="91">
        <f t="shared" si="0"/>
        <v>99</v>
      </c>
      <c r="U13" s="92">
        <f t="shared" si="0"/>
        <v>108</v>
      </c>
    </row>
    <row r="14" spans="1:21" ht="21.6" customHeight="1" x14ac:dyDescent="0.3">
      <c r="I14" s="86">
        <v>10</v>
      </c>
      <c r="J14" s="90">
        <f t="shared" si="1"/>
        <v>10</v>
      </c>
      <c r="K14" s="91">
        <f t="shared" si="0"/>
        <v>20</v>
      </c>
      <c r="L14" s="91">
        <f t="shared" si="0"/>
        <v>30</v>
      </c>
      <c r="M14" s="91">
        <f t="shared" si="0"/>
        <v>40</v>
      </c>
      <c r="N14" s="91">
        <f t="shared" si="0"/>
        <v>50</v>
      </c>
      <c r="O14" s="91">
        <f t="shared" si="0"/>
        <v>60</v>
      </c>
      <c r="P14" s="91">
        <f t="shared" si="0"/>
        <v>70</v>
      </c>
      <c r="Q14" s="91">
        <f t="shared" si="0"/>
        <v>80</v>
      </c>
      <c r="R14" s="91">
        <f t="shared" si="0"/>
        <v>90</v>
      </c>
      <c r="S14" s="91">
        <f t="shared" si="0"/>
        <v>100</v>
      </c>
      <c r="T14" s="91">
        <f t="shared" si="0"/>
        <v>110</v>
      </c>
      <c r="U14" s="92">
        <f t="shared" si="0"/>
        <v>120</v>
      </c>
    </row>
    <row r="15" spans="1:21" ht="21.6" customHeight="1" x14ac:dyDescent="0.3">
      <c r="I15" s="86">
        <v>11</v>
      </c>
      <c r="J15" s="90">
        <f t="shared" si="1"/>
        <v>11</v>
      </c>
      <c r="K15" s="91">
        <f t="shared" si="0"/>
        <v>22</v>
      </c>
      <c r="L15" s="91">
        <f t="shared" si="0"/>
        <v>33</v>
      </c>
      <c r="M15" s="91">
        <f t="shared" si="0"/>
        <v>44</v>
      </c>
      <c r="N15" s="91">
        <f t="shared" si="0"/>
        <v>55</v>
      </c>
      <c r="O15" s="91">
        <f t="shared" si="0"/>
        <v>66</v>
      </c>
      <c r="P15" s="91">
        <f t="shared" si="0"/>
        <v>77</v>
      </c>
      <c r="Q15" s="91">
        <f t="shared" si="0"/>
        <v>88</v>
      </c>
      <c r="R15" s="91">
        <f t="shared" si="0"/>
        <v>99</v>
      </c>
      <c r="S15" s="91">
        <f t="shared" si="0"/>
        <v>110</v>
      </c>
      <c r="T15" s="91">
        <f t="shared" si="0"/>
        <v>121</v>
      </c>
      <c r="U15" s="92">
        <f t="shared" si="0"/>
        <v>132</v>
      </c>
    </row>
    <row r="16" spans="1:21" ht="21.6" customHeight="1" thickBot="1" x14ac:dyDescent="0.35">
      <c r="I16" s="86">
        <v>12</v>
      </c>
      <c r="J16" s="93">
        <f t="shared" si="1"/>
        <v>12</v>
      </c>
      <c r="K16" s="94">
        <f t="shared" si="0"/>
        <v>24</v>
      </c>
      <c r="L16" s="94">
        <f t="shared" si="0"/>
        <v>36</v>
      </c>
      <c r="M16" s="94">
        <f t="shared" si="0"/>
        <v>48</v>
      </c>
      <c r="N16" s="94">
        <f t="shared" si="0"/>
        <v>60</v>
      </c>
      <c r="O16" s="94">
        <f t="shared" si="0"/>
        <v>72</v>
      </c>
      <c r="P16" s="94">
        <f t="shared" si="0"/>
        <v>84</v>
      </c>
      <c r="Q16" s="94">
        <f t="shared" si="0"/>
        <v>96</v>
      </c>
      <c r="R16" s="94">
        <f t="shared" si="0"/>
        <v>108</v>
      </c>
      <c r="S16" s="94">
        <f t="shared" si="0"/>
        <v>120</v>
      </c>
      <c r="T16" s="94">
        <f t="shared" si="0"/>
        <v>132</v>
      </c>
      <c r="U16" s="95">
        <f t="shared" si="0"/>
        <v>144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325C-1F5D-EF4F-A77C-852F1B2B48AC}">
  <dimension ref="A1:E22"/>
  <sheetViews>
    <sheetView topLeftCell="A5" workbookViewId="0">
      <selection activeCell="E15" sqref="E15"/>
    </sheetView>
  </sheetViews>
  <sheetFormatPr defaultColWidth="10.796875" defaultRowHeight="18" x14ac:dyDescent="0.35"/>
  <cols>
    <col min="1" max="1" width="19.19921875" style="37" customWidth="1"/>
    <col min="2" max="2" width="17" style="37" customWidth="1"/>
    <col min="3" max="4" width="22" style="37" customWidth="1"/>
    <col min="5" max="5" width="14.3984375" style="37" bestFit="1" customWidth="1"/>
    <col min="6" max="16384" width="10.796875" style="37"/>
  </cols>
  <sheetData>
    <row r="1" spans="1:5" x14ac:dyDescent="0.35">
      <c r="A1" s="37" t="s">
        <v>547</v>
      </c>
    </row>
    <row r="3" spans="1:5" ht="18.600000000000001" thickBot="1" x14ac:dyDescent="0.4">
      <c r="A3" s="37" t="s">
        <v>548</v>
      </c>
      <c r="C3" s="37" t="s">
        <v>549</v>
      </c>
    </row>
    <row r="4" spans="1:5" ht="18.600000000000001" thickBot="1" x14ac:dyDescent="0.4">
      <c r="A4" s="37" t="s">
        <v>550</v>
      </c>
      <c r="C4" s="37" t="s">
        <v>551</v>
      </c>
      <c r="D4" s="118" t="s">
        <v>657</v>
      </c>
      <c r="E4" s="107"/>
    </row>
    <row r="5" spans="1:5" x14ac:dyDescent="0.35">
      <c r="A5" s="37" t="s">
        <v>552</v>
      </c>
      <c r="C5" s="37" t="s">
        <v>553</v>
      </c>
    </row>
    <row r="7" spans="1:5" x14ac:dyDescent="0.35">
      <c r="A7" s="37" t="s">
        <v>554</v>
      </c>
    </row>
    <row r="8" spans="1:5" x14ac:dyDescent="0.35">
      <c r="A8" s="37" t="s">
        <v>555</v>
      </c>
    </row>
    <row r="10" spans="1:5" x14ac:dyDescent="0.35">
      <c r="B10" s="114" t="s">
        <v>654</v>
      </c>
      <c r="C10" s="114"/>
      <c r="D10" s="115" t="s">
        <v>651</v>
      </c>
    </row>
    <row r="11" spans="1:5" x14ac:dyDescent="0.35">
      <c r="A11" s="108"/>
      <c r="B11" s="116" t="s">
        <v>653</v>
      </c>
      <c r="C11" s="116" t="s">
        <v>652</v>
      </c>
      <c r="D11" s="117"/>
    </row>
    <row r="12" spans="1:5" x14ac:dyDescent="0.35">
      <c r="B12" s="112">
        <v>0</v>
      </c>
      <c r="C12" s="122">
        <v>1000</v>
      </c>
      <c r="D12" s="121">
        <v>53</v>
      </c>
    </row>
    <row r="13" spans="1:5" x14ac:dyDescent="0.35">
      <c r="B13" s="112">
        <f>C12</f>
        <v>1000</v>
      </c>
      <c r="C13" s="122">
        <v>2000</v>
      </c>
      <c r="D13" s="121">
        <v>52</v>
      </c>
    </row>
    <row r="14" spans="1:5" x14ac:dyDescent="0.35">
      <c r="B14" s="112">
        <f>C13</f>
        <v>2000</v>
      </c>
      <c r="C14" s="112" t="e">
        <f>NA()</f>
        <v>#N/A</v>
      </c>
      <c r="D14" s="121">
        <v>51</v>
      </c>
    </row>
    <row r="15" spans="1:5" x14ac:dyDescent="0.35">
      <c r="E15" s="120"/>
    </row>
    <row r="17" spans="2:4" ht="18.600000000000001" thickBot="1" x14ac:dyDescent="0.4">
      <c r="B17" s="108" t="s">
        <v>658</v>
      </c>
      <c r="C17" s="108" t="s">
        <v>655</v>
      </c>
      <c r="D17" s="108" t="s">
        <v>656</v>
      </c>
    </row>
    <row r="18" spans="2:4" ht="18.600000000000001" thickBot="1" x14ac:dyDescent="0.4">
      <c r="B18" s="109">
        <v>1</v>
      </c>
      <c r="C18" s="107">
        <v>1</v>
      </c>
      <c r="D18" s="111">
        <f>IF(C18&lt;=$C$12,(C18*$D$12),IF(C18&lt;=$C$13,(($C$12*$D$12)+((C18-$C$12)*$D$13)),(($C$12*$D$12)+(($C$13-$C$12)*$D$13)+((C18-$C$13)*$D$14))))</f>
        <v>53</v>
      </c>
    </row>
    <row r="19" spans="2:4" ht="18.600000000000001" thickBot="1" x14ac:dyDescent="0.4">
      <c r="B19" s="109">
        <v>2</v>
      </c>
      <c r="C19" s="107">
        <v>1000</v>
      </c>
      <c r="D19" s="111">
        <f t="shared" ref="D19:D21" si="0">IF(C19&lt;=$C$12,(C19*$D$12),IF(C19&lt;=$C$13,(($C$12*$D$12)+((C19-$C$12)*$D$13)),(($C$12*$D$12)+(($C$13-$C$12)*$D$13)+((C19-$C$13)*$D$14))))</f>
        <v>53000</v>
      </c>
    </row>
    <row r="20" spans="2:4" ht="18.600000000000001" thickBot="1" x14ac:dyDescent="0.4">
      <c r="B20" s="109">
        <v>3</v>
      </c>
      <c r="C20" s="107">
        <v>1001</v>
      </c>
      <c r="D20" s="111">
        <f t="shared" si="0"/>
        <v>53052</v>
      </c>
    </row>
    <row r="21" spans="2:4" ht="18.600000000000001" thickBot="1" x14ac:dyDescent="0.4">
      <c r="B21" s="109">
        <v>4</v>
      </c>
      <c r="C21" s="107">
        <v>2000</v>
      </c>
      <c r="D21" s="111">
        <f t="shared" si="0"/>
        <v>105000</v>
      </c>
    </row>
    <row r="22" spans="2:4" ht="18.600000000000001" thickBot="1" x14ac:dyDescent="0.4">
      <c r="B22" s="109">
        <v>5</v>
      </c>
      <c r="C22" s="107">
        <v>2001</v>
      </c>
      <c r="D22" s="111">
        <f>IF(C22&lt;=$C$12,(C22*$D$12),IF(C22&lt;=$C$13,(($C$12*$D$12)+((C22-$C$12)*$D$13)),(($C$12*$D$12)+(($C$13-$C$12)*$D$13)+((C22-$C$13)*$D$14))))</f>
        <v>105051</v>
      </c>
    </row>
  </sheetData>
  <mergeCells count="2">
    <mergeCell ref="B10:C10"/>
    <mergeCell ref="D10:D11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82CB-76BD-48BB-B706-B63995299DBE}">
  <dimension ref="A1:J27"/>
  <sheetViews>
    <sheetView tabSelected="1" workbookViewId="0">
      <selection activeCell="A2" sqref="A2"/>
    </sheetView>
  </sheetViews>
  <sheetFormatPr defaultColWidth="10.796875" defaultRowHeight="18" x14ac:dyDescent="0.35"/>
  <cols>
    <col min="1" max="1" width="19.19921875" style="37" customWidth="1"/>
    <col min="2" max="2" width="17" style="37" customWidth="1"/>
    <col min="3" max="4" width="22" style="37" customWidth="1"/>
    <col min="5" max="5" width="14.3984375" style="37" bestFit="1" customWidth="1"/>
    <col min="6" max="10" width="16.296875" style="37" customWidth="1"/>
    <col min="11" max="16384" width="10.796875" style="37"/>
  </cols>
  <sheetData>
    <row r="1" spans="1:10" x14ac:dyDescent="0.35">
      <c r="A1" s="113" t="s">
        <v>661</v>
      </c>
    </row>
    <row r="4" spans="1:10" x14ac:dyDescent="0.35">
      <c r="A4" s="37" t="s">
        <v>547</v>
      </c>
    </row>
    <row r="6" spans="1:10" ht="18.600000000000001" thickBot="1" x14ac:dyDescent="0.4">
      <c r="A6" s="37" t="s">
        <v>548</v>
      </c>
      <c r="C6" s="37" t="s">
        <v>549</v>
      </c>
    </row>
    <row r="7" spans="1:10" ht="18.600000000000001" thickBot="1" x14ac:dyDescent="0.4">
      <c r="A7" s="37" t="s">
        <v>550</v>
      </c>
      <c r="C7" s="37" t="s">
        <v>551</v>
      </c>
      <c r="D7" s="118" t="s">
        <v>657</v>
      </c>
      <c r="E7" s="107"/>
    </row>
    <row r="8" spans="1:10" x14ac:dyDescent="0.35">
      <c r="A8" s="37" t="s">
        <v>552</v>
      </c>
      <c r="C8" s="37" t="s">
        <v>553</v>
      </c>
    </row>
    <row r="10" spans="1:10" x14ac:dyDescent="0.35">
      <c r="A10" s="37" t="s">
        <v>554</v>
      </c>
    </row>
    <row r="11" spans="1:10" x14ac:dyDescent="0.35">
      <c r="A11" s="37" t="s">
        <v>555</v>
      </c>
      <c r="F11" s="110" t="s">
        <v>658</v>
      </c>
      <c r="G11" s="110"/>
      <c r="H11" s="110"/>
      <c r="I11" s="110"/>
      <c r="J11" s="110"/>
    </row>
    <row r="12" spans="1:10" ht="18.600000000000001" thickBot="1" x14ac:dyDescent="0.4">
      <c r="F12" s="108">
        <v>1</v>
      </c>
      <c r="G12" s="108">
        <v>2</v>
      </c>
      <c r="H12" s="108">
        <v>3</v>
      </c>
      <c r="I12" s="108">
        <v>4</v>
      </c>
      <c r="J12" s="108">
        <v>5</v>
      </c>
    </row>
    <row r="13" spans="1:10" ht="18.600000000000001" thickBot="1" x14ac:dyDescent="0.4">
      <c r="B13" s="114" t="s">
        <v>654</v>
      </c>
      <c r="C13" s="114"/>
      <c r="D13" s="115" t="s">
        <v>651</v>
      </c>
      <c r="F13" s="107">
        <v>1</v>
      </c>
      <c r="G13" s="107">
        <v>1000</v>
      </c>
      <c r="H13" s="107">
        <v>1001</v>
      </c>
      <c r="I13" s="107">
        <v>2000</v>
      </c>
      <c r="J13" s="107">
        <v>2001</v>
      </c>
    </row>
    <row r="14" spans="1:10" x14ac:dyDescent="0.35">
      <c r="A14" s="108"/>
      <c r="B14" s="116" t="s">
        <v>653</v>
      </c>
      <c r="C14" s="116" t="s">
        <v>652</v>
      </c>
      <c r="D14" s="117"/>
      <c r="F14" s="119" t="s">
        <v>660</v>
      </c>
    </row>
    <row r="15" spans="1:10" x14ac:dyDescent="0.35">
      <c r="B15" s="112">
        <v>0</v>
      </c>
      <c r="C15" s="122">
        <v>1000</v>
      </c>
      <c r="D15" s="121">
        <v>53</v>
      </c>
      <c r="F15" s="37">
        <f>IF(F13&lt;=$C$15,F13,$C$15)</f>
        <v>1</v>
      </c>
      <c r="G15" s="37">
        <f>IF(G13&lt;=$C$15,G13,$C$15)</f>
        <v>1000</v>
      </c>
      <c r="H15" s="37">
        <f>IF(H13&lt;=$C$15,H13,$C$15)</f>
        <v>1000</v>
      </c>
      <c r="I15" s="37">
        <f>IF(I13&lt;=$C$15,I13,$C$15)</f>
        <v>1000</v>
      </c>
      <c r="J15" s="37">
        <f>IF(J13&lt;=$C$15,J13,$C$15)</f>
        <v>1000</v>
      </c>
    </row>
    <row r="16" spans="1:10" x14ac:dyDescent="0.35">
      <c r="B16" s="112">
        <f>C15</f>
        <v>1000</v>
      </c>
      <c r="C16" s="122">
        <v>2000</v>
      </c>
      <c r="D16" s="121">
        <v>52</v>
      </c>
      <c r="F16" s="37" t="str">
        <f>IF(F13&lt;=$C$15,"",IF(F13&lt;=$C$16,(F13-$B$16),$B$16))</f>
        <v/>
      </c>
      <c r="G16" s="37" t="str">
        <f>IF(G13&lt;=$C$15,"",IF(G13&lt;=$C$16,(G13-$B$16),$B$16))</f>
        <v/>
      </c>
      <c r="H16" s="37">
        <f>IF(H13&lt;=$C$15,"",IF(H13&lt;=$C$16,(H13-$B$16),$B$16))</f>
        <v>1</v>
      </c>
      <c r="I16" s="37">
        <f>IF(I13&lt;=$C$15,"",IF(I13&lt;=$C$16,(I13-$B$16),$B$16))</f>
        <v>1000</v>
      </c>
      <c r="J16" s="37">
        <f>IF(J13&lt;=$C$15,"",IF(J13&lt;=$C$16,(J13-$B$16),$B$16))</f>
        <v>1000</v>
      </c>
    </row>
    <row r="17" spans="2:10" x14ac:dyDescent="0.35">
      <c r="B17" s="112">
        <f>C16</f>
        <v>2000</v>
      </c>
      <c r="C17" s="112" t="e">
        <f>NA()</f>
        <v>#N/A</v>
      </c>
      <c r="D17" s="121">
        <v>51</v>
      </c>
      <c r="F17" s="37" t="str">
        <f>IF(F13&gt;$B$17,F13-$B$17,"")</f>
        <v/>
      </c>
      <c r="G17" s="37" t="str">
        <f>IF(G13&gt;$B$17,G13-$B$17,"")</f>
        <v/>
      </c>
      <c r="H17" s="37" t="str">
        <f>IF(H13&gt;$B$17,H13-$B$17,"")</f>
        <v/>
      </c>
      <c r="I17" s="37" t="str">
        <f>IF(I13&gt;$B$17,I13-$B$17,"")</f>
        <v/>
      </c>
      <c r="J17" s="37">
        <f>IF(J13&gt;$B$17,J13-$B$17,"")</f>
        <v>1</v>
      </c>
    </row>
    <row r="18" spans="2:10" x14ac:dyDescent="0.35">
      <c r="E18" s="120" t="s">
        <v>659</v>
      </c>
      <c r="F18" s="111">
        <f>SUMPRODUCT(F15:F17,D15:D17)</f>
        <v>53</v>
      </c>
      <c r="G18" s="111">
        <f t="shared" ref="G18:J18" si="0">SUMPRODUCT(G15:G17,E15:E17)</f>
        <v>0</v>
      </c>
      <c r="H18" s="111">
        <f t="shared" si="0"/>
        <v>1000</v>
      </c>
      <c r="I18" s="111">
        <f t="shared" si="0"/>
        <v>1000000</v>
      </c>
      <c r="J18" s="111">
        <f t="shared" si="0"/>
        <v>1001000</v>
      </c>
    </row>
    <row r="20" spans="2:10" x14ac:dyDescent="0.35">
      <c r="B20" s="123"/>
      <c r="C20" s="123"/>
      <c r="D20" s="123"/>
    </row>
    <row r="21" spans="2:10" x14ac:dyDescent="0.35">
      <c r="B21" s="124"/>
      <c r="C21" s="125"/>
      <c r="D21" s="126"/>
    </row>
    <row r="22" spans="2:10" x14ac:dyDescent="0.35">
      <c r="B22" s="124"/>
      <c r="C22" s="125"/>
      <c r="D22" s="126"/>
    </row>
    <row r="23" spans="2:10" x14ac:dyDescent="0.35">
      <c r="B23" s="124"/>
      <c r="C23" s="125"/>
      <c r="D23" s="126"/>
    </row>
    <row r="24" spans="2:10" x14ac:dyDescent="0.35">
      <c r="B24" s="124"/>
      <c r="C24" s="125"/>
      <c r="D24" s="126"/>
    </row>
    <row r="25" spans="2:10" x14ac:dyDescent="0.35">
      <c r="B25" s="124"/>
      <c r="C25" s="125"/>
      <c r="D25" s="126"/>
    </row>
    <row r="26" spans="2:10" x14ac:dyDescent="0.35">
      <c r="B26" s="125"/>
      <c r="C26" s="125"/>
      <c r="D26" s="125"/>
    </row>
    <row r="27" spans="2:10" x14ac:dyDescent="0.35">
      <c r="B27" s="125"/>
      <c r="C27" s="125"/>
      <c r="D27" s="125"/>
    </row>
  </sheetData>
  <mergeCells count="3">
    <mergeCell ref="F11:J11"/>
    <mergeCell ref="B13:C13"/>
    <mergeCell ref="D13:D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Problem1-DATA</vt:lpstr>
      <vt:lpstr>Problem1-Questions</vt:lpstr>
      <vt:lpstr>Problem1- Answer</vt:lpstr>
      <vt:lpstr>Problem2-1</vt:lpstr>
      <vt:lpstr>Problem2-2</vt:lpstr>
      <vt:lpstr>Problem3</vt:lpstr>
      <vt:lpstr>Problem4</vt:lpstr>
      <vt:lpstr>Problem4 - Alternative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Galvanize</dc:creator>
  <cp:lastModifiedBy>Rachelle Perez</cp:lastModifiedBy>
  <dcterms:created xsi:type="dcterms:W3CDTF">2019-10-10T12:41:36Z</dcterms:created>
  <dcterms:modified xsi:type="dcterms:W3CDTF">2019-10-10T15:48:56Z</dcterms:modified>
</cp:coreProperties>
</file>