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.5" sheetId="1" r:id="rId4"/>
    <sheet state="visible" name="9.5 (b)" sheetId="2" r:id="rId5"/>
    <sheet state="visible" name="9.8" sheetId="3" r:id="rId6"/>
    <sheet state="visible" name="9.10" sheetId="4" r:id="rId7"/>
    <sheet state="visible" name="9.11" sheetId="5" r:id="rId8"/>
    <sheet state="visible" name="9.15" sheetId="6" r:id="rId9"/>
    <sheet state="visible" name="9.15(Time and Feb)" sheetId="7" r:id="rId10"/>
    <sheet state="visible" name="9.15(Final)" sheetId="8" r:id="rId11"/>
    <sheet state="visible" name="9.18-19" sheetId="9" r:id="rId12"/>
  </sheets>
  <externalReferences>
    <externalReference r:id="rId13"/>
  </externalReferences>
  <definedNames/>
  <calcPr/>
  <extLst>
    <ext uri="GoogleSheetsCustomDataVersion1">
      <go:sheetsCustomData xmlns:go="http://customooxmlschemas.google.com/" r:id="rId14" roundtripDataSignature="AMtx7mjvFKNkmMSJ6citq+QiBuZ/UpM5PQ=="/>
    </ext>
  </extLst>
</workbook>
</file>

<file path=xl/sharedStrings.xml><?xml version="1.0" encoding="utf-8"?>
<sst xmlns="http://schemas.openxmlformats.org/spreadsheetml/2006/main" count="157" uniqueCount="69">
  <si>
    <t>Tablet Computer Sales  (Hand compute moving average)</t>
  </si>
  <si>
    <t>Week</t>
  </si>
  <si>
    <t>Units Sold</t>
  </si>
  <si>
    <t>Forecast</t>
  </si>
  <si>
    <t>Tablet Computer Sales  (Using Data Analysis/ Moving Average Tool)</t>
  </si>
  <si>
    <t>3 weeks Moving average forecast</t>
  </si>
  <si>
    <t>Tablet Computer Sales</t>
  </si>
  <si>
    <t>2 week</t>
  </si>
  <si>
    <t>Moving Ave</t>
  </si>
  <si>
    <t>Error</t>
  </si>
  <si>
    <t>Abs Dev</t>
  </si>
  <si>
    <t>Squared Error</t>
  </si>
  <si>
    <t>Abs % Error</t>
  </si>
  <si>
    <t>=SUM(E6:E20)/15</t>
  </si>
  <si>
    <t>=SUM(F6:F20)/15</t>
  </si>
  <si>
    <t>=SUM(G6:G20)/15</t>
  </si>
  <si>
    <t>MAD</t>
  </si>
  <si>
    <t>MSE</t>
  </si>
  <si>
    <t>MAPE</t>
  </si>
  <si>
    <t>Exponential Smoothing Alpha</t>
  </si>
  <si>
    <t>Exponential smoothing</t>
  </si>
  <si>
    <t>Gas and Electric Usage</t>
  </si>
  <si>
    <t>Month</t>
  </si>
  <si>
    <t xml:space="preserve">Gas Use </t>
  </si>
  <si>
    <t>Time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</si>
  <si>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</si>
  <si>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</si>
  <si>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</si>
  <si>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</si>
  <si>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</si>
  <si>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</si>
  <si>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</si>
  <si>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</si>
  <si>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</si>
  <si>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</si>
  <si>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</si>
  <si>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 Use</t>
  </si>
  <si>
    <t>Jan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</si>
  <si>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</si>
  <si>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</si>
  <si>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</si>
  <si>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</si>
  <si>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</si>
  <si>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</si>
  <si>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</si>
  <si>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</si>
  <si>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</si>
  <si>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</si>
  <si>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</si>
  <si>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</si>
  <si>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</si>
  <si>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</si>
  <si>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</si>
  <si>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</si>
  <si>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</si>
  <si>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</si>
  <si>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</si>
  <si>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</si>
  <si>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</si>
  <si>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</si>
  <si>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</si>
  <si>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</si>
  <si>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</si>
  <si>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</si>
  <si>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 xml:space="preserve">Predicted Gas Use </t>
  </si>
  <si>
    <t>Residuals</t>
  </si>
  <si>
    <t>Gasoline Sales</t>
  </si>
  <si>
    <t>Gallons Sold</t>
  </si>
  <si>
    <t>Price/Gallon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</si>
</sst>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10">
    <font>
      <sz val="10.0"/>
      <color rgb="FF000000"/>
      <name val="Helvetica Neue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Helvetica Neue"/>
      <scheme val="minor"/>
    </font>
    <font>
      <sz val="10.0"/>
      <color theme="1"/>
      <name val="Helvetica Neue"/>
    </font>
    <font>
      <i/>
      <sz val="10.0"/>
      <color theme="1"/>
      <name val="Helvetica Neue"/>
    </font>
    <font/>
    <font>
      <sz val="10.0"/>
      <color rgb="FFFF0000"/>
      <name val="Helvetica Neue"/>
    </font>
    <font>
      <sz val="10.0"/>
      <color rgb="FF00B050"/>
      <name val="Helvetica Neue"/>
    </font>
    <font>
      <b/>
      <sz val="10.0"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4A86E8"/>
        <bgColor rgb="FF4A86E8"/>
      </patternFill>
    </fill>
  </fills>
  <borders count="5">
    <border/>
    <border>
      <bottom style="double">
        <color rgb="FF000000"/>
      </bottom>
    </border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2" fontId="2" numFmtId="2" xfId="0" applyBorder="1" applyFill="1" applyFont="1" applyNumberFormat="1"/>
    <xf borderId="2" fillId="2" fontId="2" numFmtId="0" xfId="0" applyBorder="1" applyFont="1"/>
    <xf borderId="0" fillId="0" fontId="2" numFmtId="2" xfId="0" applyFont="1" applyNumberFormat="1"/>
    <xf borderId="1" fillId="0" fontId="1" numFmtId="0" xfId="0" applyAlignment="1" applyBorder="1" applyFont="1">
      <alignment horizontal="left" shrinkToFit="0" wrapText="1"/>
    </xf>
    <xf borderId="0" fillId="0" fontId="3" numFmtId="0" xfId="0" applyFont="1"/>
    <xf borderId="2" fillId="2" fontId="4" numFmtId="0" xfId="0" applyBorder="1" applyFont="1"/>
    <xf borderId="2" fillId="3" fontId="2" numFmtId="0" xfId="0" applyBorder="1" applyFill="1" applyFont="1"/>
    <xf quotePrefix="1" borderId="2" fillId="3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2" fillId="4" fontId="2" numFmtId="2" xfId="0" applyBorder="1" applyFill="1" applyFont="1" applyNumberFormat="1"/>
    <xf borderId="1" fillId="0" fontId="1" numFmtId="0" xfId="0" applyBorder="1" applyFont="1"/>
    <xf borderId="3" fillId="0" fontId="5" numFmtId="0" xfId="0" applyAlignment="1" applyBorder="1" applyFont="1">
      <alignment horizontal="center"/>
    </xf>
    <xf borderId="3" fillId="0" fontId="6" numFmtId="0" xfId="0" applyBorder="1" applyFont="1"/>
    <xf borderId="0" fillId="0" fontId="4" numFmtId="0" xfId="0" applyFont="1"/>
    <xf borderId="4" fillId="0" fontId="4" numFmtId="0" xfId="0" applyBorder="1" applyFont="1"/>
    <xf borderId="0" fillId="0" fontId="7" numFmtId="0" xfId="0" applyFont="1"/>
    <xf borderId="0" fillId="0" fontId="8" numFmtId="0" xfId="0" applyFont="1"/>
    <xf borderId="4" fillId="0" fontId="8" numFmtId="0" xfId="0" applyBorder="1" applyFont="1"/>
    <xf borderId="0" fillId="0" fontId="9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Actual vs Forecast</a:t>
            </a:r>
          </a:p>
        </c:rich>
      </c:tx>
      <c:overlay val="0"/>
    </c:title>
    <c:plotArea>
      <c:layout/>
      <c:lineChart>
        <c:ser>
          <c:idx val="0"/>
          <c:order val="0"/>
          <c:tx>
            <c:v>Units Sold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'9.5 (b)'!$B$4:$B$21</c:f>
              <c:numCache/>
            </c:numRef>
          </c:val>
          <c:smooth val="0"/>
        </c:ser>
        <c:ser>
          <c:idx val="1"/>
          <c:order val="1"/>
          <c:tx>
            <c:v>3 weeks Moving average forecast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'9.5 (b)'!$C$4:$C$21</c:f>
              <c:numCache/>
            </c:numRef>
          </c:val>
          <c:smooth val="0"/>
        </c:ser>
        <c:axId val="1342259877"/>
        <c:axId val="313922126"/>
      </c:lineChart>
      <c:catAx>
        <c:axId val="1342259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13922126"/>
      </c:catAx>
      <c:valAx>
        <c:axId val="313922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422598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Aug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635"/>
        <c:axId val="535623165"/>
      </c:scatterChart>
      <c:valAx>
        <c:axId val="1600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623165"/>
      </c:valAx>
      <c:valAx>
        <c:axId val="5356231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635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Sep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87589"/>
        <c:axId val="628389575"/>
      </c:scatterChart>
      <c:valAx>
        <c:axId val="2044087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389575"/>
      </c:valAx>
      <c:valAx>
        <c:axId val="628389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087589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Oct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50828"/>
        <c:axId val="1572134197"/>
      </c:scatterChart>
      <c:valAx>
        <c:axId val="588950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34197"/>
      </c:valAx>
      <c:valAx>
        <c:axId val="15721341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50828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Nov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44267"/>
        <c:axId val="354760460"/>
      </c:scatterChart>
      <c:valAx>
        <c:axId val="159154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760460"/>
      </c:valAx>
      <c:valAx>
        <c:axId val="3547604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544267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Dec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07466"/>
        <c:axId val="1548587436"/>
      </c:scatterChart>
      <c:valAx>
        <c:axId val="263607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87436"/>
      </c:valAx>
      <c:valAx>
        <c:axId val="15485874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60746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42655"/>
        <c:axId val="1195167284"/>
      </c:scatterChart>
      <c:valAx>
        <c:axId val="177034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167284"/>
      </c:valAx>
      <c:valAx>
        <c:axId val="11951672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34265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Apr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75258"/>
        <c:axId val="1017279421"/>
      </c:scatterChart>
      <c:valAx>
        <c:axId val="140597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79421"/>
      </c:valAx>
      <c:valAx>
        <c:axId val="10172794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75258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May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29126"/>
        <c:axId val="993390592"/>
      </c:scatterChart>
      <c:valAx>
        <c:axId val="101822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390592"/>
      </c:valAx>
      <c:valAx>
        <c:axId val="99339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229126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Jun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51021"/>
        <c:axId val="448368559"/>
      </c:scatterChart>
      <c:valAx>
        <c:axId val="85585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368559"/>
      </c:valAx>
      <c:valAx>
        <c:axId val="44836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851021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Jul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53526"/>
        <c:axId val="1771524552"/>
      </c:scatterChart>
      <c:valAx>
        <c:axId val="115375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524552"/>
      </c:valAx>
      <c:valAx>
        <c:axId val="177152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5352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Exponential Smoothing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'9.11'!$B$4:$B$20</c:f>
              <c:numCache/>
            </c:numRef>
          </c:val>
          <c:smooth val="0"/>
        </c:ser>
        <c:ser>
          <c:idx val="1"/>
          <c:order val="1"/>
          <c:tx>
            <c:v>Forecast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'9.11'!$C$4:$C$20</c:f>
              <c:numCache/>
            </c:numRef>
          </c:val>
          <c:smooth val="0"/>
        </c:ser>
        <c:axId val="1864060800"/>
        <c:axId val="1667775190"/>
      </c:lineChart>
      <c:catAx>
        <c:axId val="18640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775190"/>
      </c:catAx>
      <c:valAx>
        <c:axId val="16677751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06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Aug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57118"/>
        <c:axId val="1968348373"/>
      </c:scatterChart>
      <c:valAx>
        <c:axId val="1652157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348373"/>
      </c:valAx>
      <c:valAx>
        <c:axId val="19683483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157118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Sep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42399"/>
        <c:axId val="1988213785"/>
      </c:scatterChart>
      <c:valAx>
        <c:axId val="172874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213785"/>
      </c:valAx>
      <c:valAx>
        <c:axId val="19882137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742399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Oct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49778"/>
        <c:axId val="1690437784"/>
      </c:scatterChart>
      <c:valAx>
        <c:axId val="1150549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437784"/>
      </c:valAx>
      <c:valAx>
        <c:axId val="169043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549778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Nov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6635"/>
        <c:axId val="1733206494"/>
      </c:scatterChart>
      <c:valAx>
        <c:axId val="85286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206494"/>
      </c:valAx>
      <c:valAx>
        <c:axId val="17332064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86635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Dec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'9.15(Final)'!$C$34:$C$57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113872"/>
        <c:axId val="1777780120"/>
      </c:scatterChart>
      <c:valAx>
        <c:axId val="130011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780120"/>
      </c:valAx>
      <c:valAx>
        <c:axId val="177778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11387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Time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13925"/>
        <c:axId val="1453611936"/>
      </c:scatterChart>
      <c:valAx>
        <c:axId val="118021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611936"/>
      </c:valAx>
      <c:valAx>
        <c:axId val="145361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21392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Feb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71812"/>
        <c:axId val="415475032"/>
      </c:scatterChart>
      <c:valAx>
        <c:axId val="163187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475032"/>
      </c:valAx>
      <c:valAx>
        <c:axId val="41547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87181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85586"/>
        <c:axId val="1413320262"/>
      </c:scatterChart>
      <c:valAx>
        <c:axId val="87578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320262"/>
      </c:valAx>
      <c:valAx>
        <c:axId val="14133202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78558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Apr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48625"/>
        <c:axId val="1307562355"/>
      </c:scatterChart>
      <c:valAx>
        <c:axId val="681548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562355"/>
      </c:valAx>
      <c:valAx>
        <c:axId val="13075623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548625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May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02113"/>
        <c:axId val="1920566099"/>
      </c:scatterChart>
      <c:valAx>
        <c:axId val="733802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566099"/>
      </c:valAx>
      <c:valAx>
        <c:axId val="19205660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80211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Jun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88891"/>
        <c:axId val="122173351"/>
      </c:scatterChart>
      <c:valAx>
        <c:axId val="131498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3351"/>
      </c:valAx>
      <c:valAx>
        <c:axId val="122173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98889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Jul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'9.15(Time and Feb)'!$C$36:$C$59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9612"/>
        <c:axId val="1669129240"/>
      </c:scatterChart>
      <c:valAx>
        <c:axId val="1887119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129240"/>
      </c:valAx>
      <c:valAx>
        <c:axId val="166912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11961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12" Type="http://schemas.openxmlformats.org/officeDocument/2006/relationships/chart" Target="../charts/chart14.xml"/><Relationship Id="rId9" Type="http://schemas.openxmlformats.org/officeDocument/2006/relationships/chart" Target="../charts/chart11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0" Type="http://schemas.openxmlformats.org/officeDocument/2006/relationships/chart" Target="../charts/chart24.xml"/><Relationship Id="rId9" Type="http://schemas.openxmlformats.org/officeDocument/2006/relationships/chart" Target="../charts/chart23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5</xdr:row>
      <xdr:rowOff>104775</xdr:rowOff>
    </xdr:from>
    <xdr:ext cx="4019550" cy="2228850"/>
    <xdr:graphicFrame>
      <xdr:nvGraphicFramePr>
        <xdr:cNvPr id="19379836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19050</xdr:rowOff>
    </xdr:from>
    <xdr:ext cx="2981325" cy="20955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25</xdr:row>
      <xdr:rowOff>152400</xdr:rowOff>
    </xdr:from>
    <xdr:ext cx="1266825" cy="314325"/>
    <xdr:grpSp>
      <xdr:nvGrpSpPr>
        <xdr:cNvPr id="2" name="Shape 2"/>
        <xdr:cNvGrpSpPr/>
      </xdr:nvGrpSpPr>
      <xdr:grpSpPr>
        <a:xfrm>
          <a:off x="4712588" y="3622838"/>
          <a:ext cx="1266825" cy="314325"/>
          <a:chOff x="4712588" y="3622838"/>
          <a:chExt cx="1266825" cy="314325"/>
        </a:xfrm>
      </xdr:grpSpPr>
      <xdr:grpSp>
        <xdr:nvGrpSpPr>
          <xdr:cNvPr id="3" name="Shape 3"/>
          <xdr:cNvGrpSpPr/>
        </xdr:nvGrpSpPr>
        <xdr:grpSpPr>
          <a:xfrm>
            <a:off x="4712588" y="3622838"/>
            <a:ext cx="1266825" cy="314325"/>
            <a:chOff x="6425411" y="1838506"/>
            <a:chExt cx="1728192" cy="1185659"/>
          </a:xfrm>
        </xdr:grpSpPr>
        <xdr:sp>
          <xdr:nvSpPr>
            <xdr:cNvPr id="4" name="Shape 4"/>
            <xdr:cNvSpPr/>
          </xdr:nvSpPr>
          <xdr:spPr>
            <a:xfrm>
              <a:off x="6425411" y="1838506"/>
              <a:ext cx="1728175" cy="1185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6750216" y="1838506"/>
              <a:ext cx="762178" cy="74845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 txBox="1"/>
          </xdr:nvSpPr>
          <xdr:spPr>
            <a:xfrm>
              <a:off x="6425411" y="2620493"/>
              <a:ext cx="1728192" cy="40367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Noto Sans Symbols"/>
                <a:buNone/>
              </a:pPr>
              <a:r>
                <a:rPr b="1" i="1" lang="en-US" sz="1400"/>
                <a:t>Example 9.8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38100</xdr:colOff>
      <xdr:row>0</xdr:row>
      <xdr:rowOff>19050</xdr:rowOff>
    </xdr:from>
    <xdr:ext cx="3686175" cy="657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4</xdr:row>
      <xdr:rowOff>57150</xdr:rowOff>
    </xdr:from>
    <xdr:ext cx="3800475" cy="6572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8</xdr:row>
      <xdr:rowOff>19050</xdr:rowOff>
    </xdr:from>
    <xdr:ext cx="3800475" cy="7048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12</xdr:row>
      <xdr:rowOff>104775</xdr:rowOff>
    </xdr:from>
    <xdr:ext cx="3800475" cy="6381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85725</xdr:rowOff>
    </xdr:from>
    <xdr:ext cx="5467350" cy="10096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15</xdr:row>
      <xdr:rowOff>85725</xdr:rowOff>
    </xdr:from>
    <xdr:ext cx="3486150" cy="2105025"/>
    <xdr:graphicFrame>
      <xdr:nvGraphicFramePr>
        <xdr:cNvPr id="5725069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0</xdr:rowOff>
    </xdr:from>
    <xdr:ext cx="3838575" cy="24669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152400</xdr:rowOff>
    </xdr:from>
    <xdr:ext cx="3486150" cy="1619250"/>
    <xdr:graphicFrame>
      <xdr:nvGraphicFramePr>
        <xdr:cNvPr id="56881533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2</xdr:row>
      <xdr:rowOff>152400</xdr:rowOff>
    </xdr:from>
    <xdr:ext cx="3486150" cy="1619250"/>
    <xdr:graphicFrame>
      <xdr:nvGraphicFramePr>
        <xdr:cNvPr id="80080367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238125</xdr:colOff>
      <xdr:row>4</xdr:row>
      <xdr:rowOff>152400</xdr:rowOff>
    </xdr:from>
    <xdr:ext cx="3486150" cy="1619250"/>
    <xdr:graphicFrame>
      <xdr:nvGraphicFramePr>
        <xdr:cNvPr id="59595867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238125</xdr:colOff>
      <xdr:row>6</xdr:row>
      <xdr:rowOff>152400</xdr:rowOff>
    </xdr:from>
    <xdr:ext cx="3486150" cy="1619250"/>
    <xdr:graphicFrame>
      <xdr:nvGraphicFramePr>
        <xdr:cNvPr id="68506501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238125</xdr:colOff>
      <xdr:row>8</xdr:row>
      <xdr:rowOff>152400</xdr:rowOff>
    </xdr:from>
    <xdr:ext cx="3486150" cy="1619250"/>
    <xdr:graphicFrame>
      <xdr:nvGraphicFramePr>
        <xdr:cNvPr id="15253600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238125</xdr:colOff>
      <xdr:row>10</xdr:row>
      <xdr:rowOff>152400</xdr:rowOff>
    </xdr:from>
    <xdr:ext cx="3486150" cy="1619250"/>
    <xdr:graphicFrame>
      <xdr:nvGraphicFramePr>
        <xdr:cNvPr id="19540724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238125</xdr:colOff>
      <xdr:row>12</xdr:row>
      <xdr:rowOff>152400</xdr:rowOff>
    </xdr:from>
    <xdr:ext cx="3486150" cy="1619250"/>
    <xdr:graphicFrame>
      <xdr:nvGraphicFramePr>
        <xdr:cNvPr id="59354310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238125</xdr:colOff>
      <xdr:row>14</xdr:row>
      <xdr:rowOff>152400</xdr:rowOff>
    </xdr:from>
    <xdr:ext cx="3486150" cy="1619250"/>
    <xdr:graphicFrame>
      <xdr:nvGraphicFramePr>
        <xdr:cNvPr id="194326878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238125</xdr:colOff>
      <xdr:row>16</xdr:row>
      <xdr:rowOff>152400</xdr:rowOff>
    </xdr:from>
    <xdr:ext cx="3486150" cy="1619250"/>
    <xdr:graphicFrame>
      <xdr:nvGraphicFramePr>
        <xdr:cNvPr id="53667803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238125</xdr:colOff>
      <xdr:row>18</xdr:row>
      <xdr:rowOff>152400</xdr:rowOff>
    </xdr:from>
    <xdr:ext cx="3486150" cy="1619250"/>
    <xdr:graphicFrame>
      <xdr:nvGraphicFramePr>
        <xdr:cNvPr id="62607448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238125</xdr:colOff>
      <xdr:row>20</xdr:row>
      <xdr:rowOff>152400</xdr:rowOff>
    </xdr:from>
    <xdr:ext cx="3486150" cy="1619250"/>
    <xdr:graphicFrame>
      <xdr:nvGraphicFramePr>
        <xdr:cNvPr id="69841099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20</xdr:col>
      <xdr:colOff>238125</xdr:colOff>
      <xdr:row>22</xdr:row>
      <xdr:rowOff>152400</xdr:rowOff>
    </xdr:from>
    <xdr:ext cx="3486150" cy="1619250"/>
    <xdr:graphicFrame>
      <xdr:nvGraphicFramePr>
        <xdr:cNvPr id="138043774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152400</xdr:rowOff>
    </xdr:from>
    <xdr:ext cx="3486150" cy="1619250"/>
    <xdr:graphicFrame>
      <xdr:nvGraphicFramePr>
        <xdr:cNvPr id="133424449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2</xdr:row>
      <xdr:rowOff>152400</xdr:rowOff>
    </xdr:from>
    <xdr:ext cx="3486150" cy="1619250"/>
    <xdr:graphicFrame>
      <xdr:nvGraphicFramePr>
        <xdr:cNvPr id="1869472371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238125</xdr:colOff>
      <xdr:row>4</xdr:row>
      <xdr:rowOff>152400</xdr:rowOff>
    </xdr:from>
    <xdr:ext cx="3486150" cy="1619250"/>
    <xdr:graphicFrame>
      <xdr:nvGraphicFramePr>
        <xdr:cNvPr id="66369244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238125</xdr:colOff>
      <xdr:row>6</xdr:row>
      <xdr:rowOff>152400</xdr:rowOff>
    </xdr:from>
    <xdr:ext cx="3486150" cy="1619250"/>
    <xdr:graphicFrame>
      <xdr:nvGraphicFramePr>
        <xdr:cNvPr id="1735232873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238125</xdr:colOff>
      <xdr:row>8</xdr:row>
      <xdr:rowOff>152400</xdr:rowOff>
    </xdr:from>
    <xdr:ext cx="3486150" cy="1619250"/>
    <xdr:graphicFrame>
      <xdr:nvGraphicFramePr>
        <xdr:cNvPr id="266715402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238125</xdr:colOff>
      <xdr:row>10</xdr:row>
      <xdr:rowOff>152400</xdr:rowOff>
    </xdr:from>
    <xdr:ext cx="3486150" cy="1619250"/>
    <xdr:graphicFrame>
      <xdr:nvGraphicFramePr>
        <xdr:cNvPr id="68496027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238125</xdr:colOff>
      <xdr:row>12</xdr:row>
      <xdr:rowOff>152400</xdr:rowOff>
    </xdr:from>
    <xdr:ext cx="3486150" cy="1619250"/>
    <xdr:graphicFrame>
      <xdr:nvGraphicFramePr>
        <xdr:cNvPr id="117155020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238125</xdr:colOff>
      <xdr:row>14</xdr:row>
      <xdr:rowOff>152400</xdr:rowOff>
    </xdr:from>
    <xdr:ext cx="3486150" cy="1619250"/>
    <xdr:graphicFrame>
      <xdr:nvGraphicFramePr>
        <xdr:cNvPr id="56566349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238125</xdr:colOff>
      <xdr:row>16</xdr:row>
      <xdr:rowOff>152400</xdr:rowOff>
    </xdr:from>
    <xdr:ext cx="3486150" cy="1619250"/>
    <xdr:graphicFrame>
      <xdr:nvGraphicFramePr>
        <xdr:cNvPr id="196744150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238125</xdr:colOff>
      <xdr:row>18</xdr:row>
      <xdr:rowOff>152400</xdr:rowOff>
    </xdr:from>
    <xdr:ext cx="3486150" cy="1619250"/>
    <xdr:graphicFrame>
      <xdr:nvGraphicFramePr>
        <xdr:cNvPr id="120356248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jenny/Dropbox/SC%20312&#61480;/Excel%20Examples%20Master/Example%209.15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"/>
      <sheetName val="Sheet1"/>
      <sheetName val="Sheet5"/>
      <sheetName val="Sheet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1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1.0</v>
      </c>
      <c r="B4" s="4">
        <v>88.0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2.0</v>
      </c>
      <c r="B5" s="4">
        <v>44.0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3.0</v>
      </c>
      <c r="B6" s="4">
        <v>60.0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4.0</v>
      </c>
      <c r="B7" s="4">
        <v>56.0</v>
      </c>
      <c r="C7" s="5">
        <f t="shared" ref="C7:C20" si="1">AVERAGE(B4:B20)</f>
        <v>60.64705882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5.0</v>
      </c>
      <c r="B8" s="4">
        <v>70.0</v>
      </c>
      <c r="C8" s="5">
        <f t="shared" si="1"/>
        <v>59.45098039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6.0</v>
      </c>
      <c r="B9" s="4">
        <v>91.0</v>
      </c>
      <c r="C9" s="5">
        <f t="shared" si="1"/>
        <v>60.41666667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7.0</v>
      </c>
      <c r="B10" s="4">
        <v>54.0</v>
      </c>
      <c r="C10" s="5">
        <f t="shared" si="1"/>
        <v>60.44444444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8.0</v>
      </c>
      <c r="B11" s="4">
        <v>60.0</v>
      </c>
      <c r="C11" s="5">
        <f t="shared" si="1"/>
        <v>60.76190476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9.0</v>
      </c>
      <c r="B12" s="4">
        <v>48.0</v>
      </c>
      <c r="C12" s="5">
        <f t="shared" si="1"/>
        <v>60.05128205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10.0</v>
      </c>
      <c r="B13" s="4">
        <v>35.0</v>
      </c>
      <c r="C13" s="5">
        <f t="shared" si="1"/>
        <v>57.47222222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11.0</v>
      </c>
      <c r="B14" s="4">
        <v>49.0</v>
      </c>
      <c r="C14" s="5">
        <f t="shared" si="1"/>
        <v>57.78787879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12.0</v>
      </c>
      <c r="B15" s="4">
        <v>44.0</v>
      </c>
      <c r="C15" s="5">
        <f t="shared" si="1"/>
        <v>57.56666667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13.0</v>
      </c>
      <c r="B16" s="4">
        <v>61.0</v>
      </c>
      <c r="C16" s="5">
        <f t="shared" si="1"/>
        <v>58.62962963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14.0</v>
      </c>
      <c r="B17" s="4">
        <v>68.0</v>
      </c>
      <c r="C17" s="5">
        <f t="shared" si="1"/>
        <v>61.58333333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15.0</v>
      </c>
      <c r="B18" s="4">
        <v>82.0</v>
      </c>
      <c r="C18" s="5">
        <f t="shared" si="1"/>
        <v>63.38095238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16.0</v>
      </c>
      <c r="B19" s="4">
        <v>71.0</v>
      </c>
      <c r="C19" s="5">
        <f t="shared" si="1"/>
        <v>66.61111111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17.0</v>
      </c>
      <c r="B20" s="4">
        <v>50.0</v>
      </c>
      <c r="C20" s="5">
        <f t="shared" si="1"/>
        <v>67.73333333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18.0</v>
      </c>
      <c r="B21" s="6">
        <f>AVERAGE(B18:B20)</f>
        <v>67.66666667</v>
      </c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6.0"/>
    <col customWidth="1" min="4" max="26" width="8.71"/>
  </cols>
  <sheetData>
    <row r="1" ht="12.75" customHeight="1">
      <c r="A1" s="1" t="s">
        <v>4</v>
      </c>
      <c r="B1" s="2"/>
    </row>
    <row r="2" ht="12.75" customHeight="1">
      <c r="A2" s="2"/>
      <c r="B2" s="2"/>
      <c r="C2" s="1"/>
    </row>
    <row r="3" ht="12.75" customHeight="1">
      <c r="A3" s="3" t="s">
        <v>1</v>
      </c>
      <c r="B3" s="3" t="s">
        <v>2</v>
      </c>
      <c r="C3" s="8" t="s">
        <v>5</v>
      </c>
    </row>
    <row r="4" ht="12.75" customHeight="1">
      <c r="A4" s="4">
        <v>1.0</v>
      </c>
      <c r="B4" s="4">
        <v>88.0</v>
      </c>
      <c r="C4" s="4"/>
    </row>
    <row r="5" ht="12.75" customHeight="1">
      <c r="A5" s="4">
        <v>2.0</v>
      </c>
      <c r="B5" s="4">
        <v>44.0</v>
      </c>
      <c r="C5" s="9" t="e">
        <v>#N/A</v>
      </c>
    </row>
    <row r="6" ht="12.75" customHeight="1">
      <c r="A6" s="4">
        <v>3.0</v>
      </c>
      <c r="B6" s="4">
        <v>60.0</v>
      </c>
      <c r="C6" s="9">
        <f t="shared" ref="C6:C20" si="1">AVERAGE(B5:B6)</f>
        <v>52</v>
      </c>
    </row>
    <row r="7" ht="12.75" customHeight="1">
      <c r="A7" s="4">
        <v>4.0</v>
      </c>
      <c r="B7" s="4">
        <v>56.0</v>
      </c>
      <c r="C7" s="9">
        <f t="shared" si="1"/>
        <v>58</v>
      </c>
    </row>
    <row r="8" ht="12.75" customHeight="1">
      <c r="A8" s="4">
        <v>5.0</v>
      </c>
      <c r="B8" s="4">
        <v>70.0</v>
      </c>
      <c r="C8" s="9">
        <f t="shared" si="1"/>
        <v>63</v>
      </c>
    </row>
    <row r="9" ht="12.75" customHeight="1">
      <c r="A9" s="4">
        <v>6.0</v>
      </c>
      <c r="B9" s="4">
        <v>91.0</v>
      </c>
      <c r="C9" s="9">
        <f t="shared" si="1"/>
        <v>80.5</v>
      </c>
    </row>
    <row r="10" ht="12.75" customHeight="1">
      <c r="A10" s="4">
        <v>7.0</v>
      </c>
      <c r="B10" s="4">
        <v>54.0</v>
      </c>
      <c r="C10" s="9">
        <f t="shared" si="1"/>
        <v>72.5</v>
      </c>
    </row>
    <row r="11" ht="12.75" customHeight="1">
      <c r="A11" s="4">
        <v>8.0</v>
      </c>
      <c r="B11" s="4">
        <v>60.0</v>
      </c>
      <c r="C11" s="9">
        <f t="shared" si="1"/>
        <v>57</v>
      </c>
    </row>
    <row r="12" ht="12.75" customHeight="1">
      <c r="A12" s="4">
        <v>9.0</v>
      </c>
      <c r="B12" s="4">
        <v>48.0</v>
      </c>
      <c r="C12" s="9">
        <f t="shared" si="1"/>
        <v>54</v>
      </c>
    </row>
    <row r="13" ht="12.75" customHeight="1">
      <c r="A13" s="4">
        <v>10.0</v>
      </c>
      <c r="B13" s="4">
        <v>35.0</v>
      </c>
      <c r="C13" s="9">
        <f t="shared" si="1"/>
        <v>41.5</v>
      </c>
    </row>
    <row r="14" ht="12.75" customHeight="1">
      <c r="A14" s="4">
        <v>11.0</v>
      </c>
      <c r="B14" s="4">
        <v>49.0</v>
      </c>
      <c r="C14" s="9">
        <f t="shared" si="1"/>
        <v>42</v>
      </c>
    </row>
    <row r="15" ht="12.75" customHeight="1">
      <c r="A15" s="4">
        <v>12.0</v>
      </c>
      <c r="B15" s="4">
        <v>44.0</v>
      </c>
      <c r="C15" s="9">
        <f t="shared" si="1"/>
        <v>46.5</v>
      </c>
    </row>
    <row r="16" ht="12.75" customHeight="1">
      <c r="A16" s="4">
        <v>13.0</v>
      </c>
      <c r="B16" s="4">
        <v>61.0</v>
      </c>
      <c r="C16" s="9">
        <f t="shared" si="1"/>
        <v>52.5</v>
      </c>
    </row>
    <row r="17" ht="12.75" customHeight="1">
      <c r="A17" s="4">
        <v>14.0</v>
      </c>
      <c r="B17" s="4">
        <v>68.0</v>
      </c>
      <c r="C17" s="9">
        <f t="shared" si="1"/>
        <v>64.5</v>
      </c>
    </row>
    <row r="18" ht="12.75" customHeight="1">
      <c r="A18" s="4">
        <v>15.0</v>
      </c>
      <c r="B18" s="4">
        <v>82.0</v>
      </c>
      <c r="C18" s="9">
        <f t="shared" si="1"/>
        <v>75</v>
      </c>
    </row>
    <row r="19" ht="12.75" customHeight="1">
      <c r="A19" s="4">
        <v>16.0</v>
      </c>
      <c r="B19" s="4">
        <v>71.0</v>
      </c>
      <c r="C19" s="9">
        <f t="shared" si="1"/>
        <v>76.5</v>
      </c>
    </row>
    <row r="20" ht="12.75" customHeight="1">
      <c r="A20" s="4">
        <v>17.0</v>
      </c>
      <c r="B20" s="4">
        <v>50.0</v>
      </c>
      <c r="C20" s="10">
        <f t="shared" si="1"/>
        <v>60.5</v>
      </c>
    </row>
    <row r="21" ht="12.75" customHeight="1">
      <c r="A21" s="4">
        <v>18.0</v>
      </c>
      <c r="C21" s="4">
        <f>AVERAGE(B18:B20)</f>
        <v>67.66666667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11.57"/>
    <col customWidth="1" min="4" max="4" width="8.71"/>
    <col customWidth="1" min="5" max="5" width="16.57"/>
    <col customWidth="1" min="6" max="6" width="16.14"/>
    <col customWidth="1" min="7" max="7" width="20.86"/>
    <col customWidth="1" min="8" max="26" width="8.71"/>
  </cols>
  <sheetData>
    <row r="1" ht="12.75" customHeight="1">
      <c r="A1" s="1" t="s">
        <v>6</v>
      </c>
      <c r="B1" s="2"/>
      <c r="C1" s="1" t="s">
        <v>7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1" t="s">
        <v>8</v>
      </c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1" t="s">
        <v>3</v>
      </c>
      <c r="D3" s="1" t="s">
        <v>9</v>
      </c>
      <c r="E3" s="1" t="s">
        <v>10</v>
      </c>
      <c r="F3" s="1" t="s">
        <v>11</v>
      </c>
      <c r="G3" s="1" t="s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1.0</v>
      </c>
      <c r="B4" s="4">
        <v>88.0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2.0</v>
      </c>
      <c r="B5" s="4">
        <v>44.0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3.0</v>
      </c>
      <c r="B6" s="4">
        <v>60.0</v>
      </c>
      <c r="C6" s="6">
        <f t="shared" ref="C6:C21" si="1">(B4+B5)/2</f>
        <v>66</v>
      </c>
      <c r="D6" s="6">
        <f t="shared" ref="D6:D20" si="2">B6-C6</f>
        <v>-6</v>
      </c>
      <c r="E6" s="6">
        <f t="shared" ref="E6:E20" si="3">ABS(D6)</f>
        <v>6</v>
      </c>
      <c r="F6" s="6">
        <f t="shared" ref="F6:F20" si="4">D6*D6</f>
        <v>36</v>
      </c>
      <c r="G6" s="5">
        <f t="shared" ref="G6:G20" si="5">ABS((B6-C6)/B6)*100</f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4.0</v>
      </c>
      <c r="B7" s="4">
        <v>56.0</v>
      </c>
      <c r="C7" s="6">
        <f t="shared" si="1"/>
        <v>52</v>
      </c>
      <c r="D7" s="6">
        <f t="shared" si="2"/>
        <v>4</v>
      </c>
      <c r="E7" s="6">
        <f t="shared" si="3"/>
        <v>4</v>
      </c>
      <c r="F7" s="6">
        <f t="shared" si="4"/>
        <v>16</v>
      </c>
      <c r="G7" s="5">
        <f t="shared" si="5"/>
        <v>7.142857143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5.0</v>
      </c>
      <c r="B8" s="4">
        <v>70.0</v>
      </c>
      <c r="C8" s="6">
        <f t="shared" si="1"/>
        <v>58</v>
      </c>
      <c r="D8" s="6">
        <f t="shared" si="2"/>
        <v>12</v>
      </c>
      <c r="E8" s="6">
        <f t="shared" si="3"/>
        <v>12</v>
      </c>
      <c r="F8" s="6">
        <f t="shared" si="4"/>
        <v>144</v>
      </c>
      <c r="G8" s="5">
        <f t="shared" si="5"/>
        <v>17.14285714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6.0</v>
      </c>
      <c r="B9" s="4">
        <v>91.0</v>
      </c>
      <c r="C9" s="6">
        <f t="shared" si="1"/>
        <v>63</v>
      </c>
      <c r="D9" s="6">
        <f t="shared" si="2"/>
        <v>28</v>
      </c>
      <c r="E9" s="6">
        <f t="shared" si="3"/>
        <v>28</v>
      </c>
      <c r="F9" s="6">
        <f t="shared" si="4"/>
        <v>784</v>
      </c>
      <c r="G9" s="5">
        <f t="shared" si="5"/>
        <v>30.76923077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7.0</v>
      </c>
      <c r="B10" s="4">
        <v>54.0</v>
      </c>
      <c r="C10" s="6">
        <f t="shared" si="1"/>
        <v>80.5</v>
      </c>
      <c r="D10" s="6">
        <f t="shared" si="2"/>
        <v>-26.5</v>
      </c>
      <c r="E10" s="6">
        <f t="shared" si="3"/>
        <v>26.5</v>
      </c>
      <c r="F10" s="6">
        <f t="shared" si="4"/>
        <v>702.25</v>
      </c>
      <c r="G10" s="5">
        <f t="shared" si="5"/>
        <v>49.07407407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8.0</v>
      </c>
      <c r="B11" s="4">
        <v>60.0</v>
      </c>
      <c r="C11" s="6">
        <f t="shared" si="1"/>
        <v>72.5</v>
      </c>
      <c r="D11" s="6">
        <f t="shared" si="2"/>
        <v>-12.5</v>
      </c>
      <c r="E11" s="6">
        <f t="shared" si="3"/>
        <v>12.5</v>
      </c>
      <c r="F11" s="6">
        <f t="shared" si="4"/>
        <v>156.25</v>
      </c>
      <c r="G11" s="5">
        <f t="shared" si="5"/>
        <v>20.83333333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9.0</v>
      </c>
      <c r="B12" s="4">
        <v>48.0</v>
      </c>
      <c r="C12" s="6">
        <f t="shared" si="1"/>
        <v>57</v>
      </c>
      <c r="D12" s="6">
        <f t="shared" si="2"/>
        <v>-9</v>
      </c>
      <c r="E12" s="6">
        <f t="shared" si="3"/>
        <v>9</v>
      </c>
      <c r="F12" s="6">
        <f t="shared" si="4"/>
        <v>81</v>
      </c>
      <c r="G12" s="5">
        <f t="shared" si="5"/>
        <v>18.75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10.0</v>
      </c>
      <c r="B13" s="4">
        <v>35.0</v>
      </c>
      <c r="C13" s="6">
        <f t="shared" si="1"/>
        <v>54</v>
      </c>
      <c r="D13" s="6">
        <f t="shared" si="2"/>
        <v>-19</v>
      </c>
      <c r="E13" s="6">
        <f t="shared" si="3"/>
        <v>19</v>
      </c>
      <c r="F13" s="6">
        <f t="shared" si="4"/>
        <v>361</v>
      </c>
      <c r="G13" s="5">
        <f t="shared" si="5"/>
        <v>54.28571429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11.0</v>
      </c>
      <c r="B14" s="4">
        <v>49.0</v>
      </c>
      <c r="C14" s="6">
        <f t="shared" si="1"/>
        <v>41.5</v>
      </c>
      <c r="D14" s="6">
        <f t="shared" si="2"/>
        <v>7.5</v>
      </c>
      <c r="E14" s="6">
        <f t="shared" si="3"/>
        <v>7.5</v>
      </c>
      <c r="F14" s="6">
        <f t="shared" si="4"/>
        <v>56.25</v>
      </c>
      <c r="G14" s="5">
        <f t="shared" si="5"/>
        <v>15.30612245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12.0</v>
      </c>
      <c r="B15" s="4">
        <v>44.0</v>
      </c>
      <c r="C15" s="6">
        <f t="shared" si="1"/>
        <v>42</v>
      </c>
      <c r="D15" s="6">
        <f t="shared" si="2"/>
        <v>2</v>
      </c>
      <c r="E15" s="6">
        <f t="shared" si="3"/>
        <v>2</v>
      </c>
      <c r="F15" s="6">
        <f t="shared" si="4"/>
        <v>4</v>
      </c>
      <c r="G15" s="5">
        <f t="shared" si="5"/>
        <v>4.545454545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13.0</v>
      </c>
      <c r="B16" s="4">
        <v>61.0</v>
      </c>
      <c r="C16" s="6">
        <f t="shared" si="1"/>
        <v>46.5</v>
      </c>
      <c r="D16" s="6">
        <f t="shared" si="2"/>
        <v>14.5</v>
      </c>
      <c r="E16" s="6">
        <f t="shared" si="3"/>
        <v>14.5</v>
      </c>
      <c r="F16" s="6">
        <f t="shared" si="4"/>
        <v>210.25</v>
      </c>
      <c r="G16" s="5">
        <f t="shared" si="5"/>
        <v>23.7704918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14.0</v>
      </c>
      <c r="B17" s="4">
        <v>68.0</v>
      </c>
      <c r="C17" s="6">
        <f t="shared" si="1"/>
        <v>52.5</v>
      </c>
      <c r="D17" s="6">
        <f t="shared" si="2"/>
        <v>15.5</v>
      </c>
      <c r="E17" s="6">
        <f t="shared" si="3"/>
        <v>15.5</v>
      </c>
      <c r="F17" s="6">
        <f t="shared" si="4"/>
        <v>240.25</v>
      </c>
      <c r="G17" s="5">
        <f t="shared" si="5"/>
        <v>22.79411765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15.0</v>
      </c>
      <c r="B18" s="4">
        <v>82.0</v>
      </c>
      <c r="C18" s="6">
        <f t="shared" si="1"/>
        <v>64.5</v>
      </c>
      <c r="D18" s="6">
        <f t="shared" si="2"/>
        <v>17.5</v>
      </c>
      <c r="E18" s="6">
        <f t="shared" si="3"/>
        <v>17.5</v>
      </c>
      <c r="F18" s="6">
        <f t="shared" si="4"/>
        <v>306.25</v>
      </c>
      <c r="G18" s="5">
        <f t="shared" si="5"/>
        <v>21.34146341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16.0</v>
      </c>
      <c r="B19" s="4">
        <v>71.0</v>
      </c>
      <c r="C19" s="6">
        <f t="shared" si="1"/>
        <v>75</v>
      </c>
      <c r="D19" s="6">
        <f t="shared" si="2"/>
        <v>-4</v>
      </c>
      <c r="E19" s="6">
        <f t="shared" si="3"/>
        <v>4</v>
      </c>
      <c r="F19" s="6">
        <f t="shared" si="4"/>
        <v>16</v>
      </c>
      <c r="G19" s="5">
        <f t="shared" si="5"/>
        <v>5.633802817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17.0</v>
      </c>
      <c r="B20" s="4">
        <v>50.0</v>
      </c>
      <c r="C20" s="6">
        <f t="shared" si="1"/>
        <v>76.5</v>
      </c>
      <c r="D20" s="6">
        <f t="shared" si="2"/>
        <v>-26.5</v>
      </c>
      <c r="E20" s="6">
        <f t="shared" si="3"/>
        <v>26.5</v>
      </c>
      <c r="F20" s="6">
        <f t="shared" si="4"/>
        <v>702.25</v>
      </c>
      <c r="G20" s="5">
        <f t="shared" si="5"/>
        <v>53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18.0</v>
      </c>
      <c r="B21" s="2"/>
      <c r="C21" s="11">
        <f t="shared" si="1"/>
        <v>60.5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12" t="s">
        <v>13</v>
      </c>
      <c r="F23" s="12" t="s">
        <v>14</v>
      </c>
      <c r="G23" s="12" t="s">
        <v>15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13" t="s">
        <v>16</v>
      </c>
      <c r="F24" s="13" t="s">
        <v>17</v>
      </c>
      <c r="G24" s="13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11.57"/>
    <col customWidth="1" min="4" max="4" width="8.71"/>
    <col customWidth="1" min="5" max="5" width="9.0"/>
    <col customWidth="1" min="6" max="6" width="11.14"/>
    <col customWidth="1" min="7" max="7" width="10.14"/>
    <col customWidth="1" min="8" max="26" width="8.71"/>
  </cols>
  <sheetData>
    <row r="1" ht="12.75" customHeight="1">
      <c r="A1" s="1" t="s">
        <v>6</v>
      </c>
      <c r="B1" s="2"/>
      <c r="C1" s="13" t="s">
        <v>19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3">
        <v>0.1</v>
      </c>
      <c r="D3" s="3">
        <v>0.2</v>
      </c>
      <c r="E3" s="3">
        <v>0.3</v>
      </c>
      <c r="F3" s="3">
        <v>0.4</v>
      </c>
      <c r="G3" s="3">
        <v>0.5</v>
      </c>
      <c r="H3" s="3">
        <v>0.6</v>
      </c>
      <c r="I3" s="3">
        <v>0.7</v>
      </c>
      <c r="J3" s="3">
        <v>0.8</v>
      </c>
      <c r="K3" s="3">
        <v>0.9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1.0</v>
      </c>
      <c r="B4" s="4">
        <v>88.0</v>
      </c>
      <c r="C4" s="2">
        <v>88.0</v>
      </c>
      <c r="D4" s="2">
        <v>88.0</v>
      </c>
      <c r="E4" s="2">
        <v>88.0</v>
      </c>
      <c r="F4" s="2">
        <v>88.0</v>
      </c>
      <c r="G4" s="2">
        <v>88.0</v>
      </c>
      <c r="H4" s="2">
        <v>88.0</v>
      </c>
      <c r="I4" s="2">
        <v>88.0</v>
      </c>
      <c r="J4" s="2">
        <v>88.0</v>
      </c>
      <c r="K4" s="2">
        <v>88.0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2.0</v>
      </c>
      <c r="B5" s="4">
        <v>44.0</v>
      </c>
      <c r="C5" s="2">
        <v>88.0</v>
      </c>
      <c r="D5" s="2">
        <v>88.0</v>
      </c>
      <c r="E5" s="2">
        <v>88.0</v>
      </c>
      <c r="F5" s="2">
        <v>88.0</v>
      </c>
      <c r="G5" s="2">
        <v>88.0</v>
      </c>
      <c r="H5" s="2">
        <v>88.0</v>
      </c>
      <c r="I5" s="2">
        <v>88.0</v>
      </c>
      <c r="J5" s="2">
        <v>88.0</v>
      </c>
      <c r="K5" s="2">
        <v>88.0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3.0</v>
      </c>
      <c r="B6" s="4">
        <v>60.0</v>
      </c>
      <c r="C6" s="14">
        <f t="shared" ref="C6:K6" si="1">(1-C$3)*C5+C$3*$B5</f>
        <v>83.6</v>
      </c>
      <c r="D6" s="14">
        <f t="shared" si="1"/>
        <v>79.2</v>
      </c>
      <c r="E6" s="14">
        <f t="shared" si="1"/>
        <v>74.8</v>
      </c>
      <c r="F6" s="14">
        <f t="shared" si="1"/>
        <v>70.4</v>
      </c>
      <c r="G6" s="14">
        <f t="shared" si="1"/>
        <v>66</v>
      </c>
      <c r="H6" s="14">
        <f t="shared" si="1"/>
        <v>61.6</v>
      </c>
      <c r="I6" s="14">
        <f t="shared" si="1"/>
        <v>57.2</v>
      </c>
      <c r="J6" s="14">
        <f t="shared" si="1"/>
        <v>52.8</v>
      </c>
      <c r="K6" s="14">
        <f t="shared" si="1"/>
        <v>48.4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4.0</v>
      </c>
      <c r="B7" s="4">
        <v>56.0</v>
      </c>
      <c r="C7" s="5">
        <f t="shared" ref="C7:K7" si="2">(1-C$3)*C6+C$3*$B6</f>
        <v>81.24</v>
      </c>
      <c r="D7" s="14">
        <f t="shared" si="2"/>
        <v>75.36</v>
      </c>
      <c r="E7" s="14">
        <f t="shared" si="2"/>
        <v>70.36</v>
      </c>
      <c r="F7" s="14">
        <f t="shared" si="2"/>
        <v>66.24</v>
      </c>
      <c r="G7" s="14">
        <f t="shared" si="2"/>
        <v>63</v>
      </c>
      <c r="H7" s="14">
        <f t="shared" si="2"/>
        <v>60.64</v>
      </c>
      <c r="I7" s="14">
        <f t="shared" si="2"/>
        <v>59.16</v>
      </c>
      <c r="J7" s="14">
        <f t="shared" si="2"/>
        <v>58.56</v>
      </c>
      <c r="K7" s="14">
        <f t="shared" si="2"/>
        <v>58.84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5.0</v>
      </c>
      <c r="B8" s="4">
        <v>70.0</v>
      </c>
      <c r="C8" s="5">
        <f t="shared" ref="C8:K8" si="3">(1-C$3)*C7+C$3*$B7</f>
        <v>78.716</v>
      </c>
      <c r="D8" s="14">
        <f t="shared" si="3"/>
        <v>71.488</v>
      </c>
      <c r="E8" s="14">
        <f t="shared" si="3"/>
        <v>66.052</v>
      </c>
      <c r="F8" s="14">
        <f t="shared" si="3"/>
        <v>62.144</v>
      </c>
      <c r="G8" s="14">
        <f t="shared" si="3"/>
        <v>59.5</v>
      </c>
      <c r="H8" s="14">
        <f t="shared" si="3"/>
        <v>57.856</v>
      </c>
      <c r="I8" s="14">
        <f t="shared" si="3"/>
        <v>56.948</v>
      </c>
      <c r="J8" s="14">
        <f t="shared" si="3"/>
        <v>56.512</v>
      </c>
      <c r="K8" s="14">
        <f t="shared" si="3"/>
        <v>56.284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6.0</v>
      </c>
      <c r="B9" s="4">
        <v>91.0</v>
      </c>
      <c r="C9" s="5">
        <f t="shared" ref="C9:K9" si="4">(1-C$3)*C8+C$3*$B8</f>
        <v>77.8444</v>
      </c>
      <c r="D9" s="14">
        <f t="shared" si="4"/>
        <v>71.1904</v>
      </c>
      <c r="E9" s="14">
        <f t="shared" si="4"/>
        <v>67.2364</v>
      </c>
      <c r="F9" s="14">
        <f t="shared" si="4"/>
        <v>65.2864</v>
      </c>
      <c r="G9" s="14">
        <f t="shared" si="4"/>
        <v>64.75</v>
      </c>
      <c r="H9" s="14">
        <f t="shared" si="4"/>
        <v>65.1424</v>
      </c>
      <c r="I9" s="14">
        <f t="shared" si="4"/>
        <v>66.0844</v>
      </c>
      <c r="J9" s="14">
        <f t="shared" si="4"/>
        <v>67.3024</v>
      </c>
      <c r="K9" s="14">
        <f t="shared" si="4"/>
        <v>68.6284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7.0</v>
      </c>
      <c r="B10" s="4">
        <v>54.0</v>
      </c>
      <c r="C10" s="5">
        <f t="shared" ref="C10:K10" si="5">(1-C$3)*C9+C$3*$B9</f>
        <v>79.15996</v>
      </c>
      <c r="D10" s="14">
        <f t="shared" si="5"/>
        <v>75.15232</v>
      </c>
      <c r="E10" s="14">
        <f t="shared" si="5"/>
        <v>74.36548</v>
      </c>
      <c r="F10" s="14">
        <f t="shared" si="5"/>
        <v>75.57184</v>
      </c>
      <c r="G10" s="14">
        <f t="shared" si="5"/>
        <v>77.875</v>
      </c>
      <c r="H10" s="14">
        <f t="shared" si="5"/>
        <v>80.65696</v>
      </c>
      <c r="I10" s="14">
        <f t="shared" si="5"/>
        <v>83.52532</v>
      </c>
      <c r="J10" s="14">
        <f t="shared" si="5"/>
        <v>86.26048</v>
      </c>
      <c r="K10" s="14">
        <f t="shared" si="5"/>
        <v>88.76284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8.0</v>
      </c>
      <c r="B11" s="4">
        <v>60.0</v>
      </c>
      <c r="C11" s="5">
        <f t="shared" ref="C11:K11" si="6">(1-C$3)*C10+C$3*$B10</f>
        <v>76.643964</v>
      </c>
      <c r="D11" s="14">
        <f t="shared" si="6"/>
        <v>70.921856</v>
      </c>
      <c r="E11" s="14">
        <f t="shared" si="6"/>
        <v>68.255836</v>
      </c>
      <c r="F11" s="14">
        <f t="shared" si="6"/>
        <v>66.943104</v>
      </c>
      <c r="G11" s="14">
        <f t="shared" si="6"/>
        <v>65.9375</v>
      </c>
      <c r="H11" s="14">
        <f t="shared" si="6"/>
        <v>64.662784</v>
      </c>
      <c r="I11" s="14">
        <f t="shared" si="6"/>
        <v>62.857596</v>
      </c>
      <c r="J11" s="14">
        <f t="shared" si="6"/>
        <v>60.452096</v>
      </c>
      <c r="K11" s="14">
        <f t="shared" si="6"/>
        <v>57.476284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9.0</v>
      </c>
      <c r="B12" s="4">
        <v>48.0</v>
      </c>
      <c r="C12" s="5">
        <f t="shared" ref="C12:K12" si="7">(1-C$3)*C11+C$3*$B11</f>
        <v>74.9795676</v>
      </c>
      <c r="D12" s="14">
        <f t="shared" si="7"/>
        <v>68.7374848</v>
      </c>
      <c r="E12" s="14">
        <f t="shared" si="7"/>
        <v>65.7790852</v>
      </c>
      <c r="F12" s="14">
        <f t="shared" si="7"/>
        <v>64.1658624</v>
      </c>
      <c r="G12" s="14">
        <f t="shared" si="7"/>
        <v>62.96875</v>
      </c>
      <c r="H12" s="14">
        <f t="shared" si="7"/>
        <v>61.8651136</v>
      </c>
      <c r="I12" s="14">
        <f t="shared" si="7"/>
        <v>60.8572788</v>
      </c>
      <c r="J12" s="14">
        <f t="shared" si="7"/>
        <v>60.0904192</v>
      </c>
      <c r="K12" s="14">
        <f t="shared" si="7"/>
        <v>59.7476284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10.0</v>
      </c>
      <c r="B13" s="4">
        <v>35.0</v>
      </c>
      <c r="C13" s="5">
        <f t="shared" ref="C13:K13" si="8">(1-C$3)*C12+C$3*$B12</f>
        <v>72.28161084</v>
      </c>
      <c r="D13" s="14">
        <f t="shared" si="8"/>
        <v>64.58998784</v>
      </c>
      <c r="E13" s="14">
        <f t="shared" si="8"/>
        <v>60.44535964</v>
      </c>
      <c r="F13" s="14">
        <f t="shared" si="8"/>
        <v>57.69951744</v>
      </c>
      <c r="G13" s="14">
        <f t="shared" si="8"/>
        <v>55.484375</v>
      </c>
      <c r="H13" s="14">
        <f t="shared" si="8"/>
        <v>53.54604544</v>
      </c>
      <c r="I13" s="14">
        <f t="shared" si="8"/>
        <v>51.85718364</v>
      </c>
      <c r="J13" s="14">
        <f t="shared" si="8"/>
        <v>50.41808384</v>
      </c>
      <c r="K13" s="14">
        <f t="shared" si="8"/>
        <v>49.17476284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11.0</v>
      </c>
      <c r="B14" s="4">
        <v>49.0</v>
      </c>
      <c r="C14" s="5">
        <f t="shared" ref="C14:K14" si="9">(1-C$3)*C13+C$3*$B13</f>
        <v>68.55344976</v>
      </c>
      <c r="D14" s="14">
        <f t="shared" si="9"/>
        <v>58.67199027</v>
      </c>
      <c r="E14" s="14">
        <f t="shared" si="9"/>
        <v>52.81175175</v>
      </c>
      <c r="F14" s="14">
        <f t="shared" si="9"/>
        <v>48.61971046</v>
      </c>
      <c r="G14" s="14">
        <f t="shared" si="9"/>
        <v>45.2421875</v>
      </c>
      <c r="H14" s="14">
        <f t="shared" si="9"/>
        <v>42.41841818</v>
      </c>
      <c r="I14" s="14">
        <f t="shared" si="9"/>
        <v>40.05715509</v>
      </c>
      <c r="J14" s="14">
        <f t="shared" si="9"/>
        <v>38.08361677</v>
      </c>
      <c r="K14" s="14">
        <f t="shared" si="9"/>
        <v>36.41747628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12.0</v>
      </c>
      <c r="B15" s="4">
        <v>44.0</v>
      </c>
      <c r="C15" s="5">
        <f t="shared" ref="C15:K15" si="10">(1-C$3)*C14+C$3*$B14</f>
        <v>66.59810478</v>
      </c>
      <c r="D15" s="14">
        <f t="shared" si="10"/>
        <v>56.73759222</v>
      </c>
      <c r="E15" s="14">
        <f t="shared" si="10"/>
        <v>51.66822622</v>
      </c>
      <c r="F15" s="14">
        <f t="shared" si="10"/>
        <v>48.77182628</v>
      </c>
      <c r="G15" s="14">
        <f t="shared" si="10"/>
        <v>47.12109375</v>
      </c>
      <c r="H15" s="14">
        <f t="shared" si="10"/>
        <v>46.36736727</v>
      </c>
      <c r="I15" s="14">
        <f t="shared" si="10"/>
        <v>46.31714653</v>
      </c>
      <c r="J15" s="14">
        <f t="shared" si="10"/>
        <v>46.81672335</v>
      </c>
      <c r="K15" s="14">
        <f t="shared" si="10"/>
        <v>47.74174763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13.0</v>
      </c>
      <c r="B16" s="4">
        <v>61.0</v>
      </c>
      <c r="C16" s="5">
        <f t="shared" ref="C16:K16" si="11">(1-C$3)*C15+C$3*$B15</f>
        <v>64.3382943</v>
      </c>
      <c r="D16" s="14">
        <f t="shared" si="11"/>
        <v>54.19007377</v>
      </c>
      <c r="E16" s="14">
        <f t="shared" si="11"/>
        <v>49.36775836</v>
      </c>
      <c r="F16" s="14">
        <f t="shared" si="11"/>
        <v>46.86309577</v>
      </c>
      <c r="G16" s="14">
        <f t="shared" si="11"/>
        <v>45.56054688</v>
      </c>
      <c r="H16" s="14">
        <f t="shared" si="11"/>
        <v>44.94694691</v>
      </c>
      <c r="I16" s="14">
        <f t="shared" si="11"/>
        <v>44.69514396</v>
      </c>
      <c r="J16" s="14">
        <f t="shared" si="11"/>
        <v>44.56334467</v>
      </c>
      <c r="K16" s="14">
        <f t="shared" si="11"/>
        <v>44.37417476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14.0</v>
      </c>
      <c r="B17" s="4">
        <v>68.0</v>
      </c>
      <c r="C17" s="5">
        <f t="shared" ref="C17:K17" si="12">(1-C$3)*C16+C$3*$B16</f>
        <v>64.00446487</v>
      </c>
      <c r="D17" s="14">
        <f t="shared" si="12"/>
        <v>55.55205902</v>
      </c>
      <c r="E17" s="14">
        <f t="shared" si="12"/>
        <v>52.85743085</v>
      </c>
      <c r="F17" s="14">
        <f t="shared" si="12"/>
        <v>52.51785746</v>
      </c>
      <c r="G17" s="14">
        <f t="shared" si="12"/>
        <v>53.28027344</v>
      </c>
      <c r="H17" s="14">
        <f t="shared" si="12"/>
        <v>54.57877876</v>
      </c>
      <c r="I17" s="14">
        <f t="shared" si="12"/>
        <v>56.10854319</v>
      </c>
      <c r="J17" s="14">
        <f t="shared" si="12"/>
        <v>57.71266893</v>
      </c>
      <c r="K17" s="14">
        <f t="shared" si="12"/>
        <v>59.33741748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15.0</v>
      </c>
      <c r="B18" s="4">
        <v>82.0</v>
      </c>
      <c r="C18" s="5">
        <f t="shared" ref="C18:K18" si="13">(1-C$3)*C17+C$3*$B17</f>
        <v>64.40401838</v>
      </c>
      <c r="D18" s="14">
        <f t="shared" si="13"/>
        <v>58.04164722</v>
      </c>
      <c r="E18" s="14">
        <f t="shared" si="13"/>
        <v>57.40020159</v>
      </c>
      <c r="F18" s="14">
        <f t="shared" si="13"/>
        <v>58.71071448</v>
      </c>
      <c r="G18" s="14">
        <f t="shared" si="13"/>
        <v>60.64013672</v>
      </c>
      <c r="H18" s="14">
        <f t="shared" si="13"/>
        <v>62.63151151</v>
      </c>
      <c r="I18" s="14">
        <f t="shared" si="13"/>
        <v>64.43256296</v>
      </c>
      <c r="J18" s="14">
        <f t="shared" si="13"/>
        <v>65.94253379</v>
      </c>
      <c r="K18" s="14">
        <f t="shared" si="13"/>
        <v>67.13374175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16.0</v>
      </c>
      <c r="B19" s="4">
        <v>71.0</v>
      </c>
      <c r="C19" s="5">
        <f t="shared" ref="C19:K19" si="14">(1-C$3)*C18+C$3*$B18</f>
        <v>66.16361655</v>
      </c>
      <c r="D19" s="14">
        <f t="shared" si="14"/>
        <v>62.83331777</v>
      </c>
      <c r="E19" s="14">
        <f t="shared" si="14"/>
        <v>64.78014112</v>
      </c>
      <c r="F19" s="14">
        <f t="shared" si="14"/>
        <v>68.02642869</v>
      </c>
      <c r="G19" s="14">
        <f t="shared" si="14"/>
        <v>71.32006836</v>
      </c>
      <c r="H19" s="14">
        <f t="shared" si="14"/>
        <v>74.2526046</v>
      </c>
      <c r="I19" s="14">
        <f t="shared" si="14"/>
        <v>76.72976889</v>
      </c>
      <c r="J19" s="14">
        <f t="shared" si="14"/>
        <v>78.78850676</v>
      </c>
      <c r="K19" s="14">
        <f t="shared" si="14"/>
        <v>80.51337417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17.0</v>
      </c>
      <c r="B20" s="4">
        <v>50.0</v>
      </c>
      <c r="C20" s="5">
        <f t="shared" ref="C20:K20" si="15">(1-C$3)*C19+C$3*$B19</f>
        <v>66.64725489</v>
      </c>
      <c r="D20" s="14">
        <f t="shared" si="15"/>
        <v>64.46665422</v>
      </c>
      <c r="E20" s="14">
        <f t="shared" si="15"/>
        <v>66.64609878</v>
      </c>
      <c r="F20" s="14">
        <f t="shared" si="15"/>
        <v>69.21585721</v>
      </c>
      <c r="G20" s="14">
        <f t="shared" si="15"/>
        <v>71.16003418</v>
      </c>
      <c r="H20" s="14">
        <f t="shared" si="15"/>
        <v>72.30104184</v>
      </c>
      <c r="I20" s="14">
        <f t="shared" si="15"/>
        <v>72.71893067</v>
      </c>
      <c r="J20" s="14">
        <f t="shared" si="15"/>
        <v>72.55770135</v>
      </c>
      <c r="K20" s="14">
        <f t="shared" si="15"/>
        <v>71.95133742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18.0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C1:K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20.43"/>
    <col customWidth="1" min="4" max="26" width="8.71"/>
  </cols>
  <sheetData>
    <row r="1" ht="12.75" customHeight="1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1" t="s">
        <v>20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1</v>
      </c>
      <c r="B3" s="3" t="s">
        <v>2</v>
      </c>
      <c r="C3" s="3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1.0</v>
      </c>
      <c r="B4" s="4">
        <v>88.0</v>
      </c>
      <c r="C4" s="9" t="e">
        <v>#N/A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2.0</v>
      </c>
      <c r="B5" s="4">
        <v>44.0</v>
      </c>
      <c r="C5" s="9">
        <f>B4</f>
        <v>88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3.0</v>
      </c>
      <c r="B6" s="4">
        <v>60.0</v>
      </c>
      <c r="C6" s="9">
        <f t="shared" ref="C6:C20" si="1">0.9*B5+0.1*C5</f>
        <v>48.4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4.0</v>
      </c>
      <c r="B7" s="4">
        <v>56.0</v>
      </c>
      <c r="C7" s="9">
        <f t="shared" si="1"/>
        <v>58.84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5.0</v>
      </c>
      <c r="B8" s="4">
        <v>70.0</v>
      </c>
      <c r="C8" s="9">
        <f t="shared" si="1"/>
        <v>56.284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6.0</v>
      </c>
      <c r="B9" s="4">
        <v>91.0</v>
      </c>
      <c r="C9" s="9">
        <f t="shared" si="1"/>
        <v>68.6284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7.0</v>
      </c>
      <c r="B10" s="4">
        <v>54.0</v>
      </c>
      <c r="C10" s="9">
        <f t="shared" si="1"/>
        <v>88.76284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8.0</v>
      </c>
      <c r="B11" s="4">
        <v>60.0</v>
      </c>
      <c r="C11" s="9">
        <f t="shared" si="1"/>
        <v>57.476284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9.0</v>
      </c>
      <c r="B12" s="4">
        <v>48.0</v>
      </c>
      <c r="C12" s="9">
        <f t="shared" si="1"/>
        <v>59.7476284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10.0</v>
      </c>
      <c r="B13" s="4">
        <v>35.0</v>
      </c>
      <c r="C13" s="9">
        <f t="shared" si="1"/>
        <v>49.17476284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11.0</v>
      </c>
      <c r="B14" s="4">
        <v>49.0</v>
      </c>
      <c r="C14" s="9">
        <f t="shared" si="1"/>
        <v>36.41747628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12.0</v>
      </c>
      <c r="B15" s="4">
        <v>44.0</v>
      </c>
      <c r="C15" s="9">
        <f t="shared" si="1"/>
        <v>47.74174763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13.0</v>
      </c>
      <c r="B16" s="4">
        <v>61.0</v>
      </c>
      <c r="C16" s="9">
        <f t="shared" si="1"/>
        <v>44.37417476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14.0</v>
      </c>
      <c r="B17" s="4">
        <v>68.0</v>
      </c>
      <c r="C17" s="9">
        <f t="shared" si="1"/>
        <v>59.33741748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15.0</v>
      </c>
      <c r="B18" s="4">
        <v>82.0</v>
      </c>
      <c r="C18" s="9">
        <f t="shared" si="1"/>
        <v>67.13374175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16.0</v>
      </c>
      <c r="B19" s="4">
        <v>71.0</v>
      </c>
      <c r="C19" s="9">
        <f t="shared" si="1"/>
        <v>80.51337417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17.0</v>
      </c>
      <c r="B20" s="4">
        <v>50.0</v>
      </c>
      <c r="C20" s="9">
        <f t="shared" si="1"/>
        <v>71.95133742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18.0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14" width="9.29"/>
    <col customWidth="1" min="15" max="15" width="12.0"/>
    <col customWidth="1" min="16" max="26" width="8.86"/>
  </cols>
  <sheetData>
    <row r="1" ht="12.75" customHeight="1">
      <c r="A1" s="1" t="s">
        <v>21</v>
      </c>
    </row>
    <row r="2" ht="12.75" customHeight="1"/>
    <row r="3" ht="12.75" customHeight="1">
      <c r="A3" s="15" t="s">
        <v>22</v>
      </c>
      <c r="B3" s="15" t="s">
        <v>23</v>
      </c>
      <c r="C3" s="15" t="s">
        <v>24</v>
      </c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32</v>
      </c>
      <c r="L3" s="15" t="s">
        <v>33</v>
      </c>
      <c r="M3" s="15" t="s">
        <v>34</v>
      </c>
      <c r="N3" s="15" t="s">
        <v>35</v>
      </c>
      <c r="O3" s="15" t="s">
        <v>36</v>
      </c>
    </row>
    <row r="4" ht="12.75" customHeight="1">
      <c r="A4" s="9" t="s">
        <v>37</v>
      </c>
      <c r="B4" s="9">
        <v>244.0</v>
      </c>
      <c r="C4" s="9">
        <v>1.0</v>
      </c>
      <c r="D4" s="9">
        <f t="shared" ref="D4:N4" si="1">IF($A4=D$3,1,0)</f>
        <v>0</v>
      </c>
      <c r="E4" s="9">
        <f t="shared" si="1"/>
        <v>0</v>
      </c>
      <c r="F4" s="9">
        <f t="shared" si="1"/>
        <v>0</v>
      </c>
      <c r="G4" s="9">
        <f t="shared" si="1"/>
        <v>0</v>
      </c>
      <c r="H4" s="9">
        <f t="shared" si="1"/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0</v>
      </c>
      <c r="N4" s="9">
        <f t="shared" si="1"/>
        <v>0</v>
      </c>
      <c r="O4" s="9">
        <v>967.0</v>
      </c>
    </row>
    <row r="5" ht="12.75" customHeight="1">
      <c r="A5" s="9" t="s">
        <v>25</v>
      </c>
      <c r="B5" s="9">
        <v>228.0</v>
      </c>
      <c r="C5" s="9">
        <v>2.0</v>
      </c>
      <c r="D5" s="9">
        <f t="shared" ref="D5:N5" si="2">IF($A5=D$3,1,0)</f>
        <v>1</v>
      </c>
      <c r="E5" s="9">
        <f t="shared" si="2"/>
        <v>0</v>
      </c>
      <c r="F5" s="9">
        <f t="shared" si="2"/>
        <v>0</v>
      </c>
      <c r="G5" s="9">
        <f t="shared" si="2"/>
        <v>0</v>
      </c>
      <c r="H5" s="9">
        <f t="shared" si="2"/>
        <v>0</v>
      </c>
      <c r="I5" s="9">
        <f t="shared" si="2"/>
        <v>0</v>
      </c>
      <c r="J5" s="9">
        <f t="shared" si="2"/>
        <v>0</v>
      </c>
      <c r="K5" s="9">
        <f t="shared" si="2"/>
        <v>0</v>
      </c>
      <c r="L5" s="9">
        <f t="shared" si="2"/>
        <v>0</v>
      </c>
      <c r="M5" s="9">
        <f t="shared" si="2"/>
        <v>0</v>
      </c>
      <c r="N5" s="9">
        <f t="shared" si="2"/>
        <v>0</v>
      </c>
      <c r="O5" s="9">
        <v>795.0</v>
      </c>
    </row>
    <row r="6" ht="12.75" customHeight="1">
      <c r="A6" s="9" t="s">
        <v>26</v>
      </c>
      <c r="B6" s="9">
        <v>153.0</v>
      </c>
      <c r="C6" s="9">
        <v>3.0</v>
      </c>
      <c r="D6" s="9">
        <f t="shared" ref="D6:N6" si="3">IF($A6=D$3,1,0)</f>
        <v>0</v>
      </c>
      <c r="E6" s="9">
        <f t="shared" si="3"/>
        <v>1</v>
      </c>
      <c r="F6" s="9">
        <f t="shared" si="3"/>
        <v>0</v>
      </c>
      <c r="G6" s="9">
        <f t="shared" si="3"/>
        <v>0</v>
      </c>
      <c r="H6" s="9">
        <f t="shared" si="3"/>
        <v>0</v>
      </c>
      <c r="I6" s="9">
        <f t="shared" si="3"/>
        <v>0</v>
      </c>
      <c r="J6" s="9">
        <f t="shared" si="3"/>
        <v>0</v>
      </c>
      <c r="K6" s="9">
        <f t="shared" si="3"/>
        <v>0</v>
      </c>
      <c r="L6" s="9">
        <f t="shared" si="3"/>
        <v>0</v>
      </c>
      <c r="M6" s="9">
        <f t="shared" si="3"/>
        <v>0</v>
      </c>
      <c r="N6" s="9">
        <f t="shared" si="3"/>
        <v>0</v>
      </c>
      <c r="O6" s="9">
        <v>820.0</v>
      </c>
    </row>
    <row r="7" ht="12.75" customHeight="1">
      <c r="A7" s="9" t="s">
        <v>27</v>
      </c>
      <c r="B7" s="9">
        <v>140.0</v>
      </c>
      <c r="C7" s="9">
        <v>4.0</v>
      </c>
      <c r="D7" s="9">
        <f t="shared" ref="D7:N7" si="4">IF($A7=D$3,1,0)</f>
        <v>0</v>
      </c>
      <c r="E7" s="9">
        <f t="shared" si="4"/>
        <v>0</v>
      </c>
      <c r="F7" s="9">
        <f t="shared" si="4"/>
        <v>1</v>
      </c>
      <c r="G7" s="9">
        <f t="shared" si="4"/>
        <v>0</v>
      </c>
      <c r="H7" s="9">
        <f t="shared" si="4"/>
        <v>0</v>
      </c>
      <c r="I7" s="9">
        <f t="shared" si="4"/>
        <v>0</v>
      </c>
      <c r="J7" s="9">
        <f t="shared" si="4"/>
        <v>0</v>
      </c>
      <c r="K7" s="9">
        <f t="shared" si="4"/>
        <v>0</v>
      </c>
      <c r="L7" s="9">
        <f t="shared" si="4"/>
        <v>0</v>
      </c>
      <c r="M7" s="9">
        <f t="shared" si="4"/>
        <v>0</v>
      </c>
      <c r="N7" s="9">
        <f t="shared" si="4"/>
        <v>0</v>
      </c>
      <c r="O7" s="9">
        <v>672.0</v>
      </c>
    </row>
    <row r="8" ht="12.75" customHeight="1">
      <c r="A8" s="9" t="s">
        <v>28</v>
      </c>
      <c r="B8" s="9">
        <v>55.0</v>
      </c>
      <c r="C8" s="9">
        <v>5.0</v>
      </c>
      <c r="D8" s="9">
        <f t="shared" ref="D8:N8" si="5">IF($A8=D$3,1,0)</f>
        <v>0</v>
      </c>
      <c r="E8" s="9">
        <f t="shared" si="5"/>
        <v>0</v>
      </c>
      <c r="F8" s="9">
        <f t="shared" si="5"/>
        <v>0</v>
      </c>
      <c r="G8" s="9">
        <f t="shared" si="5"/>
        <v>1</v>
      </c>
      <c r="H8" s="9">
        <f t="shared" si="5"/>
        <v>0</v>
      </c>
      <c r="I8" s="9">
        <f t="shared" si="5"/>
        <v>0</v>
      </c>
      <c r="J8" s="9">
        <f t="shared" si="5"/>
        <v>0</v>
      </c>
      <c r="K8" s="9">
        <f t="shared" si="5"/>
        <v>0</v>
      </c>
      <c r="L8" s="9">
        <f t="shared" si="5"/>
        <v>0</v>
      </c>
      <c r="M8" s="9">
        <f t="shared" si="5"/>
        <v>0</v>
      </c>
      <c r="N8" s="9">
        <f t="shared" si="5"/>
        <v>0</v>
      </c>
      <c r="O8" s="9">
        <v>722.0</v>
      </c>
    </row>
    <row r="9" ht="12.75" customHeight="1">
      <c r="A9" s="9" t="s">
        <v>29</v>
      </c>
      <c r="B9" s="9">
        <v>34.0</v>
      </c>
      <c r="C9" s="9">
        <v>6.0</v>
      </c>
      <c r="D9" s="9">
        <f t="shared" ref="D9:N9" si="6">IF($A9=D$3,1,0)</f>
        <v>0</v>
      </c>
      <c r="E9" s="9">
        <f t="shared" si="6"/>
        <v>0</v>
      </c>
      <c r="F9" s="9">
        <f t="shared" si="6"/>
        <v>0</v>
      </c>
      <c r="G9" s="9">
        <f t="shared" si="6"/>
        <v>0</v>
      </c>
      <c r="H9" s="9">
        <f t="shared" si="6"/>
        <v>1</v>
      </c>
      <c r="I9" s="9">
        <f t="shared" si="6"/>
        <v>0</v>
      </c>
      <c r="J9" s="9">
        <f t="shared" si="6"/>
        <v>0</v>
      </c>
      <c r="K9" s="9">
        <f t="shared" si="6"/>
        <v>0</v>
      </c>
      <c r="L9" s="9">
        <f t="shared" si="6"/>
        <v>0</v>
      </c>
      <c r="M9" s="9">
        <f t="shared" si="6"/>
        <v>0</v>
      </c>
      <c r="N9" s="9">
        <f t="shared" si="6"/>
        <v>0</v>
      </c>
      <c r="O9" s="9">
        <v>820.0</v>
      </c>
    </row>
    <row r="10" ht="12.75" customHeight="1">
      <c r="A10" s="9" t="s">
        <v>30</v>
      </c>
      <c r="B10" s="9">
        <v>30.0</v>
      </c>
      <c r="C10" s="9">
        <v>7.0</v>
      </c>
      <c r="D10" s="9">
        <f t="shared" ref="D10:N10" si="7">IF($A10=D$3,1,0)</f>
        <v>0</v>
      </c>
      <c r="E10" s="9">
        <f t="shared" si="7"/>
        <v>0</v>
      </c>
      <c r="F10" s="9">
        <f t="shared" si="7"/>
        <v>0</v>
      </c>
      <c r="G10" s="9">
        <f t="shared" si="7"/>
        <v>0</v>
      </c>
      <c r="H10" s="9">
        <f t="shared" si="7"/>
        <v>0</v>
      </c>
      <c r="I10" s="9">
        <f t="shared" si="7"/>
        <v>1</v>
      </c>
      <c r="J10" s="9">
        <f t="shared" si="7"/>
        <v>0</v>
      </c>
      <c r="K10" s="9">
        <f t="shared" si="7"/>
        <v>0</v>
      </c>
      <c r="L10" s="9">
        <f t="shared" si="7"/>
        <v>0</v>
      </c>
      <c r="M10" s="9">
        <f t="shared" si="7"/>
        <v>0</v>
      </c>
      <c r="N10" s="9">
        <f t="shared" si="7"/>
        <v>0</v>
      </c>
      <c r="O10" s="9">
        <v>1326.0</v>
      </c>
    </row>
    <row r="11" ht="12.75" customHeight="1">
      <c r="A11" s="9" t="s">
        <v>31</v>
      </c>
      <c r="B11" s="9">
        <v>28.0</v>
      </c>
      <c r="C11" s="9">
        <v>8.0</v>
      </c>
      <c r="D11" s="9">
        <f t="shared" ref="D11:N11" si="8">IF($A11=D$3,1,0)</f>
        <v>0</v>
      </c>
      <c r="E11" s="9">
        <f t="shared" si="8"/>
        <v>0</v>
      </c>
      <c r="F11" s="9">
        <f t="shared" si="8"/>
        <v>0</v>
      </c>
      <c r="G11" s="9">
        <f t="shared" si="8"/>
        <v>0</v>
      </c>
      <c r="H11" s="9">
        <f t="shared" si="8"/>
        <v>0</v>
      </c>
      <c r="I11" s="9">
        <f t="shared" si="8"/>
        <v>0</v>
      </c>
      <c r="J11" s="9">
        <f t="shared" si="8"/>
        <v>1</v>
      </c>
      <c r="K11" s="9">
        <f t="shared" si="8"/>
        <v>0</v>
      </c>
      <c r="L11" s="9">
        <f t="shared" si="8"/>
        <v>0</v>
      </c>
      <c r="M11" s="9">
        <f t="shared" si="8"/>
        <v>0</v>
      </c>
      <c r="N11" s="9">
        <f t="shared" si="8"/>
        <v>0</v>
      </c>
      <c r="O11" s="9">
        <v>1262.0</v>
      </c>
    </row>
    <row r="12" ht="12.75" customHeight="1">
      <c r="A12" s="9" t="s">
        <v>32</v>
      </c>
      <c r="B12" s="9">
        <v>29.0</v>
      </c>
      <c r="C12" s="9">
        <v>9.0</v>
      </c>
      <c r="D12" s="9">
        <f t="shared" ref="D12:N12" si="9">IF($A12=D$3,1,0)</f>
        <v>0</v>
      </c>
      <c r="E12" s="9">
        <f t="shared" si="9"/>
        <v>0</v>
      </c>
      <c r="F12" s="9">
        <f t="shared" si="9"/>
        <v>0</v>
      </c>
      <c r="G12" s="9">
        <f t="shared" si="9"/>
        <v>0</v>
      </c>
      <c r="H12" s="9">
        <f t="shared" si="9"/>
        <v>0</v>
      </c>
      <c r="I12" s="9">
        <f t="shared" si="9"/>
        <v>0</v>
      </c>
      <c r="J12" s="9">
        <f t="shared" si="9"/>
        <v>0</v>
      </c>
      <c r="K12" s="9">
        <f t="shared" si="9"/>
        <v>1</v>
      </c>
      <c r="L12" s="9">
        <f t="shared" si="9"/>
        <v>0</v>
      </c>
      <c r="M12" s="9">
        <f t="shared" si="9"/>
        <v>0</v>
      </c>
      <c r="N12" s="9">
        <f t="shared" si="9"/>
        <v>0</v>
      </c>
      <c r="O12" s="9">
        <v>1126.0</v>
      </c>
    </row>
    <row r="13" ht="12.75" customHeight="1">
      <c r="A13" s="9" t="s">
        <v>33</v>
      </c>
      <c r="B13" s="9">
        <v>41.0</v>
      </c>
      <c r="C13" s="9">
        <v>10.0</v>
      </c>
      <c r="D13" s="9">
        <f t="shared" ref="D13:N13" si="10">IF($A13=D$3,1,0)</f>
        <v>0</v>
      </c>
      <c r="E13" s="9">
        <f t="shared" si="10"/>
        <v>0</v>
      </c>
      <c r="F13" s="9">
        <f t="shared" si="10"/>
        <v>0</v>
      </c>
      <c r="G13" s="9">
        <f t="shared" si="10"/>
        <v>0</v>
      </c>
      <c r="H13" s="9">
        <f t="shared" si="10"/>
        <v>0</v>
      </c>
      <c r="I13" s="9">
        <f t="shared" si="10"/>
        <v>0</v>
      </c>
      <c r="J13" s="9">
        <f t="shared" si="10"/>
        <v>0</v>
      </c>
      <c r="K13" s="9">
        <f t="shared" si="10"/>
        <v>0</v>
      </c>
      <c r="L13" s="9">
        <f t="shared" si="10"/>
        <v>1</v>
      </c>
      <c r="M13" s="9">
        <f t="shared" si="10"/>
        <v>0</v>
      </c>
      <c r="N13" s="9">
        <f t="shared" si="10"/>
        <v>0</v>
      </c>
      <c r="O13" s="9">
        <v>814.0</v>
      </c>
    </row>
    <row r="14" ht="12.75" customHeight="1">
      <c r="A14" s="9" t="s">
        <v>34</v>
      </c>
      <c r="B14" s="9">
        <v>88.0</v>
      </c>
      <c r="C14" s="9">
        <v>11.0</v>
      </c>
      <c r="D14" s="9">
        <f t="shared" ref="D14:N14" si="11">IF($A14=D$3,1,0)</f>
        <v>0</v>
      </c>
      <c r="E14" s="9">
        <f t="shared" si="11"/>
        <v>0</v>
      </c>
      <c r="F14" s="9">
        <f t="shared" si="11"/>
        <v>0</v>
      </c>
      <c r="G14" s="9">
        <f t="shared" si="11"/>
        <v>0</v>
      </c>
      <c r="H14" s="9">
        <f t="shared" si="11"/>
        <v>0</v>
      </c>
      <c r="I14" s="9">
        <f t="shared" si="11"/>
        <v>0</v>
      </c>
      <c r="J14" s="9">
        <f t="shared" si="11"/>
        <v>0</v>
      </c>
      <c r="K14" s="9">
        <f t="shared" si="11"/>
        <v>0</v>
      </c>
      <c r="L14" s="9">
        <f t="shared" si="11"/>
        <v>0</v>
      </c>
      <c r="M14" s="9">
        <f t="shared" si="11"/>
        <v>1</v>
      </c>
      <c r="N14" s="9">
        <f t="shared" si="11"/>
        <v>0</v>
      </c>
      <c r="O14" s="9">
        <v>821.0</v>
      </c>
    </row>
    <row r="15" ht="12.75" customHeight="1">
      <c r="A15" s="9" t="s">
        <v>35</v>
      </c>
      <c r="B15" s="9">
        <v>199.0</v>
      </c>
      <c r="C15" s="9">
        <v>12.0</v>
      </c>
      <c r="D15" s="9">
        <f t="shared" ref="D15:N15" si="12">IF($A15=D$3,1,0)</f>
        <v>0</v>
      </c>
      <c r="E15" s="9">
        <f t="shared" si="12"/>
        <v>0</v>
      </c>
      <c r="F15" s="9">
        <f t="shared" si="12"/>
        <v>0</v>
      </c>
      <c r="G15" s="9">
        <f t="shared" si="12"/>
        <v>0</v>
      </c>
      <c r="H15" s="9">
        <f t="shared" si="12"/>
        <v>0</v>
      </c>
      <c r="I15" s="9">
        <f t="shared" si="12"/>
        <v>0</v>
      </c>
      <c r="J15" s="9">
        <f t="shared" si="12"/>
        <v>0</v>
      </c>
      <c r="K15" s="9">
        <f t="shared" si="12"/>
        <v>0</v>
      </c>
      <c r="L15" s="9">
        <f t="shared" si="12"/>
        <v>0</v>
      </c>
      <c r="M15" s="9">
        <f t="shared" si="12"/>
        <v>0</v>
      </c>
      <c r="N15" s="9">
        <f t="shared" si="12"/>
        <v>1</v>
      </c>
      <c r="O15" s="9">
        <v>918.0</v>
      </c>
    </row>
    <row r="16" ht="12.75" customHeight="1">
      <c r="A16" s="9" t="s">
        <v>37</v>
      </c>
      <c r="B16" s="9">
        <v>230.0</v>
      </c>
      <c r="C16" s="9">
        <v>13.0</v>
      </c>
      <c r="D16" s="9">
        <f t="shared" ref="D16:N16" si="13">IF($A16=D$3,1,0)</f>
        <v>0</v>
      </c>
      <c r="E16" s="9">
        <f t="shared" si="13"/>
        <v>0</v>
      </c>
      <c r="F16" s="9">
        <f t="shared" si="13"/>
        <v>0</v>
      </c>
      <c r="G16" s="9">
        <f t="shared" si="13"/>
        <v>0</v>
      </c>
      <c r="H16" s="9">
        <f t="shared" si="13"/>
        <v>0</v>
      </c>
      <c r="I16" s="9">
        <f t="shared" si="13"/>
        <v>0</v>
      </c>
      <c r="J16" s="9">
        <f t="shared" si="13"/>
        <v>0</v>
      </c>
      <c r="K16" s="9">
        <f t="shared" si="13"/>
        <v>0</v>
      </c>
      <c r="L16" s="9">
        <f t="shared" si="13"/>
        <v>0</v>
      </c>
      <c r="M16" s="9">
        <f t="shared" si="13"/>
        <v>0</v>
      </c>
      <c r="N16" s="9">
        <f t="shared" si="13"/>
        <v>0</v>
      </c>
      <c r="O16" s="9">
        <v>950.0</v>
      </c>
    </row>
    <row r="17" ht="12.75" customHeight="1">
      <c r="A17" s="9" t="s">
        <v>25</v>
      </c>
      <c r="B17" s="9">
        <v>245.0</v>
      </c>
      <c r="C17" s="9">
        <v>14.0</v>
      </c>
      <c r="D17" s="9">
        <f t="shared" ref="D17:N17" si="14">IF($A17=D$3,1,0)</f>
        <v>1</v>
      </c>
      <c r="E17" s="9">
        <f t="shared" si="14"/>
        <v>0</v>
      </c>
      <c r="F17" s="9">
        <f t="shared" si="14"/>
        <v>0</v>
      </c>
      <c r="G17" s="9">
        <f t="shared" si="14"/>
        <v>0</v>
      </c>
      <c r="H17" s="9">
        <f t="shared" si="14"/>
        <v>0</v>
      </c>
      <c r="I17" s="9">
        <f t="shared" si="14"/>
        <v>0</v>
      </c>
      <c r="J17" s="9">
        <f t="shared" si="14"/>
        <v>0</v>
      </c>
      <c r="K17" s="9">
        <f t="shared" si="14"/>
        <v>0</v>
      </c>
      <c r="L17" s="9">
        <f t="shared" si="14"/>
        <v>0</v>
      </c>
      <c r="M17" s="9">
        <f t="shared" si="14"/>
        <v>0</v>
      </c>
      <c r="N17" s="9">
        <f t="shared" si="14"/>
        <v>0</v>
      </c>
      <c r="O17" s="9">
        <v>878.0</v>
      </c>
    </row>
    <row r="18" ht="12.75" customHeight="1">
      <c r="A18" s="9" t="s">
        <v>26</v>
      </c>
      <c r="B18" s="9">
        <v>247.0</v>
      </c>
      <c r="C18" s="9">
        <v>15.0</v>
      </c>
      <c r="D18" s="9">
        <f t="shared" ref="D18:N18" si="15">IF($A18=D$3,1,0)</f>
        <v>0</v>
      </c>
      <c r="E18" s="9">
        <f t="shared" si="15"/>
        <v>1</v>
      </c>
      <c r="F18" s="9">
        <f t="shared" si="15"/>
        <v>0</v>
      </c>
      <c r="G18" s="9">
        <f t="shared" si="15"/>
        <v>0</v>
      </c>
      <c r="H18" s="9">
        <f t="shared" si="15"/>
        <v>0</v>
      </c>
      <c r="I18" s="9">
        <f t="shared" si="15"/>
        <v>0</v>
      </c>
      <c r="J18" s="9">
        <f t="shared" si="15"/>
        <v>0</v>
      </c>
      <c r="K18" s="9">
        <f t="shared" si="15"/>
        <v>0</v>
      </c>
      <c r="L18" s="9">
        <f t="shared" si="15"/>
        <v>0</v>
      </c>
      <c r="M18" s="9">
        <f t="shared" si="15"/>
        <v>0</v>
      </c>
      <c r="N18" s="9">
        <f t="shared" si="15"/>
        <v>0</v>
      </c>
      <c r="O18" s="9">
        <v>785.0</v>
      </c>
    </row>
    <row r="19" ht="12.75" customHeight="1">
      <c r="A19" s="9" t="s">
        <v>27</v>
      </c>
      <c r="B19" s="9">
        <v>135.0</v>
      </c>
      <c r="C19" s="9">
        <v>16.0</v>
      </c>
      <c r="D19" s="9">
        <f t="shared" ref="D19:N19" si="16">IF($A19=D$3,1,0)</f>
        <v>0</v>
      </c>
      <c r="E19" s="9">
        <f t="shared" si="16"/>
        <v>0</v>
      </c>
      <c r="F19" s="9">
        <f t="shared" si="16"/>
        <v>1</v>
      </c>
      <c r="G19" s="9">
        <f t="shared" si="16"/>
        <v>0</v>
      </c>
      <c r="H19" s="9">
        <f t="shared" si="16"/>
        <v>0</v>
      </c>
      <c r="I19" s="9">
        <f t="shared" si="16"/>
        <v>0</v>
      </c>
      <c r="J19" s="9">
        <f t="shared" si="16"/>
        <v>0</v>
      </c>
      <c r="K19" s="9">
        <f t="shared" si="16"/>
        <v>0</v>
      </c>
      <c r="L19" s="9">
        <f t="shared" si="16"/>
        <v>0</v>
      </c>
      <c r="M19" s="9">
        <f t="shared" si="16"/>
        <v>0</v>
      </c>
      <c r="N19" s="9">
        <f t="shared" si="16"/>
        <v>0</v>
      </c>
      <c r="O19" s="9">
        <v>690.0</v>
      </c>
    </row>
    <row r="20" ht="12.75" customHeight="1">
      <c r="A20" s="9" t="s">
        <v>28</v>
      </c>
      <c r="B20" s="9">
        <v>34.0</v>
      </c>
      <c r="C20" s="9">
        <v>17.0</v>
      </c>
      <c r="D20" s="9">
        <f t="shared" ref="D20:N20" si="17">IF($A20=D$3,1,0)</f>
        <v>0</v>
      </c>
      <c r="E20" s="9">
        <f t="shared" si="17"/>
        <v>0</v>
      </c>
      <c r="F20" s="9">
        <f t="shared" si="17"/>
        <v>0</v>
      </c>
      <c r="G20" s="9">
        <f t="shared" si="17"/>
        <v>1</v>
      </c>
      <c r="H20" s="9">
        <f t="shared" si="17"/>
        <v>0</v>
      </c>
      <c r="I20" s="9">
        <f t="shared" si="17"/>
        <v>0</v>
      </c>
      <c r="J20" s="9">
        <f t="shared" si="17"/>
        <v>0</v>
      </c>
      <c r="K20" s="9">
        <f t="shared" si="17"/>
        <v>0</v>
      </c>
      <c r="L20" s="9">
        <f t="shared" si="17"/>
        <v>0</v>
      </c>
      <c r="M20" s="9">
        <f t="shared" si="17"/>
        <v>0</v>
      </c>
      <c r="N20" s="9">
        <f t="shared" si="17"/>
        <v>0</v>
      </c>
      <c r="O20" s="9">
        <v>794.0</v>
      </c>
    </row>
    <row r="21" ht="12.75" customHeight="1">
      <c r="A21" s="9" t="s">
        <v>29</v>
      </c>
      <c r="B21" s="9">
        <v>33.0</v>
      </c>
      <c r="C21" s="9">
        <v>18.0</v>
      </c>
      <c r="D21" s="9">
        <f t="shared" ref="D21:N21" si="18">IF($A21=D$3,1,0)</f>
        <v>0</v>
      </c>
      <c r="E21" s="9">
        <f t="shared" si="18"/>
        <v>0</v>
      </c>
      <c r="F21" s="9">
        <f t="shared" si="18"/>
        <v>0</v>
      </c>
      <c r="G21" s="9">
        <f t="shared" si="18"/>
        <v>0</v>
      </c>
      <c r="H21" s="9">
        <f t="shared" si="18"/>
        <v>1</v>
      </c>
      <c r="I21" s="9">
        <f t="shared" si="18"/>
        <v>0</v>
      </c>
      <c r="J21" s="9">
        <f t="shared" si="18"/>
        <v>0</v>
      </c>
      <c r="K21" s="9">
        <f t="shared" si="18"/>
        <v>0</v>
      </c>
      <c r="L21" s="9">
        <f t="shared" si="18"/>
        <v>0</v>
      </c>
      <c r="M21" s="9">
        <f t="shared" si="18"/>
        <v>0</v>
      </c>
      <c r="N21" s="9">
        <f t="shared" si="18"/>
        <v>0</v>
      </c>
      <c r="O21" s="9">
        <v>802.0</v>
      </c>
    </row>
    <row r="22" ht="12.75" customHeight="1">
      <c r="A22" s="9" t="s">
        <v>30</v>
      </c>
      <c r="B22" s="9">
        <v>27.0</v>
      </c>
      <c r="C22" s="9">
        <v>19.0</v>
      </c>
      <c r="D22" s="9">
        <f t="shared" ref="D22:N22" si="19">IF($A22=D$3,1,0)</f>
        <v>0</v>
      </c>
      <c r="E22" s="9">
        <f t="shared" si="19"/>
        <v>0</v>
      </c>
      <c r="F22" s="9">
        <f t="shared" si="19"/>
        <v>0</v>
      </c>
      <c r="G22" s="9">
        <f t="shared" si="19"/>
        <v>0</v>
      </c>
      <c r="H22" s="9">
        <f t="shared" si="19"/>
        <v>0</v>
      </c>
      <c r="I22" s="9">
        <f t="shared" si="19"/>
        <v>1</v>
      </c>
      <c r="J22" s="9">
        <f t="shared" si="19"/>
        <v>0</v>
      </c>
      <c r="K22" s="9">
        <f t="shared" si="19"/>
        <v>0</v>
      </c>
      <c r="L22" s="9">
        <f t="shared" si="19"/>
        <v>0</v>
      </c>
      <c r="M22" s="9">
        <f t="shared" si="19"/>
        <v>0</v>
      </c>
      <c r="N22" s="9">
        <f t="shared" si="19"/>
        <v>0</v>
      </c>
      <c r="O22" s="9">
        <v>1445.0</v>
      </c>
    </row>
    <row r="23" ht="12.75" customHeight="1">
      <c r="A23" s="9" t="s">
        <v>31</v>
      </c>
      <c r="B23" s="9">
        <v>26.0</v>
      </c>
      <c r="C23" s="9">
        <v>20.0</v>
      </c>
      <c r="D23" s="9">
        <f t="shared" ref="D23:N23" si="20">IF($A23=D$3,1,0)</f>
        <v>0</v>
      </c>
      <c r="E23" s="9">
        <f t="shared" si="20"/>
        <v>0</v>
      </c>
      <c r="F23" s="9">
        <f t="shared" si="20"/>
        <v>0</v>
      </c>
      <c r="G23" s="9">
        <f t="shared" si="20"/>
        <v>0</v>
      </c>
      <c r="H23" s="9">
        <f t="shared" si="20"/>
        <v>0</v>
      </c>
      <c r="I23" s="9">
        <f t="shared" si="20"/>
        <v>0</v>
      </c>
      <c r="J23" s="9">
        <f t="shared" si="20"/>
        <v>1</v>
      </c>
      <c r="K23" s="9">
        <f t="shared" si="20"/>
        <v>0</v>
      </c>
      <c r="L23" s="9">
        <f t="shared" si="20"/>
        <v>0</v>
      </c>
      <c r="M23" s="9">
        <f t="shared" si="20"/>
        <v>0</v>
      </c>
      <c r="N23" s="9">
        <f t="shared" si="20"/>
        <v>0</v>
      </c>
      <c r="O23" s="9">
        <v>1357.0</v>
      </c>
    </row>
    <row r="24" ht="12.75" customHeight="1">
      <c r="A24" s="9" t="s">
        <v>32</v>
      </c>
      <c r="B24" s="9">
        <v>28.0</v>
      </c>
      <c r="C24" s="9">
        <v>21.0</v>
      </c>
      <c r="D24" s="9">
        <f t="shared" ref="D24:N24" si="21">IF($A24=D$3,1,0)</f>
        <v>0</v>
      </c>
      <c r="E24" s="9">
        <f t="shared" si="21"/>
        <v>0</v>
      </c>
      <c r="F24" s="9">
        <f t="shared" si="21"/>
        <v>0</v>
      </c>
      <c r="G24" s="9">
        <f t="shared" si="21"/>
        <v>0</v>
      </c>
      <c r="H24" s="9">
        <f t="shared" si="21"/>
        <v>0</v>
      </c>
      <c r="I24" s="9">
        <f t="shared" si="21"/>
        <v>0</v>
      </c>
      <c r="J24" s="9">
        <f t="shared" si="21"/>
        <v>0</v>
      </c>
      <c r="K24" s="9">
        <f t="shared" si="21"/>
        <v>1</v>
      </c>
      <c r="L24" s="9">
        <f t="shared" si="21"/>
        <v>0</v>
      </c>
      <c r="M24" s="9">
        <f t="shared" si="21"/>
        <v>0</v>
      </c>
      <c r="N24" s="9">
        <f t="shared" si="21"/>
        <v>0</v>
      </c>
      <c r="O24" s="9">
        <v>1268.0</v>
      </c>
    </row>
    <row r="25" ht="12.75" customHeight="1">
      <c r="A25" s="9" t="s">
        <v>33</v>
      </c>
      <c r="B25" s="9">
        <v>39.0</v>
      </c>
      <c r="C25" s="9">
        <v>22.0</v>
      </c>
      <c r="D25" s="9">
        <f t="shared" ref="D25:N25" si="22">IF($A25=D$3,1,0)</f>
        <v>0</v>
      </c>
      <c r="E25" s="9">
        <f t="shared" si="22"/>
        <v>0</v>
      </c>
      <c r="F25" s="9">
        <f t="shared" si="22"/>
        <v>0</v>
      </c>
      <c r="G25" s="9">
        <f t="shared" si="22"/>
        <v>0</v>
      </c>
      <c r="H25" s="9">
        <f t="shared" si="22"/>
        <v>0</v>
      </c>
      <c r="I25" s="9">
        <f t="shared" si="22"/>
        <v>0</v>
      </c>
      <c r="J25" s="9">
        <f t="shared" si="22"/>
        <v>0</v>
      </c>
      <c r="K25" s="9">
        <f t="shared" si="22"/>
        <v>0</v>
      </c>
      <c r="L25" s="9">
        <f t="shared" si="22"/>
        <v>1</v>
      </c>
      <c r="M25" s="9">
        <f t="shared" si="22"/>
        <v>0</v>
      </c>
      <c r="N25" s="9">
        <f t="shared" si="22"/>
        <v>0</v>
      </c>
      <c r="O25" s="9">
        <v>889.0</v>
      </c>
    </row>
    <row r="26" ht="12.75" customHeight="1">
      <c r="A26" s="9" t="s">
        <v>34</v>
      </c>
      <c r="B26" s="9">
        <v>86.0</v>
      </c>
      <c r="C26" s="9">
        <v>23.0</v>
      </c>
      <c r="D26" s="9">
        <f t="shared" ref="D26:N26" si="23">IF($A26=D$3,1,0)</f>
        <v>0</v>
      </c>
      <c r="E26" s="9">
        <f t="shared" si="23"/>
        <v>0</v>
      </c>
      <c r="F26" s="9">
        <f t="shared" si="23"/>
        <v>0</v>
      </c>
      <c r="G26" s="9">
        <f t="shared" si="23"/>
        <v>0</v>
      </c>
      <c r="H26" s="9">
        <f t="shared" si="23"/>
        <v>0</v>
      </c>
      <c r="I26" s="9">
        <f t="shared" si="23"/>
        <v>0</v>
      </c>
      <c r="J26" s="9">
        <f t="shared" si="23"/>
        <v>0</v>
      </c>
      <c r="K26" s="9">
        <f t="shared" si="23"/>
        <v>0</v>
      </c>
      <c r="L26" s="9">
        <f t="shared" si="23"/>
        <v>0</v>
      </c>
      <c r="M26" s="9">
        <f t="shared" si="23"/>
        <v>1</v>
      </c>
      <c r="N26" s="9">
        <f t="shared" si="23"/>
        <v>0</v>
      </c>
      <c r="O26" s="9">
        <v>830.0</v>
      </c>
    </row>
    <row r="27" ht="12.75" customHeight="1">
      <c r="A27" s="9" t="s">
        <v>35</v>
      </c>
      <c r="B27" s="9">
        <v>188.0</v>
      </c>
      <c r="C27" s="9">
        <v>24.0</v>
      </c>
      <c r="D27" s="9">
        <f t="shared" ref="D27:N27" si="24">IF($A27=D$3,1,0)</f>
        <v>0</v>
      </c>
      <c r="E27" s="9">
        <f t="shared" si="24"/>
        <v>0</v>
      </c>
      <c r="F27" s="9">
        <f t="shared" si="24"/>
        <v>0</v>
      </c>
      <c r="G27" s="9">
        <f t="shared" si="24"/>
        <v>0</v>
      </c>
      <c r="H27" s="9">
        <f t="shared" si="24"/>
        <v>0</v>
      </c>
      <c r="I27" s="9">
        <f t="shared" si="24"/>
        <v>0</v>
      </c>
      <c r="J27" s="9">
        <f t="shared" si="24"/>
        <v>0</v>
      </c>
      <c r="K27" s="9">
        <f t="shared" si="24"/>
        <v>0</v>
      </c>
      <c r="L27" s="9">
        <f t="shared" si="24"/>
        <v>0</v>
      </c>
      <c r="M27" s="9">
        <f t="shared" si="24"/>
        <v>0</v>
      </c>
      <c r="N27" s="9">
        <f t="shared" si="24"/>
        <v>1</v>
      </c>
      <c r="O27" s="9">
        <v>935.0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2.75" customHeight="1">
      <c r="A1" s="9" t="s">
        <v>38</v>
      </c>
    </row>
    <row r="2" ht="12.75" customHeight="1"/>
    <row r="3" ht="12.75" customHeight="1">
      <c r="A3" s="16" t="s">
        <v>39</v>
      </c>
      <c r="B3" s="17"/>
    </row>
    <row r="4" ht="12.75" customHeight="1">
      <c r="A4" s="18" t="s">
        <v>40</v>
      </c>
      <c r="B4" s="18">
        <v>0.985776248694049</v>
      </c>
    </row>
    <row r="5" ht="12.75" customHeight="1">
      <c r="A5" s="18" t="s">
        <v>41</v>
      </c>
      <c r="B5" s="18">
        <v>0.9717548124893116</v>
      </c>
    </row>
    <row r="6" ht="12.75" customHeight="1">
      <c r="A6" s="18" t="s">
        <v>42</v>
      </c>
      <c r="B6" s="18">
        <v>0.9409418806594697</v>
      </c>
    </row>
    <row r="7" ht="12.75" customHeight="1">
      <c r="A7" s="18" t="s">
        <v>43</v>
      </c>
      <c r="B7" s="18">
        <v>21.03127180984055</v>
      </c>
    </row>
    <row r="8" ht="12.75" customHeight="1">
      <c r="A8" s="19" t="s">
        <v>44</v>
      </c>
      <c r="B8" s="19">
        <v>24.0</v>
      </c>
    </row>
    <row r="9" ht="12.75" customHeight="1"/>
    <row r="10" ht="12.75" customHeight="1">
      <c r="A10" s="9" t="s">
        <v>45</v>
      </c>
    </row>
    <row r="11" ht="12.75" customHeight="1">
      <c r="A11" s="16"/>
      <c r="B11" s="16" t="s">
        <v>46</v>
      </c>
      <c r="C11" s="16" t="s">
        <v>47</v>
      </c>
      <c r="D11" s="16" t="s">
        <v>48</v>
      </c>
      <c r="E11" s="16" t="s">
        <v>49</v>
      </c>
      <c r="F11" s="16" t="s">
        <v>50</v>
      </c>
    </row>
    <row r="12" ht="12.75" customHeight="1">
      <c r="A12" s="18" t="s">
        <v>51</v>
      </c>
      <c r="B12" s="18">
        <v>12.0</v>
      </c>
      <c r="C12" s="18">
        <v>167392.50000000003</v>
      </c>
      <c r="D12" s="18">
        <v>13949.375000000002</v>
      </c>
      <c r="E12" s="18">
        <v>31.53723955434142</v>
      </c>
      <c r="F12" s="18">
        <v>9.222639363744492E-7</v>
      </c>
    </row>
    <row r="13" ht="12.75" customHeight="1">
      <c r="A13" s="18" t="s">
        <v>52</v>
      </c>
      <c r="B13" s="18">
        <v>11.0</v>
      </c>
      <c r="C13" s="18">
        <v>4865.458333333331</v>
      </c>
      <c r="D13" s="18">
        <v>442.31439393939377</v>
      </c>
      <c r="E13" s="18"/>
      <c r="F13" s="18"/>
    </row>
    <row r="14" ht="12.75" customHeight="1">
      <c r="A14" s="19" t="s">
        <v>53</v>
      </c>
      <c r="B14" s="19">
        <v>23.0</v>
      </c>
      <c r="C14" s="19">
        <v>172257.95833333337</v>
      </c>
      <c r="D14" s="19"/>
      <c r="E14" s="19"/>
      <c r="F14" s="19"/>
    </row>
    <row r="15" ht="12.75" customHeight="1"/>
    <row r="16" ht="12.75" customHeight="1">
      <c r="A16" s="16"/>
      <c r="B16" s="16" t="s">
        <v>54</v>
      </c>
      <c r="C16" s="16" t="s">
        <v>43</v>
      </c>
      <c r="D16" s="16" t="s">
        <v>55</v>
      </c>
      <c r="E16" s="16" t="s">
        <v>56</v>
      </c>
      <c r="F16" s="16" t="s">
        <v>57</v>
      </c>
      <c r="G16" s="16" t="s">
        <v>58</v>
      </c>
      <c r="H16" s="16" t="s">
        <v>59</v>
      </c>
      <c r="I16" s="16" t="s">
        <v>60</v>
      </c>
    </row>
    <row r="17" ht="12.75" customHeight="1">
      <c r="A17" s="18" t="s">
        <v>61</v>
      </c>
      <c r="B17" s="18">
        <v>234.61805555555557</v>
      </c>
      <c r="C17" s="18">
        <v>15.692104919709374</v>
      </c>
      <c r="D17" s="18">
        <v>14.951343797152028</v>
      </c>
      <c r="E17" s="18">
        <v>1.1793045200511813E-8</v>
      </c>
      <c r="F17" s="18">
        <v>200.07996549667425</v>
      </c>
      <c r="G17" s="18">
        <v>269.1561456144369</v>
      </c>
      <c r="H17" s="18">
        <v>200.07996549667425</v>
      </c>
      <c r="I17" s="18">
        <v>269.1561456144369</v>
      </c>
    </row>
    <row r="18" ht="12.75" customHeight="1">
      <c r="A18" s="18" t="s">
        <v>24</v>
      </c>
      <c r="B18" s="18">
        <v>0.3402777777777772</v>
      </c>
      <c r="C18" s="18">
        <v>0.7154983968873532</v>
      </c>
      <c r="D18" s="18">
        <v>0.4755814677686132</v>
      </c>
      <c r="E18" s="20">
        <v>0.6436768261519532</v>
      </c>
      <c r="F18" s="18">
        <v>-1.2345235758406443</v>
      </c>
      <c r="G18" s="18">
        <v>1.9150791313961988</v>
      </c>
      <c r="H18" s="18">
        <v>-1.2345235758406443</v>
      </c>
      <c r="I18" s="18">
        <v>1.9150791313961988</v>
      </c>
    </row>
    <row r="19" ht="12.75" customHeight="1">
      <c r="A19" s="18" t="s">
        <v>25</v>
      </c>
      <c r="B19" s="18">
        <v>-0.840277777777765</v>
      </c>
      <c r="C19" s="18">
        <v>21.043439165101848</v>
      </c>
      <c r="D19" s="18">
        <v>-0.03993062974094416</v>
      </c>
      <c r="E19" s="20">
        <v>0.9688639530549027</v>
      </c>
      <c r="F19" s="18">
        <v>-47.15657509745811</v>
      </c>
      <c r="G19" s="18">
        <v>45.47601954190258</v>
      </c>
      <c r="H19" s="18">
        <v>-47.15657509745811</v>
      </c>
      <c r="I19" s="18">
        <v>45.47601954190258</v>
      </c>
    </row>
    <row r="20" ht="12.75" customHeight="1">
      <c r="A20" s="18" t="s">
        <v>26</v>
      </c>
      <c r="B20" s="18">
        <v>-37.680555555555564</v>
      </c>
      <c r="C20" s="18">
        <v>21.079899092813214</v>
      </c>
      <c r="D20" s="18">
        <v>-1.787511192043705</v>
      </c>
      <c r="E20" s="18">
        <v>0.10140526239252694</v>
      </c>
      <c r="F20" s="18">
        <v>-84.07710063506664</v>
      </c>
      <c r="G20" s="18">
        <v>8.715989523955507</v>
      </c>
      <c r="H20" s="18">
        <v>-84.07710063506664</v>
      </c>
      <c r="I20" s="18">
        <v>8.715989523955507</v>
      </c>
    </row>
    <row r="21" ht="12.75" customHeight="1">
      <c r="A21" s="18" t="s">
        <v>27</v>
      </c>
      <c r="B21" s="18">
        <v>-100.52083333333333</v>
      </c>
      <c r="C21" s="18">
        <v>21.140525905069836</v>
      </c>
      <c r="D21" s="18">
        <v>-4.754888018619575</v>
      </c>
      <c r="E21" s="18">
        <v>5.949847455247656E-4</v>
      </c>
      <c r="F21" s="18">
        <v>-147.0508171269249</v>
      </c>
      <c r="G21" s="18">
        <v>-53.99084953974177</v>
      </c>
      <c r="H21" s="18">
        <v>-147.0508171269249</v>
      </c>
      <c r="I21" s="18">
        <v>-53.99084953974177</v>
      </c>
    </row>
    <row r="22" ht="12.75" customHeight="1">
      <c r="A22" s="18" t="s">
        <v>28</v>
      </c>
      <c r="B22" s="18">
        <v>-193.86111111111111</v>
      </c>
      <c r="C22" s="18">
        <v>21.225112514061443</v>
      </c>
      <c r="D22" s="18">
        <v>-9.133572836548211</v>
      </c>
      <c r="E22" s="18">
        <v>1.8143534004915795E-6</v>
      </c>
      <c r="F22" s="18">
        <v>-240.57726877583568</v>
      </c>
      <c r="G22" s="18">
        <v>-147.14495344638655</v>
      </c>
      <c r="H22" s="18">
        <v>-240.57726877583568</v>
      </c>
      <c r="I22" s="18">
        <v>-147.14495344638655</v>
      </c>
    </row>
    <row r="23" ht="12.75" customHeight="1">
      <c r="A23" s="18" t="s">
        <v>29</v>
      </c>
      <c r="B23" s="18">
        <v>-205.20138888888889</v>
      </c>
      <c r="C23" s="18">
        <v>21.3333739206461</v>
      </c>
      <c r="D23" s="18">
        <v>-9.618796804114433</v>
      </c>
      <c r="E23" s="18">
        <v>1.0886299740167767E-6</v>
      </c>
      <c r="F23" s="18">
        <v>-252.15582830291692</v>
      </c>
      <c r="G23" s="18">
        <v>-158.24694947486086</v>
      </c>
      <c r="H23" s="18">
        <v>-252.15582830291692</v>
      </c>
      <c r="I23" s="18">
        <v>-158.24694947486086</v>
      </c>
    </row>
    <row r="24" ht="12.75" customHeight="1">
      <c r="A24" s="18" t="s">
        <v>30</v>
      </c>
      <c r="B24" s="18">
        <v>-210.54166666666666</v>
      </c>
      <c r="C24" s="18">
        <v>21.464951906620595</v>
      </c>
      <c r="D24" s="18">
        <v>-9.80862512912166</v>
      </c>
      <c r="E24" s="18">
        <v>8.96454934890293E-7</v>
      </c>
      <c r="F24" s="18">
        <v>-257.7857072752193</v>
      </c>
      <c r="G24" s="18">
        <v>-163.29762605811402</v>
      </c>
      <c r="H24" s="18">
        <v>-257.7857072752193</v>
      </c>
      <c r="I24" s="18">
        <v>-163.29762605811402</v>
      </c>
    </row>
    <row r="25" ht="12.75" customHeight="1">
      <c r="A25" s="18" t="s">
        <v>31</v>
      </c>
      <c r="B25" s="18">
        <v>-212.38194444444449</v>
      </c>
      <c r="C25" s="18">
        <v>21.619420754980094</v>
      </c>
      <c r="D25" s="18">
        <v>-9.823664882211135</v>
      </c>
      <c r="E25" s="18">
        <v>8.828808576126627E-7</v>
      </c>
      <c r="F25" s="18">
        <v>-259.9659686959328</v>
      </c>
      <c r="G25" s="18">
        <v>-164.79792019295613</v>
      </c>
      <c r="H25" s="18">
        <v>-259.9659686959328</v>
      </c>
      <c r="I25" s="18">
        <v>-164.79792019295613</v>
      </c>
    </row>
    <row r="26" ht="12.75" customHeight="1">
      <c r="A26" s="18" t="s">
        <v>32</v>
      </c>
      <c r="B26" s="18">
        <v>-211.2222222222222</v>
      </c>
      <c r="C26" s="18">
        <v>21.79629379321378</v>
      </c>
      <c r="D26" s="18">
        <v>-9.69074028025745</v>
      </c>
      <c r="E26" s="18">
        <v>1.01100799693413E-6</v>
      </c>
      <c r="F26" s="18">
        <v>-259.19554140608324</v>
      </c>
      <c r="G26" s="18">
        <v>-163.2489030383612</v>
      </c>
      <c r="H26" s="18">
        <v>-259.19554140608324</v>
      </c>
      <c r="I26" s="18">
        <v>-163.2489030383612</v>
      </c>
    </row>
    <row r="27" ht="12.75" customHeight="1">
      <c r="A27" s="18" t="s">
        <v>33</v>
      </c>
      <c r="B27" s="18">
        <v>-200.06249999999997</v>
      </c>
      <c r="C27" s="18">
        <v>21.99503053808318</v>
      </c>
      <c r="D27" s="18">
        <v>-9.095804602480674</v>
      </c>
      <c r="E27" s="18">
        <v>1.8896347494784178E-6</v>
      </c>
      <c r="F27" s="18">
        <v>-248.47323581008345</v>
      </c>
      <c r="G27" s="18">
        <v>-151.6517641899165</v>
      </c>
      <c r="H27" s="18">
        <v>-248.47323581008345</v>
      </c>
      <c r="I27" s="18">
        <v>-151.6517641899165</v>
      </c>
    </row>
    <row r="28" ht="12.75" customHeight="1">
      <c r="A28" s="18" t="s">
        <v>34</v>
      </c>
      <c r="B28" s="18">
        <v>-153.40277777777777</v>
      </c>
      <c r="C28" s="18">
        <v>22.21504421634652</v>
      </c>
      <c r="D28" s="18">
        <v>-6.905355500706104</v>
      </c>
      <c r="E28" s="18">
        <v>2.5693772575219164E-5</v>
      </c>
      <c r="F28" s="18">
        <v>-202.29776042873604</v>
      </c>
      <c r="G28" s="18">
        <v>-104.5077951268195</v>
      </c>
      <c r="H28" s="18">
        <v>-202.29776042873604</v>
      </c>
      <c r="I28" s="18">
        <v>-104.5077951268195</v>
      </c>
    </row>
    <row r="29" ht="12.75" customHeight="1">
      <c r="A29" s="19" t="s">
        <v>35</v>
      </c>
      <c r="B29" s="19">
        <v>-47.243055555555536</v>
      </c>
      <c r="C29" s="19">
        <v>22.455709443461068</v>
      </c>
      <c r="D29" s="19">
        <v>-2.1038326878295246</v>
      </c>
      <c r="E29" s="19">
        <v>0.05920607452288108</v>
      </c>
      <c r="F29" s="19">
        <v>-96.66773879994301</v>
      </c>
      <c r="G29" s="19">
        <v>2.181627688831938</v>
      </c>
      <c r="H29" s="19">
        <v>-96.66773879994301</v>
      </c>
      <c r="I29" s="19">
        <v>2.181627688831938</v>
      </c>
    </row>
    <row r="30" ht="12.75" customHeight="1"/>
    <row r="31" ht="12.75" customHeight="1"/>
    <row r="32" ht="12.75" customHeight="1"/>
    <row r="33" ht="12.75" customHeight="1">
      <c r="A33" s="9" t="s">
        <v>62</v>
      </c>
    </row>
    <row r="34" ht="12.75" customHeight="1"/>
    <row r="35" ht="12.75" customHeight="1">
      <c r="A35" s="16" t="s">
        <v>63</v>
      </c>
      <c r="B35" s="16" t="s">
        <v>64</v>
      </c>
      <c r="C35" s="16" t="s">
        <v>65</v>
      </c>
    </row>
    <row r="36" ht="12.75" customHeight="1">
      <c r="A36" s="18">
        <v>1.0</v>
      </c>
      <c r="B36" s="18">
        <v>234.95833333333334</v>
      </c>
      <c r="C36" s="18">
        <v>9.041666666666657</v>
      </c>
    </row>
    <row r="37" ht="12.75" customHeight="1">
      <c r="A37" s="18">
        <v>2.0</v>
      </c>
      <c r="B37" s="18">
        <v>234.45833333333334</v>
      </c>
      <c r="C37" s="18">
        <v>-6.458333333333343</v>
      </c>
    </row>
    <row r="38" ht="12.75" customHeight="1">
      <c r="A38" s="18">
        <v>3.0</v>
      </c>
      <c r="B38" s="18">
        <v>197.95833333333334</v>
      </c>
      <c r="C38" s="18">
        <v>-44.95833333333334</v>
      </c>
    </row>
    <row r="39" ht="12.75" customHeight="1">
      <c r="A39" s="18">
        <v>4.0</v>
      </c>
      <c r="B39" s="18">
        <v>135.45833333333337</v>
      </c>
      <c r="C39" s="18">
        <v>4.541666666666629</v>
      </c>
    </row>
    <row r="40" ht="12.75" customHeight="1">
      <c r="A40" s="18">
        <v>5.0</v>
      </c>
      <c r="B40" s="18">
        <v>42.45833333333334</v>
      </c>
      <c r="C40" s="18">
        <v>12.541666666666657</v>
      </c>
    </row>
    <row r="41" ht="12.75" customHeight="1">
      <c r="A41" s="18">
        <v>6.0</v>
      </c>
      <c r="B41" s="18">
        <v>31.458333333333343</v>
      </c>
      <c r="C41" s="18">
        <v>2.541666666666657</v>
      </c>
    </row>
    <row r="42" ht="12.75" customHeight="1">
      <c r="A42" s="18">
        <v>7.0</v>
      </c>
      <c r="B42" s="18">
        <v>26.458333333333343</v>
      </c>
      <c r="C42" s="18">
        <v>3.541666666666657</v>
      </c>
    </row>
    <row r="43" ht="12.75" customHeight="1">
      <c r="A43" s="18">
        <v>8.0</v>
      </c>
      <c r="B43" s="18">
        <v>24.958333333333314</v>
      </c>
      <c r="C43" s="18">
        <v>3.0416666666666856</v>
      </c>
    </row>
    <row r="44" ht="12.75" customHeight="1">
      <c r="A44" s="18">
        <v>9.0</v>
      </c>
      <c r="B44" s="18">
        <v>26.45833333333337</v>
      </c>
      <c r="C44" s="18">
        <v>2.5416666666666288</v>
      </c>
    </row>
    <row r="45" ht="12.75" customHeight="1">
      <c r="A45" s="18">
        <v>10.0</v>
      </c>
      <c r="B45" s="18">
        <v>37.95833333333337</v>
      </c>
      <c r="C45" s="18">
        <v>3.0416666666666288</v>
      </c>
    </row>
    <row r="46" ht="12.75" customHeight="1">
      <c r="A46" s="18">
        <v>11.0</v>
      </c>
      <c r="B46" s="18">
        <v>84.95833333333334</v>
      </c>
      <c r="C46" s="18">
        <v>3.041666666666657</v>
      </c>
    </row>
    <row r="47" ht="12.75" customHeight="1">
      <c r="A47" s="18">
        <v>12.0</v>
      </c>
      <c r="B47" s="18">
        <v>191.45833333333334</v>
      </c>
      <c r="C47" s="18">
        <v>7.541666666666657</v>
      </c>
    </row>
    <row r="48" ht="12.75" customHeight="1">
      <c r="A48" s="18">
        <v>13.0</v>
      </c>
      <c r="B48" s="18">
        <v>239.04166666666669</v>
      </c>
      <c r="C48" s="18">
        <v>-9.041666666666686</v>
      </c>
    </row>
    <row r="49" ht="12.75" customHeight="1">
      <c r="A49" s="18">
        <v>14.0</v>
      </c>
      <c r="B49" s="18">
        <v>238.54166666666669</v>
      </c>
      <c r="C49" s="18">
        <v>6.458333333333314</v>
      </c>
    </row>
    <row r="50" ht="12.75" customHeight="1">
      <c r="A50" s="18">
        <v>15.0</v>
      </c>
      <c r="B50" s="18">
        <v>202.04166666666666</v>
      </c>
      <c r="C50" s="18">
        <v>44.95833333333334</v>
      </c>
    </row>
    <row r="51" ht="12.75" customHeight="1">
      <c r="A51" s="18">
        <v>16.0</v>
      </c>
      <c r="B51" s="18">
        <v>139.54166666666669</v>
      </c>
      <c r="C51" s="18">
        <v>-4.541666666666686</v>
      </c>
    </row>
    <row r="52" ht="12.75" customHeight="1">
      <c r="A52" s="18">
        <v>17.0</v>
      </c>
      <c r="B52" s="18">
        <v>46.54166666666666</v>
      </c>
      <c r="C52" s="18">
        <v>-12.541666666666657</v>
      </c>
    </row>
    <row r="53" ht="12.75" customHeight="1">
      <c r="A53" s="18">
        <v>18.0</v>
      </c>
      <c r="B53" s="18">
        <v>35.541666666666686</v>
      </c>
      <c r="C53" s="18">
        <v>-2.5416666666666856</v>
      </c>
    </row>
    <row r="54" ht="12.75" customHeight="1">
      <c r="A54" s="18">
        <v>19.0</v>
      </c>
      <c r="B54" s="18">
        <v>30.541666666666686</v>
      </c>
      <c r="C54" s="18">
        <v>-3.5416666666666856</v>
      </c>
    </row>
    <row r="55" ht="12.75" customHeight="1">
      <c r="A55" s="18">
        <v>20.0</v>
      </c>
      <c r="B55" s="18">
        <v>29.04166666666663</v>
      </c>
      <c r="C55" s="18">
        <v>-3.0416666666666288</v>
      </c>
    </row>
    <row r="56" ht="12.75" customHeight="1">
      <c r="A56" s="18">
        <v>21.0</v>
      </c>
      <c r="B56" s="18">
        <v>30.541666666666686</v>
      </c>
      <c r="C56" s="18">
        <v>-2.5416666666666856</v>
      </c>
    </row>
    <row r="57" ht="12.75" customHeight="1">
      <c r="A57" s="18">
        <v>22.0</v>
      </c>
      <c r="B57" s="18">
        <v>42.041666666666686</v>
      </c>
      <c r="C57" s="18">
        <v>-3.0416666666666856</v>
      </c>
    </row>
    <row r="58" ht="12.75" customHeight="1">
      <c r="A58" s="18">
        <v>23.0</v>
      </c>
      <c r="B58" s="18">
        <v>89.04166666666669</v>
      </c>
      <c r="C58" s="18">
        <v>-3.0416666666666856</v>
      </c>
    </row>
    <row r="59" ht="12.75" customHeight="1">
      <c r="A59" s="19">
        <v>24.0</v>
      </c>
      <c r="B59" s="19">
        <v>195.54166666666669</v>
      </c>
      <c r="C59" s="19">
        <v>-7.541666666666686</v>
      </c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9" t="s">
        <v>38</v>
      </c>
    </row>
    <row r="2" ht="12.75" customHeight="1"/>
    <row r="3" ht="12.75" customHeight="1">
      <c r="A3" s="16" t="s">
        <v>39</v>
      </c>
      <c r="B3" s="17"/>
    </row>
    <row r="4" ht="12.75" customHeight="1">
      <c r="A4" s="18" t="s">
        <v>40</v>
      </c>
      <c r="B4" s="18">
        <v>0.9854808950912485</v>
      </c>
    </row>
    <row r="5" ht="12.75" customHeight="1">
      <c r="A5" s="18" t="s">
        <v>41</v>
      </c>
      <c r="B5" s="18">
        <v>0.9711725945898484</v>
      </c>
    </row>
    <row r="6" ht="12.75" customHeight="1">
      <c r="A6" s="18" t="s">
        <v>42</v>
      </c>
      <c r="B6" s="18">
        <v>0.9489976673512703</v>
      </c>
    </row>
    <row r="7" ht="12.75" customHeight="1">
      <c r="A7" s="18" t="s">
        <v>43</v>
      </c>
      <c r="B7" s="18">
        <v>19.544328313625122</v>
      </c>
    </row>
    <row r="8" ht="12.75" customHeight="1">
      <c r="A8" s="19" t="s">
        <v>44</v>
      </c>
      <c r="B8" s="19">
        <v>24.0</v>
      </c>
    </row>
    <row r="9" ht="12.75" customHeight="1"/>
    <row r="10" ht="12.75" customHeight="1">
      <c r="A10" s="9" t="s">
        <v>45</v>
      </c>
    </row>
    <row r="11" ht="12.75" customHeight="1">
      <c r="A11" s="16"/>
      <c r="B11" s="16" t="s">
        <v>46</v>
      </c>
      <c r="C11" s="16" t="s">
        <v>47</v>
      </c>
      <c r="D11" s="16" t="s">
        <v>48</v>
      </c>
      <c r="E11" s="16" t="s">
        <v>49</v>
      </c>
      <c r="F11" s="16" t="s">
        <v>50</v>
      </c>
    </row>
    <row r="12" ht="12.75" customHeight="1">
      <c r="A12" s="18" t="s">
        <v>51</v>
      </c>
      <c r="B12" s="18">
        <v>10.0</v>
      </c>
      <c r="C12" s="18">
        <v>167292.20833333337</v>
      </c>
      <c r="D12" s="18">
        <v>16729.220833333336</v>
      </c>
      <c r="E12" s="18">
        <v>43.79597660642072</v>
      </c>
      <c r="F12" s="18">
        <v>2.3334389214988358E-8</v>
      </c>
    </row>
    <row r="13" ht="12.75" customHeight="1">
      <c r="A13" s="18" t="s">
        <v>52</v>
      </c>
      <c r="B13" s="18">
        <v>13.0</v>
      </c>
      <c r="C13" s="18">
        <v>4965.749999999993</v>
      </c>
      <c r="D13" s="18">
        <v>381.98076923076866</v>
      </c>
      <c r="E13" s="18"/>
      <c r="F13" s="18"/>
    </row>
    <row r="14" ht="12.75" customHeight="1">
      <c r="A14" s="19" t="s">
        <v>53</v>
      </c>
      <c r="B14" s="19">
        <v>23.0</v>
      </c>
      <c r="C14" s="19">
        <v>172257.95833333337</v>
      </c>
      <c r="D14" s="19"/>
      <c r="E14" s="19"/>
      <c r="F14" s="19"/>
    </row>
    <row r="15" ht="12.75" customHeight="1"/>
    <row r="16" ht="12.75" customHeight="1">
      <c r="A16" s="16"/>
      <c r="B16" s="16" t="s">
        <v>54</v>
      </c>
      <c r="C16" s="16" t="s">
        <v>43</v>
      </c>
      <c r="D16" s="16" t="s">
        <v>55</v>
      </c>
      <c r="E16" s="16" t="s">
        <v>56</v>
      </c>
      <c r="F16" s="16" t="s">
        <v>57</v>
      </c>
      <c r="G16" s="16" t="s">
        <v>58</v>
      </c>
      <c r="H16" s="16" t="s">
        <v>59</v>
      </c>
      <c r="I16" s="16" t="s">
        <v>60</v>
      </c>
    </row>
    <row r="17" ht="12.75" customHeight="1">
      <c r="A17" s="18" t="s">
        <v>61</v>
      </c>
      <c r="B17" s="18">
        <v>236.75</v>
      </c>
      <c r="C17" s="18">
        <v>9.772164156812561</v>
      </c>
      <c r="D17" s="18">
        <v>24.226977381970425</v>
      </c>
      <c r="E17" s="21">
        <v>3.3392059531092862E-12</v>
      </c>
      <c r="F17" s="18">
        <v>215.638522849813</v>
      </c>
      <c r="G17" s="18">
        <v>257.861477150187</v>
      </c>
      <c r="H17" s="18">
        <v>215.638522849813</v>
      </c>
      <c r="I17" s="18">
        <v>257.861477150187</v>
      </c>
    </row>
    <row r="18" ht="12.75" customHeight="1">
      <c r="A18" s="18" t="s">
        <v>26</v>
      </c>
      <c r="B18" s="18">
        <v>-36.75000000000001</v>
      </c>
      <c r="C18" s="18">
        <v>16.92588481950283</v>
      </c>
      <c r="D18" s="18">
        <v>-2.1712306559982535</v>
      </c>
      <c r="E18" s="21">
        <v>0.04901621077943454</v>
      </c>
      <c r="F18" s="18">
        <v>-73.31615104695331</v>
      </c>
      <c r="G18" s="18">
        <v>-0.18384895304669868</v>
      </c>
      <c r="H18" s="18">
        <v>-73.31615104695331</v>
      </c>
      <c r="I18" s="18">
        <v>-0.18384895304669868</v>
      </c>
    </row>
    <row r="19" ht="12.75" customHeight="1">
      <c r="A19" s="18" t="s">
        <v>27</v>
      </c>
      <c r="B19" s="18">
        <v>-99.25000000000004</v>
      </c>
      <c r="C19" s="18">
        <v>16.92588481950284</v>
      </c>
      <c r="D19" s="18">
        <v>-5.8637997988524235</v>
      </c>
      <c r="E19" s="21">
        <v>5.557435256003971E-5</v>
      </c>
      <c r="F19" s="18">
        <v>-135.81615104695337</v>
      </c>
      <c r="G19" s="18">
        <v>-62.68384895304671</v>
      </c>
      <c r="H19" s="18">
        <v>-135.81615104695337</v>
      </c>
      <c r="I19" s="18">
        <v>-62.68384895304671</v>
      </c>
    </row>
    <row r="20" ht="12.75" customHeight="1">
      <c r="A20" s="18" t="s">
        <v>28</v>
      </c>
      <c r="B20" s="18">
        <v>-192.25000000000014</v>
      </c>
      <c r="C20" s="18">
        <v>16.92588481950284</v>
      </c>
      <c r="D20" s="18">
        <v>-11.358342683419433</v>
      </c>
      <c r="E20" s="21">
        <v>4.028244519798267E-8</v>
      </c>
      <c r="F20" s="18">
        <v>-228.81615104695348</v>
      </c>
      <c r="G20" s="18">
        <v>-155.6838489530468</v>
      </c>
      <c r="H20" s="18">
        <v>-228.81615104695348</v>
      </c>
      <c r="I20" s="18">
        <v>-155.6838489530468</v>
      </c>
    </row>
    <row r="21" ht="12.75" customHeight="1">
      <c r="A21" s="18" t="s">
        <v>29</v>
      </c>
      <c r="B21" s="18">
        <v>-203.25000000000003</v>
      </c>
      <c r="C21" s="18">
        <v>16.925884819502837</v>
      </c>
      <c r="D21" s="18">
        <v>-12.008234852561763</v>
      </c>
      <c r="E21" s="21">
        <v>2.0726352568950776E-8</v>
      </c>
      <c r="F21" s="18">
        <v>-239.81615104695334</v>
      </c>
      <c r="G21" s="18">
        <v>-166.68384895304672</v>
      </c>
      <c r="H21" s="18">
        <v>-239.81615104695334</v>
      </c>
      <c r="I21" s="18">
        <v>-166.68384895304672</v>
      </c>
    </row>
    <row r="22" ht="12.75" customHeight="1">
      <c r="A22" s="18" t="s">
        <v>30</v>
      </c>
      <c r="B22" s="18">
        <v>-208.25</v>
      </c>
      <c r="C22" s="18">
        <v>16.925884819502834</v>
      </c>
      <c r="D22" s="18">
        <v>-12.303640383990098</v>
      </c>
      <c r="E22" s="21">
        <v>1.547673867851603E-8</v>
      </c>
      <c r="F22" s="18">
        <v>-244.8161510469533</v>
      </c>
      <c r="G22" s="18">
        <v>-171.6838489530467</v>
      </c>
      <c r="H22" s="18">
        <v>-244.8161510469533</v>
      </c>
      <c r="I22" s="18">
        <v>-171.6838489530467</v>
      </c>
    </row>
    <row r="23" ht="12.75" customHeight="1">
      <c r="A23" s="18" t="s">
        <v>31</v>
      </c>
      <c r="B23" s="18">
        <v>-209.75000000000006</v>
      </c>
      <c r="C23" s="18">
        <v>16.925884819502837</v>
      </c>
      <c r="D23" s="18">
        <v>-12.392262043418597</v>
      </c>
      <c r="E23" s="21">
        <v>1.4194894461783038E-8</v>
      </c>
      <c r="F23" s="18">
        <v>-246.3161510469534</v>
      </c>
      <c r="G23" s="18">
        <v>-173.18384895304672</v>
      </c>
      <c r="H23" s="18">
        <v>-246.3161510469534</v>
      </c>
      <c r="I23" s="18">
        <v>-173.18384895304672</v>
      </c>
    </row>
    <row r="24" ht="12.75" customHeight="1">
      <c r="A24" s="18" t="s">
        <v>32</v>
      </c>
      <c r="B24" s="18">
        <v>-208.25</v>
      </c>
      <c r="C24" s="18">
        <v>16.925884819502834</v>
      </c>
      <c r="D24" s="18">
        <v>-12.303640383990098</v>
      </c>
      <c r="E24" s="21">
        <v>1.547673867851603E-8</v>
      </c>
      <c r="F24" s="18">
        <v>-244.8161510469533</v>
      </c>
      <c r="G24" s="18">
        <v>-171.6838489530467</v>
      </c>
      <c r="H24" s="18">
        <v>-244.8161510469533</v>
      </c>
      <c r="I24" s="18">
        <v>-171.6838489530467</v>
      </c>
    </row>
    <row r="25" ht="12.75" customHeight="1">
      <c r="A25" s="18" t="s">
        <v>33</v>
      </c>
      <c r="B25" s="18">
        <v>-196.7500000000001</v>
      </c>
      <c r="C25" s="18">
        <v>16.92588481950284</v>
      </c>
      <c r="D25" s="18">
        <v>-11.624207661704931</v>
      </c>
      <c r="E25" s="21">
        <v>3.057905803540712E-8</v>
      </c>
      <c r="F25" s="18">
        <v>-233.31615104695345</v>
      </c>
      <c r="G25" s="18">
        <v>-160.18384895304678</v>
      </c>
      <c r="H25" s="18">
        <v>-233.31615104695345</v>
      </c>
      <c r="I25" s="18">
        <v>-160.18384895304678</v>
      </c>
    </row>
    <row r="26" ht="12.75" customHeight="1">
      <c r="A26" s="18" t="s">
        <v>34</v>
      </c>
      <c r="B26" s="18">
        <v>-149.75</v>
      </c>
      <c r="C26" s="18">
        <v>16.925884819502834</v>
      </c>
      <c r="D26" s="18">
        <v>-8.847395666278594</v>
      </c>
      <c r="E26" s="21">
        <v>7.304510008755108E-7</v>
      </c>
      <c r="F26" s="18">
        <v>-186.3161510469533</v>
      </c>
      <c r="G26" s="18">
        <v>-113.18384895304669</v>
      </c>
      <c r="H26" s="18">
        <v>-186.3161510469533</v>
      </c>
      <c r="I26" s="18">
        <v>-113.18384895304669</v>
      </c>
    </row>
    <row r="27" ht="12.75" customHeight="1">
      <c r="A27" s="19" t="s">
        <v>35</v>
      </c>
      <c r="B27" s="19">
        <v>-43.25000000000004</v>
      </c>
      <c r="C27" s="19">
        <v>16.925884819502834</v>
      </c>
      <c r="D27" s="19">
        <v>-2.555257846855089</v>
      </c>
      <c r="E27" s="22">
        <v>0.023953114079914496</v>
      </c>
      <c r="F27" s="19">
        <v>-79.81615104695337</v>
      </c>
      <c r="G27" s="19">
        <v>-6.683848953046727</v>
      </c>
      <c r="H27" s="19">
        <v>-79.81615104695337</v>
      </c>
      <c r="I27" s="19">
        <v>-6.683848953046727</v>
      </c>
    </row>
    <row r="28" ht="12.75" customHeight="1"/>
    <row r="29" ht="12.75" customHeight="1"/>
    <row r="30" ht="12.75" customHeight="1"/>
    <row r="31" ht="12.75" customHeight="1">
      <c r="A31" s="9" t="s">
        <v>62</v>
      </c>
    </row>
    <row r="32" ht="12.75" customHeight="1"/>
    <row r="33" ht="12.75" customHeight="1">
      <c r="A33" s="16" t="s">
        <v>63</v>
      </c>
      <c r="B33" s="16" t="s">
        <v>64</v>
      </c>
      <c r="C33" s="16" t="s">
        <v>65</v>
      </c>
    </row>
    <row r="34" ht="12.75" customHeight="1">
      <c r="A34" s="18">
        <v>1.0</v>
      </c>
      <c r="B34" s="18">
        <v>236.75</v>
      </c>
      <c r="C34" s="18">
        <v>7.25</v>
      </c>
    </row>
    <row r="35" ht="12.75" customHeight="1">
      <c r="A35" s="18">
        <v>2.0</v>
      </c>
      <c r="B35" s="18">
        <v>236.75</v>
      </c>
      <c r="C35" s="18">
        <v>-8.75</v>
      </c>
    </row>
    <row r="36" ht="12.75" customHeight="1">
      <c r="A36" s="18">
        <v>3.0</v>
      </c>
      <c r="B36" s="18">
        <v>200.0</v>
      </c>
      <c r="C36" s="18">
        <v>-47.0</v>
      </c>
    </row>
    <row r="37" ht="12.75" customHeight="1">
      <c r="A37" s="18">
        <v>4.0</v>
      </c>
      <c r="B37" s="18">
        <v>137.49999999999994</v>
      </c>
      <c r="C37" s="18">
        <v>2.500000000000057</v>
      </c>
    </row>
    <row r="38" ht="12.75" customHeight="1">
      <c r="A38" s="18">
        <v>5.0</v>
      </c>
      <c r="B38" s="18">
        <v>44.49999999999986</v>
      </c>
      <c r="C38" s="18">
        <v>10.500000000000142</v>
      </c>
    </row>
    <row r="39" ht="12.75" customHeight="1">
      <c r="A39" s="18">
        <v>6.0</v>
      </c>
      <c r="B39" s="18">
        <v>33.49999999999997</v>
      </c>
      <c r="C39" s="18">
        <v>0.5000000000000284</v>
      </c>
    </row>
    <row r="40" ht="12.75" customHeight="1">
      <c r="A40" s="18">
        <v>7.0</v>
      </c>
      <c r="B40" s="18">
        <v>28.5</v>
      </c>
      <c r="C40" s="18">
        <v>1.5</v>
      </c>
    </row>
    <row r="41" ht="12.75" customHeight="1">
      <c r="A41" s="18">
        <v>8.0</v>
      </c>
      <c r="B41" s="18">
        <v>26.999999999999943</v>
      </c>
      <c r="C41" s="18">
        <v>1.0000000000000568</v>
      </c>
    </row>
    <row r="42" ht="12.75" customHeight="1">
      <c r="A42" s="18">
        <v>9.0</v>
      </c>
      <c r="B42" s="18">
        <v>28.5</v>
      </c>
      <c r="C42" s="18">
        <v>0.5</v>
      </c>
    </row>
    <row r="43" ht="12.75" customHeight="1">
      <c r="A43" s="18">
        <v>10.0</v>
      </c>
      <c r="B43" s="18">
        <v>39.999999999999886</v>
      </c>
      <c r="C43" s="18">
        <v>1.0000000000001137</v>
      </c>
    </row>
    <row r="44" ht="12.75" customHeight="1">
      <c r="A44" s="18">
        <v>11.0</v>
      </c>
      <c r="B44" s="18">
        <v>87.0</v>
      </c>
      <c r="C44" s="18">
        <v>1.0</v>
      </c>
    </row>
    <row r="45" ht="12.75" customHeight="1">
      <c r="A45" s="18">
        <v>12.0</v>
      </c>
      <c r="B45" s="18">
        <v>193.49999999999994</v>
      </c>
      <c r="C45" s="18">
        <v>5.500000000000057</v>
      </c>
    </row>
    <row r="46" ht="12.75" customHeight="1">
      <c r="A46" s="18">
        <v>13.0</v>
      </c>
      <c r="B46" s="18">
        <v>236.75</v>
      </c>
      <c r="C46" s="18">
        <v>-6.75</v>
      </c>
    </row>
    <row r="47" ht="12.75" customHeight="1">
      <c r="A47" s="18">
        <v>14.0</v>
      </c>
      <c r="B47" s="18">
        <v>236.75</v>
      </c>
      <c r="C47" s="18">
        <v>8.25</v>
      </c>
    </row>
    <row r="48" ht="12.75" customHeight="1">
      <c r="A48" s="18">
        <v>15.0</v>
      </c>
      <c r="B48" s="18">
        <v>200.0</v>
      </c>
      <c r="C48" s="18">
        <v>47.0</v>
      </c>
    </row>
    <row r="49" ht="12.75" customHeight="1">
      <c r="A49" s="18">
        <v>16.0</v>
      </c>
      <c r="B49" s="18">
        <v>137.49999999999994</v>
      </c>
      <c r="C49" s="18">
        <v>-2.499999999999943</v>
      </c>
    </row>
    <row r="50" ht="12.75" customHeight="1">
      <c r="A50" s="18">
        <v>17.0</v>
      </c>
      <c r="B50" s="18">
        <v>44.49999999999986</v>
      </c>
      <c r="C50" s="18">
        <v>-10.499999999999858</v>
      </c>
    </row>
    <row r="51" ht="12.75" customHeight="1">
      <c r="A51" s="18">
        <v>18.0</v>
      </c>
      <c r="B51" s="18">
        <v>33.49999999999997</v>
      </c>
      <c r="C51" s="18">
        <v>-0.4999999999999716</v>
      </c>
    </row>
    <row r="52" ht="12.75" customHeight="1">
      <c r="A52" s="18">
        <v>19.0</v>
      </c>
      <c r="B52" s="18">
        <v>28.5</v>
      </c>
      <c r="C52" s="18">
        <v>-1.5</v>
      </c>
    </row>
    <row r="53" ht="12.75" customHeight="1">
      <c r="A53" s="18">
        <v>20.0</v>
      </c>
      <c r="B53" s="18">
        <v>26.999999999999943</v>
      </c>
      <c r="C53" s="18">
        <v>-0.9999999999999432</v>
      </c>
    </row>
    <row r="54" ht="12.75" customHeight="1">
      <c r="A54" s="18">
        <v>21.0</v>
      </c>
      <c r="B54" s="18">
        <v>28.5</v>
      </c>
      <c r="C54" s="18">
        <v>-0.5</v>
      </c>
    </row>
    <row r="55" ht="12.75" customHeight="1">
      <c r="A55" s="18">
        <v>22.0</v>
      </c>
      <c r="B55" s="18">
        <v>39.999999999999886</v>
      </c>
      <c r="C55" s="18">
        <v>-0.9999999999998863</v>
      </c>
    </row>
    <row r="56" ht="12.75" customHeight="1">
      <c r="A56" s="18">
        <v>23.0</v>
      </c>
      <c r="B56" s="18">
        <v>87.0</v>
      </c>
      <c r="C56" s="18">
        <v>-1.0</v>
      </c>
    </row>
    <row r="57" ht="12.75" customHeight="1">
      <c r="A57" s="19">
        <v>24.0</v>
      </c>
      <c r="B57" s="19">
        <v>193.49999999999994</v>
      </c>
      <c r="C57" s="19">
        <v>-5.499999999999943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23" t="s">
        <v>66</v>
      </c>
    </row>
    <row r="2" ht="12.75" customHeight="1"/>
    <row r="3" ht="12.75" customHeight="1">
      <c r="A3" s="23" t="s">
        <v>67</v>
      </c>
      <c r="B3" s="23" t="s">
        <v>1</v>
      </c>
      <c r="C3" s="23" t="s">
        <v>68</v>
      </c>
    </row>
    <row r="4" ht="12.75" customHeight="1">
      <c r="A4" s="9">
        <v>7815.0</v>
      </c>
      <c r="B4" s="9">
        <v>1.0</v>
      </c>
      <c r="C4" s="24">
        <v>3.95</v>
      </c>
    </row>
    <row r="5" ht="12.75" customHeight="1">
      <c r="A5" s="9">
        <v>5541.0</v>
      </c>
      <c r="B5" s="9">
        <v>2.0</v>
      </c>
      <c r="C5" s="24">
        <v>4.2</v>
      </c>
    </row>
    <row r="6" ht="12.75" customHeight="1">
      <c r="A6" s="9">
        <v>5650.0</v>
      </c>
      <c r="B6" s="9">
        <v>3.0</v>
      </c>
      <c r="C6" s="24">
        <v>4.12</v>
      </c>
    </row>
    <row r="7" ht="12.75" customHeight="1">
      <c r="A7" s="9">
        <v>8949.0</v>
      </c>
      <c r="B7" s="9">
        <v>4.0</v>
      </c>
      <c r="C7" s="24">
        <v>3.98</v>
      </c>
    </row>
    <row r="8" ht="12.75" customHeight="1">
      <c r="A8" s="9">
        <v>7600.0</v>
      </c>
      <c r="B8" s="9">
        <v>5.0</v>
      </c>
      <c r="C8" s="24">
        <v>4.01</v>
      </c>
    </row>
    <row r="9" ht="12.75" customHeight="1">
      <c r="A9" s="9">
        <v>11430.0</v>
      </c>
      <c r="B9" s="9">
        <v>6.0</v>
      </c>
      <c r="C9" s="24">
        <v>3.92</v>
      </c>
    </row>
    <row r="10" ht="12.75" customHeight="1">
      <c r="A10" s="9">
        <v>9190.0</v>
      </c>
      <c r="B10" s="9">
        <v>7.0</v>
      </c>
      <c r="C10" s="24">
        <v>4.03</v>
      </c>
    </row>
    <row r="11" ht="12.75" customHeight="1">
      <c r="A11" s="9">
        <v>8889.0</v>
      </c>
      <c r="B11" s="9">
        <v>8.0</v>
      </c>
      <c r="C11" s="24">
        <v>3.98</v>
      </c>
    </row>
    <row r="12" ht="12.75" customHeight="1">
      <c r="A12" s="9">
        <v>12721.0</v>
      </c>
      <c r="B12" s="9">
        <v>9.0</v>
      </c>
      <c r="C12" s="24">
        <v>3.92</v>
      </c>
    </row>
    <row r="13" ht="12.75" customHeight="1">
      <c r="A13" s="9">
        <v>14830.0</v>
      </c>
      <c r="B13" s="9">
        <v>10.0</v>
      </c>
      <c r="C13" s="24">
        <v>3.9</v>
      </c>
    </row>
    <row r="14" ht="12.75" customHeight="1">
      <c r="B14" s="9">
        <v>11.0</v>
      </c>
      <c r="C14" s="24">
        <v>3.8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2001-09-08T01:06:33Z</dcterms:created>
  <dc:creator>James Evans</dc:creator>
</cp:coreProperties>
</file>