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0BFE1B-355F-45B1-84E7-7D1F8781CBE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Visual Ex" sheetId="1" r:id="rId1"/>
    <sheet name="3.2" sheetId="2" r:id="rId2"/>
    <sheet name="3.6" sheetId="3" r:id="rId3"/>
    <sheet name="3.8" sheetId="4" r:id="rId4"/>
    <sheet name="3.12" sheetId="5" r:id="rId5"/>
    <sheet name="3.13" sheetId="6" r:id="rId6"/>
    <sheet name="3.14-15" sheetId="7" r:id="rId7"/>
    <sheet name="3.16-17" sheetId="8" r:id="rId8"/>
    <sheet name="3.18-19" sheetId="9" r:id="rId9"/>
    <sheet name="3.20" sheetId="10" r:id="rId10"/>
    <sheet name="3.27" sheetId="11" r:id="rId11"/>
  </sheets>
  <definedNames>
    <definedName name="_xlnm._FilterDatabase" localSheetId="5" hidden="1">'3.13'!$A$3:$J$28</definedName>
    <definedName name="_xlnm._FilterDatabase" localSheetId="6" hidden="1">'3.14-15'!$A$3:$J$3</definedName>
    <definedName name="_xlnm._FilterDatabase" localSheetId="9" hidden="1">'3.20'!$A$3:$I$3</definedName>
  </definedNames>
  <calcPr calcId="191029"/>
  <pivotCaches>
    <pivotCache cacheId="1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S1akz8DkbS5OeFaxBcOn7Tkb1gA=="/>
    </ext>
  </extLst>
</workbook>
</file>

<file path=xl/calcChain.xml><?xml version="1.0" encoding="utf-8"?>
<calcChain xmlns="http://schemas.openxmlformats.org/spreadsheetml/2006/main">
  <c r="L8" i="10" l="1"/>
  <c r="L9" i="10"/>
  <c r="L13" i="10"/>
  <c r="G97" i="10" l="1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L8" i="9"/>
  <c r="M8" i="9" s="1"/>
  <c r="G8" i="9"/>
  <c r="L7" i="9"/>
  <c r="M7" i="9" s="1"/>
  <c r="G7" i="9"/>
  <c r="L6" i="9"/>
  <c r="M6" i="9" s="1"/>
  <c r="G6" i="9"/>
  <c r="L5" i="9"/>
  <c r="G5" i="9"/>
  <c r="L4" i="9"/>
  <c r="M4" i="9" s="1"/>
  <c r="G4" i="9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L16" i="8"/>
  <c r="M16" i="8" s="1"/>
  <c r="G16" i="8"/>
  <c r="L15" i="8"/>
  <c r="M15" i="8" s="1"/>
  <c r="G15" i="8"/>
  <c r="L14" i="8"/>
  <c r="M14" i="8" s="1"/>
  <c r="G14" i="8"/>
  <c r="L13" i="8"/>
  <c r="M13" i="8" s="1"/>
  <c r="G13" i="8"/>
  <c r="L12" i="8"/>
  <c r="M12" i="8" s="1"/>
  <c r="G12" i="8"/>
  <c r="L11" i="8"/>
  <c r="M11" i="8" s="1"/>
  <c r="G11" i="8"/>
  <c r="L10" i="8"/>
  <c r="M10" i="8" s="1"/>
  <c r="G10" i="8"/>
  <c r="L9" i="8"/>
  <c r="M9" i="8" s="1"/>
  <c r="G9" i="8"/>
  <c r="L8" i="8"/>
  <c r="M8" i="8" s="1"/>
  <c r="G8" i="8"/>
  <c r="L7" i="8"/>
  <c r="M7" i="8" s="1"/>
  <c r="G7" i="8"/>
  <c r="L6" i="8"/>
  <c r="M6" i="8" s="1"/>
  <c r="G6" i="8"/>
  <c r="L5" i="8"/>
  <c r="M5" i="8" s="1"/>
  <c r="G5" i="8"/>
  <c r="L4" i="8"/>
  <c r="M4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G4" i="8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H27" i="6"/>
  <c r="I27" i="6" s="1"/>
  <c r="H26" i="6"/>
  <c r="I26" i="6" s="1"/>
  <c r="H25" i="6"/>
  <c r="H24" i="6"/>
  <c r="I24" i="6" s="1"/>
  <c r="H23" i="6"/>
  <c r="I23" i="6" s="1"/>
  <c r="H22" i="6"/>
  <c r="H21" i="6"/>
  <c r="H20" i="6"/>
  <c r="I20" i="6" s="1"/>
  <c r="H19" i="6"/>
  <c r="I19" i="6" s="1"/>
  <c r="H18" i="6"/>
  <c r="H17" i="6"/>
  <c r="H16" i="6"/>
  <c r="I16" i="6" s="1"/>
  <c r="H15" i="6"/>
  <c r="I15" i="6" s="1"/>
  <c r="H14" i="6"/>
  <c r="H13" i="6"/>
  <c r="H12" i="6"/>
  <c r="I12" i="6" s="1"/>
  <c r="H11" i="6"/>
  <c r="I11" i="6" s="1"/>
  <c r="H10" i="6"/>
  <c r="H9" i="6"/>
  <c r="H8" i="6"/>
  <c r="I8" i="6" s="1"/>
  <c r="H7" i="6"/>
  <c r="I7" i="6" s="1"/>
  <c r="H6" i="6"/>
  <c r="H5" i="6"/>
  <c r="H4" i="6"/>
  <c r="I22" i="6" s="1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L4" i="10" l="1"/>
  <c r="L5" i="10"/>
  <c r="I5" i="6"/>
  <c r="I17" i="6"/>
  <c r="I25" i="6"/>
  <c r="I9" i="6"/>
  <c r="H28" i="6"/>
  <c r="M5" i="9"/>
  <c r="I13" i="6"/>
  <c r="I21" i="6"/>
  <c r="I4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I6" i="6"/>
  <c r="I10" i="6"/>
  <c r="I14" i="6"/>
  <c r="I18" i="6"/>
</calcChain>
</file>

<file path=xl/sharedStrings.xml><?xml version="1.0" encoding="utf-8"?>
<sst xmlns="http://schemas.openxmlformats.org/spreadsheetml/2006/main" count="3634" uniqueCount="265">
  <si>
    <t>Equal Employment Opportunity Commission Report  - Number Employed in State of Alabama, 2006</t>
  </si>
  <si>
    <t xml:space="preserve">Racial/Ethnic Group and Gender </t>
  </si>
  <si>
    <t xml:space="preserve">Total Employment </t>
  </si>
  <si>
    <t xml:space="preserve">Officials &amp; Managers </t>
  </si>
  <si>
    <t xml:space="preserve">Professionals </t>
  </si>
  <si>
    <t xml:space="preserve">Technicians </t>
  </si>
  <si>
    <t xml:space="preserve">Sales Workers </t>
  </si>
  <si>
    <t xml:space="preserve">Office &amp; Clerical Workers </t>
  </si>
  <si>
    <t xml:space="preserve">Craft Workers </t>
  </si>
  <si>
    <t xml:space="preserve">Operatives </t>
  </si>
  <si>
    <t xml:space="preserve">Laborers </t>
  </si>
  <si>
    <t>Service Workers</t>
  </si>
  <si>
    <t xml:space="preserve">ALL EMPLOYEES </t>
  </si>
  <si>
    <t xml:space="preserve">Men </t>
  </si>
  <si>
    <t xml:space="preserve">Women </t>
  </si>
  <si>
    <t xml:space="preserve">WHITE </t>
  </si>
  <si>
    <t xml:space="preserve">MINORITY </t>
  </si>
  <si>
    <t xml:space="preserve">BLACK </t>
  </si>
  <si>
    <t xml:space="preserve">HISPANIC </t>
  </si>
  <si>
    <t xml:space="preserve">ASIAN AMERICAN </t>
  </si>
  <si>
    <t xml:space="preserve">AMERICAN INDIAN </t>
  </si>
  <si>
    <t>Home Market Value</t>
  </si>
  <si>
    <t>House Age</t>
  </si>
  <si>
    <t>Square Feet</t>
  </si>
  <si>
    <t>Market Value</t>
  </si>
  <si>
    <t>Sales Units</t>
  </si>
  <si>
    <t xml:space="preserve">Product  </t>
  </si>
  <si>
    <t>Month</t>
  </si>
  <si>
    <t>A</t>
  </si>
  <si>
    <t>B</t>
  </si>
  <si>
    <t>C</t>
  </si>
  <si>
    <t>D</t>
  </si>
  <si>
    <t>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</si>
  <si>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</si>
  <si>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</si>
  <si>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</si>
  <si>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</si>
  <si>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</si>
  <si>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</si>
  <si>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</si>
  <si>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</si>
  <si>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</si>
  <si>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</si>
  <si>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</si>
  <si>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</si>
  <si>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Purchase Orders</t>
  </si>
  <si>
    <t xml:space="preserve">Supplier </t>
  </si>
  <si>
    <t>Order No.</t>
  </si>
  <si>
    <t>Item No.</t>
  </si>
  <si>
    <t>Item Description</t>
  </si>
  <si>
    <t>Item Cost</t>
  </si>
  <si>
    <t>Quantity</t>
  </si>
  <si>
    <t>Cost per order</t>
  </si>
  <si>
    <t>A/P Terms (Months)</t>
  </si>
  <si>
    <t>Order Date</t>
  </si>
  <si>
    <t>Arrival Date</t>
  </si>
  <si>
    <t>Alum Sheeting</t>
  </si>
  <si>
    <t>Oct11026</t>
  </si>
  <si>
    <t>Control Panel</t>
  </si>
  <si>
    <t>Sep11002</t>
  </si>
  <si>
    <t>Oct11016</t>
  </si>
  <si>
    <t>Airframe fasteners</t>
  </si>
  <si>
    <t>Aug11002</t>
  </si>
  <si>
    <t>Sep11008</t>
  </si>
  <si>
    <t>Oct11028</t>
  </si>
  <si>
    <t>Side Panel</t>
  </si>
  <si>
    <t>Oct11036</t>
  </si>
  <si>
    <t>Oct11022</t>
  </si>
  <si>
    <t>Bolt-nut package</t>
  </si>
  <si>
    <t>Durrable Products</t>
  </si>
  <si>
    <t>Oct11014</t>
  </si>
  <si>
    <t>Oct11023</t>
  </si>
  <si>
    <t>Sep11027</t>
  </si>
  <si>
    <t>Sep11031</t>
  </si>
  <si>
    <t>Sep11034</t>
  </si>
  <si>
    <t>Oct11029</t>
  </si>
  <si>
    <t>Shielded Cable/ft.</t>
  </si>
  <si>
    <t>Oct11011</t>
  </si>
  <si>
    <t>Sep11009</t>
  </si>
  <si>
    <t>Pressure Gauge</t>
  </si>
  <si>
    <t>Aug11008</t>
  </si>
  <si>
    <t>Oct11009</t>
  </si>
  <si>
    <t>Gasket</t>
  </si>
  <si>
    <t>Oct11013</t>
  </si>
  <si>
    <t>Oct11007</t>
  </si>
  <si>
    <t>Oct11002</t>
  </si>
  <si>
    <t>Fast-Tie Aerospace</t>
  </si>
  <si>
    <t>Nov11008</t>
  </si>
  <si>
    <t>Oct11031</t>
  </si>
  <si>
    <t>Nov11003</t>
  </si>
  <si>
    <t>Aug11003</t>
  </si>
  <si>
    <t>Aug11006</t>
  </si>
  <si>
    <t>Aug11010</t>
  </si>
  <si>
    <t>Aug11004</t>
  </si>
  <si>
    <t>Nov11004</t>
  </si>
  <si>
    <t>Nov11007</t>
  </si>
  <si>
    <t>Oct11005</t>
  </si>
  <si>
    <t>Electrical Connector</t>
  </si>
  <si>
    <t>Sep11029</t>
  </si>
  <si>
    <t>O-Ring</t>
  </si>
  <si>
    <t>Oct11030</t>
  </si>
  <si>
    <t>Aug11009</t>
  </si>
  <si>
    <t>Oct11021</t>
  </si>
  <si>
    <t>Sep11017</t>
  </si>
  <si>
    <t>Hulkey Fasteners</t>
  </si>
  <si>
    <t>Aug11001</t>
  </si>
  <si>
    <t>Oct11006</t>
  </si>
  <si>
    <t>Oct11032</t>
  </si>
  <si>
    <t>Oct11020</t>
  </si>
  <si>
    <t>Sep11006</t>
  </si>
  <si>
    <t>Sep11014</t>
  </si>
  <si>
    <t>Sep11032</t>
  </si>
  <si>
    <t>Sep11011</t>
  </si>
  <si>
    <t>Sep11012</t>
  </si>
  <si>
    <t>Sep11020</t>
  </si>
  <si>
    <t>Sep11013</t>
  </si>
  <si>
    <t>Aug11012</t>
  </si>
  <si>
    <t>Sep11003</t>
  </si>
  <si>
    <t>Sep11016</t>
  </si>
  <si>
    <t>Aug11013</t>
  </si>
  <si>
    <t>Hatch Decal</t>
  </si>
  <si>
    <t>Manley Valve</t>
  </si>
  <si>
    <t>Oct11019</t>
  </si>
  <si>
    <t>Machined Valve</t>
  </si>
  <si>
    <t>Oct11024</t>
  </si>
  <si>
    <t>Oct11027</t>
  </si>
  <si>
    <t>Oct11018</t>
  </si>
  <si>
    <t>Oct11003</t>
  </si>
  <si>
    <t>Sep11028</t>
  </si>
  <si>
    <t>Oct11012</t>
  </si>
  <si>
    <t>Nov11001</t>
  </si>
  <si>
    <t>Panel Decal</t>
  </si>
  <si>
    <t>Nov11006</t>
  </si>
  <si>
    <t>Nov11002</t>
  </si>
  <si>
    <t>Door Decal</t>
  </si>
  <si>
    <t>Nov11010</t>
  </si>
  <si>
    <t>Pylon Accessories</t>
  </si>
  <si>
    <t>Sep11023</t>
  </si>
  <si>
    <t>Sep11030</t>
  </si>
  <si>
    <t>Sep11033</t>
  </si>
  <si>
    <t>Sep11024</t>
  </si>
  <si>
    <t>Oct11004</t>
  </si>
  <si>
    <t>Spacetime Technologies</t>
  </si>
  <si>
    <t>Oct11001</t>
  </si>
  <si>
    <t>Sep11007</t>
  </si>
  <si>
    <t>Oct11010</t>
  </si>
  <si>
    <t>Sep11015</t>
  </si>
  <si>
    <t>Sep11022</t>
  </si>
  <si>
    <t>Sep11019</t>
  </si>
  <si>
    <t>Sep11026</t>
  </si>
  <si>
    <t>Sep11025</t>
  </si>
  <si>
    <t>Sep11021</t>
  </si>
  <si>
    <t>Oct11008</t>
  </si>
  <si>
    <t>Oct11035</t>
  </si>
  <si>
    <t>Oct11015</t>
  </si>
  <si>
    <t>Steelpin Inc.</t>
  </si>
  <si>
    <t>Oct11025</t>
  </si>
  <si>
    <t>Oct11034</t>
  </si>
  <si>
    <t>Oct11017</t>
  </si>
  <si>
    <t>Oct11033</t>
  </si>
  <si>
    <t>Nov11005</t>
  </si>
  <si>
    <t>Nov11009</t>
  </si>
  <si>
    <t>Aug11011</t>
  </si>
  <si>
    <t>Aug11005</t>
  </si>
  <si>
    <t>Sep11018</t>
  </si>
  <si>
    <t>Aug11007</t>
  </si>
  <si>
    <t>Sep11001</t>
  </si>
  <si>
    <t>Sep11005</t>
  </si>
  <si>
    <t>Sep11004</t>
  </si>
  <si>
    <t>Sep11010</t>
  </si>
  <si>
    <t>Aug11014</t>
  </si>
  <si>
    <t>Bicycle Inventory</t>
  </si>
  <si>
    <t>ID</t>
  </si>
  <si>
    <t>Product Category</t>
  </si>
  <si>
    <t>Product Name</t>
  </si>
  <si>
    <t>Purchase Cost</t>
  </si>
  <si>
    <t>Selling Price</t>
  </si>
  <si>
    <t>Quantity on Hand</t>
  </si>
  <si>
    <t>Inventory Value</t>
  </si>
  <si>
    <t>Percentage</t>
  </si>
  <si>
    <t>Cumulative %</t>
  </si>
  <si>
    <t>Road</t>
  </si>
  <si>
    <t>Classic 109</t>
  </si>
  <si>
    <t>Bicyclist's Choice</t>
  </si>
  <si>
    <t>Elegant 210</t>
  </si>
  <si>
    <t>Runroad 1000</t>
  </si>
  <si>
    <t>Run-Up Bikes</t>
  </si>
  <si>
    <t>Runroad 4000</t>
  </si>
  <si>
    <t>Runroad 5000</t>
  </si>
  <si>
    <t>Twist &amp; Shout</t>
  </si>
  <si>
    <t>Simpson's Bike Supply</t>
  </si>
  <si>
    <t>Mtn.</t>
  </si>
  <si>
    <t>Bluff Breaker</t>
  </si>
  <si>
    <t>The Bike Path</t>
  </si>
  <si>
    <t>Eagle 1</t>
  </si>
  <si>
    <t>Bike-One</t>
  </si>
  <si>
    <t>Eagle 2</t>
  </si>
  <si>
    <t>Eagle 3</t>
  </si>
  <si>
    <t>Jetty Breaker</t>
  </si>
  <si>
    <t>Leisure</t>
  </si>
  <si>
    <t>Blue Moon</t>
  </si>
  <si>
    <t>Breeze</t>
  </si>
  <si>
    <t>Breeze LE</t>
  </si>
  <si>
    <t>Runcool 3000</t>
  </si>
  <si>
    <t>Starlight</t>
  </si>
  <si>
    <t>Supreme 350</t>
  </si>
  <si>
    <t>Hybrid</t>
  </si>
  <si>
    <t>Eagle 7</t>
  </si>
  <si>
    <t>Runblend 2000</t>
  </si>
  <si>
    <t>Tea for Two</t>
  </si>
  <si>
    <t>Children</t>
  </si>
  <si>
    <t>Coolest 100</t>
  </si>
  <si>
    <t>Green Rider</t>
  </si>
  <si>
    <t>Red Rider</t>
  </si>
  <si>
    <t>Runkidder 100</t>
  </si>
  <si>
    <t>Total</t>
  </si>
  <si>
    <t>Frequencies by Supplier Firms</t>
  </si>
  <si>
    <t>Histogram with A/P Terms</t>
  </si>
  <si>
    <t>Suppliers</t>
  </si>
  <si>
    <t>Count</t>
  </si>
  <si>
    <t>Rel Freq</t>
  </si>
  <si>
    <t>Cum %</t>
  </si>
  <si>
    <t>Bolt-Nut Package</t>
  </si>
  <si>
    <t>A/P Terms</t>
  </si>
  <si>
    <t>Relative Frequency</t>
  </si>
  <si>
    <t>More</t>
  </si>
  <si>
    <t>Data -&gt; Data Analysis -&gt; Histogram</t>
  </si>
  <si>
    <t>Input range H4:H97</t>
  </si>
  <si>
    <t>Bin range K4:K5</t>
  </si>
  <si>
    <t>Histogram with Cost per order</t>
  </si>
  <si>
    <t>Bin setting data</t>
  </si>
  <si>
    <t>Group</t>
  </si>
  <si>
    <t>Upper limit</t>
  </si>
  <si>
    <t>Max</t>
  </si>
  <si>
    <t>Min</t>
  </si>
  <si>
    <t>Set to</t>
  </si>
  <si>
    <t>Upper lim</t>
  </si>
  <si>
    <t>Lower lim</t>
  </si>
  <si>
    <t>Example</t>
  </si>
  <si>
    <t># of Groups</t>
  </si>
  <si>
    <t>Width</t>
  </si>
  <si>
    <t>Group width formula</t>
  </si>
  <si>
    <t>Sales Transactions: July 14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</si>
  <si>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</si>
  <si>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</si>
  <si>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</si>
  <si>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</si>
  <si>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</si>
  <si>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</si>
  <si>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</si>
  <si>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</si>
  <si>
    <t>Sum of Amount</t>
  </si>
  <si>
    <t>East</t>
  </si>
  <si>
    <t>Paypal</t>
  </si>
  <si>
    <t>Web</t>
  </si>
  <si>
    <t>DVD</t>
  </si>
  <si>
    <t>Book</t>
  </si>
  <si>
    <t>Grand Total</t>
  </si>
  <si>
    <t>West</t>
  </si>
  <si>
    <t>Credit</t>
  </si>
  <si>
    <t>North</t>
  </si>
  <si>
    <t>Email</t>
  </si>
  <si>
    <t>South</t>
  </si>
  <si>
    <t>Frequency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</si>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</sst>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mm/dd/yy"/>
    <numFmt numFmtId="168" formatCode="&quot;$&quot;#,##0.00;\(&quot;$&quot;#,##0.00\)"/>
    <numFmt numFmtId="169" formatCode="&quot;$&quot;#,##0.00_);\(&quot;$&quot;#,##0.00\)"/>
    <numFmt numFmtId="170" formatCode="0.0%"/>
    <numFmt numFmtId="171" formatCode="&quot;$&quot;#,##0.00_);[Red]\(&quot;$&quot;#,##0.00\)"/>
    <numFmt numFmtId="172" formatCode="&quot;$&quot;#,##0_);[Red]\(&quot;$&quot;#,##0\)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5" fontId="2" fillId="0" borderId="0" xfId="0" applyNumberFormat="1" applyFont="1"/>
    <xf numFmtId="0" fontId="1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6" fontId="4" fillId="2" borderId="3" xfId="0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168" fontId="4" fillId="0" borderId="5" xfId="0" applyNumberFormat="1" applyFont="1" applyBorder="1" applyAlignment="1">
      <alignment horizontal="right" wrapText="1"/>
    </xf>
    <xf numFmtId="169" fontId="2" fillId="3" borderId="3" xfId="0" applyNumberFormat="1" applyFont="1" applyFill="1" applyBorder="1" applyAlignment="1">
      <alignment wrapText="1"/>
    </xf>
    <xf numFmtId="9" fontId="2" fillId="3" borderId="3" xfId="0" applyNumberFormat="1" applyFont="1" applyFill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168" fontId="4" fillId="0" borderId="6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169" fontId="2" fillId="0" borderId="0" xfId="0" applyNumberFormat="1" applyFont="1" applyAlignment="1">
      <alignment wrapText="1"/>
    </xf>
    <xf numFmtId="0" fontId="6" fillId="4" borderId="3" xfId="0" applyFont="1" applyFill="1" applyBorder="1"/>
    <xf numFmtId="0" fontId="7" fillId="4" borderId="3" xfId="0" applyFont="1" applyFill="1" applyBorder="1"/>
    <xf numFmtId="0" fontId="2" fillId="3" borderId="3" xfId="0" applyFont="1" applyFill="1" applyBorder="1"/>
    <xf numFmtId="170" fontId="2" fillId="3" borderId="3" xfId="0" applyNumberFormat="1" applyFont="1" applyFill="1" applyBorder="1"/>
    <xf numFmtId="0" fontId="2" fillId="5" borderId="3" xfId="0" applyFont="1" applyFill="1" applyBorder="1"/>
    <xf numFmtId="0" fontId="2" fillId="0" borderId="2" xfId="0" applyFont="1" applyBorder="1"/>
    <xf numFmtId="0" fontId="2" fillId="3" borderId="7" xfId="0" applyFont="1" applyFill="1" applyBorder="1"/>
    <xf numFmtId="0" fontId="2" fillId="6" borderId="3" xfId="0" quotePrefix="1" applyFont="1" applyFill="1" applyBorder="1"/>
    <xf numFmtId="0" fontId="2" fillId="6" borderId="3" xfId="0" applyFont="1" applyFill="1" applyBorder="1"/>
    <xf numFmtId="0" fontId="2" fillId="4" borderId="3" xfId="0" applyFont="1" applyFill="1" applyBorder="1"/>
    <xf numFmtId="166" fontId="2" fillId="3" borderId="3" xfId="0" applyNumberFormat="1" applyFont="1" applyFill="1" applyBorder="1"/>
    <xf numFmtId="166" fontId="2" fillId="3" borderId="3" xfId="0" quotePrefix="1" applyNumberFormat="1" applyFont="1" applyFill="1" applyBorder="1"/>
    <xf numFmtId="166" fontId="2" fillId="0" borderId="0" xfId="0" applyNumberFormat="1" applyFont="1"/>
    <xf numFmtId="166" fontId="7" fillId="0" borderId="0" xfId="0" applyNumberFormat="1" applyFont="1"/>
    <xf numFmtId="20" fontId="2" fillId="0" borderId="0" xfId="0" applyNumberFormat="1" applyFont="1"/>
    <xf numFmtId="20" fontId="1" fillId="0" borderId="1" xfId="0" applyNumberFormat="1" applyFont="1" applyBorder="1"/>
    <xf numFmtId="171" fontId="2" fillId="0" borderId="0" xfId="0" applyNumberFormat="1" applyFont="1"/>
    <xf numFmtId="172" fontId="2" fillId="0" borderId="0" xfId="0" applyNumberFormat="1" applyFo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8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18" xfId="0" applyFill="1" applyBorder="1" applyAlignment="1"/>
    <xf numFmtId="0" fontId="8" fillId="0" borderId="19" xfId="0" applyFont="1" applyFill="1" applyBorder="1" applyAlignment="1">
      <alignment horizontal="center"/>
    </xf>
    <xf numFmtId="10" fontId="2" fillId="3" borderId="3" xfId="0" applyNumberFormat="1" applyFont="1" applyFill="1" applyBorder="1"/>
    <xf numFmtId="0" fontId="4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EEO Report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All Employees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 Ex'!$C$3:$K$3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'Visual Ex'!$C$4:$K$4</c:f>
              <c:numCache>
                <c:formatCode>#,##0</c:formatCode>
                <c:ptCount val="9"/>
                <c:pt idx="0">
                  <c:v>60258</c:v>
                </c:pt>
                <c:pt idx="1">
                  <c:v>80733</c:v>
                </c:pt>
                <c:pt idx="2">
                  <c:v>39868</c:v>
                </c:pt>
                <c:pt idx="3">
                  <c:v>62019</c:v>
                </c:pt>
                <c:pt idx="4">
                  <c:v>67014</c:v>
                </c:pt>
                <c:pt idx="5">
                  <c:v>61322</c:v>
                </c:pt>
                <c:pt idx="6">
                  <c:v>120810</c:v>
                </c:pt>
                <c:pt idx="7">
                  <c:v>68752</c:v>
                </c:pt>
                <c:pt idx="8">
                  <c:v>71553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7B-4B07-B865-17A01671996C}"/>
            </c:ext>
          </c:extLst>
        </c:ser>
        <c:ser>
          <c:idx val="1"/>
          <c:order val="1"/>
          <c:tx>
            <c:v>Men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 Ex'!$C$3:$K$3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'Visual Ex'!$C$5:$K$5</c:f>
              <c:numCache>
                <c:formatCode>#,##0</c:formatCode>
                <c:ptCount val="9"/>
                <c:pt idx="0">
                  <c:v>41777</c:v>
                </c:pt>
                <c:pt idx="1">
                  <c:v>39792</c:v>
                </c:pt>
                <c:pt idx="2">
                  <c:v>19848</c:v>
                </c:pt>
                <c:pt idx="3">
                  <c:v>23727</c:v>
                </c:pt>
                <c:pt idx="4">
                  <c:v>11293</c:v>
                </c:pt>
                <c:pt idx="5">
                  <c:v>55853</c:v>
                </c:pt>
                <c:pt idx="6">
                  <c:v>84724</c:v>
                </c:pt>
                <c:pt idx="7">
                  <c:v>44736</c:v>
                </c:pt>
                <c:pt idx="8">
                  <c:v>27603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F7B-4B07-B865-17A01671996C}"/>
            </c:ext>
          </c:extLst>
        </c:ser>
        <c:ser>
          <c:idx val="2"/>
          <c:order val="2"/>
          <c:tx>
            <c:v>Women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 Ex'!$C$3:$K$3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'Visual Ex'!$C$6:$K$6</c:f>
              <c:numCache>
                <c:formatCode>#,##0</c:formatCode>
                <c:ptCount val="9"/>
                <c:pt idx="0">
                  <c:v>18481</c:v>
                </c:pt>
                <c:pt idx="1">
                  <c:v>40941</c:v>
                </c:pt>
                <c:pt idx="2">
                  <c:v>20020</c:v>
                </c:pt>
                <c:pt idx="3">
                  <c:v>38292</c:v>
                </c:pt>
                <c:pt idx="4">
                  <c:v>55721</c:v>
                </c:pt>
                <c:pt idx="5">
                  <c:v>5469</c:v>
                </c:pt>
                <c:pt idx="6">
                  <c:v>36086</c:v>
                </c:pt>
                <c:pt idx="7">
                  <c:v>24016</c:v>
                </c:pt>
                <c:pt idx="8">
                  <c:v>43950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F7B-4B07-B865-17A01671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21034"/>
        <c:axId val="1484601124"/>
      </c:barChart>
      <c:catAx>
        <c:axId val="157482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4601124"/>
        <c:crosses val="autoZero"/>
        <c:auto val="1"/>
        <c:lblAlgn val="ctr"/>
        <c:lblOffset val="100"/>
        <c:noMultiLvlLbl val="1"/>
      </c:catAx>
      <c:valAx>
        <c:axId val="148460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48210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EEO Employment Report</a:t>
            </a:r>
          </a:p>
        </c:rich>
      </c:tx>
      <c:layout>
        <c:manualLayout>
          <c:xMode val="edge"/>
          <c:yMode val="edge"/>
          <c:x val="0.44724177613937316"/>
          <c:y val="2.03593233544149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ALL EMPLOYEES 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'3.2'!$B$3:$K$3</c:f>
              <c:strCache>
                <c:ptCount val="10"/>
                <c:pt idx="0">
                  <c:v>Total Employment </c:v>
                </c:pt>
                <c:pt idx="1">
                  <c:v>Officials &amp; Managers </c:v>
                </c:pt>
                <c:pt idx="2">
                  <c:v>Professionals </c:v>
                </c:pt>
                <c:pt idx="3">
                  <c:v>Technicians </c:v>
                </c:pt>
                <c:pt idx="4">
                  <c:v>Sales Workers </c:v>
                </c:pt>
                <c:pt idx="5">
                  <c:v>Office &amp; Clerical Workers </c:v>
                </c:pt>
                <c:pt idx="6">
                  <c:v>Craft Workers </c:v>
                </c:pt>
                <c:pt idx="7">
                  <c:v>Operatives </c:v>
                </c:pt>
                <c:pt idx="8">
                  <c:v>Laborers </c:v>
                </c:pt>
                <c:pt idx="9">
                  <c:v>Service Workers</c:v>
                </c:pt>
              </c:strCache>
            </c:strRef>
          </c:cat>
          <c:val>
            <c:numRef>
              <c:f>'3.2'!$B$4:$K$4</c:f>
              <c:numCache>
                <c:formatCode>#,##0</c:formatCode>
                <c:ptCount val="10"/>
                <c:pt idx="0">
                  <c:v>632329</c:v>
                </c:pt>
                <c:pt idx="1">
                  <c:v>60258</c:v>
                </c:pt>
                <c:pt idx="2">
                  <c:v>80733</c:v>
                </c:pt>
                <c:pt idx="3">
                  <c:v>39868</c:v>
                </c:pt>
                <c:pt idx="4">
                  <c:v>62019</c:v>
                </c:pt>
                <c:pt idx="5">
                  <c:v>67014</c:v>
                </c:pt>
                <c:pt idx="6">
                  <c:v>61322</c:v>
                </c:pt>
                <c:pt idx="7">
                  <c:v>120810</c:v>
                </c:pt>
                <c:pt idx="8">
                  <c:v>68752</c:v>
                </c:pt>
                <c:pt idx="9">
                  <c:v>71553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C4-4D10-AC47-DE80BE8E348D}"/>
            </c:ext>
          </c:extLst>
        </c:ser>
        <c:ser>
          <c:idx val="1"/>
          <c:order val="1"/>
          <c:tx>
            <c:v>Men 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'3.2'!$B$3:$K$3</c:f>
              <c:strCache>
                <c:ptCount val="10"/>
                <c:pt idx="0">
                  <c:v>Total Employment </c:v>
                </c:pt>
                <c:pt idx="1">
                  <c:v>Officials &amp; Managers </c:v>
                </c:pt>
                <c:pt idx="2">
                  <c:v>Professionals </c:v>
                </c:pt>
                <c:pt idx="3">
                  <c:v>Technicians </c:v>
                </c:pt>
                <c:pt idx="4">
                  <c:v>Sales Workers </c:v>
                </c:pt>
                <c:pt idx="5">
                  <c:v>Office &amp; Clerical Workers </c:v>
                </c:pt>
                <c:pt idx="6">
                  <c:v>Craft Workers </c:v>
                </c:pt>
                <c:pt idx="7">
                  <c:v>Operatives </c:v>
                </c:pt>
                <c:pt idx="8">
                  <c:v>Laborers </c:v>
                </c:pt>
                <c:pt idx="9">
                  <c:v>Service Workers</c:v>
                </c:pt>
              </c:strCache>
            </c:strRef>
          </c:cat>
          <c:val>
            <c:numRef>
              <c:f>'3.2'!$B$5:$K$5</c:f>
              <c:numCache>
                <c:formatCode>#,##0</c:formatCode>
                <c:ptCount val="10"/>
                <c:pt idx="0">
                  <c:v>349353</c:v>
                </c:pt>
                <c:pt idx="1">
                  <c:v>41777</c:v>
                </c:pt>
                <c:pt idx="2">
                  <c:v>39792</c:v>
                </c:pt>
                <c:pt idx="3">
                  <c:v>19848</c:v>
                </c:pt>
                <c:pt idx="4">
                  <c:v>23727</c:v>
                </c:pt>
                <c:pt idx="5">
                  <c:v>11293</c:v>
                </c:pt>
                <c:pt idx="6">
                  <c:v>55853</c:v>
                </c:pt>
                <c:pt idx="7">
                  <c:v>84724</c:v>
                </c:pt>
                <c:pt idx="8">
                  <c:v>44736</c:v>
                </c:pt>
                <c:pt idx="9">
                  <c:v>27603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C4-4D10-AC47-DE80BE8E348D}"/>
            </c:ext>
          </c:extLst>
        </c:ser>
        <c:ser>
          <c:idx val="2"/>
          <c:order val="2"/>
          <c:tx>
            <c:v>Women 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'3.2'!$B$3:$K$3</c:f>
              <c:strCache>
                <c:ptCount val="10"/>
                <c:pt idx="0">
                  <c:v>Total Employment </c:v>
                </c:pt>
                <c:pt idx="1">
                  <c:v>Officials &amp; Managers </c:v>
                </c:pt>
                <c:pt idx="2">
                  <c:v>Professionals </c:v>
                </c:pt>
                <c:pt idx="3">
                  <c:v>Technicians </c:v>
                </c:pt>
                <c:pt idx="4">
                  <c:v>Sales Workers </c:v>
                </c:pt>
                <c:pt idx="5">
                  <c:v>Office &amp; Clerical Workers </c:v>
                </c:pt>
                <c:pt idx="6">
                  <c:v>Craft Workers </c:v>
                </c:pt>
                <c:pt idx="7">
                  <c:v>Operatives </c:v>
                </c:pt>
                <c:pt idx="8">
                  <c:v>Laborers </c:v>
                </c:pt>
                <c:pt idx="9">
                  <c:v>Service Workers</c:v>
                </c:pt>
              </c:strCache>
            </c:strRef>
          </c:cat>
          <c:val>
            <c:numRef>
              <c:f>'3.2'!$B$6:$K$6</c:f>
              <c:numCache>
                <c:formatCode>#,##0</c:formatCode>
                <c:ptCount val="10"/>
                <c:pt idx="0">
                  <c:v>282976</c:v>
                </c:pt>
                <c:pt idx="1">
                  <c:v>18481</c:v>
                </c:pt>
                <c:pt idx="2">
                  <c:v>40941</c:v>
                </c:pt>
                <c:pt idx="3">
                  <c:v>20020</c:v>
                </c:pt>
                <c:pt idx="4">
                  <c:v>38292</c:v>
                </c:pt>
                <c:pt idx="5">
                  <c:v>55721</c:v>
                </c:pt>
                <c:pt idx="6">
                  <c:v>5469</c:v>
                </c:pt>
                <c:pt idx="7">
                  <c:v>36086</c:v>
                </c:pt>
                <c:pt idx="8">
                  <c:v>24016</c:v>
                </c:pt>
                <c:pt idx="9">
                  <c:v>43950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EC4-4D10-AC47-DE80BE8E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654302"/>
        <c:axId val="554814021"/>
      </c:barChart>
      <c:catAx>
        <c:axId val="1400654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4814021"/>
        <c:crosses val="autoZero"/>
        <c:auto val="1"/>
        <c:lblAlgn val="ctr"/>
        <c:lblOffset val="100"/>
        <c:noMultiLvlLbl val="1"/>
      </c:catAx>
      <c:valAx>
        <c:axId val="554814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006543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Market Value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'3.6'!$B$4:$B$45</c:f>
              <c:numCache>
                <c:formatCode>#,##0</c:formatCode>
                <c:ptCount val="42"/>
                <c:pt idx="0">
                  <c:v>1812</c:v>
                </c:pt>
                <c:pt idx="1">
                  <c:v>1914</c:v>
                </c:pt>
                <c:pt idx="2">
                  <c:v>1842</c:v>
                </c:pt>
                <c:pt idx="3">
                  <c:v>1812</c:v>
                </c:pt>
                <c:pt idx="4">
                  <c:v>1836</c:v>
                </c:pt>
                <c:pt idx="5">
                  <c:v>2028</c:v>
                </c:pt>
                <c:pt idx="6">
                  <c:v>1732</c:v>
                </c:pt>
                <c:pt idx="7">
                  <c:v>1850</c:v>
                </c:pt>
                <c:pt idx="8">
                  <c:v>1791</c:v>
                </c:pt>
                <c:pt idx="9">
                  <c:v>1666</c:v>
                </c:pt>
                <c:pt idx="10">
                  <c:v>1852</c:v>
                </c:pt>
                <c:pt idx="11">
                  <c:v>1620</c:v>
                </c:pt>
                <c:pt idx="12">
                  <c:v>1692</c:v>
                </c:pt>
                <c:pt idx="13">
                  <c:v>2372</c:v>
                </c:pt>
                <c:pt idx="14">
                  <c:v>2372</c:v>
                </c:pt>
                <c:pt idx="15">
                  <c:v>1666</c:v>
                </c:pt>
                <c:pt idx="16">
                  <c:v>2123</c:v>
                </c:pt>
                <c:pt idx="17">
                  <c:v>1620</c:v>
                </c:pt>
                <c:pt idx="18">
                  <c:v>1731</c:v>
                </c:pt>
                <c:pt idx="19">
                  <c:v>1666</c:v>
                </c:pt>
                <c:pt idx="20">
                  <c:v>1520</c:v>
                </c:pt>
                <c:pt idx="21">
                  <c:v>1484</c:v>
                </c:pt>
                <c:pt idx="22">
                  <c:v>1588</c:v>
                </c:pt>
                <c:pt idx="23">
                  <c:v>1598</c:v>
                </c:pt>
                <c:pt idx="24">
                  <c:v>1484</c:v>
                </c:pt>
                <c:pt idx="25">
                  <c:v>1484</c:v>
                </c:pt>
                <c:pt idx="26">
                  <c:v>1520</c:v>
                </c:pt>
                <c:pt idx="27">
                  <c:v>1701</c:v>
                </c:pt>
                <c:pt idx="28">
                  <c:v>1484</c:v>
                </c:pt>
                <c:pt idx="29">
                  <c:v>1468</c:v>
                </c:pt>
                <c:pt idx="30">
                  <c:v>1520</c:v>
                </c:pt>
                <c:pt idx="31">
                  <c:v>1520</c:v>
                </c:pt>
                <c:pt idx="32">
                  <c:v>1484</c:v>
                </c:pt>
                <c:pt idx="33">
                  <c:v>1520</c:v>
                </c:pt>
                <c:pt idx="34">
                  <c:v>1668</c:v>
                </c:pt>
                <c:pt idx="35">
                  <c:v>1588</c:v>
                </c:pt>
                <c:pt idx="36">
                  <c:v>1784</c:v>
                </c:pt>
                <c:pt idx="37">
                  <c:v>1484</c:v>
                </c:pt>
                <c:pt idx="38">
                  <c:v>1520</c:v>
                </c:pt>
                <c:pt idx="39">
                  <c:v>1520</c:v>
                </c:pt>
                <c:pt idx="40">
                  <c:v>1684</c:v>
                </c:pt>
                <c:pt idx="41">
                  <c:v>1581</c:v>
                </c:pt>
              </c:numCache>
            </c:numRef>
          </c:xVal>
          <c:yVal>
            <c:numRef>
              <c:f>'3.6'!$C$4:$C$45</c:f>
              <c:numCache>
                <c:formatCode>"$"#,##0.00</c:formatCode>
                <c:ptCount val="42"/>
                <c:pt idx="0">
                  <c:v>90000</c:v>
                </c:pt>
                <c:pt idx="1">
                  <c:v>104400</c:v>
                </c:pt>
                <c:pt idx="2">
                  <c:v>93300</c:v>
                </c:pt>
                <c:pt idx="3">
                  <c:v>91000</c:v>
                </c:pt>
                <c:pt idx="4">
                  <c:v>101900</c:v>
                </c:pt>
                <c:pt idx="5">
                  <c:v>108500</c:v>
                </c:pt>
                <c:pt idx="6">
                  <c:v>87600</c:v>
                </c:pt>
                <c:pt idx="7">
                  <c:v>96000</c:v>
                </c:pt>
                <c:pt idx="8">
                  <c:v>89200</c:v>
                </c:pt>
                <c:pt idx="9">
                  <c:v>88400</c:v>
                </c:pt>
                <c:pt idx="10">
                  <c:v>100800</c:v>
                </c:pt>
                <c:pt idx="11">
                  <c:v>96700</c:v>
                </c:pt>
                <c:pt idx="12">
                  <c:v>87500</c:v>
                </c:pt>
                <c:pt idx="13">
                  <c:v>114000</c:v>
                </c:pt>
                <c:pt idx="14">
                  <c:v>113200</c:v>
                </c:pt>
                <c:pt idx="15">
                  <c:v>87500</c:v>
                </c:pt>
                <c:pt idx="16">
                  <c:v>116100</c:v>
                </c:pt>
                <c:pt idx="17">
                  <c:v>94700</c:v>
                </c:pt>
                <c:pt idx="18">
                  <c:v>86400</c:v>
                </c:pt>
                <c:pt idx="19">
                  <c:v>87100</c:v>
                </c:pt>
                <c:pt idx="20">
                  <c:v>83400</c:v>
                </c:pt>
                <c:pt idx="21">
                  <c:v>79800</c:v>
                </c:pt>
                <c:pt idx="22">
                  <c:v>81500</c:v>
                </c:pt>
                <c:pt idx="23">
                  <c:v>87100</c:v>
                </c:pt>
                <c:pt idx="24">
                  <c:v>82600</c:v>
                </c:pt>
                <c:pt idx="25">
                  <c:v>78800</c:v>
                </c:pt>
                <c:pt idx="26">
                  <c:v>87600</c:v>
                </c:pt>
                <c:pt idx="27">
                  <c:v>94200</c:v>
                </c:pt>
                <c:pt idx="28">
                  <c:v>82000</c:v>
                </c:pt>
                <c:pt idx="29">
                  <c:v>88100</c:v>
                </c:pt>
                <c:pt idx="30">
                  <c:v>88100</c:v>
                </c:pt>
                <c:pt idx="31">
                  <c:v>88600</c:v>
                </c:pt>
                <c:pt idx="32">
                  <c:v>76600</c:v>
                </c:pt>
                <c:pt idx="33">
                  <c:v>84400</c:v>
                </c:pt>
                <c:pt idx="34">
                  <c:v>90900</c:v>
                </c:pt>
                <c:pt idx="35">
                  <c:v>81000</c:v>
                </c:pt>
                <c:pt idx="36">
                  <c:v>91300</c:v>
                </c:pt>
                <c:pt idx="37">
                  <c:v>81300</c:v>
                </c:pt>
                <c:pt idx="38">
                  <c:v>100700</c:v>
                </c:pt>
                <c:pt idx="39">
                  <c:v>87200</c:v>
                </c:pt>
                <c:pt idx="40">
                  <c:v>96700</c:v>
                </c:pt>
                <c:pt idx="41">
                  <c:v>120700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B-475B-B85E-09F5B471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6686"/>
        <c:axId val="215298971"/>
      </c:scatterChart>
      <c:valAx>
        <c:axId val="38306686"/>
        <c:scaling>
          <c:orientation val="minMax"/>
          <c:min val="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5298971"/>
        <c:crosses val="autoZero"/>
        <c:crossBetween val="midCat"/>
      </c:valAx>
      <c:valAx>
        <c:axId val="215298971"/>
        <c:scaling>
          <c:orientation val="minMax"/>
          <c:min val="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3066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'3.18-19'!$K$23:$K$25</c:f>
              <c:strCache>
                <c:ptCount val="3"/>
                <c:pt idx="0">
                  <c:v>15</c:v>
                </c:pt>
                <c:pt idx="1">
                  <c:v>25</c:v>
                </c:pt>
                <c:pt idx="2">
                  <c:v>More</c:v>
                </c:pt>
              </c:strCache>
            </c:strRef>
          </c:cat>
          <c:val>
            <c:numRef>
              <c:f>'3.18-19'!$L$23:$L$25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43C5-A6F2-8AE7430A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33087"/>
        <c:axId val="253741407"/>
      </c:barChart>
      <c:catAx>
        <c:axId val="25373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A/P Terms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41407"/>
        <c:crosses val="autoZero"/>
        <c:auto val="1"/>
        <c:lblAlgn val="ctr"/>
        <c:lblOffset val="100"/>
        <c:noMultiLvlLbl val="0"/>
      </c:catAx>
      <c:valAx>
        <c:axId val="253741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3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2</xdr:row>
      <xdr:rowOff>28575</xdr:rowOff>
    </xdr:from>
    <xdr:ext cx="8258175" cy="4429125"/>
    <xdr:graphicFrame macro="">
      <xdr:nvGraphicFramePr>
        <xdr:cNvPr id="637463165" name="Chart 1">
          <a:extLst>
            <a:ext uri="{FF2B5EF4-FFF2-40B4-BE49-F238E27FC236}">
              <a16:creationId xmlns:a16="http://schemas.microsoft.com/office/drawing/2014/main" id="{00000000-0008-0000-0000-00007DEAF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1314450</xdr:colOff>
      <xdr:row>2</xdr:row>
      <xdr:rowOff>38100</xdr:rowOff>
    </xdr:from>
    <xdr:ext cx="7953375" cy="3333750"/>
    <xdr:graphicFrame macro="">
      <xdr:nvGraphicFramePr>
        <xdr:cNvPr id="126329305" name="Chart 2">
          <a:extLst>
            <a:ext uri="{FF2B5EF4-FFF2-40B4-BE49-F238E27FC236}">
              <a16:creationId xmlns:a16="http://schemas.microsoft.com/office/drawing/2014/main" id="{00000000-0008-0000-0100-0000D9A1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866775</xdr:colOff>
      <xdr:row>5</xdr:row>
      <xdr:rowOff>123825</xdr:rowOff>
    </xdr:from>
    <xdr:ext cx="5486400" cy="3162300"/>
    <xdr:graphicFrame macro="">
      <xdr:nvGraphicFramePr>
        <xdr:cNvPr id="1790656945" name="Chart 3">
          <a:extLst>
            <a:ext uri="{FF2B5EF4-FFF2-40B4-BE49-F238E27FC236}">
              <a16:creationId xmlns:a16="http://schemas.microsoft.com/office/drawing/2014/main" id="{00000000-0008-0000-0200-0000B141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15</xdr:row>
      <xdr:rowOff>19050</xdr:rowOff>
    </xdr:from>
    <xdr:to>
      <xdr:col>16</xdr:col>
      <xdr:colOff>123825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E3643-5111-2470-2644-1674091B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15</xdr:row>
      <xdr:rowOff>85725</xdr:rowOff>
    </xdr:from>
    <xdr:ext cx="3752850" cy="8953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ang" refreshedDate="44969.61660775463" refreshedVersion="8" recordCount="472" xr:uid="{00000000-000A-0000-FFFF-FFFF00000000}">
  <cacheSource type="worksheet">
    <worksheetSource ref="A3:H475" sheet="3.27"/>
  </cacheSource>
  <cacheFields count="8">
    <cacheField name="Cust ID" numFmtId="0">
      <sharedItems containsSemiMixedTypes="0" containsString="0" containsNumber="1" containsInteger="1" minValue="10001" maxValue="10472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/>
    </cacheField>
    <cacheField name="Transaction Code" numFmtId="0">
      <sharedItems containsSemiMixedTypes="0" containsString="0" containsNumber="1" containsInteger="1" minValue="10325805" maxValue="99830378"/>
    </cacheField>
    <cacheField name="Source" numFmtId="0">
      <sharedItems/>
    </cacheField>
    <cacheField name="Amount" numFmtId="0">
      <sharedItems containsSemiMixedTypes="0" containsString="0" containsNumber="1" minValue="15.08" maxValue="247.14"/>
    </cacheField>
    <cacheField name="Product" numFmtId="0">
      <sharedItems count="2">
        <s v="DVD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10001"/>
    <x v="0"/>
    <s v="Paypal"/>
    <n v="93816545"/>
    <s v="Web"/>
    <n v="20.190000000000001"/>
    <x v="0"/>
    <d v="1899-12-30T22:19:00"/>
  </r>
  <r>
    <n v="10002"/>
    <x v="1"/>
    <s v="Credit"/>
    <n v="74083490"/>
    <s v="Web"/>
    <n v="17.850000000000001"/>
    <x v="0"/>
    <d v="1899-12-30T13:27:00"/>
  </r>
  <r>
    <n v="10003"/>
    <x v="2"/>
    <s v="Credit"/>
    <n v="64942368"/>
    <s v="Web"/>
    <n v="23.98"/>
    <x v="0"/>
    <d v="1899-12-30T14:27:00"/>
  </r>
  <r>
    <n v="10004"/>
    <x v="1"/>
    <s v="Paypal"/>
    <n v="70560957"/>
    <s v="Email"/>
    <n v="23.51"/>
    <x v="1"/>
    <d v="1899-12-30T15:38:00"/>
  </r>
  <r>
    <n v="10005"/>
    <x v="3"/>
    <s v="Credit"/>
    <n v="35208817"/>
    <s v="Web"/>
    <n v="15.33"/>
    <x v="1"/>
    <d v="1899-12-30T15:21:00"/>
  </r>
  <r>
    <n v="10006"/>
    <x v="1"/>
    <s v="Paypal"/>
    <n v="20978903"/>
    <s v="Email"/>
    <n v="17.3"/>
    <x v="0"/>
    <d v="1899-12-30T13:11:00"/>
  </r>
  <r>
    <n v="10007"/>
    <x v="0"/>
    <s v="Credit"/>
    <n v="80103311"/>
    <s v="Web"/>
    <n v="177.72"/>
    <x v="1"/>
    <d v="1899-12-30T21:59:00"/>
  </r>
  <r>
    <n v="10008"/>
    <x v="1"/>
    <s v="Credit"/>
    <n v="14132683"/>
    <s v="Web"/>
    <n v="21.76"/>
    <x v="1"/>
    <d v="1899-12-30T04:04:00"/>
  </r>
  <r>
    <n v="10009"/>
    <x v="1"/>
    <s v="Paypal"/>
    <n v="40128225"/>
    <s v="Web"/>
    <n v="15.92"/>
    <x v="0"/>
    <d v="1899-12-30T19:35:00"/>
  </r>
  <r>
    <n v="10010"/>
    <x v="3"/>
    <s v="Paypal"/>
    <n v="49073721"/>
    <s v="Web"/>
    <n v="23.39"/>
    <x v="0"/>
    <d v="1899-12-30T13:26:00"/>
  </r>
  <r>
    <n v="10011"/>
    <x v="3"/>
    <s v="Paypal"/>
    <n v="57398827"/>
    <s v="Email"/>
    <n v="24.45"/>
    <x v="1"/>
    <d v="1899-12-30T14:17:00"/>
  </r>
  <r>
    <n v="10012"/>
    <x v="0"/>
    <s v="Credit"/>
    <n v="34400661"/>
    <s v="Web"/>
    <n v="20.39"/>
    <x v="1"/>
    <d v="1899-12-30T01:01:00"/>
  </r>
  <r>
    <n v="10013"/>
    <x v="2"/>
    <s v="Paypal"/>
    <n v="54242587"/>
    <s v="Web"/>
    <n v="19.54"/>
    <x v="0"/>
    <d v="1899-12-30T10:04:00"/>
  </r>
  <r>
    <n v="10014"/>
    <x v="0"/>
    <s v="Credit"/>
    <n v="62597750"/>
    <s v="Web"/>
    <n v="151.66999999999999"/>
    <x v="1"/>
    <d v="1899-12-30T09:09:00"/>
  </r>
  <r>
    <n v="10015"/>
    <x v="1"/>
    <s v="Credit"/>
    <n v="51555882"/>
    <s v="Web"/>
    <n v="21.01"/>
    <x v="0"/>
    <d v="1899-12-30T05:05:00"/>
  </r>
  <r>
    <n v="10016"/>
    <x v="1"/>
    <s v="Paypal"/>
    <n v="54332964"/>
    <s v="Web"/>
    <n v="22.91"/>
    <x v="0"/>
    <d v="1899-12-30T20:29:00"/>
  </r>
  <r>
    <n v="10017"/>
    <x v="1"/>
    <s v="Credit"/>
    <n v="26623353"/>
    <s v="Email"/>
    <n v="19.510000000000002"/>
    <x v="1"/>
    <d v="1899-12-30T15:03:00"/>
  </r>
  <r>
    <n v="10018"/>
    <x v="1"/>
    <s v="Paypal"/>
    <n v="78594431"/>
    <s v="Web"/>
    <n v="20.16"/>
    <x v="1"/>
    <d v="1899-12-30T18:54:00"/>
  </r>
  <r>
    <n v="10019"/>
    <x v="1"/>
    <s v="Credit"/>
    <n v="89385348"/>
    <s v="Web"/>
    <n v="17.53"/>
    <x v="0"/>
    <d v="1899-12-30T20:00:00"/>
  </r>
  <r>
    <n v="10020"/>
    <x v="1"/>
    <s v="Credit"/>
    <n v="69868417"/>
    <s v="Web"/>
    <n v="17.739999999999998"/>
    <x v="0"/>
    <d v="1899-12-30T12:37:00"/>
  </r>
  <r>
    <n v="10021"/>
    <x v="2"/>
    <s v="Paypal"/>
    <n v="59660276"/>
    <s v="Email"/>
    <n v="17.16"/>
    <x v="1"/>
    <d v="1899-12-30T05:05:00"/>
  </r>
  <r>
    <n v="10022"/>
    <x v="1"/>
    <s v="Credit"/>
    <n v="25456590"/>
    <s v="Web"/>
    <n v="205.58"/>
    <x v="1"/>
    <d v="1899-12-30T20:42:00"/>
  </r>
  <r>
    <n v="10023"/>
    <x v="3"/>
    <s v="Credit"/>
    <n v="93283893"/>
    <s v="Email"/>
    <n v="18.12"/>
    <x v="1"/>
    <d v="1899-12-30T10:12:00"/>
  </r>
  <r>
    <n v="10024"/>
    <x v="1"/>
    <s v="Credit"/>
    <n v="45991123"/>
    <s v="Web"/>
    <n v="20.04"/>
    <x v="0"/>
    <d v="1899-12-30T16:27:00"/>
  </r>
  <r>
    <n v="10025"/>
    <x v="1"/>
    <s v="Paypal"/>
    <n v="79121745"/>
    <s v="Email"/>
    <n v="23.21"/>
    <x v="0"/>
    <d v="1899-12-30T20:22:00"/>
  </r>
  <r>
    <n v="10026"/>
    <x v="1"/>
    <s v="Credit"/>
    <n v="80685117"/>
    <s v="Email"/>
    <n v="22.79"/>
    <x v="0"/>
    <d v="1899-12-30T19:58:00"/>
  </r>
  <r>
    <n v="10027"/>
    <x v="1"/>
    <s v="Credit"/>
    <n v="56686474"/>
    <s v="Web"/>
    <n v="16.91"/>
    <x v="0"/>
    <d v="1899-12-30T19:44:00"/>
  </r>
  <r>
    <n v="10028"/>
    <x v="3"/>
    <s v="Credit"/>
    <n v="25270813"/>
    <s v="Web"/>
    <n v="20.22"/>
    <x v="1"/>
    <d v="1899-12-30T19:28:00"/>
  </r>
  <r>
    <n v="10029"/>
    <x v="0"/>
    <s v="Paypal"/>
    <n v="59736137"/>
    <s v="Web"/>
    <n v="18.36"/>
    <x v="0"/>
    <d v="1899-12-30T15:48:00"/>
  </r>
  <r>
    <n v="10030"/>
    <x v="1"/>
    <s v="Paypal"/>
    <n v="79615191"/>
    <s v="Email"/>
    <n v="206.8"/>
    <x v="1"/>
    <d v="1899-12-30T18:14:00"/>
  </r>
  <r>
    <n v="10031"/>
    <x v="2"/>
    <s v="Paypal"/>
    <n v="55365094"/>
    <s v="Email"/>
    <n v="17.95"/>
    <x v="0"/>
    <d v="1899-12-30T15:15:00"/>
  </r>
  <r>
    <n v="10032"/>
    <x v="0"/>
    <s v="Credit"/>
    <n v="79118930"/>
    <s v="Web"/>
    <n v="18.29"/>
    <x v="1"/>
    <d v="1899-12-30T12:59:00"/>
  </r>
  <r>
    <n v="10033"/>
    <x v="3"/>
    <s v="Paypal"/>
    <n v="84470584"/>
    <s v="Web"/>
    <n v="18.55"/>
    <x v="1"/>
    <d v="1899-12-30T17:38:00"/>
  </r>
  <r>
    <n v="10034"/>
    <x v="1"/>
    <s v="Credit"/>
    <n v="71097636"/>
    <s v="Web"/>
    <n v="18.82"/>
    <x v="1"/>
    <d v="1899-12-30T02:02:00"/>
  </r>
  <r>
    <n v="10035"/>
    <x v="1"/>
    <s v="Credit"/>
    <n v="73290219"/>
    <s v="Web"/>
    <n v="16.350000000000001"/>
    <x v="1"/>
    <d v="1899-12-30T14:05:00"/>
  </r>
  <r>
    <n v="10036"/>
    <x v="0"/>
    <s v="Credit"/>
    <n v="92093991"/>
    <s v="Web"/>
    <n v="16.3"/>
    <x v="0"/>
    <d v="1899-12-30T04:04:00"/>
  </r>
  <r>
    <n v="10037"/>
    <x v="3"/>
    <s v="Paypal"/>
    <n v="11165609"/>
    <s v="Web"/>
    <n v="217"/>
    <x v="1"/>
    <d v="1899-12-30T00:00:00"/>
  </r>
  <r>
    <n v="10038"/>
    <x v="0"/>
    <s v="Credit"/>
    <n v="79944825"/>
    <s v="Web"/>
    <n v="16.149999999999999"/>
    <x v="0"/>
    <d v="1899-12-30T10:28:00"/>
  </r>
  <r>
    <n v="10039"/>
    <x v="2"/>
    <s v="Credit"/>
    <n v="59537977"/>
    <s v="Web"/>
    <n v="18.78"/>
    <x v="0"/>
    <d v="1899-12-30T05:05:00"/>
  </r>
  <r>
    <n v="10040"/>
    <x v="3"/>
    <s v="Credit"/>
    <n v="37870882"/>
    <s v="Web"/>
    <n v="150.99"/>
    <x v="1"/>
    <d v="1899-12-30T07:07:00"/>
  </r>
  <r>
    <n v="10041"/>
    <x v="1"/>
    <s v="Credit"/>
    <n v="59747081"/>
    <s v="Web"/>
    <n v="21.39"/>
    <x v="0"/>
    <d v="1899-12-30T19:20:00"/>
  </r>
  <r>
    <n v="10042"/>
    <x v="1"/>
    <s v="Credit"/>
    <n v="33511221"/>
    <s v="Web"/>
    <n v="16.600000000000001"/>
    <x v="0"/>
    <d v="1899-12-30T16:23:00"/>
  </r>
  <r>
    <n v="10043"/>
    <x v="3"/>
    <s v="Paypal"/>
    <n v="69676186"/>
    <s v="Web"/>
    <n v="23.81"/>
    <x v="1"/>
    <d v="1899-12-30T07:07:00"/>
  </r>
  <r>
    <n v="10044"/>
    <x v="3"/>
    <s v="Credit"/>
    <n v="72150231"/>
    <s v="Web"/>
    <n v="15.87"/>
    <x v="1"/>
    <d v="1899-12-30T13:46:00"/>
  </r>
  <r>
    <n v="10045"/>
    <x v="1"/>
    <s v="Credit"/>
    <n v="64874923"/>
    <s v="Web"/>
    <n v="20.82"/>
    <x v="0"/>
    <d v="1899-12-30T09:09:00"/>
  </r>
  <r>
    <n v="10046"/>
    <x v="3"/>
    <s v="Credit"/>
    <n v="79755506"/>
    <s v="Web"/>
    <n v="21.15"/>
    <x v="1"/>
    <d v="1899-12-30T06:06:00"/>
  </r>
  <r>
    <n v="10047"/>
    <x v="3"/>
    <s v="Paypal"/>
    <n v="43322747"/>
    <s v="Web"/>
    <n v="19.66"/>
    <x v="0"/>
    <d v="1899-12-30T18:50:00"/>
  </r>
  <r>
    <n v="10048"/>
    <x v="1"/>
    <s v="Paypal"/>
    <n v="57979095"/>
    <s v="Email"/>
    <n v="21.02"/>
    <x v="0"/>
    <d v="1899-12-30T03:03:00"/>
  </r>
  <r>
    <n v="10049"/>
    <x v="1"/>
    <s v="Credit"/>
    <n v="96485037"/>
    <s v="Web"/>
    <n v="23.13"/>
    <x v="0"/>
    <d v="1899-12-30T06:06:00"/>
  </r>
  <r>
    <n v="10050"/>
    <x v="1"/>
    <s v="Paypal"/>
    <n v="85636284"/>
    <s v="Web"/>
    <n v="15.17"/>
    <x v="0"/>
    <d v="1899-12-30T18:53:00"/>
  </r>
  <r>
    <n v="10051"/>
    <x v="0"/>
    <s v="Paypal"/>
    <n v="42519148"/>
    <s v="Web"/>
    <n v="209.51"/>
    <x v="1"/>
    <d v="1899-12-30T09:09:00"/>
  </r>
  <r>
    <n v="10052"/>
    <x v="1"/>
    <s v="Credit"/>
    <n v="59845178"/>
    <s v="Web"/>
    <n v="16.03"/>
    <x v="1"/>
    <d v="1899-12-30T17:28:00"/>
  </r>
  <r>
    <n v="10053"/>
    <x v="2"/>
    <s v="Credit"/>
    <n v="47961093"/>
    <s v="Email"/>
    <n v="16.170000000000002"/>
    <x v="0"/>
    <d v="1899-12-30T13:18:00"/>
  </r>
  <r>
    <n v="10054"/>
    <x v="0"/>
    <s v="Credit"/>
    <n v="32857450"/>
    <s v="Web"/>
    <n v="18.37"/>
    <x v="0"/>
    <d v="1899-12-30T08:08:00"/>
  </r>
  <r>
    <n v="10055"/>
    <x v="0"/>
    <s v="Credit"/>
    <n v="23437096"/>
    <s v="Web"/>
    <n v="15.96"/>
    <x v="1"/>
    <d v="1899-12-30T08:08:00"/>
  </r>
  <r>
    <n v="10056"/>
    <x v="2"/>
    <s v="Paypal"/>
    <n v="23846199"/>
    <s v="Web"/>
    <n v="19.29"/>
    <x v="1"/>
    <d v="1899-12-30T00:00:00"/>
  </r>
  <r>
    <n v="10057"/>
    <x v="1"/>
    <s v="Paypal"/>
    <n v="15630914"/>
    <s v="Email"/>
    <n v="16.489999999999998"/>
    <x v="0"/>
    <d v="1899-12-30T19:59:00"/>
  </r>
  <r>
    <n v="10058"/>
    <x v="0"/>
    <s v="Paypal"/>
    <n v="64471213"/>
    <s v="Web"/>
    <n v="18.12"/>
    <x v="1"/>
    <d v="1899-12-30T17:35:00"/>
  </r>
  <r>
    <n v="10059"/>
    <x v="0"/>
    <s v="Credit"/>
    <n v="70288635"/>
    <s v="Web"/>
    <n v="18.22"/>
    <x v="0"/>
    <d v="1899-12-30T15:52:00"/>
  </r>
  <r>
    <n v="10060"/>
    <x v="0"/>
    <s v="Credit"/>
    <n v="46067931"/>
    <s v="Web"/>
    <n v="18.32"/>
    <x v="1"/>
    <d v="1899-12-30T10:15:00"/>
  </r>
  <r>
    <n v="10061"/>
    <x v="1"/>
    <s v="Credit"/>
    <n v="73400603"/>
    <s v="Web"/>
    <n v="23.77"/>
    <x v="0"/>
    <d v="1899-12-30T19:53:00"/>
  </r>
  <r>
    <n v="10062"/>
    <x v="0"/>
    <s v="Paypal"/>
    <n v="31794035"/>
    <s v="Web"/>
    <n v="24.35"/>
    <x v="1"/>
    <d v="1899-12-30T15:16:00"/>
  </r>
  <r>
    <n v="10063"/>
    <x v="3"/>
    <s v="Credit"/>
    <n v="72954240"/>
    <s v="Email"/>
    <n v="20.13"/>
    <x v="0"/>
    <d v="1899-12-30T13:55:00"/>
  </r>
  <r>
    <n v="10064"/>
    <x v="2"/>
    <s v="Credit"/>
    <n v="12364851"/>
    <s v="Email"/>
    <n v="20.77"/>
    <x v="0"/>
    <d v="1899-12-30T13:34:00"/>
  </r>
  <r>
    <n v="10065"/>
    <x v="2"/>
    <s v="Credit"/>
    <n v="19974213"/>
    <s v="Email"/>
    <n v="16.98"/>
    <x v="0"/>
    <d v="1899-12-30T19:21:00"/>
  </r>
  <r>
    <n v="10066"/>
    <x v="0"/>
    <s v="Credit"/>
    <n v="68753569"/>
    <s v="Email"/>
    <n v="19.399999999999999"/>
    <x v="1"/>
    <d v="1899-12-30T15:02:00"/>
  </r>
  <r>
    <n v="10067"/>
    <x v="0"/>
    <s v="Paypal"/>
    <n v="77232784"/>
    <s v="Email"/>
    <n v="23.49"/>
    <x v="1"/>
    <d v="1899-12-30T04:04:00"/>
  </r>
  <r>
    <n v="10068"/>
    <x v="3"/>
    <s v="Credit"/>
    <n v="94731015"/>
    <s v="Web"/>
    <n v="15.58"/>
    <x v="1"/>
    <d v="1899-12-30T11:39:00"/>
  </r>
  <r>
    <n v="10069"/>
    <x v="3"/>
    <s v="Credit"/>
    <n v="49007475"/>
    <s v="Web"/>
    <n v="21.94"/>
    <x v="0"/>
    <d v="1899-12-30T20:19:00"/>
  </r>
  <r>
    <n v="10070"/>
    <x v="3"/>
    <s v="Credit"/>
    <n v="71384600"/>
    <s v="Email"/>
    <n v="229.73"/>
    <x v="1"/>
    <d v="1899-12-30T01:01:00"/>
  </r>
  <r>
    <n v="10071"/>
    <x v="1"/>
    <s v="Credit"/>
    <n v="15282110"/>
    <s v="Web"/>
    <n v="16.059999999999999"/>
    <x v="1"/>
    <d v="1899-12-30T10:31:00"/>
  </r>
  <r>
    <n v="10072"/>
    <x v="3"/>
    <s v="Credit"/>
    <n v="87012305"/>
    <s v="Web"/>
    <n v="22.21"/>
    <x v="0"/>
    <d v="1899-12-30T10:01:00"/>
  </r>
  <r>
    <n v="10073"/>
    <x v="1"/>
    <s v="Credit"/>
    <n v="27742544"/>
    <s v="Email"/>
    <n v="21.58"/>
    <x v="0"/>
    <d v="1899-12-30T00:00:00"/>
  </r>
  <r>
    <n v="10074"/>
    <x v="2"/>
    <s v="Paypal"/>
    <n v="97981670"/>
    <s v="Email"/>
    <n v="16.09"/>
    <x v="1"/>
    <d v="1899-12-30T03:03:00"/>
  </r>
  <r>
    <n v="10075"/>
    <x v="0"/>
    <s v="Credit"/>
    <n v="83670405"/>
    <s v="Email"/>
    <n v="16.100000000000001"/>
    <x v="0"/>
    <d v="1899-12-30T10:13:00"/>
  </r>
  <r>
    <n v="10076"/>
    <x v="0"/>
    <s v="Credit"/>
    <n v="99063530"/>
    <s v="Web"/>
    <n v="15.95"/>
    <x v="0"/>
    <d v="1899-12-30T00:00:00"/>
  </r>
  <r>
    <n v="10077"/>
    <x v="3"/>
    <s v="Credit"/>
    <n v="25978103"/>
    <s v="Email"/>
    <n v="17.77"/>
    <x v="1"/>
    <d v="1899-12-30T01:01:00"/>
  </r>
  <r>
    <n v="10078"/>
    <x v="2"/>
    <s v="Credit"/>
    <n v="81824666"/>
    <s v="Web"/>
    <n v="19.3"/>
    <x v="0"/>
    <d v="1899-12-30T11:24:00"/>
  </r>
  <r>
    <n v="10079"/>
    <x v="1"/>
    <s v="Paypal"/>
    <n v="86833489"/>
    <s v="Web"/>
    <n v="21.75"/>
    <x v="1"/>
    <d v="1899-12-30T10:23:00"/>
  </r>
  <r>
    <n v="10080"/>
    <x v="1"/>
    <s v="Paypal"/>
    <n v="73512800"/>
    <s v="Web"/>
    <n v="20.51"/>
    <x v="1"/>
    <d v="1899-12-30T11:29:00"/>
  </r>
  <r>
    <n v="10081"/>
    <x v="2"/>
    <s v="Credit"/>
    <n v="11673210"/>
    <s v="Web"/>
    <n v="16.14"/>
    <x v="0"/>
    <d v="1899-12-30T04:04:00"/>
  </r>
  <r>
    <n v="10082"/>
    <x v="1"/>
    <s v="Paypal"/>
    <n v="76787805"/>
    <s v="Email"/>
    <n v="157.76"/>
    <x v="1"/>
    <d v="1899-12-30T19:02:00"/>
  </r>
  <r>
    <n v="10083"/>
    <x v="3"/>
    <s v="Credit"/>
    <n v="34610946"/>
    <s v="Web"/>
    <n v="21.55"/>
    <x v="1"/>
    <d v="1899-12-30T09:09:00"/>
  </r>
  <r>
    <n v="10084"/>
    <x v="2"/>
    <s v="Paypal"/>
    <n v="69586073"/>
    <s v="Web"/>
    <n v="21.85"/>
    <x v="0"/>
    <d v="1899-12-30T12:24:00"/>
  </r>
  <r>
    <n v="10085"/>
    <x v="0"/>
    <s v="Credit"/>
    <n v="87017416"/>
    <s v="Web"/>
    <n v="21.7"/>
    <x v="0"/>
    <d v="1899-12-30T13:33:00"/>
  </r>
  <r>
    <n v="10086"/>
    <x v="0"/>
    <s v="Paypal"/>
    <n v="37371293"/>
    <s v="Web"/>
    <n v="20.309999999999999"/>
    <x v="1"/>
    <d v="1899-12-30T19:26:00"/>
  </r>
  <r>
    <n v="10087"/>
    <x v="0"/>
    <s v="Credit"/>
    <n v="27497600"/>
    <s v="Email"/>
    <n v="23.62"/>
    <x v="1"/>
    <d v="1899-12-30T22:20:00"/>
  </r>
  <r>
    <n v="10088"/>
    <x v="0"/>
    <s v="Credit"/>
    <n v="29510284"/>
    <s v="Web"/>
    <n v="216.37"/>
    <x v="1"/>
    <d v="1899-12-30T10:20:00"/>
  </r>
  <r>
    <n v="10089"/>
    <x v="2"/>
    <s v="Paypal"/>
    <n v="40878208"/>
    <s v="Web"/>
    <n v="21.99"/>
    <x v="0"/>
    <d v="1899-12-30T03:03:00"/>
  </r>
  <r>
    <n v="10090"/>
    <x v="1"/>
    <s v="Credit"/>
    <n v="83375454"/>
    <s v="Email"/>
    <n v="18.2"/>
    <x v="0"/>
    <d v="1899-12-30T05:05:00"/>
  </r>
  <r>
    <n v="10091"/>
    <x v="0"/>
    <s v="Credit"/>
    <n v="61236522"/>
    <s v="Email"/>
    <n v="17.309999999999999"/>
    <x v="1"/>
    <d v="1899-12-30T00:00:00"/>
  </r>
  <r>
    <n v="10092"/>
    <x v="1"/>
    <s v="Credit"/>
    <n v="68788857"/>
    <s v="Web"/>
    <n v="23.94"/>
    <x v="1"/>
    <d v="1899-12-30T16:08:00"/>
  </r>
  <r>
    <n v="10093"/>
    <x v="1"/>
    <s v="Paypal"/>
    <n v="58309878"/>
    <s v="Email"/>
    <n v="174.25"/>
    <x v="1"/>
    <d v="1899-12-30T18:31:00"/>
  </r>
  <r>
    <n v="10094"/>
    <x v="1"/>
    <s v="Paypal"/>
    <n v="84324439"/>
    <s v="Web"/>
    <n v="20.260000000000002"/>
    <x v="0"/>
    <d v="1899-12-30T04:04:00"/>
  </r>
  <r>
    <n v="10095"/>
    <x v="2"/>
    <s v="Credit"/>
    <n v="90647889"/>
    <s v="Web"/>
    <n v="18.73"/>
    <x v="0"/>
    <d v="1899-12-30T00:00:00"/>
  </r>
  <r>
    <n v="10096"/>
    <x v="2"/>
    <s v="Paypal"/>
    <n v="31225474"/>
    <s v="Web"/>
    <n v="22.88"/>
    <x v="1"/>
    <d v="1899-12-30T13:09:00"/>
  </r>
  <r>
    <n v="10097"/>
    <x v="1"/>
    <s v="Paypal"/>
    <n v="79286039"/>
    <s v="Web"/>
    <n v="19.149999999999999"/>
    <x v="0"/>
    <d v="1899-12-30T14:44:00"/>
  </r>
  <r>
    <n v="10098"/>
    <x v="3"/>
    <s v="Credit"/>
    <n v="69628094"/>
    <s v="Email"/>
    <n v="15.33"/>
    <x v="1"/>
    <d v="1899-12-30T01:01:00"/>
  </r>
  <r>
    <n v="10099"/>
    <x v="1"/>
    <s v="Paypal"/>
    <n v="19891764"/>
    <s v="Web"/>
    <n v="20.82"/>
    <x v="0"/>
    <d v="1899-12-30T18:01:00"/>
  </r>
  <r>
    <n v="10100"/>
    <x v="1"/>
    <s v="Credit"/>
    <n v="21992857"/>
    <s v="Web"/>
    <n v="20.61"/>
    <x v="0"/>
    <d v="1899-12-30T18:29:00"/>
  </r>
  <r>
    <n v="10101"/>
    <x v="0"/>
    <s v="Credit"/>
    <n v="40572972"/>
    <s v="Web"/>
    <n v="16.43"/>
    <x v="0"/>
    <d v="1899-12-30T11:23:00"/>
  </r>
  <r>
    <n v="10102"/>
    <x v="1"/>
    <s v="Credit"/>
    <n v="80218197"/>
    <s v="Web"/>
    <n v="21.1"/>
    <x v="0"/>
    <d v="1899-12-30T02:02:00"/>
  </r>
  <r>
    <n v="10103"/>
    <x v="2"/>
    <s v="Paypal"/>
    <n v="72072353"/>
    <s v="Email"/>
    <n v="21.64"/>
    <x v="1"/>
    <d v="1899-12-30T22:40:00"/>
  </r>
  <r>
    <n v="10104"/>
    <x v="1"/>
    <s v="Paypal"/>
    <n v="44250706"/>
    <s v="Email"/>
    <n v="18.059999999999999"/>
    <x v="1"/>
    <d v="1899-12-30T16:00:00"/>
  </r>
  <r>
    <n v="10105"/>
    <x v="0"/>
    <s v="Credit"/>
    <n v="31062653"/>
    <s v="Web"/>
    <n v="19.350000000000001"/>
    <x v="1"/>
    <d v="1899-12-30T10:06:00"/>
  </r>
  <r>
    <n v="10106"/>
    <x v="2"/>
    <s v="Credit"/>
    <n v="84047393"/>
    <s v="Web"/>
    <n v="23.7"/>
    <x v="0"/>
    <d v="1899-12-30T19:02:00"/>
  </r>
  <r>
    <n v="10107"/>
    <x v="2"/>
    <s v="Credit"/>
    <n v="59891368"/>
    <s v="Web"/>
    <n v="18.93"/>
    <x v="1"/>
    <d v="1899-12-30T09:09:00"/>
  </r>
  <r>
    <n v="10108"/>
    <x v="2"/>
    <s v="Credit"/>
    <n v="47234209"/>
    <s v="Email"/>
    <n v="16.829999999999998"/>
    <x v="1"/>
    <d v="1899-12-30T16:20:00"/>
  </r>
  <r>
    <n v="10109"/>
    <x v="1"/>
    <s v="Credit"/>
    <n v="47893510"/>
    <s v="Web"/>
    <n v="22.19"/>
    <x v="1"/>
    <d v="1899-12-30T18:52:00"/>
  </r>
  <r>
    <n v="10110"/>
    <x v="1"/>
    <s v="Credit"/>
    <n v="23513829"/>
    <s v="Web"/>
    <n v="23.9"/>
    <x v="1"/>
    <d v="1899-12-30T19:40:00"/>
  </r>
  <r>
    <n v="10111"/>
    <x v="0"/>
    <s v="Credit"/>
    <n v="20993720"/>
    <s v="Web"/>
    <n v="17.47"/>
    <x v="0"/>
    <d v="1899-12-30T10:53:00"/>
  </r>
  <r>
    <n v="10112"/>
    <x v="1"/>
    <s v="Credit"/>
    <n v="58724265"/>
    <s v="Email"/>
    <n v="209.37"/>
    <x v="1"/>
    <d v="1899-12-30T20:11:00"/>
  </r>
  <r>
    <n v="10113"/>
    <x v="2"/>
    <s v="Credit"/>
    <n v="47687764"/>
    <s v="Web"/>
    <n v="18"/>
    <x v="0"/>
    <d v="1899-12-30T08:08:00"/>
  </r>
  <r>
    <n v="10114"/>
    <x v="0"/>
    <s v="Credit"/>
    <n v="53008101"/>
    <s v="Web"/>
    <n v="22.83"/>
    <x v="1"/>
    <d v="1899-12-30T10:17:00"/>
  </r>
  <r>
    <n v="10115"/>
    <x v="0"/>
    <s v="Credit"/>
    <n v="68494188"/>
    <s v="Email"/>
    <n v="20.309999999999999"/>
    <x v="0"/>
    <d v="1899-12-30T14:34:00"/>
  </r>
  <r>
    <n v="10116"/>
    <x v="3"/>
    <s v="Paypal"/>
    <n v="40357817"/>
    <s v="Web"/>
    <n v="22.06"/>
    <x v="0"/>
    <d v="1899-12-30T11:07:00"/>
  </r>
  <r>
    <n v="10117"/>
    <x v="2"/>
    <s v="Paypal"/>
    <n v="91328383"/>
    <s v="Web"/>
    <n v="15.22"/>
    <x v="1"/>
    <d v="1899-12-30T10:39:00"/>
  </r>
  <r>
    <n v="10118"/>
    <x v="3"/>
    <s v="Paypal"/>
    <n v="51497241"/>
    <s v="Web"/>
    <n v="20.6"/>
    <x v="0"/>
    <d v="1899-12-30T20:46:00"/>
  </r>
  <r>
    <n v="10119"/>
    <x v="0"/>
    <s v="Credit"/>
    <n v="42829269"/>
    <s v="Web"/>
    <n v="18.25"/>
    <x v="0"/>
    <d v="1899-12-30T20:42:00"/>
  </r>
  <r>
    <n v="10120"/>
    <x v="0"/>
    <s v="Credit"/>
    <n v="56174714"/>
    <s v="Web"/>
    <n v="174.18"/>
    <x v="1"/>
    <d v="1899-12-30T12:42:00"/>
  </r>
  <r>
    <n v="10121"/>
    <x v="2"/>
    <s v="Credit"/>
    <n v="17210514"/>
    <s v="Email"/>
    <n v="19.579999999999998"/>
    <x v="0"/>
    <d v="1899-12-30T22:31:00"/>
  </r>
  <r>
    <n v="10122"/>
    <x v="1"/>
    <s v="Paypal"/>
    <n v="40504819"/>
    <s v="Web"/>
    <n v="17.91"/>
    <x v="1"/>
    <d v="1899-12-30T19:14:00"/>
  </r>
  <r>
    <n v="10123"/>
    <x v="1"/>
    <s v="Credit"/>
    <n v="58186991"/>
    <s v="Web"/>
    <n v="22.9"/>
    <x v="1"/>
    <d v="1899-12-30T12:16:00"/>
  </r>
  <r>
    <n v="10124"/>
    <x v="2"/>
    <s v="Paypal"/>
    <n v="46376047"/>
    <s v="Web"/>
    <n v="22.26"/>
    <x v="1"/>
    <d v="1899-12-30T17:50:00"/>
  </r>
  <r>
    <n v="10125"/>
    <x v="3"/>
    <s v="Credit"/>
    <n v="95760408"/>
    <s v="Web"/>
    <n v="19.04"/>
    <x v="1"/>
    <d v="1899-12-30T15:23:00"/>
  </r>
  <r>
    <n v="10126"/>
    <x v="0"/>
    <s v="Credit"/>
    <n v="73024614"/>
    <s v="Web"/>
    <n v="17.420000000000002"/>
    <x v="0"/>
    <d v="1899-12-30T05:05:00"/>
  </r>
  <r>
    <n v="10127"/>
    <x v="1"/>
    <s v="Paypal"/>
    <n v="63167563"/>
    <s v="Web"/>
    <n v="18.54"/>
    <x v="1"/>
    <d v="1899-12-30T19:30:00"/>
  </r>
  <r>
    <n v="10128"/>
    <x v="2"/>
    <s v="Credit"/>
    <n v="83800724"/>
    <s v="Web"/>
    <n v="19.739999999999998"/>
    <x v="0"/>
    <d v="1899-12-30T12:49:00"/>
  </r>
  <r>
    <n v="10129"/>
    <x v="1"/>
    <s v="Credit"/>
    <n v="11739665"/>
    <s v="Web"/>
    <n v="22.03"/>
    <x v="0"/>
    <d v="1899-12-30T14:49:00"/>
  </r>
  <r>
    <n v="10130"/>
    <x v="1"/>
    <s v="Paypal"/>
    <n v="74393415"/>
    <s v="Web"/>
    <n v="236.49"/>
    <x v="1"/>
    <d v="1899-12-30T16:24:00"/>
  </r>
  <r>
    <n v="10131"/>
    <x v="3"/>
    <s v="Paypal"/>
    <n v="30372359"/>
    <s v="Email"/>
    <n v="19.3"/>
    <x v="0"/>
    <d v="1899-12-30T17:00:00"/>
  </r>
  <r>
    <n v="10132"/>
    <x v="0"/>
    <s v="Credit"/>
    <n v="47768495"/>
    <s v="Email"/>
    <n v="23.73"/>
    <x v="0"/>
    <d v="1899-12-30T16:57:00"/>
  </r>
  <r>
    <n v="10133"/>
    <x v="1"/>
    <s v="Paypal"/>
    <n v="74154714"/>
    <s v="Web"/>
    <n v="19.96"/>
    <x v="1"/>
    <d v="1899-12-30T16:50:00"/>
  </r>
  <r>
    <n v="10134"/>
    <x v="0"/>
    <s v="Credit"/>
    <n v="33525138"/>
    <s v="Web"/>
    <n v="20.75"/>
    <x v="0"/>
    <d v="1899-12-30T15:02:00"/>
  </r>
  <r>
    <n v="10135"/>
    <x v="3"/>
    <s v="Paypal"/>
    <n v="84542864"/>
    <s v="Web"/>
    <n v="22.37"/>
    <x v="0"/>
    <d v="1899-12-30T08:08:00"/>
  </r>
  <r>
    <n v="10136"/>
    <x v="1"/>
    <s v="Credit"/>
    <n v="24537107"/>
    <s v="Email"/>
    <n v="24.03"/>
    <x v="0"/>
    <d v="1899-12-30T11:14:00"/>
  </r>
  <r>
    <n v="10137"/>
    <x v="1"/>
    <s v="Credit"/>
    <n v="74241899"/>
    <s v="Web"/>
    <n v="24.59"/>
    <x v="0"/>
    <d v="1899-12-30T04:04:00"/>
  </r>
  <r>
    <n v="10138"/>
    <x v="1"/>
    <s v="Paypal"/>
    <n v="33200655"/>
    <s v="Email"/>
    <n v="155.91"/>
    <x v="1"/>
    <d v="1899-12-30T18:38:00"/>
  </r>
  <r>
    <n v="10139"/>
    <x v="0"/>
    <s v="Credit"/>
    <n v="89349547"/>
    <s v="Email"/>
    <n v="16.43"/>
    <x v="1"/>
    <d v="1899-12-30T09:09:00"/>
  </r>
  <r>
    <n v="10140"/>
    <x v="3"/>
    <s v="Paypal"/>
    <n v="83528887"/>
    <s v="Web"/>
    <n v="15.71"/>
    <x v="1"/>
    <d v="1899-12-30T16:44:00"/>
  </r>
  <r>
    <n v="10141"/>
    <x v="1"/>
    <s v="Paypal"/>
    <n v="21113649"/>
    <s v="Web"/>
    <n v="15.19"/>
    <x v="1"/>
    <d v="1899-12-30T16:22:00"/>
  </r>
  <r>
    <n v="10142"/>
    <x v="1"/>
    <s v="Paypal"/>
    <n v="35126822"/>
    <s v="Web"/>
    <n v="21.35"/>
    <x v="0"/>
    <d v="1899-12-30T17:54:00"/>
  </r>
  <r>
    <n v="10143"/>
    <x v="1"/>
    <s v="Credit"/>
    <n v="98692914"/>
    <s v="Web"/>
    <n v="19.47"/>
    <x v="0"/>
    <d v="1899-12-30T18:17:00"/>
  </r>
  <r>
    <n v="10144"/>
    <x v="1"/>
    <s v="Credit"/>
    <n v="96105789"/>
    <s v="Web"/>
    <n v="21.49"/>
    <x v="0"/>
    <d v="1899-12-30T09:09:00"/>
  </r>
  <r>
    <n v="10145"/>
    <x v="0"/>
    <s v="Paypal"/>
    <n v="72991138"/>
    <s v="Web"/>
    <n v="22.2"/>
    <x v="0"/>
    <d v="1899-12-30T12:29:00"/>
  </r>
  <r>
    <n v="10146"/>
    <x v="0"/>
    <s v="Paypal"/>
    <n v="77775458"/>
    <s v="Web"/>
    <n v="21.15"/>
    <x v="0"/>
    <d v="1899-12-30T07:07:00"/>
  </r>
  <r>
    <n v="10147"/>
    <x v="0"/>
    <s v="Credit"/>
    <n v="71420485"/>
    <s v="Web"/>
    <n v="15.16"/>
    <x v="0"/>
    <d v="1899-12-30T11:19:00"/>
  </r>
  <r>
    <n v="10148"/>
    <x v="0"/>
    <s v="Credit"/>
    <n v="55498553"/>
    <s v="Email"/>
    <n v="15.71"/>
    <x v="1"/>
    <d v="1899-12-30T09:09:00"/>
  </r>
  <r>
    <n v="10149"/>
    <x v="1"/>
    <s v="Paypal"/>
    <n v="93904863"/>
    <s v="Web"/>
    <n v="24.65"/>
    <x v="1"/>
    <d v="1899-12-30T20:41:00"/>
  </r>
  <r>
    <n v="10150"/>
    <x v="1"/>
    <s v="Paypal"/>
    <n v="37998977"/>
    <s v="Email"/>
    <n v="24.88"/>
    <x v="1"/>
    <d v="1899-12-30T15:23:00"/>
  </r>
  <r>
    <n v="10151"/>
    <x v="0"/>
    <s v="Paypal"/>
    <n v="24697741"/>
    <s v="Email"/>
    <n v="17.489999999999998"/>
    <x v="1"/>
    <d v="1899-12-30T21:46:00"/>
  </r>
  <r>
    <n v="10152"/>
    <x v="1"/>
    <s v="Credit"/>
    <n v="77906388"/>
    <s v="Web"/>
    <n v="19.71"/>
    <x v="0"/>
    <d v="1899-12-30T07:07:00"/>
  </r>
  <r>
    <n v="10153"/>
    <x v="3"/>
    <s v="Credit"/>
    <n v="79915334"/>
    <s v="Web"/>
    <n v="17.329999999999998"/>
    <x v="1"/>
    <d v="1899-12-30T02:02:00"/>
  </r>
  <r>
    <n v="10154"/>
    <x v="1"/>
    <s v="Credit"/>
    <n v="50624253"/>
    <s v="Web"/>
    <n v="15.56"/>
    <x v="0"/>
    <d v="1899-12-30T21:07:00"/>
  </r>
  <r>
    <n v="10155"/>
    <x v="0"/>
    <s v="Credit"/>
    <n v="32851119"/>
    <s v="Web"/>
    <n v="18.940000000000001"/>
    <x v="0"/>
    <d v="1899-12-30T20:00:00"/>
  </r>
  <r>
    <n v="10156"/>
    <x v="2"/>
    <s v="Credit"/>
    <n v="79812666"/>
    <s v="Web"/>
    <n v="22.86"/>
    <x v="1"/>
    <d v="1899-12-30T16:02:00"/>
  </r>
  <r>
    <n v="10157"/>
    <x v="3"/>
    <s v="Paypal"/>
    <n v="45319579"/>
    <s v="Web"/>
    <n v="15.18"/>
    <x v="1"/>
    <d v="1899-12-30T06:06:00"/>
  </r>
  <r>
    <n v="10158"/>
    <x v="3"/>
    <s v="Credit"/>
    <n v="44466808"/>
    <s v="Web"/>
    <n v="22.46"/>
    <x v="1"/>
    <d v="1899-12-30T17:44:00"/>
  </r>
  <r>
    <n v="10159"/>
    <x v="1"/>
    <s v="Credit"/>
    <n v="26950438"/>
    <s v="Email"/>
    <n v="21.39"/>
    <x v="1"/>
    <d v="1899-12-30T17:17:00"/>
  </r>
  <r>
    <n v="10160"/>
    <x v="3"/>
    <s v="Credit"/>
    <n v="66610830"/>
    <s v="Email"/>
    <n v="22.17"/>
    <x v="0"/>
    <d v="1899-12-30T10:23:00"/>
  </r>
  <r>
    <n v="10161"/>
    <x v="2"/>
    <s v="Paypal"/>
    <n v="45496161"/>
    <s v="Web"/>
    <n v="234.63"/>
    <x v="1"/>
    <d v="1899-12-30T09:09:00"/>
  </r>
  <r>
    <n v="10162"/>
    <x v="2"/>
    <s v="Paypal"/>
    <n v="57085887"/>
    <s v="Web"/>
    <n v="24.97"/>
    <x v="1"/>
    <d v="1899-12-30T22:11:00"/>
  </r>
  <r>
    <n v="10163"/>
    <x v="1"/>
    <s v="Credit"/>
    <n v="86987062"/>
    <s v="Web"/>
    <n v="15.72"/>
    <x v="1"/>
    <d v="1899-12-30T10:53:00"/>
  </r>
  <r>
    <n v="10164"/>
    <x v="0"/>
    <s v="Credit"/>
    <n v="75029194"/>
    <s v="Web"/>
    <n v="24.35"/>
    <x v="1"/>
    <d v="1899-12-30T08:08:00"/>
  </r>
  <r>
    <n v="10165"/>
    <x v="1"/>
    <s v="Paypal"/>
    <n v="16712886"/>
    <s v="Email"/>
    <n v="16.09"/>
    <x v="1"/>
    <d v="1899-12-30T08:08:00"/>
  </r>
  <r>
    <n v="10166"/>
    <x v="1"/>
    <s v="Credit"/>
    <n v="39307303"/>
    <s v="Web"/>
    <n v="23.51"/>
    <x v="1"/>
    <d v="1899-12-30T16:18:00"/>
  </r>
  <r>
    <n v="10167"/>
    <x v="2"/>
    <s v="Paypal"/>
    <n v="41334963"/>
    <s v="Web"/>
    <n v="22.59"/>
    <x v="1"/>
    <d v="1899-12-30T16:51:00"/>
  </r>
  <r>
    <n v="10168"/>
    <x v="0"/>
    <s v="Credit"/>
    <n v="58630343"/>
    <s v="Web"/>
    <n v="15.59"/>
    <x v="0"/>
    <d v="1899-12-30T09:09:00"/>
  </r>
  <r>
    <n v="10169"/>
    <x v="1"/>
    <s v="Credit"/>
    <n v="87184105"/>
    <s v="Web"/>
    <n v="190.81"/>
    <x v="1"/>
    <d v="1899-12-30T21:57:00"/>
  </r>
  <r>
    <n v="10170"/>
    <x v="1"/>
    <s v="Paypal"/>
    <n v="35358631"/>
    <s v="Web"/>
    <n v="21.12"/>
    <x v="1"/>
    <d v="1899-12-30T16:40:00"/>
  </r>
  <r>
    <n v="10171"/>
    <x v="2"/>
    <s v="Credit"/>
    <n v="55749730"/>
    <s v="Web"/>
    <n v="24.6"/>
    <x v="0"/>
    <d v="1899-12-30T20:38:00"/>
  </r>
  <r>
    <n v="10172"/>
    <x v="2"/>
    <s v="Paypal"/>
    <n v="62374456"/>
    <s v="Web"/>
    <n v="21.22"/>
    <x v="0"/>
    <d v="1899-12-30T12:20:00"/>
  </r>
  <r>
    <n v="10173"/>
    <x v="1"/>
    <s v="Credit"/>
    <n v="84556568"/>
    <s v="Web"/>
    <n v="21.78"/>
    <x v="0"/>
    <d v="1899-12-30T07:07:00"/>
  </r>
  <r>
    <n v="10174"/>
    <x v="1"/>
    <s v="Credit"/>
    <n v="57605353"/>
    <s v="Web"/>
    <n v="16.54"/>
    <x v="0"/>
    <d v="1899-12-30T17:52:00"/>
  </r>
  <r>
    <n v="10175"/>
    <x v="0"/>
    <s v="Credit"/>
    <n v="45033697"/>
    <s v="Email"/>
    <n v="177.32"/>
    <x v="1"/>
    <d v="1899-12-30T15:52:00"/>
  </r>
  <r>
    <n v="10176"/>
    <x v="3"/>
    <s v="Credit"/>
    <n v="33917941"/>
    <s v="Web"/>
    <n v="21.5"/>
    <x v="1"/>
    <d v="1899-12-30T10:53:00"/>
  </r>
  <r>
    <n v="10177"/>
    <x v="1"/>
    <s v="Paypal"/>
    <n v="39654675"/>
    <s v="Web"/>
    <n v="24.65"/>
    <x v="0"/>
    <d v="1899-12-30T20:45:00"/>
  </r>
  <r>
    <n v="10178"/>
    <x v="2"/>
    <s v="Paypal"/>
    <n v="47532285"/>
    <s v="Web"/>
    <n v="19.43"/>
    <x v="0"/>
    <d v="1899-12-30T09:09:00"/>
  </r>
  <r>
    <n v="10179"/>
    <x v="1"/>
    <s v="Credit"/>
    <n v="85998809"/>
    <s v="Web"/>
    <n v="21.12"/>
    <x v="0"/>
    <d v="1899-12-30T20:13:00"/>
  </r>
  <r>
    <n v="10180"/>
    <x v="1"/>
    <s v="Credit"/>
    <n v="34960635"/>
    <s v="Web"/>
    <n v="18.100000000000001"/>
    <x v="0"/>
    <d v="1899-12-30T20:32:00"/>
  </r>
  <r>
    <n v="10181"/>
    <x v="0"/>
    <s v="Credit"/>
    <n v="85117076"/>
    <s v="Email"/>
    <n v="24.4"/>
    <x v="1"/>
    <d v="1899-12-30T13:25:00"/>
  </r>
  <r>
    <n v="10182"/>
    <x v="3"/>
    <s v="Credit"/>
    <n v="67865323"/>
    <s v="Web"/>
    <n v="19.37"/>
    <x v="1"/>
    <d v="1899-12-30T21:48:00"/>
  </r>
  <r>
    <n v="10183"/>
    <x v="1"/>
    <s v="Credit"/>
    <n v="55061563"/>
    <s v="Email"/>
    <n v="19.170000000000002"/>
    <x v="0"/>
    <d v="1899-12-30T00:00:00"/>
  </r>
  <r>
    <n v="10184"/>
    <x v="3"/>
    <s v="Credit"/>
    <n v="58022125"/>
    <s v="Email"/>
    <n v="241.77"/>
    <x v="1"/>
    <d v="1899-12-30T09:09:00"/>
  </r>
  <r>
    <n v="10185"/>
    <x v="1"/>
    <s v="Paypal"/>
    <n v="25679000"/>
    <s v="Web"/>
    <n v="19.649999999999999"/>
    <x v="1"/>
    <d v="1899-12-30T20:46:00"/>
  </r>
  <r>
    <n v="10186"/>
    <x v="1"/>
    <s v="Paypal"/>
    <n v="35078468"/>
    <s v="Web"/>
    <n v="19.88"/>
    <x v="1"/>
    <d v="1899-12-30T08:08:00"/>
  </r>
  <r>
    <n v="10187"/>
    <x v="1"/>
    <s v="Paypal"/>
    <n v="75772325"/>
    <s v="Web"/>
    <n v="15.18"/>
    <x v="0"/>
    <d v="1899-12-30T12:30:00"/>
  </r>
  <r>
    <n v="10188"/>
    <x v="1"/>
    <s v="Paypal"/>
    <n v="25433486"/>
    <s v="Web"/>
    <n v="15.08"/>
    <x v="1"/>
    <d v="1899-12-30T12:15:00"/>
  </r>
  <r>
    <n v="10189"/>
    <x v="2"/>
    <s v="Paypal"/>
    <n v="65056232"/>
    <s v="Web"/>
    <n v="23.74"/>
    <x v="1"/>
    <d v="1899-12-30T05:05:00"/>
  </r>
  <r>
    <n v="10190"/>
    <x v="2"/>
    <s v="Credit"/>
    <n v="96077043"/>
    <s v="Web"/>
    <n v="19.440000000000001"/>
    <x v="1"/>
    <d v="1899-12-30T09:09:00"/>
  </r>
  <r>
    <n v="10191"/>
    <x v="3"/>
    <s v="Credit"/>
    <n v="68380003"/>
    <s v="Web"/>
    <n v="17.7"/>
    <x v="0"/>
    <d v="1899-12-30T02:02:00"/>
  </r>
  <r>
    <n v="10192"/>
    <x v="1"/>
    <s v="Credit"/>
    <n v="92733708"/>
    <s v="Web"/>
    <n v="16.989999999999998"/>
    <x v="0"/>
    <d v="1899-12-30T17:34:00"/>
  </r>
  <r>
    <n v="10193"/>
    <x v="0"/>
    <s v="Paypal"/>
    <n v="17547620"/>
    <s v="Email"/>
    <n v="16.13"/>
    <x v="1"/>
    <d v="1899-12-30T13:37:00"/>
  </r>
  <r>
    <n v="10194"/>
    <x v="1"/>
    <s v="Paypal"/>
    <n v="95291830"/>
    <s v="Web"/>
    <n v="24.8"/>
    <x v="0"/>
    <d v="1899-12-30T20:28:00"/>
  </r>
  <r>
    <n v="10195"/>
    <x v="1"/>
    <s v="Paypal"/>
    <n v="49471722"/>
    <s v="Web"/>
    <n v="17.52"/>
    <x v="1"/>
    <d v="1899-12-30T20:35:00"/>
  </r>
  <r>
    <n v="10196"/>
    <x v="2"/>
    <s v="Paypal"/>
    <n v="70336893"/>
    <s v="Web"/>
    <n v="23.63"/>
    <x v="1"/>
    <d v="1899-12-30T19:47:00"/>
  </r>
  <r>
    <n v="10197"/>
    <x v="1"/>
    <s v="Credit"/>
    <n v="44142213"/>
    <s v="Web"/>
    <n v="23.03"/>
    <x v="0"/>
    <d v="1899-12-30T11:27:00"/>
  </r>
  <r>
    <n v="10198"/>
    <x v="1"/>
    <s v="Paypal"/>
    <n v="69832322"/>
    <s v="Web"/>
    <n v="21.03"/>
    <x v="0"/>
    <d v="1899-12-30T19:18:00"/>
  </r>
  <r>
    <n v="10199"/>
    <x v="3"/>
    <s v="Credit"/>
    <n v="54284580"/>
    <s v="Web"/>
    <n v="21.88"/>
    <x v="1"/>
    <d v="1899-12-30T03:03:00"/>
  </r>
  <r>
    <n v="10200"/>
    <x v="3"/>
    <s v="Credit"/>
    <n v="69967343"/>
    <s v="Email"/>
    <n v="24.86"/>
    <x v="1"/>
    <d v="1899-12-30T17:27:00"/>
  </r>
  <r>
    <n v="10201"/>
    <x v="2"/>
    <s v="Credit"/>
    <n v="70932816"/>
    <s v="Email"/>
    <n v="21.43"/>
    <x v="0"/>
    <d v="1899-12-30T07:07:00"/>
  </r>
  <r>
    <n v="10202"/>
    <x v="3"/>
    <s v="Paypal"/>
    <n v="74082072"/>
    <s v="Web"/>
    <n v="16.32"/>
    <x v="0"/>
    <d v="1899-12-30T15:09:00"/>
  </r>
  <r>
    <n v="10203"/>
    <x v="0"/>
    <s v="Credit"/>
    <n v="92299116"/>
    <s v="Web"/>
    <n v="17.2"/>
    <x v="0"/>
    <d v="1899-12-30T00:00:00"/>
  </r>
  <r>
    <n v="10204"/>
    <x v="2"/>
    <s v="Paypal"/>
    <n v="33160396"/>
    <s v="Web"/>
    <n v="17.87"/>
    <x v="0"/>
    <d v="1899-12-30T07:07:00"/>
  </r>
  <r>
    <n v="10205"/>
    <x v="3"/>
    <s v="Credit"/>
    <n v="22141389"/>
    <s v="Web"/>
    <n v="17.27"/>
    <x v="0"/>
    <d v="1899-12-30T07:07:00"/>
  </r>
  <r>
    <n v="10206"/>
    <x v="3"/>
    <s v="Credit"/>
    <n v="43297905"/>
    <s v="Web"/>
    <n v="19.760000000000002"/>
    <x v="1"/>
    <d v="1899-12-30T21:13:00"/>
  </r>
  <r>
    <n v="10207"/>
    <x v="0"/>
    <s v="Paypal"/>
    <n v="72307242"/>
    <s v="Web"/>
    <n v="17.100000000000001"/>
    <x v="1"/>
    <d v="1899-12-30T06:06:00"/>
  </r>
  <r>
    <n v="10208"/>
    <x v="1"/>
    <s v="Credit"/>
    <n v="66131853"/>
    <s v="Email"/>
    <n v="15.66"/>
    <x v="1"/>
    <d v="1899-12-30T11:18:00"/>
  </r>
  <r>
    <n v="10209"/>
    <x v="1"/>
    <s v="Credit"/>
    <n v="71755916"/>
    <s v="Web"/>
    <n v="22.37"/>
    <x v="1"/>
    <d v="1899-12-30T16:21:00"/>
  </r>
  <r>
    <n v="10210"/>
    <x v="0"/>
    <s v="Credit"/>
    <n v="55102089"/>
    <s v="Web"/>
    <n v="15.81"/>
    <x v="0"/>
    <d v="1899-12-30T12:26:00"/>
  </r>
  <r>
    <n v="10211"/>
    <x v="3"/>
    <s v="Credit"/>
    <n v="25266837"/>
    <s v="Web"/>
    <n v="18.75"/>
    <x v="0"/>
    <d v="1899-12-30T02:02:00"/>
  </r>
  <r>
    <n v="10212"/>
    <x v="1"/>
    <s v="Credit"/>
    <n v="17246696"/>
    <s v="Email"/>
    <n v="192.41"/>
    <x v="1"/>
    <d v="1899-12-30T20:23:00"/>
  </r>
  <r>
    <n v="10213"/>
    <x v="3"/>
    <s v="Credit"/>
    <n v="55149876"/>
    <s v="Email"/>
    <n v="242.52"/>
    <x v="1"/>
    <d v="1899-12-30T09:09:00"/>
  </r>
  <r>
    <n v="10214"/>
    <x v="2"/>
    <s v="Credit"/>
    <n v="66024609"/>
    <s v="Web"/>
    <n v="20.399999999999999"/>
    <x v="1"/>
    <d v="1899-12-30T00:00:00"/>
  </r>
  <r>
    <n v="10215"/>
    <x v="0"/>
    <s v="Credit"/>
    <n v="74962881"/>
    <s v="Web"/>
    <n v="24.71"/>
    <x v="0"/>
    <d v="1899-12-30T12:45:00"/>
  </r>
  <r>
    <n v="10216"/>
    <x v="0"/>
    <s v="Credit"/>
    <n v="66903731"/>
    <s v="Web"/>
    <n v="21.49"/>
    <x v="0"/>
    <d v="1899-12-30T08:08:00"/>
  </r>
  <r>
    <n v="10217"/>
    <x v="1"/>
    <s v="Paypal"/>
    <n v="71026884"/>
    <s v="Web"/>
    <n v="22.26"/>
    <x v="0"/>
    <d v="1899-12-30T05:05:00"/>
  </r>
  <r>
    <n v="10218"/>
    <x v="1"/>
    <s v="Credit"/>
    <n v="86140667"/>
    <s v="Web"/>
    <n v="22.39"/>
    <x v="1"/>
    <d v="1899-12-30T16:16:00"/>
  </r>
  <r>
    <n v="10219"/>
    <x v="0"/>
    <s v="Credit"/>
    <n v="97905965"/>
    <s v="Email"/>
    <n v="21.01"/>
    <x v="1"/>
    <d v="1899-12-30T08:08:00"/>
  </r>
  <r>
    <n v="10220"/>
    <x v="1"/>
    <s v="Credit"/>
    <n v="40197352"/>
    <s v="Web"/>
    <n v="226.15"/>
    <x v="1"/>
    <d v="1899-12-30T16:41:00"/>
  </r>
  <r>
    <n v="10221"/>
    <x v="1"/>
    <s v="Paypal"/>
    <n v="43741856"/>
    <s v="Web"/>
    <n v="20.67"/>
    <x v="1"/>
    <d v="1899-12-30T19:27:00"/>
  </r>
  <r>
    <n v="10222"/>
    <x v="1"/>
    <s v="Credit"/>
    <n v="78186031"/>
    <s v="Web"/>
    <n v="21.72"/>
    <x v="0"/>
    <d v="1899-12-30T20:04:00"/>
  </r>
  <r>
    <n v="10223"/>
    <x v="0"/>
    <s v="Credit"/>
    <n v="58045939"/>
    <s v="Email"/>
    <n v="16.34"/>
    <x v="1"/>
    <d v="1899-12-30T17:53:00"/>
  </r>
  <r>
    <n v="10224"/>
    <x v="1"/>
    <s v="Credit"/>
    <n v="16151482"/>
    <s v="Web"/>
    <n v="19.190000000000001"/>
    <x v="1"/>
    <d v="1899-12-30T19:08:00"/>
  </r>
  <r>
    <n v="10225"/>
    <x v="1"/>
    <s v="Credit"/>
    <n v="16578164"/>
    <s v="Email"/>
    <n v="19.21"/>
    <x v="0"/>
    <d v="1899-12-30T02:02:00"/>
  </r>
  <r>
    <n v="10226"/>
    <x v="1"/>
    <s v="Credit"/>
    <n v="96323938"/>
    <s v="Web"/>
    <n v="16.059999999999999"/>
    <x v="1"/>
    <d v="1899-12-30T17:30:00"/>
  </r>
  <r>
    <n v="10227"/>
    <x v="3"/>
    <s v="Paypal"/>
    <n v="77228031"/>
    <s v="Web"/>
    <n v="20.87"/>
    <x v="0"/>
    <d v="1899-12-30T13:41:00"/>
  </r>
  <r>
    <n v="10228"/>
    <x v="1"/>
    <s v="Credit"/>
    <n v="10779898"/>
    <s v="Web"/>
    <n v="15.33"/>
    <x v="0"/>
    <d v="1899-12-30T05:05:00"/>
  </r>
  <r>
    <n v="10229"/>
    <x v="1"/>
    <s v="Credit"/>
    <n v="85174502"/>
    <s v="Web"/>
    <n v="23.58"/>
    <x v="0"/>
    <d v="1899-12-30T02:02:00"/>
  </r>
  <r>
    <n v="10230"/>
    <x v="2"/>
    <s v="Credit"/>
    <n v="73359370"/>
    <s v="Email"/>
    <n v="15.34"/>
    <x v="1"/>
    <d v="1899-12-30T10:08:00"/>
  </r>
  <r>
    <n v="10231"/>
    <x v="2"/>
    <s v="Paypal"/>
    <n v="10400774"/>
    <s v="Web"/>
    <n v="216.2"/>
    <x v="1"/>
    <d v="1899-12-30T10:33:00"/>
  </r>
  <r>
    <n v="10232"/>
    <x v="0"/>
    <s v="Credit"/>
    <n v="69035250"/>
    <s v="Email"/>
    <n v="21.85"/>
    <x v="0"/>
    <d v="1899-12-30T14:28:00"/>
  </r>
  <r>
    <n v="10233"/>
    <x v="1"/>
    <s v="Credit"/>
    <n v="45792515"/>
    <s v="Web"/>
    <n v="23.59"/>
    <x v="1"/>
    <d v="1899-12-30T03:03:00"/>
  </r>
  <r>
    <n v="10234"/>
    <x v="2"/>
    <s v="Paypal"/>
    <n v="28433265"/>
    <s v="Web"/>
    <n v="20.440000000000001"/>
    <x v="1"/>
    <d v="1899-12-30T11:52:00"/>
  </r>
  <r>
    <n v="10235"/>
    <x v="0"/>
    <s v="Credit"/>
    <n v="55311936"/>
    <s v="Web"/>
    <n v="22.05"/>
    <x v="0"/>
    <d v="1899-12-30T08:08:00"/>
  </r>
  <r>
    <n v="10236"/>
    <x v="1"/>
    <s v="Paypal"/>
    <n v="64115201"/>
    <s v="Email"/>
    <n v="20.420000000000002"/>
    <x v="1"/>
    <d v="1899-12-30T00:00:00"/>
  </r>
  <r>
    <n v="10237"/>
    <x v="1"/>
    <s v="Credit"/>
    <n v="66071683"/>
    <s v="Email"/>
    <n v="20.49"/>
    <x v="0"/>
    <d v="1899-12-30T20:10:00"/>
  </r>
  <r>
    <n v="10238"/>
    <x v="1"/>
    <s v="Credit"/>
    <n v="97687340"/>
    <s v="Web"/>
    <n v="161.46"/>
    <x v="1"/>
    <d v="1899-12-30T14:23:00"/>
  </r>
  <r>
    <n v="10239"/>
    <x v="3"/>
    <s v="Paypal"/>
    <n v="41078038"/>
    <s v="Web"/>
    <n v="19.690000000000001"/>
    <x v="0"/>
    <d v="1899-12-30T04:04:00"/>
  </r>
  <r>
    <n v="10240"/>
    <x v="3"/>
    <s v="Paypal"/>
    <n v="55142477"/>
    <s v="Web"/>
    <n v="24.16"/>
    <x v="1"/>
    <d v="1899-12-30T02:02:00"/>
  </r>
  <r>
    <n v="10241"/>
    <x v="0"/>
    <s v="Credit"/>
    <n v="41419462"/>
    <s v="Web"/>
    <n v="22.8"/>
    <x v="0"/>
    <d v="1899-12-30T10:59:00"/>
  </r>
  <r>
    <n v="10242"/>
    <x v="0"/>
    <s v="Paypal"/>
    <n v="39303323"/>
    <s v="Web"/>
    <n v="243.7"/>
    <x v="1"/>
    <d v="1899-12-30T20:26:00"/>
  </r>
  <r>
    <n v="10243"/>
    <x v="1"/>
    <s v="Paypal"/>
    <n v="95949085"/>
    <s v="Web"/>
    <n v="210.38"/>
    <x v="1"/>
    <d v="1899-12-30T12:19:00"/>
  </r>
  <r>
    <n v="10244"/>
    <x v="1"/>
    <s v="Paypal"/>
    <n v="28911817"/>
    <s v="Email"/>
    <n v="161.5"/>
    <x v="1"/>
    <d v="1899-12-30T16:15:00"/>
  </r>
  <r>
    <n v="10245"/>
    <x v="3"/>
    <s v="Credit"/>
    <n v="36561487"/>
    <s v="Email"/>
    <n v="21.92"/>
    <x v="0"/>
    <d v="1899-12-30T06:06:00"/>
  </r>
  <r>
    <n v="10246"/>
    <x v="1"/>
    <s v="Credit"/>
    <n v="71502183"/>
    <s v="Web"/>
    <n v="23.75"/>
    <x v="0"/>
    <d v="1899-12-30T20:34:00"/>
  </r>
  <r>
    <n v="10247"/>
    <x v="1"/>
    <s v="Credit"/>
    <n v="54077093"/>
    <s v="Email"/>
    <n v="23.74"/>
    <x v="0"/>
    <d v="1899-12-30T03:03:00"/>
  </r>
  <r>
    <n v="10248"/>
    <x v="1"/>
    <s v="Paypal"/>
    <n v="92266350"/>
    <s v="Web"/>
    <n v="21.67"/>
    <x v="1"/>
    <d v="1899-12-30T12:41:00"/>
  </r>
  <r>
    <n v="10249"/>
    <x v="1"/>
    <s v="Paypal"/>
    <n v="60490288"/>
    <s v="Email"/>
    <n v="22.04"/>
    <x v="1"/>
    <d v="1899-12-30T03:03:00"/>
  </r>
  <r>
    <n v="10250"/>
    <x v="2"/>
    <s v="Paypal"/>
    <n v="72701137"/>
    <s v="Email"/>
    <n v="17.829999999999998"/>
    <x v="0"/>
    <d v="1899-12-30T12:55:00"/>
  </r>
  <r>
    <n v="10251"/>
    <x v="3"/>
    <s v="Paypal"/>
    <n v="32435141"/>
    <s v="Web"/>
    <n v="23.6"/>
    <x v="1"/>
    <d v="1899-12-30T02:02:00"/>
  </r>
  <r>
    <n v="10252"/>
    <x v="2"/>
    <s v="Credit"/>
    <n v="48330352"/>
    <s v="Web"/>
    <n v="19.899999999999999"/>
    <x v="1"/>
    <d v="1899-12-30T14:04:00"/>
  </r>
  <r>
    <n v="10253"/>
    <x v="0"/>
    <s v="Credit"/>
    <n v="17689891"/>
    <s v="Email"/>
    <n v="209.2"/>
    <x v="1"/>
    <d v="1899-12-30T17:19:00"/>
  </r>
  <r>
    <n v="10254"/>
    <x v="0"/>
    <s v="Credit"/>
    <n v="67182932"/>
    <s v="Email"/>
    <n v="24"/>
    <x v="1"/>
    <d v="1899-12-30T11:52:00"/>
  </r>
  <r>
    <n v="10255"/>
    <x v="1"/>
    <s v="Credit"/>
    <n v="97950489"/>
    <s v="Web"/>
    <n v="17.809999999999999"/>
    <x v="1"/>
    <d v="1899-12-30T12:36:00"/>
  </r>
  <r>
    <n v="10256"/>
    <x v="1"/>
    <s v="Paypal"/>
    <n v="50561229"/>
    <s v="Email"/>
    <n v="24.77"/>
    <x v="0"/>
    <d v="1899-12-30T00:00:00"/>
  </r>
  <r>
    <n v="10257"/>
    <x v="0"/>
    <s v="Credit"/>
    <n v="70759248"/>
    <s v="Web"/>
    <n v="21"/>
    <x v="0"/>
    <d v="1899-12-30T17:14:00"/>
  </r>
  <r>
    <n v="10258"/>
    <x v="2"/>
    <s v="Paypal"/>
    <n v="77616151"/>
    <s v="Web"/>
    <n v="191.43"/>
    <x v="1"/>
    <d v="1899-12-30T16:36:00"/>
  </r>
  <r>
    <n v="10259"/>
    <x v="3"/>
    <s v="Paypal"/>
    <n v="79551499"/>
    <s v="Web"/>
    <n v="24.52"/>
    <x v="0"/>
    <d v="1899-12-30T21:59:00"/>
  </r>
  <r>
    <n v="10260"/>
    <x v="0"/>
    <s v="Credit"/>
    <n v="90656731"/>
    <s v="Web"/>
    <n v="17.34"/>
    <x v="0"/>
    <d v="1899-12-30T08:08:00"/>
  </r>
  <r>
    <n v="10261"/>
    <x v="0"/>
    <s v="Paypal"/>
    <n v="33909737"/>
    <s v="Web"/>
    <n v="17.190000000000001"/>
    <x v="1"/>
    <d v="1899-12-30T03:03:00"/>
  </r>
  <r>
    <n v="10262"/>
    <x v="1"/>
    <s v="Credit"/>
    <n v="63841931"/>
    <s v="Web"/>
    <n v="22.55"/>
    <x v="1"/>
    <d v="1899-12-30T11:43:00"/>
  </r>
  <r>
    <n v="10263"/>
    <x v="3"/>
    <s v="Credit"/>
    <n v="30506370"/>
    <s v="Web"/>
    <n v="15.35"/>
    <x v="0"/>
    <d v="1899-12-30T10:15:00"/>
  </r>
  <r>
    <n v="10264"/>
    <x v="3"/>
    <s v="Credit"/>
    <n v="81572757"/>
    <s v="Web"/>
    <n v="23.2"/>
    <x v="1"/>
    <d v="1899-12-30T15:38:00"/>
  </r>
  <r>
    <n v="10265"/>
    <x v="1"/>
    <s v="Credit"/>
    <n v="70596149"/>
    <s v="Web"/>
    <n v="241.65"/>
    <x v="1"/>
    <d v="1899-12-30T20:39:00"/>
  </r>
  <r>
    <n v="10266"/>
    <x v="1"/>
    <s v="Paypal"/>
    <n v="95125046"/>
    <s v="Email"/>
    <n v="242.4"/>
    <x v="1"/>
    <d v="1899-12-30T17:19:00"/>
  </r>
  <r>
    <n v="10267"/>
    <x v="1"/>
    <s v="Paypal"/>
    <n v="10754185"/>
    <s v="Web"/>
    <n v="23.01"/>
    <x v="0"/>
    <d v="1899-12-30T17:44:00"/>
  </r>
  <r>
    <n v="10268"/>
    <x v="0"/>
    <s v="Credit"/>
    <n v="88506060"/>
    <s v="Email"/>
    <n v="17.22"/>
    <x v="0"/>
    <d v="1899-12-30T01:01:00"/>
  </r>
  <r>
    <n v="10269"/>
    <x v="2"/>
    <s v="Paypal"/>
    <n v="80319080"/>
    <s v="Web"/>
    <n v="15.96"/>
    <x v="0"/>
    <d v="1899-12-30T01:01:00"/>
  </r>
  <r>
    <n v="10270"/>
    <x v="0"/>
    <s v="Credit"/>
    <n v="27016365"/>
    <s v="Web"/>
    <n v="15.45"/>
    <x v="0"/>
    <d v="1899-12-30T09:09:00"/>
  </r>
  <r>
    <n v="10271"/>
    <x v="2"/>
    <s v="Credit"/>
    <n v="80034508"/>
    <s v="Email"/>
    <n v="17.41"/>
    <x v="0"/>
    <d v="1899-12-30T05:05:00"/>
  </r>
  <r>
    <n v="10272"/>
    <x v="0"/>
    <s v="Credit"/>
    <n v="76677689"/>
    <s v="Web"/>
    <n v="21.64"/>
    <x v="1"/>
    <d v="1899-12-30T10:39:00"/>
  </r>
  <r>
    <n v="10273"/>
    <x v="3"/>
    <s v="Credit"/>
    <n v="96855830"/>
    <s v="Web"/>
    <n v="157.86000000000001"/>
    <x v="1"/>
    <d v="1899-12-30T05:05:00"/>
  </r>
  <r>
    <n v="10274"/>
    <x v="1"/>
    <s v="Paypal"/>
    <n v="54775836"/>
    <s v="Web"/>
    <n v="18.170000000000002"/>
    <x v="0"/>
    <d v="1899-12-30T16:09:00"/>
  </r>
  <r>
    <n v="10275"/>
    <x v="1"/>
    <s v="Credit"/>
    <n v="18066842"/>
    <s v="Web"/>
    <n v="18.73"/>
    <x v="1"/>
    <d v="1899-12-30T20:18:00"/>
  </r>
  <r>
    <n v="10276"/>
    <x v="1"/>
    <s v="Paypal"/>
    <n v="28240563"/>
    <s v="Web"/>
    <n v="17.239999999999998"/>
    <x v="1"/>
    <d v="1899-12-30T20:47:00"/>
  </r>
  <r>
    <n v="10277"/>
    <x v="3"/>
    <s v="Credit"/>
    <n v="24796034"/>
    <s v="Web"/>
    <n v="23.91"/>
    <x v="0"/>
    <d v="1899-12-30T13:59:00"/>
  </r>
  <r>
    <n v="10278"/>
    <x v="3"/>
    <s v="Credit"/>
    <n v="60979466"/>
    <s v="Web"/>
    <n v="22.12"/>
    <x v="1"/>
    <d v="1899-12-30T17:31:00"/>
  </r>
  <r>
    <n v="10279"/>
    <x v="1"/>
    <s v="Credit"/>
    <n v="44558261"/>
    <s v="Web"/>
    <n v="15.25"/>
    <x v="0"/>
    <d v="1899-12-30T19:11:00"/>
  </r>
  <r>
    <n v="10280"/>
    <x v="3"/>
    <s v="Credit"/>
    <n v="49683597"/>
    <s v="Web"/>
    <n v="24.77"/>
    <x v="1"/>
    <d v="1899-12-30T00:00:00"/>
  </r>
  <r>
    <n v="10281"/>
    <x v="1"/>
    <s v="Paypal"/>
    <n v="70748780"/>
    <s v="Email"/>
    <n v="20.28"/>
    <x v="1"/>
    <d v="1899-12-30T06:06:00"/>
  </r>
  <r>
    <n v="10282"/>
    <x v="3"/>
    <s v="Paypal"/>
    <n v="80637514"/>
    <s v="Email"/>
    <n v="20.329999999999998"/>
    <x v="0"/>
    <d v="1899-12-30T08:08:00"/>
  </r>
  <r>
    <n v="10283"/>
    <x v="3"/>
    <s v="Credit"/>
    <n v="77963353"/>
    <s v="Web"/>
    <n v="16.899999999999999"/>
    <x v="1"/>
    <d v="1899-12-30T21:41:00"/>
  </r>
  <r>
    <n v="10284"/>
    <x v="3"/>
    <s v="Paypal"/>
    <n v="55003920"/>
    <s v="Web"/>
    <n v="16.47"/>
    <x v="1"/>
    <d v="1899-12-30T16:22:00"/>
  </r>
  <r>
    <n v="10285"/>
    <x v="1"/>
    <s v="Paypal"/>
    <n v="66231568"/>
    <s v="Web"/>
    <n v="21.18"/>
    <x v="1"/>
    <d v="1899-12-30T15:10:00"/>
  </r>
  <r>
    <n v="10286"/>
    <x v="1"/>
    <s v="Credit"/>
    <n v="49290839"/>
    <s v="Web"/>
    <n v="15.86"/>
    <x v="1"/>
    <d v="1899-12-30T18:00:00"/>
  </r>
  <r>
    <n v="10287"/>
    <x v="1"/>
    <s v="Credit"/>
    <n v="65745301"/>
    <s v="Web"/>
    <n v="24.42"/>
    <x v="1"/>
    <d v="1899-12-30T01:01:00"/>
  </r>
  <r>
    <n v="10288"/>
    <x v="3"/>
    <s v="Paypal"/>
    <n v="18744208"/>
    <s v="Web"/>
    <n v="222.38"/>
    <x v="1"/>
    <d v="1899-12-30T18:53:00"/>
  </r>
  <r>
    <n v="10289"/>
    <x v="3"/>
    <s v="Paypal"/>
    <n v="52683186"/>
    <s v="Web"/>
    <n v="188.85"/>
    <x v="1"/>
    <d v="1899-12-30T05:05:00"/>
  </r>
  <r>
    <n v="10290"/>
    <x v="0"/>
    <s v="Credit"/>
    <n v="87677897"/>
    <s v="Web"/>
    <n v="15.32"/>
    <x v="1"/>
    <d v="1899-12-30T09:09:00"/>
  </r>
  <r>
    <n v="10291"/>
    <x v="1"/>
    <s v="Credit"/>
    <n v="78943440"/>
    <s v="Email"/>
    <n v="24.71"/>
    <x v="1"/>
    <d v="1899-12-30T16:22:00"/>
  </r>
  <r>
    <n v="10292"/>
    <x v="0"/>
    <s v="Credit"/>
    <n v="92175770"/>
    <s v="Web"/>
    <n v="20.97"/>
    <x v="1"/>
    <d v="1899-12-30T11:17:00"/>
  </r>
  <r>
    <n v="10293"/>
    <x v="1"/>
    <s v="Credit"/>
    <n v="32571506"/>
    <s v="Email"/>
    <n v="21.92"/>
    <x v="0"/>
    <d v="1899-12-30T19:17:00"/>
  </r>
  <r>
    <n v="10294"/>
    <x v="1"/>
    <s v="Paypal"/>
    <n v="11427628"/>
    <s v="Web"/>
    <n v="15.4"/>
    <x v="1"/>
    <d v="1899-12-30T17:16:00"/>
  </r>
  <r>
    <n v="10295"/>
    <x v="0"/>
    <s v="Credit"/>
    <n v="92399789"/>
    <s v="Web"/>
    <n v="23.08"/>
    <x v="1"/>
    <d v="1899-12-30T07:07:00"/>
  </r>
  <r>
    <n v="10296"/>
    <x v="0"/>
    <s v="Paypal"/>
    <n v="63645553"/>
    <s v="Web"/>
    <n v="23.4"/>
    <x v="0"/>
    <d v="1899-12-30T01:01:00"/>
  </r>
  <r>
    <n v="10297"/>
    <x v="2"/>
    <s v="Credit"/>
    <n v="11175481"/>
    <s v="Web"/>
    <n v="22.65"/>
    <x v="1"/>
    <d v="1899-12-30T06:06:00"/>
  </r>
  <r>
    <n v="10298"/>
    <x v="0"/>
    <s v="Paypal"/>
    <n v="71269390"/>
    <s v="Email"/>
    <n v="24.61"/>
    <x v="1"/>
    <d v="1899-12-30T13:08:00"/>
  </r>
  <r>
    <n v="10299"/>
    <x v="0"/>
    <s v="Credit"/>
    <n v="97215985"/>
    <s v="Web"/>
    <n v="24.97"/>
    <x v="1"/>
    <d v="1899-12-30T16:53:00"/>
  </r>
  <r>
    <n v="10300"/>
    <x v="3"/>
    <s v="Credit"/>
    <n v="50531437"/>
    <s v="Web"/>
    <n v="18.57"/>
    <x v="1"/>
    <d v="1899-12-30T12:45:00"/>
  </r>
  <r>
    <n v="10301"/>
    <x v="1"/>
    <s v="Credit"/>
    <n v="94922677"/>
    <s v="Email"/>
    <n v="16.149999999999999"/>
    <x v="0"/>
    <d v="1899-12-30T03:03:00"/>
  </r>
  <r>
    <n v="10302"/>
    <x v="1"/>
    <s v="Paypal"/>
    <n v="17454394"/>
    <s v="Web"/>
    <n v="19.95"/>
    <x v="1"/>
    <d v="1899-12-30T19:35:00"/>
  </r>
  <r>
    <n v="10303"/>
    <x v="1"/>
    <s v="Paypal"/>
    <n v="84850536"/>
    <s v="Web"/>
    <n v="15.61"/>
    <x v="0"/>
    <d v="1899-12-30T22:02:00"/>
  </r>
  <r>
    <n v="10304"/>
    <x v="3"/>
    <s v="Credit"/>
    <n v="32164694"/>
    <s v="Email"/>
    <n v="19.13"/>
    <x v="1"/>
    <d v="1899-12-30T22:55:00"/>
  </r>
  <r>
    <n v="10305"/>
    <x v="1"/>
    <s v="Credit"/>
    <n v="88979280"/>
    <s v="Web"/>
    <n v="231.23"/>
    <x v="1"/>
    <d v="1899-12-30T00:00:00"/>
  </r>
  <r>
    <n v="10306"/>
    <x v="0"/>
    <s v="Credit"/>
    <n v="21059538"/>
    <s v="Email"/>
    <n v="244.75"/>
    <x v="1"/>
    <d v="1899-12-30T10:13:00"/>
  </r>
  <r>
    <n v="10307"/>
    <x v="3"/>
    <s v="Paypal"/>
    <n v="12677778"/>
    <s v="Web"/>
    <n v="21.36"/>
    <x v="0"/>
    <d v="1899-12-30T20:25:00"/>
  </r>
  <r>
    <n v="10308"/>
    <x v="1"/>
    <s v="Credit"/>
    <n v="77758706"/>
    <s v="Web"/>
    <n v="21.83"/>
    <x v="1"/>
    <d v="1899-12-30T01:01:00"/>
  </r>
  <r>
    <n v="10309"/>
    <x v="3"/>
    <s v="Credit"/>
    <n v="14512758"/>
    <s v="Email"/>
    <n v="21.58"/>
    <x v="0"/>
    <d v="1899-12-30T01:01:00"/>
  </r>
  <r>
    <n v="10310"/>
    <x v="2"/>
    <s v="Paypal"/>
    <n v="23076219"/>
    <s v="Email"/>
    <n v="17.510000000000002"/>
    <x v="1"/>
    <d v="1899-12-30T20:19:00"/>
  </r>
  <r>
    <n v="10311"/>
    <x v="3"/>
    <s v="Paypal"/>
    <n v="71350323"/>
    <s v="Web"/>
    <n v="23.29"/>
    <x v="0"/>
    <d v="1899-12-30T04:04:00"/>
  </r>
  <r>
    <n v="10312"/>
    <x v="1"/>
    <s v="Paypal"/>
    <n v="60395312"/>
    <s v="Web"/>
    <n v="18.350000000000001"/>
    <x v="1"/>
    <d v="1899-12-30T20:54:00"/>
  </r>
  <r>
    <n v="10313"/>
    <x v="1"/>
    <s v="Credit"/>
    <n v="38530736"/>
    <s v="Email"/>
    <n v="23.06"/>
    <x v="0"/>
    <d v="1899-12-30T11:48:00"/>
  </r>
  <r>
    <n v="10314"/>
    <x v="3"/>
    <s v="Credit"/>
    <n v="16039556"/>
    <s v="Web"/>
    <n v="19.809999999999999"/>
    <x v="0"/>
    <d v="1899-12-30T21:19:00"/>
  </r>
  <r>
    <n v="10315"/>
    <x v="0"/>
    <s v="Credit"/>
    <n v="93353650"/>
    <s v="Web"/>
    <n v="162.74"/>
    <x v="1"/>
    <d v="1899-12-30T09:09:00"/>
  </r>
  <r>
    <n v="10316"/>
    <x v="0"/>
    <s v="Credit"/>
    <n v="14150787"/>
    <s v="Web"/>
    <n v="16.86"/>
    <x v="0"/>
    <d v="1899-12-30T09:09:00"/>
  </r>
  <r>
    <n v="10317"/>
    <x v="3"/>
    <s v="Credit"/>
    <n v="97279689"/>
    <s v="Web"/>
    <n v="23.31"/>
    <x v="1"/>
    <d v="1899-12-30T16:23:00"/>
  </r>
  <r>
    <n v="10318"/>
    <x v="1"/>
    <s v="Credit"/>
    <n v="65882511"/>
    <s v="Email"/>
    <n v="22.92"/>
    <x v="1"/>
    <d v="1899-12-30T00:00:00"/>
  </r>
  <r>
    <n v="10319"/>
    <x v="1"/>
    <s v="Credit"/>
    <n v="88066592"/>
    <s v="Email"/>
    <n v="22.84"/>
    <x v="0"/>
    <d v="1899-12-30T17:37:00"/>
  </r>
  <r>
    <n v="10320"/>
    <x v="2"/>
    <s v="Credit"/>
    <n v="82643293"/>
    <s v="Web"/>
    <n v="16.97"/>
    <x v="0"/>
    <d v="1899-12-30T04:04:00"/>
  </r>
  <r>
    <n v="10321"/>
    <x v="3"/>
    <s v="Credit"/>
    <n v="97730191"/>
    <s v="Email"/>
    <n v="188.16"/>
    <x v="1"/>
    <d v="1899-12-30T19:21:00"/>
  </r>
  <r>
    <n v="10322"/>
    <x v="1"/>
    <s v="Credit"/>
    <n v="59686740"/>
    <s v="Web"/>
    <n v="22.57"/>
    <x v="0"/>
    <d v="1899-12-30T18:45:00"/>
  </r>
  <r>
    <n v="10323"/>
    <x v="2"/>
    <s v="Paypal"/>
    <n v="93594435"/>
    <s v="Web"/>
    <n v="24.71"/>
    <x v="0"/>
    <d v="1899-12-30T13:34:00"/>
  </r>
  <r>
    <n v="10324"/>
    <x v="3"/>
    <s v="Credit"/>
    <n v="82961120"/>
    <s v="Web"/>
    <n v="246.67"/>
    <x v="1"/>
    <d v="1899-12-30T16:47:00"/>
  </r>
  <r>
    <n v="10325"/>
    <x v="3"/>
    <s v="Credit"/>
    <n v="97623213"/>
    <s v="Web"/>
    <n v="20.97"/>
    <x v="1"/>
    <d v="1899-12-30T08:08:00"/>
  </r>
  <r>
    <n v="10326"/>
    <x v="0"/>
    <s v="Paypal"/>
    <n v="14765562"/>
    <s v="Email"/>
    <n v="19.829999999999998"/>
    <x v="1"/>
    <d v="1899-12-30T04:04:00"/>
  </r>
  <r>
    <n v="10327"/>
    <x v="1"/>
    <s v="Paypal"/>
    <n v="85470735"/>
    <s v="Email"/>
    <n v="19.09"/>
    <x v="1"/>
    <d v="1899-12-30T11:45:00"/>
  </r>
  <r>
    <n v="10328"/>
    <x v="3"/>
    <s v="Credit"/>
    <n v="55160635"/>
    <s v="Email"/>
    <n v="16.52"/>
    <x v="1"/>
    <d v="1899-12-30T06:06:00"/>
  </r>
  <r>
    <n v="10329"/>
    <x v="3"/>
    <s v="Credit"/>
    <n v="90852426"/>
    <s v="Email"/>
    <n v="22.31"/>
    <x v="1"/>
    <d v="1899-12-30T02:02:00"/>
  </r>
  <r>
    <n v="10330"/>
    <x v="2"/>
    <s v="Credit"/>
    <n v="15945216"/>
    <s v="Email"/>
    <n v="19.52"/>
    <x v="0"/>
    <d v="1899-12-30T00:00:00"/>
  </r>
  <r>
    <n v="10331"/>
    <x v="1"/>
    <s v="Credit"/>
    <n v="96688991"/>
    <s v="Web"/>
    <n v="24.79"/>
    <x v="0"/>
    <d v="1899-12-30T09:09:00"/>
  </r>
  <r>
    <n v="10332"/>
    <x v="1"/>
    <s v="Credit"/>
    <n v="31841597"/>
    <s v="Email"/>
    <n v="18.84"/>
    <x v="0"/>
    <d v="1899-12-30T22:04:00"/>
  </r>
  <r>
    <n v="10333"/>
    <x v="0"/>
    <s v="Credit"/>
    <n v="69450143"/>
    <s v="Web"/>
    <n v="24.58"/>
    <x v="0"/>
    <d v="1899-12-30T00:00:00"/>
  </r>
  <r>
    <n v="10334"/>
    <x v="2"/>
    <s v="Credit"/>
    <n v="43384272"/>
    <s v="Web"/>
    <n v="17.190000000000001"/>
    <x v="1"/>
    <d v="1899-12-30T12:19:00"/>
  </r>
  <r>
    <n v="10335"/>
    <x v="0"/>
    <s v="Paypal"/>
    <n v="65292790"/>
    <s v="Web"/>
    <n v="19.649999999999999"/>
    <x v="1"/>
    <d v="1899-12-30T06:06:00"/>
  </r>
  <r>
    <n v="10336"/>
    <x v="3"/>
    <s v="Credit"/>
    <n v="71336291"/>
    <s v="Web"/>
    <n v="17.350000000000001"/>
    <x v="1"/>
    <d v="1899-12-30T21:37:00"/>
  </r>
  <r>
    <n v="10337"/>
    <x v="1"/>
    <s v="Paypal"/>
    <n v="99300859"/>
    <s v="Web"/>
    <n v="22.92"/>
    <x v="0"/>
    <d v="1899-12-30T16:23:00"/>
  </r>
  <r>
    <n v="10338"/>
    <x v="2"/>
    <s v="Credit"/>
    <n v="81921349"/>
    <s v="Email"/>
    <n v="18.809999999999999"/>
    <x v="0"/>
    <d v="1899-12-30T07:07:00"/>
  </r>
  <r>
    <n v="10339"/>
    <x v="1"/>
    <s v="Paypal"/>
    <n v="40237279"/>
    <s v="Web"/>
    <n v="20.079999999999998"/>
    <x v="1"/>
    <d v="1899-12-30T03:03:00"/>
  </r>
  <r>
    <n v="10340"/>
    <x v="1"/>
    <s v="Credit"/>
    <n v="38167466"/>
    <s v="Email"/>
    <n v="24.54"/>
    <x v="1"/>
    <d v="1899-12-30T04:04:00"/>
  </r>
  <r>
    <n v="10341"/>
    <x v="1"/>
    <s v="Paypal"/>
    <n v="88466601"/>
    <s v="Web"/>
    <n v="24.81"/>
    <x v="1"/>
    <d v="1899-12-30T14:40:00"/>
  </r>
  <r>
    <n v="10342"/>
    <x v="1"/>
    <s v="Paypal"/>
    <n v="27965385"/>
    <s v="Email"/>
    <n v="15.94"/>
    <x v="0"/>
    <d v="1899-12-30T00:00:00"/>
  </r>
  <r>
    <n v="10343"/>
    <x v="2"/>
    <s v="Paypal"/>
    <n v="80215999"/>
    <s v="Web"/>
    <n v="18.29"/>
    <x v="0"/>
    <d v="1899-12-30T08:08:00"/>
  </r>
  <r>
    <n v="10344"/>
    <x v="0"/>
    <s v="Credit"/>
    <n v="12222505"/>
    <s v="Web"/>
    <n v="15.55"/>
    <x v="0"/>
    <d v="1899-12-30T06:06:00"/>
  </r>
  <r>
    <n v="10345"/>
    <x v="1"/>
    <s v="Paypal"/>
    <n v="64014515"/>
    <s v="Web"/>
    <n v="19.2"/>
    <x v="0"/>
    <d v="1899-12-30T20:52:00"/>
  </r>
  <r>
    <n v="10346"/>
    <x v="1"/>
    <s v="Credit"/>
    <n v="90818758"/>
    <s v="Email"/>
    <n v="17.34"/>
    <x v="0"/>
    <d v="1899-12-30T18:10:00"/>
  </r>
  <r>
    <n v="10347"/>
    <x v="0"/>
    <s v="Paypal"/>
    <n v="94873280"/>
    <s v="Email"/>
    <n v="22.51"/>
    <x v="0"/>
    <d v="1899-12-30T05:05:00"/>
  </r>
  <r>
    <n v="10348"/>
    <x v="3"/>
    <s v="Paypal"/>
    <n v="73200296"/>
    <s v="Email"/>
    <n v="23.45"/>
    <x v="0"/>
    <d v="1899-12-30T02:02:00"/>
  </r>
  <r>
    <n v="10349"/>
    <x v="0"/>
    <s v="Paypal"/>
    <n v="38960810"/>
    <s v="Web"/>
    <n v="16.149999999999999"/>
    <x v="0"/>
    <d v="1899-12-30T13:45:00"/>
  </r>
  <r>
    <n v="10350"/>
    <x v="1"/>
    <s v="Paypal"/>
    <n v="88326061"/>
    <s v="Web"/>
    <n v="17.68"/>
    <x v="1"/>
    <d v="1899-12-30T00:00:00"/>
  </r>
  <r>
    <n v="10351"/>
    <x v="2"/>
    <s v="Credit"/>
    <n v="41691635"/>
    <s v="Email"/>
    <n v="22.11"/>
    <x v="1"/>
    <d v="1899-12-30T11:28:00"/>
  </r>
  <r>
    <n v="10352"/>
    <x v="1"/>
    <s v="Credit"/>
    <n v="58121431"/>
    <s v="Web"/>
    <n v="18.41"/>
    <x v="0"/>
    <d v="1899-12-30T01:01:00"/>
  </r>
  <r>
    <n v="10353"/>
    <x v="1"/>
    <s v="Paypal"/>
    <n v="55259994"/>
    <s v="Web"/>
    <n v="17.079999999999998"/>
    <x v="0"/>
    <d v="1899-12-30T17:06:00"/>
  </r>
  <r>
    <n v="10354"/>
    <x v="3"/>
    <s v="Paypal"/>
    <n v="61072223"/>
    <s v="Web"/>
    <n v="15.77"/>
    <x v="0"/>
    <d v="1899-12-30T10:36:00"/>
  </r>
  <r>
    <n v="10355"/>
    <x v="0"/>
    <s v="Credit"/>
    <n v="17256670"/>
    <s v="Web"/>
    <n v="22.41"/>
    <x v="1"/>
    <d v="1899-12-30T07:07:00"/>
  </r>
  <r>
    <n v="10356"/>
    <x v="2"/>
    <s v="Paypal"/>
    <n v="98206099"/>
    <s v="Web"/>
    <n v="20.63"/>
    <x v="0"/>
    <d v="1899-12-30T03:03:00"/>
  </r>
  <r>
    <n v="10357"/>
    <x v="3"/>
    <s v="Credit"/>
    <n v="43063718"/>
    <s v="Email"/>
    <n v="18.14"/>
    <x v="1"/>
    <d v="1899-12-30T03:03:00"/>
  </r>
  <r>
    <n v="10358"/>
    <x v="2"/>
    <s v="Credit"/>
    <n v="67151337"/>
    <s v="Web"/>
    <n v="20.18"/>
    <x v="1"/>
    <d v="1899-12-30T11:13:00"/>
  </r>
  <r>
    <n v="10359"/>
    <x v="1"/>
    <s v="Credit"/>
    <n v="39969279"/>
    <s v="Email"/>
    <n v="177.3"/>
    <x v="1"/>
    <d v="1899-12-30T11:33:00"/>
  </r>
  <r>
    <n v="10360"/>
    <x v="3"/>
    <s v="Paypal"/>
    <n v="58790759"/>
    <s v="Web"/>
    <n v="15.71"/>
    <x v="0"/>
    <d v="1899-12-30T05:05:00"/>
  </r>
  <r>
    <n v="10361"/>
    <x v="2"/>
    <s v="Credit"/>
    <n v="45790914"/>
    <s v="Web"/>
    <n v="21.75"/>
    <x v="0"/>
    <d v="1899-12-30T17:22:00"/>
  </r>
  <r>
    <n v="10362"/>
    <x v="3"/>
    <s v="Credit"/>
    <n v="85351233"/>
    <s v="Email"/>
    <n v="18.25"/>
    <x v="1"/>
    <d v="1899-12-30T05:05:00"/>
  </r>
  <r>
    <n v="10363"/>
    <x v="3"/>
    <s v="Credit"/>
    <n v="40331224"/>
    <s v="Web"/>
    <n v="203.72"/>
    <x v="1"/>
    <d v="1899-12-30T14:29:00"/>
  </r>
  <r>
    <n v="10364"/>
    <x v="1"/>
    <s v="Paypal"/>
    <n v="13065288"/>
    <s v="Email"/>
    <n v="15.54"/>
    <x v="1"/>
    <d v="1899-12-30T19:36:00"/>
  </r>
  <r>
    <n v="10365"/>
    <x v="1"/>
    <s v="Credit"/>
    <n v="30370343"/>
    <s v="Web"/>
    <n v="17.5"/>
    <x v="0"/>
    <d v="1899-12-30T05:05:00"/>
  </r>
  <r>
    <n v="10366"/>
    <x v="0"/>
    <s v="Credit"/>
    <n v="38342520"/>
    <s v="Web"/>
    <n v="21.32"/>
    <x v="1"/>
    <d v="1899-12-30T02:02:00"/>
  </r>
  <r>
    <n v="10367"/>
    <x v="0"/>
    <s v="Paypal"/>
    <n v="37778643"/>
    <s v="Web"/>
    <n v="150.86000000000001"/>
    <x v="1"/>
    <d v="1899-12-30T13:17:00"/>
  </r>
  <r>
    <n v="10368"/>
    <x v="1"/>
    <s v="Paypal"/>
    <n v="21005551"/>
    <s v="Web"/>
    <n v="17.39"/>
    <x v="1"/>
    <d v="1899-12-30T04:04:00"/>
  </r>
  <r>
    <n v="10369"/>
    <x v="0"/>
    <s v="Credit"/>
    <n v="80160243"/>
    <s v="Web"/>
    <n v="23.87"/>
    <x v="0"/>
    <d v="1899-12-30T13:52:00"/>
  </r>
  <r>
    <n v="10370"/>
    <x v="2"/>
    <s v="Credit"/>
    <n v="70859272"/>
    <s v="Web"/>
    <n v="21.53"/>
    <x v="1"/>
    <d v="1899-12-30T16:04:00"/>
  </r>
  <r>
    <n v="10371"/>
    <x v="2"/>
    <s v="Credit"/>
    <n v="41514905"/>
    <s v="Web"/>
    <n v="19.64"/>
    <x v="0"/>
    <d v="1899-12-30T16:14:00"/>
  </r>
  <r>
    <n v="10372"/>
    <x v="1"/>
    <s v="Paypal"/>
    <n v="68986646"/>
    <s v="Web"/>
    <n v="18.27"/>
    <x v="1"/>
    <d v="1899-12-30T18:39:00"/>
  </r>
  <r>
    <n v="10373"/>
    <x v="1"/>
    <s v="Credit"/>
    <n v="51423763"/>
    <s v="Web"/>
    <n v="19.27"/>
    <x v="0"/>
    <d v="1899-12-30T06:06:00"/>
  </r>
  <r>
    <n v="10374"/>
    <x v="2"/>
    <s v="Credit"/>
    <n v="78615837"/>
    <s v="Web"/>
    <n v="20.16"/>
    <x v="1"/>
    <d v="1899-12-30T14:38:00"/>
  </r>
  <r>
    <n v="10375"/>
    <x v="1"/>
    <s v="Credit"/>
    <n v="95641106"/>
    <s v="Web"/>
    <n v="15.59"/>
    <x v="0"/>
    <d v="1899-12-30T04:04:00"/>
  </r>
  <r>
    <n v="10376"/>
    <x v="3"/>
    <s v="Paypal"/>
    <n v="40892422"/>
    <s v="Email"/>
    <n v="16.34"/>
    <x v="0"/>
    <d v="1899-12-30T12:35:00"/>
  </r>
  <r>
    <n v="10377"/>
    <x v="0"/>
    <s v="Credit"/>
    <n v="70431710"/>
    <s v="Web"/>
    <n v="199.18"/>
    <x v="1"/>
    <d v="1899-12-30T14:00:00"/>
  </r>
  <r>
    <n v="10378"/>
    <x v="3"/>
    <s v="Paypal"/>
    <n v="95673115"/>
    <s v="Web"/>
    <n v="19.989999999999998"/>
    <x v="1"/>
    <d v="1899-12-30T20:29:00"/>
  </r>
  <r>
    <n v="10379"/>
    <x v="2"/>
    <s v="Credit"/>
    <n v="72527223"/>
    <s v="Email"/>
    <n v="18.440000000000001"/>
    <x v="0"/>
    <d v="1899-12-30T18:38:00"/>
  </r>
  <r>
    <n v="10380"/>
    <x v="1"/>
    <s v="Credit"/>
    <n v="77577648"/>
    <s v="Web"/>
    <n v="23.75"/>
    <x v="1"/>
    <d v="1899-12-30T09:09:00"/>
  </r>
  <r>
    <n v="10381"/>
    <x v="1"/>
    <s v="Credit"/>
    <n v="26849225"/>
    <s v="Web"/>
    <n v="20.88"/>
    <x v="0"/>
    <d v="1899-12-30T00:00:00"/>
  </r>
  <r>
    <n v="10382"/>
    <x v="3"/>
    <s v="Credit"/>
    <n v="27508938"/>
    <s v="Web"/>
    <n v="197.43"/>
    <x v="1"/>
    <d v="1899-12-30T10:43:00"/>
  </r>
  <r>
    <n v="10383"/>
    <x v="1"/>
    <s v="Credit"/>
    <n v="43095105"/>
    <s v="Web"/>
    <n v="20.32"/>
    <x v="1"/>
    <d v="1899-12-30T18:33:00"/>
  </r>
  <r>
    <n v="10384"/>
    <x v="3"/>
    <s v="Credit"/>
    <n v="70978581"/>
    <s v="Web"/>
    <n v="16.82"/>
    <x v="0"/>
    <d v="1899-12-30T08:08:00"/>
  </r>
  <r>
    <n v="10385"/>
    <x v="1"/>
    <s v="Paypal"/>
    <n v="72898757"/>
    <s v="Web"/>
    <n v="20.16"/>
    <x v="1"/>
    <d v="1899-12-30T13:40:00"/>
  </r>
  <r>
    <n v="10386"/>
    <x v="1"/>
    <s v="Credit"/>
    <n v="56976893"/>
    <s v="Web"/>
    <n v="16.79"/>
    <x v="1"/>
    <d v="1899-12-30T21:27:00"/>
  </r>
  <r>
    <n v="10387"/>
    <x v="2"/>
    <s v="Credit"/>
    <n v="35119351"/>
    <s v="Email"/>
    <n v="22.53"/>
    <x v="1"/>
    <d v="1899-12-30T11:41:00"/>
  </r>
  <r>
    <n v="10388"/>
    <x v="3"/>
    <s v="Paypal"/>
    <n v="65437162"/>
    <s v="Email"/>
    <n v="21.68"/>
    <x v="1"/>
    <d v="1899-12-30T14:32:00"/>
  </r>
  <r>
    <n v="10389"/>
    <x v="2"/>
    <s v="Paypal"/>
    <n v="70003314"/>
    <s v="Email"/>
    <n v="23.54"/>
    <x v="1"/>
    <d v="1899-12-30T06:06:00"/>
  </r>
  <r>
    <n v="10390"/>
    <x v="0"/>
    <s v="Paypal"/>
    <n v="54664522"/>
    <s v="Web"/>
    <n v="17.670000000000002"/>
    <x v="0"/>
    <d v="1899-12-30T09:09:00"/>
  </r>
  <r>
    <n v="10391"/>
    <x v="1"/>
    <s v="Credit"/>
    <n v="10325805"/>
    <s v="Web"/>
    <n v="22.79"/>
    <x v="1"/>
    <d v="1899-12-30T00:00:00"/>
  </r>
  <r>
    <n v="10392"/>
    <x v="0"/>
    <s v="Paypal"/>
    <n v="28672617"/>
    <s v="Web"/>
    <n v="24.8"/>
    <x v="1"/>
    <d v="1899-12-30T18:09:00"/>
  </r>
  <r>
    <n v="10393"/>
    <x v="3"/>
    <s v="Paypal"/>
    <n v="21364705"/>
    <s v="Email"/>
    <n v="15.27"/>
    <x v="1"/>
    <d v="1899-12-30T08:08:00"/>
  </r>
  <r>
    <n v="10394"/>
    <x v="1"/>
    <s v="Credit"/>
    <n v="44719881"/>
    <s v="Email"/>
    <n v="18.739999999999998"/>
    <x v="1"/>
    <d v="1899-12-30T22:41:00"/>
  </r>
  <r>
    <n v="10395"/>
    <x v="1"/>
    <s v="Credit"/>
    <n v="42164058"/>
    <s v="Web"/>
    <n v="16.47"/>
    <x v="0"/>
    <d v="1899-12-30T20:26:00"/>
  </r>
  <r>
    <n v="10396"/>
    <x v="1"/>
    <s v="Paypal"/>
    <n v="68675115"/>
    <s v="Web"/>
    <n v="18.11"/>
    <x v="0"/>
    <d v="1899-12-30T00:00:00"/>
  </r>
  <r>
    <n v="10397"/>
    <x v="1"/>
    <s v="Paypal"/>
    <n v="48712948"/>
    <s v="Web"/>
    <n v="20.73"/>
    <x v="0"/>
    <d v="1899-12-30T17:46:00"/>
  </r>
  <r>
    <n v="10398"/>
    <x v="1"/>
    <s v="Credit"/>
    <n v="93152672"/>
    <s v="Web"/>
    <n v="21.64"/>
    <x v="0"/>
    <d v="1899-12-30T16:11:00"/>
  </r>
  <r>
    <n v="10399"/>
    <x v="0"/>
    <s v="Credit"/>
    <n v="12824694"/>
    <s v="Web"/>
    <n v="17.38"/>
    <x v="1"/>
    <d v="1899-12-30T16:14:00"/>
  </r>
  <r>
    <n v="10400"/>
    <x v="1"/>
    <s v="Credit"/>
    <n v="73484989"/>
    <s v="Web"/>
    <n v="17.7"/>
    <x v="0"/>
    <d v="1899-12-30T07:07:00"/>
  </r>
  <r>
    <n v="10401"/>
    <x v="1"/>
    <s v="Credit"/>
    <n v="79418802"/>
    <s v="Web"/>
    <n v="24.66"/>
    <x v="1"/>
    <d v="1899-12-30T17:07:00"/>
  </r>
  <r>
    <n v="10402"/>
    <x v="1"/>
    <s v="Credit"/>
    <n v="85598102"/>
    <s v="Web"/>
    <n v="24.24"/>
    <x v="0"/>
    <d v="1899-12-30T19:16:00"/>
  </r>
  <r>
    <n v="10403"/>
    <x v="3"/>
    <s v="Paypal"/>
    <n v="81254753"/>
    <s v="Email"/>
    <n v="19.79"/>
    <x v="1"/>
    <d v="1899-12-30T07:07:00"/>
  </r>
  <r>
    <n v="10404"/>
    <x v="2"/>
    <s v="Credit"/>
    <n v="97869460"/>
    <s v="Web"/>
    <n v="16.86"/>
    <x v="0"/>
    <d v="1899-12-30T08:08:00"/>
  </r>
  <r>
    <n v="10405"/>
    <x v="2"/>
    <s v="Credit"/>
    <n v="19446725"/>
    <s v="Web"/>
    <n v="19.97"/>
    <x v="0"/>
    <d v="1899-12-30T22:37:00"/>
  </r>
  <r>
    <n v="10406"/>
    <x v="0"/>
    <s v="Credit"/>
    <n v="12075708"/>
    <s v="Web"/>
    <n v="22.99"/>
    <x v="1"/>
    <d v="1899-12-30T09:09:00"/>
  </r>
  <r>
    <n v="10407"/>
    <x v="2"/>
    <s v="Credit"/>
    <n v="87645248"/>
    <s v="Web"/>
    <n v="153.83000000000001"/>
    <x v="1"/>
    <d v="1899-12-30T15:07:00"/>
  </r>
  <r>
    <n v="10408"/>
    <x v="3"/>
    <s v="Credit"/>
    <n v="88351358"/>
    <s v="Web"/>
    <n v="15.2"/>
    <x v="0"/>
    <d v="1899-12-30T15:03:00"/>
  </r>
  <r>
    <n v="10409"/>
    <x v="1"/>
    <s v="Credit"/>
    <n v="86741411"/>
    <s v="Web"/>
    <n v="16.010000000000002"/>
    <x v="0"/>
    <d v="1899-12-30T20:02:00"/>
  </r>
  <r>
    <n v="10410"/>
    <x v="1"/>
    <s v="Paypal"/>
    <n v="85689748"/>
    <s v="Web"/>
    <n v="18.88"/>
    <x v="0"/>
    <d v="1899-12-30T17:57:00"/>
  </r>
  <r>
    <n v="10411"/>
    <x v="3"/>
    <s v="Credit"/>
    <n v="39676844"/>
    <s v="Email"/>
    <n v="21.54"/>
    <x v="1"/>
    <d v="1899-12-30T19:37:00"/>
  </r>
  <r>
    <n v="10412"/>
    <x v="0"/>
    <s v="Credit"/>
    <n v="59845402"/>
    <s v="Web"/>
    <n v="24.11"/>
    <x v="1"/>
    <d v="1899-12-30T00:00:00"/>
  </r>
  <r>
    <n v="10413"/>
    <x v="2"/>
    <s v="Paypal"/>
    <n v="39267241"/>
    <s v="Web"/>
    <n v="21.43"/>
    <x v="1"/>
    <d v="1899-12-30T08:08:00"/>
  </r>
  <r>
    <n v="10414"/>
    <x v="2"/>
    <s v="Credit"/>
    <n v="82025542"/>
    <s v="Web"/>
    <n v="24.8"/>
    <x v="0"/>
    <d v="1899-12-30T00:00:00"/>
  </r>
  <r>
    <n v="10415"/>
    <x v="1"/>
    <s v="Credit"/>
    <n v="16559991"/>
    <s v="Web"/>
    <n v="19.760000000000002"/>
    <x v="0"/>
    <d v="1899-12-30T20:15:00"/>
  </r>
  <r>
    <n v="10416"/>
    <x v="2"/>
    <s v="Credit"/>
    <n v="80278554"/>
    <s v="Web"/>
    <n v="23.97"/>
    <x v="0"/>
    <d v="1899-12-30T18:39:00"/>
  </r>
  <r>
    <n v="10417"/>
    <x v="2"/>
    <s v="Credit"/>
    <n v="30257860"/>
    <s v="Web"/>
    <n v="19.96"/>
    <x v="0"/>
    <d v="1899-12-30T11:25:00"/>
  </r>
  <r>
    <n v="10418"/>
    <x v="1"/>
    <s v="Credit"/>
    <n v="46744434"/>
    <s v="Web"/>
    <n v="18.190000000000001"/>
    <x v="1"/>
    <d v="1899-12-30T01:01:00"/>
  </r>
  <r>
    <n v="10419"/>
    <x v="0"/>
    <s v="Credit"/>
    <n v="49155614"/>
    <s v="Web"/>
    <n v="17.28"/>
    <x v="0"/>
    <d v="1899-12-30T15:45:00"/>
  </r>
  <r>
    <n v="10420"/>
    <x v="1"/>
    <s v="Credit"/>
    <n v="53795790"/>
    <s v="Web"/>
    <n v="24.84"/>
    <x v="1"/>
    <d v="1899-12-30T08:08:00"/>
  </r>
  <r>
    <n v="10421"/>
    <x v="3"/>
    <s v="Paypal"/>
    <n v="75332091"/>
    <s v="Email"/>
    <n v="16.32"/>
    <x v="1"/>
    <d v="1899-12-30T13:50:00"/>
  </r>
  <r>
    <n v="10422"/>
    <x v="2"/>
    <s v="Credit"/>
    <n v="83194866"/>
    <s v="Web"/>
    <n v="23.47"/>
    <x v="1"/>
    <d v="1899-12-30T17:00:00"/>
  </r>
  <r>
    <n v="10423"/>
    <x v="1"/>
    <s v="Credit"/>
    <n v="33911548"/>
    <s v="Email"/>
    <n v="16.649999999999999"/>
    <x v="1"/>
    <d v="1899-12-30T19:19:00"/>
  </r>
  <r>
    <n v="10424"/>
    <x v="0"/>
    <s v="Paypal"/>
    <n v="20917768"/>
    <s v="Web"/>
    <n v="22.64"/>
    <x v="1"/>
    <d v="1899-12-30T11:53:00"/>
  </r>
  <r>
    <n v="10425"/>
    <x v="2"/>
    <s v="Credit"/>
    <n v="63888401"/>
    <s v="Web"/>
    <n v="16.66"/>
    <x v="1"/>
    <d v="1899-12-30T02:02:00"/>
  </r>
  <r>
    <n v="10426"/>
    <x v="2"/>
    <s v="Credit"/>
    <n v="99361092"/>
    <s v="Email"/>
    <n v="21.78"/>
    <x v="1"/>
    <d v="1899-12-30T14:10:00"/>
  </r>
  <r>
    <n v="10427"/>
    <x v="1"/>
    <s v="Paypal"/>
    <n v="39373058"/>
    <s v="Web"/>
    <n v="21.29"/>
    <x v="0"/>
    <d v="1899-12-30T14:14:00"/>
  </r>
  <r>
    <n v="10428"/>
    <x v="2"/>
    <s v="Paypal"/>
    <n v="91945826"/>
    <s v="Web"/>
    <n v="160.78"/>
    <x v="1"/>
    <d v="1899-12-30T14:47:00"/>
  </r>
  <r>
    <n v="10429"/>
    <x v="1"/>
    <s v="Credit"/>
    <n v="39442197"/>
    <s v="Web"/>
    <n v="21.1"/>
    <x v="1"/>
    <d v="1899-12-30T14:38:00"/>
  </r>
  <r>
    <n v="10430"/>
    <x v="0"/>
    <s v="Credit"/>
    <n v="96995760"/>
    <s v="Web"/>
    <n v="169.79"/>
    <x v="1"/>
    <d v="1899-12-30T20:13:00"/>
  </r>
  <r>
    <n v="10431"/>
    <x v="1"/>
    <s v="Paypal"/>
    <n v="99830378"/>
    <s v="Web"/>
    <n v="16.989999999999998"/>
    <x v="1"/>
    <d v="1899-12-30T03:03:00"/>
  </r>
  <r>
    <n v="10432"/>
    <x v="2"/>
    <s v="Credit"/>
    <n v="97898924"/>
    <s v="Email"/>
    <n v="23.64"/>
    <x v="0"/>
    <d v="1899-12-30T08:08:00"/>
  </r>
  <r>
    <n v="10433"/>
    <x v="2"/>
    <s v="Credit"/>
    <n v="48100304"/>
    <s v="Email"/>
    <n v="18.920000000000002"/>
    <x v="1"/>
    <d v="1899-12-30T13:23:00"/>
  </r>
  <r>
    <n v="10434"/>
    <x v="1"/>
    <s v="Paypal"/>
    <n v="61029935"/>
    <s v="Email"/>
    <n v="23.96"/>
    <x v="1"/>
    <d v="1899-12-30T07:07:00"/>
  </r>
  <r>
    <n v="10435"/>
    <x v="3"/>
    <s v="Paypal"/>
    <n v="74335115"/>
    <s v="Web"/>
    <n v="18.53"/>
    <x v="1"/>
    <d v="1899-12-30T21:20:00"/>
  </r>
  <r>
    <n v="10436"/>
    <x v="1"/>
    <s v="Credit"/>
    <n v="94386287"/>
    <s v="Web"/>
    <n v="24.44"/>
    <x v="0"/>
    <d v="1899-12-30T05:05:00"/>
  </r>
  <r>
    <n v="10437"/>
    <x v="3"/>
    <s v="Credit"/>
    <n v="94086275"/>
    <s v="Web"/>
    <n v="21.81"/>
    <x v="0"/>
    <d v="1899-12-30T05:05:00"/>
  </r>
  <r>
    <n v="10438"/>
    <x v="3"/>
    <s v="Paypal"/>
    <n v="59470574"/>
    <s v="Email"/>
    <n v="18.25"/>
    <x v="0"/>
    <d v="1899-12-30T15:54:00"/>
  </r>
  <r>
    <n v="10439"/>
    <x v="0"/>
    <s v="Credit"/>
    <n v="20030922"/>
    <s v="Web"/>
    <n v="17.420000000000002"/>
    <x v="1"/>
    <d v="1899-12-30T01:01:00"/>
  </r>
  <r>
    <n v="10440"/>
    <x v="3"/>
    <s v="Credit"/>
    <n v="45769254"/>
    <s v="Web"/>
    <n v="18.399999999999999"/>
    <x v="1"/>
    <d v="1899-12-30T10:25:00"/>
  </r>
  <r>
    <n v="10441"/>
    <x v="2"/>
    <s v="Paypal"/>
    <n v="94775848"/>
    <s v="Email"/>
    <n v="23.88"/>
    <x v="0"/>
    <d v="1899-12-30T03:03:00"/>
  </r>
  <r>
    <n v="10442"/>
    <x v="1"/>
    <s v="Credit"/>
    <n v="98078573"/>
    <s v="Web"/>
    <n v="17.760000000000002"/>
    <x v="1"/>
    <d v="1899-12-30T14:37:00"/>
  </r>
  <r>
    <n v="10443"/>
    <x v="3"/>
    <s v="Credit"/>
    <n v="48152632"/>
    <s v="Email"/>
    <n v="23.06"/>
    <x v="1"/>
    <d v="1899-12-30T11:57:00"/>
  </r>
  <r>
    <n v="10444"/>
    <x v="1"/>
    <s v="Paypal"/>
    <n v="44336631"/>
    <s v="Web"/>
    <n v="18.87"/>
    <x v="1"/>
    <d v="1899-12-30T16:33:00"/>
  </r>
  <r>
    <n v="10445"/>
    <x v="1"/>
    <s v="Credit"/>
    <n v="74850396"/>
    <s v="Web"/>
    <n v="17.87"/>
    <x v="0"/>
    <d v="1899-12-30T16:11:00"/>
  </r>
  <r>
    <n v="10446"/>
    <x v="0"/>
    <s v="Credit"/>
    <n v="85688947"/>
    <s v="Web"/>
    <n v="18.77"/>
    <x v="1"/>
    <d v="1899-12-30T15:09:00"/>
  </r>
  <r>
    <n v="10447"/>
    <x v="2"/>
    <s v="Credit"/>
    <n v="83549993"/>
    <s v="Web"/>
    <n v="18.600000000000001"/>
    <x v="0"/>
    <d v="1899-12-30T00:00:00"/>
  </r>
  <r>
    <n v="10448"/>
    <x v="2"/>
    <s v="Credit"/>
    <n v="62629771"/>
    <s v="Web"/>
    <n v="152.27000000000001"/>
    <x v="1"/>
    <d v="1899-12-30T06:06:00"/>
  </r>
  <r>
    <n v="10449"/>
    <x v="2"/>
    <s v="Credit"/>
    <n v="76032910"/>
    <s v="Web"/>
    <n v="20.83"/>
    <x v="1"/>
    <d v="1899-12-30T16:46:00"/>
  </r>
  <r>
    <n v="10450"/>
    <x v="1"/>
    <s v="Credit"/>
    <n v="78837536"/>
    <s v="Email"/>
    <n v="21.47"/>
    <x v="1"/>
    <d v="1899-12-30T17:52:00"/>
  </r>
  <r>
    <n v="10451"/>
    <x v="1"/>
    <s v="Credit"/>
    <n v="61532595"/>
    <s v="Web"/>
    <n v="218.6"/>
    <x v="1"/>
    <d v="1899-12-30T12:33:00"/>
  </r>
  <r>
    <n v="10452"/>
    <x v="2"/>
    <s v="Paypal"/>
    <n v="50289683"/>
    <s v="Web"/>
    <n v="163.37"/>
    <x v="1"/>
    <d v="1899-12-30T16:55:00"/>
  </r>
  <r>
    <n v="10453"/>
    <x v="2"/>
    <s v="Paypal"/>
    <n v="56319779"/>
    <s v="Web"/>
    <n v="24.78"/>
    <x v="1"/>
    <d v="1899-12-30T21:56:00"/>
  </r>
  <r>
    <n v="10454"/>
    <x v="1"/>
    <s v="Credit"/>
    <n v="26242351"/>
    <s v="Web"/>
    <n v="17.010000000000002"/>
    <x v="1"/>
    <d v="1899-12-30T07:07:00"/>
  </r>
  <r>
    <n v="10455"/>
    <x v="3"/>
    <s v="Credit"/>
    <n v="80577738"/>
    <s v="Web"/>
    <n v="231.23"/>
    <x v="1"/>
    <d v="1899-12-30T20:26:00"/>
  </r>
  <r>
    <n v="10456"/>
    <x v="0"/>
    <s v="Credit"/>
    <n v="81079401"/>
    <s v="Web"/>
    <n v="22.57"/>
    <x v="0"/>
    <d v="1899-12-30T15:02:00"/>
  </r>
  <r>
    <n v="10457"/>
    <x v="1"/>
    <s v="Paypal"/>
    <n v="17165782"/>
    <s v="Web"/>
    <n v="24.16"/>
    <x v="0"/>
    <d v="1899-12-30T11:02:00"/>
  </r>
  <r>
    <n v="10458"/>
    <x v="3"/>
    <s v="Paypal"/>
    <n v="90636722"/>
    <s v="Web"/>
    <n v="20.68"/>
    <x v="1"/>
    <d v="1899-12-30T21:51:00"/>
  </r>
  <r>
    <n v="10459"/>
    <x v="3"/>
    <s v="Paypal"/>
    <n v="43626259"/>
    <s v="Web"/>
    <n v="21.2"/>
    <x v="0"/>
    <d v="1899-12-30T07:07:00"/>
  </r>
  <r>
    <n v="10460"/>
    <x v="1"/>
    <s v="Credit"/>
    <n v="61496170"/>
    <s v="Web"/>
    <n v="247.14"/>
    <x v="1"/>
    <d v="1899-12-30T17:16:00"/>
  </r>
  <r>
    <n v="10461"/>
    <x v="3"/>
    <s v="Credit"/>
    <n v="16101751"/>
    <s v="Web"/>
    <n v="19.100000000000001"/>
    <x v="1"/>
    <d v="1899-12-30T13:04:00"/>
  </r>
  <r>
    <n v="10462"/>
    <x v="3"/>
    <s v="Paypal"/>
    <n v="55348039"/>
    <s v="Web"/>
    <n v="19.02"/>
    <x v="0"/>
    <d v="1899-12-30T22:07:00"/>
  </r>
  <r>
    <n v="10463"/>
    <x v="0"/>
    <s v="Credit"/>
    <n v="50785284"/>
    <s v="Web"/>
    <n v="19.66"/>
    <x v="1"/>
    <d v="1899-12-30T01:01:00"/>
  </r>
  <r>
    <n v="10464"/>
    <x v="1"/>
    <s v="Credit"/>
    <n v="92997267"/>
    <s v="Email"/>
    <n v="168.1"/>
    <x v="1"/>
    <d v="1899-12-30T16:22:00"/>
  </r>
  <r>
    <n v="10465"/>
    <x v="1"/>
    <s v="Credit"/>
    <n v="30255549"/>
    <s v="Web"/>
    <n v="16.829999999999998"/>
    <x v="1"/>
    <d v="1899-12-30T08:08:00"/>
  </r>
  <r>
    <n v="10466"/>
    <x v="0"/>
    <s v="Credit"/>
    <n v="85660114"/>
    <s v="Email"/>
    <n v="23.89"/>
    <x v="1"/>
    <d v="1899-12-30T00:00:00"/>
  </r>
  <r>
    <n v="10467"/>
    <x v="3"/>
    <s v="Credit"/>
    <n v="43913307"/>
    <s v="Web"/>
    <n v="16.73"/>
    <x v="0"/>
    <d v="1899-12-30T19:20:00"/>
  </r>
  <r>
    <n v="10468"/>
    <x v="3"/>
    <s v="Credit"/>
    <n v="47286881"/>
    <s v="Email"/>
    <n v="22.05"/>
    <x v="0"/>
    <d v="1899-12-30T10:27:00"/>
  </r>
  <r>
    <n v="10469"/>
    <x v="2"/>
    <s v="Paypal"/>
    <n v="62265606"/>
    <s v="Email"/>
    <n v="17.88"/>
    <x v="1"/>
    <d v="1899-12-30T06:06:00"/>
  </r>
  <r>
    <n v="10470"/>
    <x v="1"/>
    <s v="Credit"/>
    <n v="63133211"/>
    <s v="Email"/>
    <n v="15.18"/>
    <x v="0"/>
    <d v="1899-12-30T19:25:00"/>
  </r>
  <r>
    <n v="10471"/>
    <x v="1"/>
    <s v="Paypal"/>
    <n v="24646414"/>
    <s v="Web"/>
    <n v="15.62"/>
    <x v="0"/>
    <d v="1899-12-30T03:03:00"/>
  </r>
  <r>
    <n v="10472"/>
    <x v="2"/>
    <s v="Credit"/>
    <n v="65043803"/>
    <s v="Web"/>
    <n v="20.58"/>
    <x v="0"/>
    <d v="1899-12-30T18:0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3.27" cacheId="11" applyNumberFormats="0" applyBorderFormats="0" applyFontFormats="0" applyPatternFormats="0" applyAlignmentFormats="0" applyWidthHeightFormats="0" dataCaption="" updatedVersion="8" compact="0" compactData="0">
  <location ref="J3:M9" firstHeaderRow="1" firstDataRow="2" firstDataCol="1"/>
  <pivotFields count="8">
    <pivotField name="Cust ID" compact="0" outline="0" multipleItemSelectionAllowed="1" showAll="0"/>
    <pivotField name="Region" axis="axisRow" compact="0" outline="0" multipleItemSelectionAllowed="1" showAll="0" sortType="ascending">
      <items count="5">
        <item x="0"/>
        <item x="2"/>
        <item x="3"/>
        <item x="1"/>
        <item t="default"/>
      </items>
    </pivotField>
    <pivotField name="Payment " compact="0" outline="0" multipleItemSelectionAllowed="1" showAll="0"/>
    <pivotField name="Transaction Code" compact="0" outline="0" multipleItemSelectionAllowed="1" showAll="0"/>
    <pivotField name="Source" compact="0" outline="0" multipleItemSelectionAllowed="1" showAll="0"/>
    <pivotField name="Amount" dataField="1" compact="0" numFmtId="171" outline="0" multipleItemSelectionAllowed="1" showAll="0"/>
    <pivotField name="Product" axis="axisCol" compact="0" outline="0" multipleItemSelectionAllowed="1" showAll="0" sortType="ascending">
      <items count="3">
        <item x="1"/>
        <item x="0"/>
        <item t="default"/>
      </items>
    </pivotField>
    <pivotField name="Time Of Day" compact="0" numFmtId="2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Amount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EC90F-F6BF-43AB-8C16-0D802DA8B035}" name="PivotTable1" cacheId="1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O4:R10" firstHeaderRow="1" firstDataRow="2" firstDataCol="1"/>
  <pivotFields count="8">
    <pivotField compact="0" outline="0" showAll="0" includeNewItemsInFilter="1"/>
    <pivotField axis="axisRow" compact="0" outline="0" showAll="0" includeNewItemsInFilter="1">
      <items count="5">
        <item x="0"/>
        <item x="2"/>
        <item x="3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compact="0" numFmtId="20" outline="0" showAll="0" includeNewItemsInFilter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Amount" fld="5" subtotal="count" baseField="1" baseItem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 x14ac:dyDescent="0.2"/>
  <cols>
    <col min="1" max="1" width="18" customWidth="1"/>
    <col min="2" max="2" width="11.28515625" customWidth="1"/>
    <col min="3" max="3" width="9.42578125" customWidth="1"/>
    <col min="4" max="4" width="12.7109375" customWidth="1"/>
    <col min="5" max="5" width="11.28515625" customWidth="1"/>
    <col min="6" max="6" width="13.28515625" customWidth="1"/>
    <col min="7" max="7" width="14.140625" customWidth="1"/>
    <col min="8" max="8" width="8.42578125" customWidth="1"/>
    <col min="9" max="9" width="10.7109375" customWidth="1"/>
    <col min="10" max="10" width="9" customWidth="1"/>
    <col min="11" max="11" width="8.42578125" customWidth="1"/>
    <col min="12" max="26" width="23.28515625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5" t="s">
        <v>9</v>
      </c>
      <c r="J3" s="5" t="s">
        <v>10</v>
      </c>
      <c r="K3" s="4" t="s">
        <v>11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 t="s">
        <v>12</v>
      </c>
      <c r="B4" s="8">
        <v>632329</v>
      </c>
      <c r="C4" s="8">
        <v>60258</v>
      </c>
      <c r="D4" s="8">
        <v>80733</v>
      </c>
      <c r="E4" s="8">
        <v>39868</v>
      </c>
      <c r="F4" s="8">
        <v>62019</v>
      </c>
      <c r="G4" s="8">
        <v>67014</v>
      </c>
      <c r="H4" s="8">
        <v>61322</v>
      </c>
      <c r="I4" s="8">
        <v>120810</v>
      </c>
      <c r="J4" s="8">
        <v>68752</v>
      </c>
      <c r="K4" s="8">
        <v>71553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7" t="s">
        <v>13</v>
      </c>
      <c r="B5" s="8">
        <v>349353</v>
      </c>
      <c r="C5" s="8">
        <v>41777</v>
      </c>
      <c r="D5" s="8">
        <v>39792</v>
      </c>
      <c r="E5" s="8">
        <v>19848</v>
      </c>
      <c r="F5" s="8">
        <v>23727</v>
      </c>
      <c r="G5" s="8">
        <v>11293</v>
      </c>
      <c r="H5" s="8">
        <v>55853</v>
      </c>
      <c r="I5" s="8">
        <v>84724</v>
      </c>
      <c r="J5" s="8">
        <v>44736</v>
      </c>
      <c r="K5" s="8">
        <v>27603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7" t="s">
        <v>14</v>
      </c>
      <c r="B6" s="8">
        <v>282976</v>
      </c>
      <c r="C6" s="8">
        <v>18481</v>
      </c>
      <c r="D6" s="8">
        <v>40941</v>
      </c>
      <c r="E6" s="8">
        <v>20020</v>
      </c>
      <c r="F6" s="8">
        <v>38292</v>
      </c>
      <c r="G6" s="8">
        <v>55721</v>
      </c>
      <c r="H6" s="8">
        <v>5469</v>
      </c>
      <c r="I6" s="8">
        <v>36086</v>
      </c>
      <c r="J6" s="8">
        <v>24016</v>
      </c>
      <c r="K6" s="8">
        <v>43950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7" t="s">
        <v>15</v>
      </c>
      <c r="B8" s="8">
        <v>407545</v>
      </c>
      <c r="C8" s="8">
        <v>51252</v>
      </c>
      <c r="D8" s="8">
        <v>67622</v>
      </c>
      <c r="E8" s="8">
        <v>28830</v>
      </c>
      <c r="F8" s="8">
        <v>41091</v>
      </c>
      <c r="G8" s="8">
        <v>44565</v>
      </c>
      <c r="H8" s="8">
        <v>45742</v>
      </c>
      <c r="I8" s="8">
        <v>67555</v>
      </c>
      <c r="J8" s="8">
        <v>26712</v>
      </c>
      <c r="K8" s="8">
        <v>34176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7" t="s">
        <v>13</v>
      </c>
      <c r="B9" s="8">
        <v>237516</v>
      </c>
      <c r="C9" s="8">
        <v>36536</v>
      </c>
      <c r="D9" s="8">
        <v>34842</v>
      </c>
      <c r="E9" s="8">
        <v>16004</v>
      </c>
      <c r="F9" s="8">
        <v>17756</v>
      </c>
      <c r="G9" s="8">
        <v>7656</v>
      </c>
      <c r="H9" s="8">
        <v>42699</v>
      </c>
      <c r="I9" s="8">
        <v>50537</v>
      </c>
      <c r="J9" s="8">
        <v>17802</v>
      </c>
      <c r="K9" s="8">
        <v>13684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7" t="s">
        <v>14</v>
      </c>
      <c r="B10" s="8">
        <v>170029</v>
      </c>
      <c r="C10" s="8">
        <v>14716</v>
      </c>
      <c r="D10" s="8">
        <v>32780</v>
      </c>
      <c r="E10" s="8">
        <v>12826</v>
      </c>
      <c r="F10" s="8">
        <v>23335</v>
      </c>
      <c r="G10" s="8">
        <v>36909</v>
      </c>
      <c r="H10" s="8">
        <v>3043</v>
      </c>
      <c r="I10" s="8">
        <v>17018</v>
      </c>
      <c r="J10" s="8">
        <v>8910</v>
      </c>
      <c r="K10" s="8">
        <v>20492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7" t="s">
        <v>16</v>
      </c>
      <c r="B12" s="8">
        <v>224784</v>
      </c>
      <c r="C12" s="8">
        <v>9006</v>
      </c>
      <c r="D12" s="8">
        <v>13111</v>
      </c>
      <c r="E12" s="8">
        <v>11038</v>
      </c>
      <c r="F12" s="8">
        <v>20928</v>
      </c>
      <c r="G12" s="8">
        <v>22449</v>
      </c>
      <c r="H12" s="8">
        <v>15580</v>
      </c>
      <c r="I12" s="8">
        <v>53255</v>
      </c>
      <c r="J12" s="8">
        <v>42040</v>
      </c>
      <c r="K12" s="8">
        <v>37377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7" t="s">
        <v>13</v>
      </c>
      <c r="B13" s="8">
        <v>111837</v>
      </c>
      <c r="C13" s="8">
        <v>5241</v>
      </c>
      <c r="D13" s="8">
        <v>4950</v>
      </c>
      <c r="E13" s="8">
        <v>3844</v>
      </c>
      <c r="F13" s="8">
        <v>5971</v>
      </c>
      <c r="G13" s="8">
        <v>3637</v>
      </c>
      <c r="H13" s="8">
        <v>13154</v>
      </c>
      <c r="I13" s="8">
        <v>34187</v>
      </c>
      <c r="J13" s="8">
        <v>26934</v>
      </c>
      <c r="K13" s="8">
        <v>13919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7" t="s">
        <v>14</v>
      </c>
      <c r="B14" s="8">
        <v>112947</v>
      </c>
      <c r="C14" s="8">
        <v>3765</v>
      </c>
      <c r="D14" s="8">
        <v>8161</v>
      </c>
      <c r="E14" s="8">
        <v>7194</v>
      </c>
      <c r="F14" s="8">
        <v>14957</v>
      </c>
      <c r="G14" s="8">
        <v>18812</v>
      </c>
      <c r="H14" s="8">
        <v>2426</v>
      </c>
      <c r="I14" s="8">
        <v>19068</v>
      </c>
      <c r="J14" s="8">
        <v>15106</v>
      </c>
      <c r="K14" s="8">
        <v>23458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7" t="s">
        <v>17</v>
      </c>
      <c r="B16" s="8">
        <v>187419</v>
      </c>
      <c r="C16" s="8">
        <v>7516</v>
      </c>
      <c r="D16" s="8">
        <v>9914</v>
      </c>
      <c r="E16" s="8">
        <v>9974</v>
      </c>
      <c r="F16" s="8">
        <v>19389</v>
      </c>
      <c r="G16" s="8">
        <v>21107</v>
      </c>
      <c r="H16" s="8">
        <v>12232</v>
      </c>
      <c r="I16" s="8">
        <v>45709</v>
      </c>
      <c r="J16" s="8">
        <v>27459</v>
      </c>
      <c r="K16" s="8">
        <v>34119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7" t="s">
        <v>13</v>
      </c>
      <c r="B17" s="8">
        <v>86332</v>
      </c>
      <c r="C17" s="8">
        <v>4146</v>
      </c>
      <c r="D17" s="8">
        <v>2904</v>
      </c>
      <c r="E17" s="8">
        <v>3148</v>
      </c>
      <c r="F17" s="8">
        <v>5370</v>
      </c>
      <c r="G17" s="8">
        <v>3312</v>
      </c>
      <c r="H17" s="8">
        <v>10077</v>
      </c>
      <c r="I17" s="8">
        <v>28610</v>
      </c>
      <c r="J17" s="8">
        <v>16881</v>
      </c>
      <c r="K17" s="8">
        <v>11884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7" t="s">
        <v>14</v>
      </c>
      <c r="B18" s="8">
        <v>101087</v>
      </c>
      <c r="C18" s="8">
        <v>3370</v>
      </c>
      <c r="D18" s="8">
        <v>7010</v>
      </c>
      <c r="E18" s="8">
        <v>6826</v>
      </c>
      <c r="F18" s="8">
        <v>14019</v>
      </c>
      <c r="G18" s="8">
        <v>17795</v>
      </c>
      <c r="H18" s="8">
        <v>2155</v>
      </c>
      <c r="I18" s="8">
        <v>17099</v>
      </c>
      <c r="J18" s="8">
        <v>10578</v>
      </c>
      <c r="K18" s="8">
        <v>22235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7" t="s">
        <v>18</v>
      </c>
      <c r="B20" s="8">
        <v>29181</v>
      </c>
      <c r="C20" s="9">
        <v>652</v>
      </c>
      <c r="D20" s="9">
        <v>920</v>
      </c>
      <c r="E20" s="9">
        <v>474</v>
      </c>
      <c r="F20" s="9">
        <v>788</v>
      </c>
      <c r="G20" s="9">
        <v>802</v>
      </c>
      <c r="H20" s="8">
        <v>2684</v>
      </c>
      <c r="I20" s="8">
        <v>6316</v>
      </c>
      <c r="J20" s="8">
        <v>13956</v>
      </c>
      <c r="K20" s="8">
        <v>2589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7" t="s">
        <v>13</v>
      </c>
      <c r="B21" s="8">
        <v>20777</v>
      </c>
      <c r="C21" s="9">
        <v>486</v>
      </c>
      <c r="D21" s="9">
        <v>614</v>
      </c>
      <c r="E21" s="9">
        <v>326</v>
      </c>
      <c r="F21" s="9">
        <v>334</v>
      </c>
      <c r="G21" s="9">
        <v>206</v>
      </c>
      <c r="H21" s="8">
        <v>2496</v>
      </c>
      <c r="I21" s="8">
        <v>4856</v>
      </c>
      <c r="J21" s="8">
        <v>9676</v>
      </c>
      <c r="K21" s="8">
        <v>1783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7" t="s">
        <v>14</v>
      </c>
      <c r="B22" s="8">
        <v>8404</v>
      </c>
      <c r="C22" s="9">
        <v>166</v>
      </c>
      <c r="D22" s="9">
        <v>306</v>
      </c>
      <c r="E22" s="9">
        <v>148</v>
      </c>
      <c r="F22" s="9">
        <v>454</v>
      </c>
      <c r="G22" s="9">
        <v>596</v>
      </c>
      <c r="H22" s="9">
        <v>188</v>
      </c>
      <c r="I22" s="8">
        <v>1460</v>
      </c>
      <c r="J22" s="8">
        <v>4280</v>
      </c>
      <c r="K22" s="9">
        <v>806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7"/>
      <c r="B23" s="8"/>
      <c r="C23" s="9"/>
      <c r="D23" s="9"/>
      <c r="E23" s="9"/>
      <c r="F23" s="9"/>
      <c r="G23" s="9"/>
      <c r="H23" s="9"/>
      <c r="I23" s="8"/>
      <c r="J23" s="8"/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7" t="s">
        <v>19</v>
      </c>
      <c r="B24" s="8">
        <v>5563</v>
      </c>
      <c r="C24" s="9">
        <v>576</v>
      </c>
      <c r="D24" s="8">
        <v>1903</v>
      </c>
      <c r="E24" s="9">
        <v>423</v>
      </c>
      <c r="F24" s="9">
        <v>502</v>
      </c>
      <c r="G24" s="9">
        <v>364</v>
      </c>
      <c r="H24" s="9">
        <v>298</v>
      </c>
      <c r="I24" s="9">
        <v>698</v>
      </c>
      <c r="J24" s="9">
        <v>329</v>
      </c>
      <c r="K24" s="9">
        <v>470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7" t="s">
        <v>13</v>
      </c>
      <c r="B25" s="8">
        <v>3091</v>
      </c>
      <c r="C25" s="9">
        <v>419</v>
      </c>
      <c r="D25" s="8">
        <v>1214</v>
      </c>
      <c r="E25" s="9">
        <v>265</v>
      </c>
      <c r="F25" s="9">
        <v>181</v>
      </c>
      <c r="G25" s="9">
        <v>84</v>
      </c>
      <c r="H25" s="9">
        <v>254</v>
      </c>
      <c r="I25" s="9">
        <v>349</v>
      </c>
      <c r="J25" s="9">
        <v>152</v>
      </c>
      <c r="K25" s="9">
        <v>173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7" t="s">
        <v>14</v>
      </c>
      <c r="B26" s="8">
        <v>2472</v>
      </c>
      <c r="C26" s="9">
        <v>157</v>
      </c>
      <c r="D26" s="9">
        <v>689</v>
      </c>
      <c r="E26" s="9">
        <v>158</v>
      </c>
      <c r="F26" s="9">
        <v>321</v>
      </c>
      <c r="G26" s="9">
        <v>280</v>
      </c>
      <c r="H26" s="9">
        <v>44</v>
      </c>
      <c r="I26" s="9">
        <v>349</v>
      </c>
      <c r="J26" s="9">
        <v>177</v>
      </c>
      <c r="K26" s="9">
        <v>297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7" t="s">
        <v>20</v>
      </c>
      <c r="B28" s="8">
        <v>2621</v>
      </c>
      <c r="C28" s="9">
        <v>262</v>
      </c>
      <c r="D28" s="9">
        <v>374</v>
      </c>
      <c r="E28" s="9">
        <v>167</v>
      </c>
      <c r="F28" s="9">
        <v>249</v>
      </c>
      <c r="G28" s="9">
        <v>176</v>
      </c>
      <c r="H28" s="9">
        <v>366</v>
      </c>
      <c r="I28" s="9">
        <v>532</v>
      </c>
      <c r="J28" s="9">
        <v>296</v>
      </c>
      <c r="K28" s="9">
        <v>199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7" t="s">
        <v>13</v>
      </c>
      <c r="B29" s="8">
        <v>1637</v>
      </c>
      <c r="C29" s="9">
        <v>190</v>
      </c>
      <c r="D29" s="9">
        <v>218</v>
      </c>
      <c r="E29" s="9">
        <v>105</v>
      </c>
      <c r="F29" s="9">
        <v>86</v>
      </c>
      <c r="G29" s="9">
        <v>35</v>
      </c>
      <c r="H29" s="9">
        <v>327</v>
      </c>
      <c r="I29" s="9">
        <v>372</v>
      </c>
      <c r="J29" s="9">
        <v>225</v>
      </c>
      <c r="K29" s="9">
        <v>79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7" t="s">
        <v>14</v>
      </c>
      <c r="B30" s="9">
        <v>984</v>
      </c>
      <c r="C30" s="9">
        <v>72</v>
      </c>
      <c r="D30" s="9">
        <v>156</v>
      </c>
      <c r="E30" s="9">
        <v>62</v>
      </c>
      <c r="F30" s="9">
        <v>163</v>
      </c>
      <c r="G30" s="9">
        <v>141</v>
      </c>
      <c r="H30" s="9">
        <v>39</v>
      </c>
      <c r="I30" s="9">
        <v>160</v>
      </c>
      <c r="J30" s="9">
        <v>71</v>
      </c>
      <c r="K30" s="9">
        <v>120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12:K14">
    <cfRule type="colorScale" priority="1">
      <colorScale>
        <cfvo type="min"/>
        <cfvo type="max"/>
        <color rgb="FFFFEF9C"/>
        <color rgb="FF63BE7B"/>
      </colorScale>
    </cfRule>
  </conditionalFormatting>
  <conditionalFormatting sqref="B12: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9" sqref="P29"/>
    </sheetView>
  </sheetViews>
  <sheetFormatPr defaultColWidth="12.5703125" defaultRowHeight="15" customHeight="1" x14ac:dyDescent="0.2"/>
  <cols>
    <col min="1" max="1" width="21.7109375" bestFit="1" customWidth="1"/>
    <col min="2" max="3" width="8.5703125" customWidth="1"/>
    <col min="4" max="4" width="18.140625" bestFit="1" customWidth="1"/>
    <col min="5" max="5" width="8.5703125" customWidth="1"/>
    <col min="6" max="6" width="16.42578125" customWidth="1"/>
    <col min="7" max="7" width="14" customWidth="1"/>
    <col min="8" max="10" width="8.5703125" customWidth="1"/>
    <col min="11" max="11" width="11.7109375" customWidth="1"/>
    <col min="12" max="12" width="21.85546875" customWidth="1"/>
    <col min="13" max="13" width="8.5703125" customWidth="1"/>
    <col min="14" max="14" width="6.5703125" customWidth="1"/>
    <col min="15" max="15" width="12.28515625" customWidth="1"/>
    <col min="16" max="26" width="8.5703125" customWidth="1"/>
  </cols>
  <sheetData>
    <row r="1" spans="1:15" ht="12.75" customHeight="1" x14ac:dyDescent="0.2">
      <c r="A1" s="1" t="s">
        <v>45</v>
      </c>
      <c r="K1" s="44" t="s">
        <v>229</v>
      </c>
      <c r="L1" s="53"/>
      <c r="M1" s="53"/>
      <c r="N1" s="53"/>
      <c r="O1" s="53"/>
    </row>
    <row r="2" spans="1:15" ht="12.75" customHeight="1" x14ac:dyDescent="0.2"/>
    <row r="3" spans="1:15" ht="12.75" customHeight="1" x14ac:dyDescent="0.2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K3" s="1" t="s">
        <v>230</v>
      </c>
      <c r="N3" s="1" t="s">
        <v>231</v>
      </c>
      <c r="O3" s="1" t="s">
        <v>232</v>
      </c>
    </row>
    <row r="4" spans="1:15" ht="12.75" customHeight="1" x14ac:dyDescent="0.2">
      <c r="A4" s="25" t="s">
        <v>104</v>
      </c>
      <c r="B4" s="19" t="s">
        <v>105</v>
      </c>
      <c r="C4" s="23">
        <v>1122</v>
      </c>
      <c r="D4" s="25" t="s">
        <v>61</v>
      </c>
      <c r="E4" s="26">
        <v>4.25</v>
      </c>
      <c r="F4" s="29">
        <v>19500</v>
      </c>
      <c r="G4" s="26">
        <f t="shared" ref="G4:G35" si="0">E4*F4</f>
        <v>82875</v>
      </c>
      <c r="H4" s="23">
        <v>30</v>
      </c>
      <c r="I4" s="30">
        <v>40760</v>
      </c>
      <c r="K4" s="2" t="s">
        <v>233</v>
      </c>
      <c r="L4" s="54">
        <f>MAX($G$4:$G$97)</f>
        <v>127500</v>
      </c>
      <c r="N4" s="19">
        <v>1</v>
      </c>
      <c r="O4" s="55"/>
    </row>
    <row r="5" spans="1:15" ht="12.75" customHeight="1" x14ac:dyDescent="0.2">
      <c r="A5" s="19" t="s">
        <v>56</v>
      </c>
      <c r="B5" s="19" t="s">
        <v>62</v>
      </c>
      <c r="C5" s="23">
        <v>1243</v>
      </c>
      <c r="D5" s="25" t="s">
        <v>61</v>
      </c>
      <c r="E5" s="21">
        <v>4.25</v>
      </c>
      <c r="F5" s="22">
        <v>10000</v>
      </c>
      <c r="G5" s="26">
        <f t="shared" si="0"/>
        <v>42500</v>
      </c>
      <c r="H5" s="23">
        <v>30</v>
      </c>
      <c r="I5" s="24">
        <v>40763</v>
      </c>
      <c r="K5" s="2" t="s">
        <v>234</v>
      </c>
      <c r="L5" s="54">
        <f>MIN($G$4:$G$97)</f>
        <v>68.75</v>
      </c>
      <c r="N5" s="19">
        <v>2</v>
      </c>
      <c r="O5" s="55"/>
    </row>
    <row r="6" spans="1:15" ht="12.75" customHeight="1" x14ac:dyDescent="0.2">
      <c r="A6" s="19" t="s">
        <v>86</v>
      </c>
      <c r="B6" s="19" t="s">
        <v>90</v>
      </c>
      <c r="C6" s="20">
        <v>5462</v>
      </c>
      <c r="D6" s="19" t="s">
        <v>76</v>
      </c>
      <c r="E6" s="21">
        <v>1.05</v>
      </c>
      <c r="F6" s="22">
        <v>23000</v>
      </c>
      <c r="G6" s="21">
        <f t="shared" si="0"/>
        <v>24150</v>
      </c>
      <c r="H6" s="23">
        <v>30</v>
      </c>
      <c r="I6" s="24">
        <v>40765</v>
      </c>
      <c r="N6" s="19">
        <v>3</v>
      </c>
      <c r="O6" s="56"/>
    </row>
    <row r="7" spans="1:15" ht="12.75" customHeight="1" x14ac:dyDescent="0.2">
      <c r="A7" s="19" t="s">
        <v>86</v>
      </c>
      <c r="B7" s="19" t="s">
        <v>93</v>
      </c>
      <c r="C7" s="20">
        <v>5462</v>
      </c>
      <c r="D7" s="19" t="s">
        <v>76</v>
      </c>
      <c r="E7" s="21">
        <v>1.05</v>
      </c>
      <c r="F7" s="22">
        <v>21500</v>
      </c>
      <c r="G7" s="21">
        <f t="shared" si="0"/>
        <v>22575</v>
      </c>
      <c r="H7" s="23">
        <v>30</v>
      </c>
      <c r="I7" s="24">
        <v>40770</v>
      </c>
      <c r="K7" s="1" t="s">
        <v>235</v>
      </c>
      <c r="N7" s="19">
        <v>4</v>
      </c>
      <c r="O7" s="56"/>
    </row>
    <row r="8" spans="1:15" ht="12.75" customHeight="1" x14ac:dyDescent="0.2">
      <c r="A8" s="19" t="s">
        <v>155</v>
      </c>
      <c r="B8" s="19" t="s">
        <v>163</v>
      </c>
      <c r="C8" s="20">
        <v>5319</v>
      </c>
      <c r="D8" s="19" t="s">
        <v>76</v>
      </c>
      <c r="E8" s="21">
        <v>1.1000000000000001</v>
      </c>
      <c r="F8" s="22">
        <v>17500</v>
      </c>
      <c r="G8" s="21">
        <f t="shared" si="0"/>
        <v>19250</v>
      </c>
      <c r="H8" s="23">
        <v>30</v>
      </c>
      <c r="I8" s="24">
        <v>40775</v>
      </c>
      <c r="K8" s="2" t="s">
        <v>236</v>
      </c>
      <c r="L8" s="57">
        <f>130000</f>
        <v>130000</v>
      </c>
      <c r="N8" s="19">
        <v>5</v>
      </c>
      <c r="O8" s="56"/>
    </row>
    <row r="9" spans="1:15" ht="12.75" customHeight="1" x14ac:dyDescent="0.2">
      <c r="A9" s="19" t="s">
        <v>86</v>
      </c>
      <c r="B9" s="19" t="s">
        <v>91</v>
      </c>
      <c r="C9" s="20">
        <v>5462</v>
      </c>
      <c r="D9" s="19" t="s">
        <v>76</v>
      </c>
      <c r="E9" s="21">
        <v>1.05</v>
      </c>
      <c r="F9" s="22">
        <v>22500</v>
      </c>
      <c r="G9" s="21">
        <f t="shared" si="0"/>
        <v>23625</v>
      </c>
      <c r="H9" s="23">
        <v>30</v>
      </c>
      <c r="I9" s="24">
        <v>40775</v>
      </c>
      <c r="K9" s="2" t="s">
        <v>237</v>
      </c>
      <c r="L9" s="57">
        <f>130</f>
        <v>130</v>
      </c>
      <c r="N9" s="19">
        <v>6</v>
      </c>
    </row>
    <row r="10" spans="1:15" ht="12.75" customHeight="1" x14ac:dyDescent="0.2">
      <c r="A10" s="19" t="s">
        <v>155</v>
      </c>
      <c r="B10" s="19" t="s">
        <v>165</v>
      </c>
      <c r="C10" s="23">
        <v>4312</v>
      </c>
      <c r="D10" s="25" t="s">
        <v>68</v>
      </c>
      <c r="E10" s="21">
        <v>3.75</v>
      </c>
      <c r="F10" s="22">
        <v>4250</v>
      </c>
      <c r="G10" s="21">
        <f t="shared" si="0"/>
        <v>15937.5</v>
      </c>
      <c r="H10" s="23">
        <v>30</v>
      </c>
      <c r="I10" s="24">
        <v>40780</v>
      </c>
      <c r="N10" s="19">
        <v>7</v>
      </c>
    </row>
    <row r="11" spans="1:15" ht="12.75" customHeight="1" x14ac:dyDescent="0.2">
      <c r="A11" s="27" t="s">
        <v>69</v>
      </c>
      <c r="B11" s="19" t="s">
        <v>80</v>
      </c>
      <c r="C11" s="20">
        <v>7258</v>
      </c>
      <c r="D11" s="19" t="s">
        <v>79</v>
      </c>
      <c r="E11" s="21">
        <v>90</v>
      </c>
      <c r="F11" s="22">
        <v>100</v>
      </c>
      <c r="G11" s="21">
        <f t="shared" si="0"/>
        <v>9000</v>
      </c>
      <c r="H11" s="20">
        <v>45</v>
      </c>
      <c r="I11" s="24">
        <v>40780</v>
      </c>
      <c r="K11" s="1" t="s">
        <v>238</v>
      </c>
      <c r="N11" s="19">
        <v>8</v>
      </c>
    </row>
    <row r="12" spans="1:15" ht="12.75" customHeight="1" x14ac:dyDescent="0.2">
      <c r="A12" s="25" t="s">
        <v>86</v>
      </c>
      <c r="B12" s="19" t="s">
        <v>101</v>
      </c>
      <c r="C12" s="23">
        <v>6321</v>
      </c>
      <c r="D12" s="25" t="s">
        <v>99</v>
      </c>
      <c r="E12" s="26">
        <v>2.4500000000000002</v>
      </c>
      <c r="F12" s="29">
        <v>1300</v>
      </c>
      <c r="G12" s="26">
        <f t="shared" si="0"/>
        <v>3185.0000000000005</v>
      </c>
      <c r="H12" s="23">
        <v>30</v>
      </c>
      <c r="I12" s="30">
        <v>40780</v>
      </c>
      <c r="K12" s="2" t="s">
        <v>239</v>
      </c>
      <c r="L12" s="19">
        <v>10</v>
      </c>
      <c r="N12" s="19">
        <v>9</v>
      </c>
    </row>
    <row r="13" spans="1:15" ht="12.75" customHeight="1" x14ac:dyDescent="0.2">
      <c r="A13" s="19" t="s">
        <v>86</v>
      </c>
      <c r="B13" s="19" t="s">
        <v>92</v>
      </c>
      <c r="C13" s="20">
        <v>5462</v>
      </c>
      <c r="D13" s="19" t="s">
        <v>76</v>
      </c>
      <c r="E13" s="21">
        <v>1.05</v>
      </c>
      <c r="F13" s="22">
        <v>22500</v>
      </c>
      <c r="G13" s="21">
        <f t="shared" si="0"/>
        <v>23625</v>
      </c>
      <c r="H13" s="23">
        <v>30</v>
      </c>
      <c r="I13" s="24">
        <v>40780</v>
      </c>
      <c r="K13" s="2" t="s">
        <v>240</v>
      </c>
      <c r="L13" s="55">
        <f>(L4-L5)/L12</f>
        <v>12743.125</v>
      </c>
      <c r="N13" s="19">
        <v>10</v>
      </c>
    </row>
    <row r="14" spans="1:15" ht="12.75" customHeight="1" x14ac:dyDescent="0.2">
      <c r="A14" s="19" t="s">
        <v>155</v>
      </c>
      <c r="B14" s="19" t="s">
        <v>162</v>
      </c>
      <c r="C14" s="20">
        <v>5319</v>
      </c>
      <c r="D14" s="19" t="s">
        <v>76</v>
      </c>
      <c r="E14" s="21">
        <v>1.1000000000000001</v>
      </c>
      <c r="F14" s="22">
        <v>18100</v>
      </c>
      <c r="G14" s="21">
        <f t="shared" si="0"/>
        <v>19910</v>
      </c>
      <c r="H14" s="23">
        <v>30</v>
      </c>
      <c r="I14" s="24">
        <v>40780</v>
      </c>
    </row>
    <row r="15" spans="1:15" ht="12.75" customHeight="1" x14ac:dyDescent="0.2">
      <c r="A15" s="19" t="s">
        <v>104</v>
      </c>
      <c r="B15" s="19" t="s">
        <v>116</v>
      </c>
      <c r="C15" s="20">
        <v>3166</v>
      </c>
      <c r="D15" s="19" t="s">
        <v>97</v>
      </c>
      <c r="E15" s="21">
        <v>1.25</v>
      </c>
      <c r="F15" s="22">
        <v>5600</v>
      </c>
      <c r="G15" s="21">
        <f t="shared" si="0"/>
        <v>7000</v>
      </c>
      <c r="H15" s="23">
        <v>30</v>
      </c>
      <c r="I15" s="24">
        <v>40780</v>
      </c>
      <c r="K15" s="2" t="s">
        <v>241</v>
      </c>
    </row>
    <row r="16" spans="1:15" ht="12.75" customHeight="1" x14ac:dyDescent="0.2">
      <c r="A16" s="19" t="s">
        <v>104</v>
      </c>
      <c r="B16" s="19" t="s">
        <v>119</v>
      </c>
      <c r="C16" s="20">
        <v>9966</v>
      </c>
      <c r="D16" s="48" t="s">
        <v>120</v>
      </c>
      <c r="E16" s="21">
        <v>0.75</v>
      </c>
      <c r="F16" s="22">
        <v>500</v>
      </c>
      <c r="G16" s="21">
        <f t="shared" si="0"/>
        <v>375</v>
      </c>
      <c r="H16" s="23">
        <v>30</v>
      </c>
      <c r="I16" s="24">
        <v>40780</v>
      </c>
    </row>
    <row r="17" spans="1:9" ht="12.75" customHeight="1" x14ac:dyDescent="0.2">
      <c r="A17" s="19" t="s">
        <v>155</v>
      </c>
      <c r="B17" s="19" t="s">
        <v>170</v>
      </c>
      <c r="C17" s="20">
        <v>5234</v>
      </c>
      <c r="D17" s="19" t="s">
        <v>97</v>
      </c>
      <c r="E17" s="21">
        <v>1.65</v>
      </c>
      <c r="F17" s="22">
        <v>4500</v>
      </c>
      <c r="G17" s="21">
        <f t="shared" si="0"/>
        <v>7425</v>
      </c>
      <c r="H17" s="23">
        <v>30</v>
      </c>
      <c r="I17" s="24">
        <v>40783</v>
      </c>
    </row>
    <row r="18" spans="1:9" ht="12.75" customHeight="1" x14ac:dyDescent="0.2">
      <c r="A18" s="19" t="s">
        <v>155</v>
      </c>
      <c r="B18" s="19" t="s">
        <v>166</v>
      </c>
      <c r="C18" s="23">
        <v>4312</v>
      </c>
      <c r="D18" s="25" t="s">
        <v>68</v>
      </c>
      <c r="E18" s="21">
        <v>3.75</v>
      </c>
      <c r="F18" s="22">
        <v>4200</v>
      </c>
      <c r="G18" s="21">
        <f t="shared" si="0"/>
        <v>15750</v>
      </c>
      <c r="H18" s="23">
        <v>30</v>
      </c>
      <c r="I18" s="24">
        <v>40787</v>
      </c>
    </row>
    <row r="19" spans="1:9" ht="12.75" customHeight="1" x14ac:dyDescent="0.2">
      <c r="A19" s="19" t="s">
        <v>56</v>
      </c>
      <c r="B19" s="19" t="s">
        <v>59</v>
      </c>
      <c r="C19" s="20">
        <v>5417</v>
      </c>
      <c r="D19" s="19" t="s">
        <v>58</v>
      </c>
      <c r="E19" s="21">
        <v>255</v>
      </c>
      <c r="F19" s="22">
        <v>406</v>
      </c>
      <c r="G19" s="21">
        <f t="shared" si="0"/>
        <v>103530</v>
      </c>
      <c r="H19" s="23">
        <v>30</v>
      </c>
      <c r="I19" s="24">
        <v>40787</v>
      </c>
    </row>
    <row r="20" spans="1:9" ht="12.75" customHeight="1" x14ac:dyDescent="0.2">
      <c r="A20" s="19" t="s">
        <v>104</v>
      </c>
      <c r="B20" s="19" t="s">
        <v>117</v>
      </c>
      <c r="C20" s="20">
        <v>3166</v>
      </c>
      <c r="D20" s="19" t="s">
        <v>97</v>
      </c>
      <c r="E20" s="21">
        <v>1.25</v>
      </c>
      <c r="F20" s="22">
        <v>5500</v>
      </c>
      <c r="G20" s="21">
        <f t="shared" si="0"/>
        <v>6875</v>
      </c>
      <c r="H20" s="23">
        <v>30</v>
      </c>
      <c r="I20" s="24">
        <v>40787</v>
      </c>
    </row>
    <row r="21" spans="1:9" ht="12.75" customHeight="1" x14ac:dyDescent="0.2">
      <c r="A21" s="19" t="s">
        <v>155</v>
      </c>
      <c r="B21" s="19" t="s">
        <v>168</v>
      </c>
      <c r="C21" s="20">
        <v>5234</v>
      </c>
      <c r="D21" s="19" t="s">
        <v>97</v>
      </c>
      <c r="E21" s="21">
        <v>1.65</v>
      </c>
      <c r="F21" s="22">
        <v>4850</v>
      </c>
      <c r="G21" s="21">
        <f t="shared" si="0"/>
        <v>8002.5</v>
      </c>
      <c r="H21" s="23">
        <v>30</v>
      </c>
      <c r="I21" s="24">
        <v>40788</v>
      </c>
    </row>
    <row r="22" spans="1:9" ht="12.75" customHeight="1" x14ac:dyDescent="0.2">
      <c r="A22" s="19" t="s">
        <v>155</v>
      </c>
      <c r="B22" s="19" t="s">
        <v>167</v>
      </c>
      <c r="C22" s="23">
        <v>4312</v>
      </c>
      <c r="D22" s="25" t="s">
        <v>68</v>
      </c>
      <c r="E22" s="21">
        <v>3.75</v>
      </c>
      <c r="F22" s="22">
        <v>4150</v>
      </c>
      <c r="G22" s="21">
        <f t="shared" si="0"/>
        <v>15562.5</v>
      </c>
      <c r="H22" s="23">
        <v>30</v>
      </c>
      <c r="I22" s="24">
        <v>40789</v>
      </c>
    </row>
    <row r="23" spans="1:9" ht="12.75" customHeight="1" x14ac:dyDescent="0.2">
      <c r="A23" s="25" t="s">
        <v>104</v>
      </c>
      <c r="B23" s="19" t="s">
        <v>109</v>
      </c>
      <c r="C23" s="23">
        <v>1122</v>
      </c>
      <c r="D23" s="25" t="s">
        <v>61</v>
      </c>
      <c r="E23" s="26">
        <v>4.25</v>
      </c>
      <c r="F23" s="29">
        <v>15500</v>
      </c>
      <c r="G23" s="26">
        <f t="shared" si="0"/>
        <v>65875</v>
      </c>
      <c r="H23" s="23">
        <v>30</v>
      </c>
      <c r="I23" s="30">
        <v>40790</v>
      </c>
    </row>
    <row r="24" spans="1:9" ht="12.75" customHeight="1" x14ac:dyDescent="0.2">
      <c r="A24" s="25" t="s">
        <v>142</v>
      </c>
      <c r="B24" s="19" t="s">
        <v>144</v>
      </c>
      <c r="C24" s="23">
        <v>4111</v>
      </c>
      <c r="D24" s="25" t="s">
        <v>68</v>
      </c>
      <c r="E24" s="26">
        <v>3.55</v>
      </c>
      <c r="F24" s="29">
        <v>4800</v>
      </c>
      <c r="G24" s="26">
        <f t="shared" si="0"/>
        <v>17040</v>
      </c>
      <c r="H24" s="23">
        <v>25</v>
      </c>
      <c r="I24" s="30">
        <v>40791</v>
      </c>
    </row>
    <row r="25" spans="1:9" ht="12.75" customHeight="1" x14ac:dyDescent="0.2">
      <c r="A25" s="19" t="s">
        <v>56</v>
      </c>
      <c r="B25" s="19" t="s">
        <v>63</v>
      </c>
      <c r="C25" s="23">
        <v>1243</v>
      </c>
      <c r="D25" s="25" t="s">
        <v>61</v>
      </c>
      <c r="E25" s="21">
        <v>4.25</v>
      </c>
      <c r="F25" s="22">
        <v>9000</v>
      </c>
      <c r="G25" s="26">
        <f t="shared" si="0"/>
        <v>38250</v>
      </c>
      <c r="H25" s="23">
        <v>30</v>
      </c>
      <c r="I25" s="24">
        <v>40791</v>
      </c>
    </row>
    <row r="26" spans="1:9" ht="12.75" customHeight="1" x14ac:dyDescent="0.2">
      <c r="A26" s="27" t="s">
        <v>69</v>
      </c>
      <c r="B26" s="19" t="s">
        <v>78</v>
      </c>
      <c r="C26" s="20">
        <v>7258</v>
      </c>
      <c r="D26" s="19" t="s">
        <v>79</v>
      </c>
      <c r="E26" s="21">
        <v>90</v>
      </c>
      <c r="F26" s="22">
        <v>120</v>
      </c>
      <c r="G26" s="21">
        <f t="shared" si="0"/>
        <v>10800</v>
      </c>
      <c r="H26" s="20">
        <v>45</v>
      </c>
      <c r="I26" s="24">
        <v>40791</v>
      </c>
    </row>
    <row r="27" spans="1:9" ht="12.75" customHeight="1" x14ac:dyDescent="0.2">
      <c r="A27" s="19" t="s">
        <v>155</v>
      </c>
      <c r="B27" s="19" t="s">
        <v>169</v>
      </c>
      <c r="C27" s="20">
        <v>5234</v>
      </c>
      <c r="D27" s="19" t="s">
        <v>97</v>
      </c>
      <c r="E27" s="21">
        <v>1.65</v>
      </c>
      <c r="F27" s="22">
        <v>4750</v>
      </c>
      <c r="G27" s="21">
        <f t="shared" si="0"/>
        <v>7837.5</v>
      </c>
      <c r="H27" s="23">
        <v>30</v>
      </c>
      <c r="I27" s="24">
        <v>40791</v>
      </c>
    </row>
    <row r="28" spans="1:9" ht="12.75" customHeight="1" x14ac:dyDescent="0.2">
      <c r="A28" s="25" t="s">
        <v>104</v>
      </c>
      <c r="B28" s="19" t="s">
        <v>112</v>
      </c>
      <c r="C28" s="23">
        <v>1122</v>
      </c>
      <c r="D28" s="25" t="s">
        <v>61</v>
      </c>
      <c r="E28" s="26">
        <v>4.25</v>
      </c>
      <c r="F28" s="29">
        <v>12500</v>
      </c>
      <c r="G28" s="26">
        <f t="shared" si="0"/>
        <v>53125</v>
      </c>
      <c r="H28" s="23">
        <v>30</v>
      </c>
      <c r="I28" s="30">
        <v>40791</v>
      </c>
    </row>
    <row r="29" spans="1:9" ht="12.75" customHeight="1" x14ac:dyDescent="0.2">
      <c r="A29" s="19" t="s">
        <v>104</v>
      </c>
      <c r="B29" s="19" t="s">
        <v>113</v>
      </c>
      <c r="C29" s="20">
        <v>5066</v>
      </c>
      <c r="D29" s="19" t="s">
        <v>76</v>
      </c>
      <c r="E29" s="21">
        <v>0.95</v>
      </c>
      <c r="F29" s="22">
        <v>25000</v>
      </c>
      <c r="G29" s="21">
        <f t="shared" si="0"/>
        <v>23750</v>
      </c>
      <c r="H29" s="23">
        <v>30</v>
      </c>
      <c r="I29" s="24">
        <v>40791</v>
      </c>
    </row>
    <row r="30" spans="1:9" ht="12.75" customHeight="1" x14ac:dyDescent="0.2">
      <c r="A30" s="19" t="s">
        <v>104</v>
      </c>
      <c r="B30" s="19" t="s">
        <v>115</v>
      </c>
      <c r="C30" s="20">
        <v>3166</v>
      </c>
      <c r="D30" s="19" t="s">
        <v>97</v>
      </c>
      <c r="E30" s="21">
        <v>1.25</v>
      </c>
      <c r="F30" s="22">
        <v>5650</v>
      </c>
      <c r="G30" s="21">
        <f t="shared" si="0"/>
        <v>7062.5</v>
      </c>
      <c r="H30" s="23">
        <v>30</v>
      </c>
      <c r="I30" s="24">
        <v>40791</v>
      </c>
    </row>
    <row r="31" spans="1:9" ht="12.75" customHeight="1" x14ac:dyDescent="0.2">
      <c r="A31" s="25" t="s">
        <v>104</v>
      </c>
      <c r="B31" s="19" t="s">
        <v>110</v>
      </c>
      <c r="C31" s="23">
        <v>1122</v>
      </c>
      <c r="D31" s="25" t="s">
        <v>61</v>
      </c>
      <c r="E31" s="26">
        <v>4.25</v>
      </c>
      <c r="F31" s="29">
        <v>15000</v>
      </c>
      <c r="G31" s="26">
        <f t="shared" si="0"/>
        <v>63750</v>
      </c>
      <c r="H31" s="23">
        <v>30</v>
      </c>
      <c r="I31" s="30">
        <v>40794</v>
      </c>
    </row>
    <row r="32" spans="1:9" ht="12.75" customHeight="1" x14ac:dyDescent="0.2">
      <c r="A32" s="25" t="s">
        <v>142</v>
      </c>
      <c r="B32" s="19" t="s">
        <v>146</v>
      </c>
      <c r="C32" s="23">
        <v>4111</v>
      </c>
      <c r="D32" s="25" t="s">
        <v>68</v>
      </c>
      <c r="E32" s="26">
        <v>3.55</v>
      </c>
      <c r="F32" s="29">
        <v>4585</v>
      </c>
      <c r="G32" s="26">
        <f t="shared" si="0"/>
        <v>16276.75</v>
      </c>
      <c r="H32" s="23">
        <v>25</v>
      </c>
      <c r="I32" s="30">
        <v>40796</v>
      </c>
    </row>
    <row r="33" spans="1:9" ht="12.75" customHeight="1" x14ac:dyDescent="0.2">
      <c r="A33" s="19" t="s">
        <v>104</v>
      </c>
      <c r="B33" s="19" t="s">
        <v>118</v>
      </c>
      <c r="C33" s="20">
        <v>3166</v>
      </c>
      <c r="D33" s="19" t="s">
        <v>97</v>
      </c>
      <c r="E33" s="21">
        <v>1.25</v>
      </c>
      <c r="F33" s="22">
        <v>5425</v>
      </c>
      <c r="G33" s="21">
        <f t="shared" si="0"/>
        <v>6781.25</v>
      </c>
      <c r="H33" s="23">
        <v>30</v>
      </c>
      <c r="I33" s="24">
        <v>40796</v>
      </c>
    </row>
    <row r="34" spans="1:9" ht="12.75" customHeight="1" x14ac:dyDescent="0.2">
      <c r="A34" s="25" t="s">
        <v>86</v>
      </c>
      <c r="B34" s="19" t="s">
        <v>103</v>
      </c>
      <c r="C34" s="23">
        <v>6321</v>
      </c>
      <c r="D34" s="25" t="s">
        <v>99</v>
      </c>
      <c r="E34" s="26">
        <v>2.4500000000000002</v>
      </c>
      <c r="F34" s="29">
        <v>1200</v>
      </c>
      <c r="G34" s="26">
        <f t="shared" si="0"/>
        <v>2940</v>
      </c>
      <c r="H34" s="23">
        <v>30</v>
      </c>
      <c r="I34" s="30">
        <v>40798</v>
      </c>
    </row>
    <row r="35" spans="1:9" ht="12.75" customHeight="1" x14ac:dyDescent="0.2">
      <c r="A35" s="19" t="s">
        <v>155</v>
      </c>
      <c r="B35" s="19" t="s">
        <v>164</v>
      </c>
      <c r="C35" s="20">
        <v>5319</v>
      </c>
      <c r="D35" s="19" t="s">
        <v>76</v>
      </c>
      <c r="E35" s="21">
        <v>1.1000000000000001</v>
      </c>
      <c r="F35" s="22">
        <v>16500</v>
      </c>
      <c r="G35" s="21">
        <f t="shared" si="0"/>
        <v>18150</v>
      </c>
      <c r="H35" s="23">
        <v>30</v>
      </c>
      <c r="I35" s="24">
        <v>40801</v>
      </c>
    </row>
    <row r="36" spans="1:9" ht="12.75" customHeight="1" x14ac:dyDescent="0.2">
      <c r="A36" s="25" t="s">
        <v>142</v>
      </c>
      <c r="B36" s="19" t="s">
        <v>148</v>
      </c>
      <c r="C36" s="23">
        <v>4111</v>
      </c>
      <c r="D36" s="25" t="s">
        <v>68</v>
      </c>
      <c r="E36" s="26">
        <v>3.55</v>
      </c>
      <c r="F36" s="29">
        <v>4200</v>
      </c>
      <c r="G36" s="26">
        <f t="shared" ref="G36:G67" si="1">E36*F36</f>
        <v>14910</v>
      </c>
      <c r="H36" s="23">
        <v>25</v>
      </c>
      <c r="I36" s="30">
        <v>40801</v>
      </c>
    </row>
    <row r="37" spans="1:9" ht="12.75" customHeight="1" x14ac:dyDescent="0.2">
      <c r="A37" s="19" t="s">
        <v>104</v>
      </c>
      <c r="B37" s="19" t="s">
        <v>114</v>
      </c>
      <c r="C37" s="20">
        <v>5066</v>
      </c>
      <c r="D37" s="19" t="s">
        <v>76</v>
      </c>
      <c r="E37" s="21">
        <v>0.95</v>
      </c>
      <c r="F37" s="22">
        <v>17500</v>
      </c>
      <c r="G37" s="21">
        <f t="shared" si="1"/>
        <v>16625</v>
      </c>
      <c r="H37" s="23">
        <v>30</v>
      </c>
      <c r="I37" s="24">
        <v>40801</v>
      </c>
    </row>
    <row r="38" spans="1:9" ht="12.75" customHeight="1" x14ac:dyDescent="0.2">
      <c r="A38" s="19" t="s">
        <v>142</v>
      </c>
      <c r="B38" s="19" t="s">
        <v>151</v>
      </c>
      <c r="C38" s="23">
        <v>9752</v>
      </c>
      <c r="D38" s="25" t="s">
        <v>82</v>
      </c>
      <c r="E38" s="21">
        <v>4.05</v>
      </c>
      <c r="F38" s="22">
        <v>1500</v>
      </c>
      <c r="G38" s="21">
        <f t="shared" si="1"/>
        <v>6075</v>
      </c>
      <c r="H38" s="23">
        <v>25</v>
      </c>
      <c r="I38" s="24">
        <v>40806</v>
      </c>
    </row>
    <row r="39" spans="1:9" ht="12.75" customHeight="1" x14ac:dyDescent="0.2">
      <c r="A39" s="25" t="s">
        <v>142</v>
      </c>
      <c r="B39" s="19" t="s">
        <v>147</v>
      </c>
      <c r="C39" s="23">
        <v>4111</v>
      </c>
      <c r="D39" s="25" t="s">
        <v>68</v>
      </c>
      <c r="E39" s="26">
        <v>3.55</v>
      </c>
      <c r="F39" s="29">
        <v>4250</v>
      </c>
      <c r="G39" s="26">
        <f t="shared" si="1"/>
        <v>15087.5</v>
      </c>
      <c r="H39" s="23">
        <v>25</v>
      </c>
      <c r="I39" s="30">
        <v>40806</v>
      </c>
    </row>
    <row r="40" spans="1:9" ht="12.75" customHeight="1" x14ac:dyDescent="0.2">
      <c r="A40" s="19" t="s">
        <v>136</v>
      </c>
      <c r="B40" s="19" t="s">
        <v>137</v>
      </c>
      <c r="C40" s="23">
        <v>9764</v>
      </c>
      <c r="D40" s="25" t="s">
        <v>82</v>
      </c>
      <c r="E40" s="21">
        <v>3.75</v>
      </c>
      <c r="F40" s="22">
        <v>1980</v>
      </c>
      <c r="G40" s="21">
        <f t="shared" si="1"/>
        <v>7425</v>
      </c>
      <c r="H40" s="20">
        <v>15</v>
      </c>
      <c r="I40" s="24">
        <v>40806</v>
      </c>
    </row>
    <row r="41" spans="1:9" ht="12.75" customHeight="1" x14ac:dyDescent="0.2">
      <c r="A41" s="19" t="s">
        <v>136</v>
      </c>
      <c r="B41" s="19" t="s">
        <v>140</v>
      </c>
      <c r="C41" s="23">
        <v>9764</v>
      </c>
      <c r="D41" s="25" t="s">
        <v>82</v>
      </c>
      <c r="E41" s="21">
        <v>3.75</v>
      </c>
      <c r="F41" s="22">
        <v>1750</v>
      </c>
      <c r="G41" s="21">
        <f t="shared" si="1"/>
        <v>6562.5</v>
      </c>
      <c r="H41" s="20">
        <v>15</v>
      </c>
      <c r="I41" s="24">
        <v>40806</v>
      </c>
    </row>
    <row r="42" spans="1:9" ht="12.75" customHeight="1" x14ac:dyDescent="0.2">
      <c r="A42" s="19" t="s">
        <v>142</v>
      </c>
      <c r="B42" s="19" t="s">
        <v>150</v>
      </c>
      <c r="C42" s="23">
        <v>9752</v>
      </c>
      <c r="D42" s="25" t="s">
        <v>82</v>
      </c>
      <c r="E42" s="21">
        <v>4.05</v>
      </c>
      <c r="F42" s="22">
        <v>1550</v>
      </c>
      <c r="G42" s="21">
        <f t="shared" si="1"/>
        <v>6277.5</v>
      </c>
      <c r="H42" s="23">
        <v>25</v>
      </c>
      <c r="I42" s="24">
        <v>40811</v>
      </c>
    </row>
    <row r="43" spans="1:9" ht="12.75" customHeight="1" x14ac:dyDescent="0.2">
      <c r="A43" s="25" t="s">
        <v>142</v>
      </c>
      <c r="B43" s="19" t="s">
        <v>149</v>
      </c>
      <c r="C43" s="23">
        <v>4111</v>
      </c>
      <c r="D43" s="25" t="s">
        <v>68</v>
      </c>
      <c r="E43" s="26">
        <v>3.55</v>
      </c>
      <c r="F43" s="29">
        <v>4200</v>
      </c>
      <c r="G43" s="26">
        <f t="shared" si="1"/>
        <v>14910</v>
      </c>
      <c r="H43" s="23">
        <v>25</v>
      </c>
      <c r="I43" s="30">
        <v>40811</v>
      </c>
    </row>
    <row r="44" spans="1:9" ht="12.75" customHeight="1" x14ac:dyDescent="0.2">
      <c r="A44" s="27" t="s">
        <v>69</v>
      </c>
      <c r="B44" s="19" t="s">
        <v>72</v>
      </c>
      <c r="C44" s="23">
        <v>1369</v>
      </c>
      <c r="D44" s="25" t="s">
        <v>61</v>
      </c>
      <c r="E44" s="21">
        <v>4.2</v>
      </c>
      <c r="F44" s="22">
        <v>15000</v>
      </c>
      <c r="G44" s="26">
        <f t="shared" si="1"/>
        <v>63000</v>
      </c>
      <c r="H44" s="20">
        <v>45</v>
      </c>
      <c r="I44" s="24">
        <v>40811</v>
      </c>
    </row>
    <row r="45" spans="1:9" ht="12.75" customHeight="1" x14ac:dyDescent="0.2">
      <c r="A45" s="19" t="s">
        <v>121</v>
      </c>
      <c r="B45" s="19" t="s">
        <v>128</v>
      </c>
      <c r="C45" s="23">
        <v>6431</v>
      </c>
      <c r="D45" s="25" t="s">
        <v>99</v>
      </c>
      <c r="E45" s="21">
        <v>2.85</v>
      </c>
      <c r="F45" s="22">
        <v>1300</v>
      </c>
      <c r="G45" s="21">
        <f t="shared" si="1"/>
        <v>3705</v>
      </c>
      <c r="H45" s="23">
        <v>30</v>
      </c>
      <c r="I45" s="24">
        <v>40811</v>
      </c>
    </row>
    <row r="46" spans="1:9" ht="12.75" customHeight="1" x14ac:dyDescent="0.2">
      <c r="A46" s="25" t="s">
        <v>86</v>
      </c>
      <c r="B46" s="19" t="s">
        <v>98</v>
      </c>
      <c r="C46" s="23">
        <v>6321</v>
      </c>
      <c r="D46" s="25" t="s">
        <v>99</v>
      </c>
      <c r="E46" s="26">
        <v>2.4500000000000002</v>
      </c>
      <c r="F46" s="29">
        <v>2500</v>
      </c>
      <c r="G46" s="26">
        <f t="shared" si="1"/>
        <v>6125</v>
      </c>
      <c r="H46" s="23">
        <v>30</v>
      </c>
      <c r="I46" s="30">
        <v>40811</v>
      </c>
    </row>
    <row r="47" spans="1:9" ht="12.75" customHeight="1" x14ac:dyDescent="0.2">
      <c r="A47" s="19" t="s">
        <v>136</v>
      </c>
      <c r="B47" s="19" t="s">
        <v>138</v>
      </c>
      <c r="C47" s="23">
        <v>9764</v>
      </c>
      <c r="D47" s="25" t="s">
        <v>82</v>
      </c>
      <c r="E47" s="21">
        <v>3.75</v>
      </c>
      <c r="F47" s="22">
        <v>1850</v>
      </c>
      <c r="G47" s="21">
        <f t="shared" si="1"/>
        <v>6937.5</v>
      </c>
      <c r="H47" s="20">
        <v>15</v>
      </c>
      <c r="I47" s="24">
        <v>40811</v>
      </c>
    </row>
    <row r="48" spans="1:9" ht="12.75" customHeight="1" x14ac:dyDescent="0.2">
      <c r="A48" s="27" t="s">
        <v>69</v>
      </c>
      <c r="B48" s="19" t="s">
        <v>73</v>
      </c>
      <c r="C48" s="23">
        <v>1369</v>
      </c>
      <c r="D48" s="25" t="s">
        <v>61</v>
      </c>
      <c r="E48" s="21">
        <v>4.2</v>
      </c>
      <c r="F48" s="22">
        <v>14000</v>
      </c>
      <c r="G48" s="26">
        <f t="shared" si="1"/>
        <v>58800</v>
      </c>
      <c r="H48" s="20">
        <v>45</v>
      </c>
      <c r="I48" s="24">
        <v>40813</v>
      </c>
    </row>
    <row r="49" spans="1:9" ht="12.75" customHeight="1" x14ac:dyDescent="0.2">
      <c r="A49" s="25" t="s">
        <v>104</v>
      </c>
      <c r="B49" s="19" t="s">
        <v>111</v>
      </c>
      <c r="C49" s="23">
        <v>1122</v>
      </c>
      <c r="D49" s="25" t="s">
        <v>61</v>
      </c>
      <c r="E49" s="26">
        <v>4.25</v>
      </c>
      <c r="F49" s="29">
        <v>14500</v>
      </c>
      <c r="G49" s="26">
        <f t="shared" si="1"/>
        <v>61625</v>
      </c>
      <c r="H49" s="23">
        <v>30</v>
      </c>
      <c r="I49" s="30">
        <v>40814</v>
      </c>
    </row>
    <row r="50" spans="1:9" ht="12.75" customHeight="1" x14ac:dyDescent="0.2">
      <c r="A50" s="19" t="s">
        <v>136</v>
      </c>
      <c r="B50" s="19" t="s">
        <v>139</v>
      </c>
      <c r="C50" s="23">
        <v>9764</v>
      </c>
      <c r="D50" s="25" t="s">
        <v>82</v>
      </c>
      <c r="E50" s="21">
        <v>3.75</v>
      </c>
      <c r="F50" s="22">
        <v>1800</v>
      </c>
      <c r="G50" s="21">
        <f t="shared" si="1"/>
        <v>6750</v>
      </c>
      <c r="H50" s="20">
        <v>15</v>
      </c>
      <c r="I50" s="24">
        <v>40814</v>
      </c>
    </row>
    <row r="51" spans="1:9" ht="12.75" customHeight="1" x14ac:dyDescent="0.2">
      <c r="A51" s="27" t="s">
        <v>69</v>
      </c>
      <c r="B51" s="19" t="s">
        <v>74</v>
      </c>
      <c r="C51" s="23">
        <v>1369</v>
      </c>
      <c r="D51" s="84" t="s">
        <v>61</v>
      </c>
      <c r="E51" s="21">
        <v>4.2</v>
      </c>
      <c r="F51" s="22">
        <v>10000</v>
      </c>
      <c r="G51" s="26">
        <f t="shared" si="1"/>
        <v>42000</v>
      </c>
      <c r="H51" s="20">
        <v>45</v>
      </c>
      <c r="I51" s="24">
        <v>40815</v>
      </c>
    </row>
    <row r="52" spans="1:9" ht="12.75" customHeight="1" x14ac:dyDescent="0.2">
      <c r="A52" s="19" t="s">
        <v>142</v>
      </c>
      <c r="B52" s="19" t="s">
        <v>143</v>
      </c>
      <c r="C52" s="20">
        <v>5125</v>
      </c>
      <c r="D52" s="19" t="s">
        <v>76</v>
      </c>
      <c r="E52" s="21">
        <v>1.1499999999999999</v>
      </c>
      <c r="F52" s="22">
        <v>15000</v>
      </c>
      <c r="G52" s="21">
        <f t="shared" si="1"/>
        <v>17250</v>
      </c>
      <c r="H52" s="23">
        <v>25</v>
      </c>
      <c r="I52" s="24">
        <v>40817</v>
      </c>
    </row>
    <row r="53" spans="1:9" ht="12.75" customHeight="1" x14ac:dyDescent="0.2">
      <c r="A53" s="25" t="s">
        <v>69</v>
      </c>
      <c r="B53" s="19" t="s">
        <v>85</v>
      </c>
      <c r="C53" s="23">
        <v>9399</v>
      </c>
      <c r="D53" s="25" t="s">
        <v>82</v>
      </c>
      <c r="E53" s="26">
        <v>3.65</v>
      </c>
      <c r="F53" s="29">
        <v>1250</v>
      </c>
      <c r="G53" s="26">
        <f t="shared" si="1"/>
        <v>4562.5</v>
      </c>
      <c r="H53" s="20">
        <v>45</v>
      </c>
      <c r="I53" s="30">
        <v>40817</v>
      </c>
    </row>
    <row r="54" spans="1:9" ht="12.75" customHeight="1" x14ac:dyDescent="0.2">
      <c r="A54" s="19" t="s">
        <v>121</v>
      </c>
      <c r="B54" s="19" t="s">
        <v>127</v>
      </c>
      <c r="C54" s="23">
        <v>6431</v>
      </c>
      <c r="D54" s="25" t="s">
        <v>99</v>
      </c>
      <c r="E54" s="21">
        <v>2.85</v>
      </c>
      <c r="F54" s="22">
        <v>1350</v>
      </c>
      <c r="G54" s="21">
        <f t="shared" si="1"/>
        <v>3847.5</v>
      </c>
      <c r="H54" s="23">
        <v>30</v>
      </c>
      <c r="I54" s="24">
        <v>40817</v>
      </c>
    </row>
    <row r="55" spans="1:9" ht="12.75" customHeight="1" x14ac:dyDescent="0.2">
      <c r="A55" s="19" t="s">
        <v>136</v>
      </c>
      <c r="B55" s="19" t="s">
        <v>141</v>
      </c>
      <c r="C55" s="23">
        <v>6433</v>
      </c>
      <c r="D55" s="25" t="s">
        <v>99</v>
      </c>
      <c r="E55" s="21">
        <v>2.95</v>
      </c>
      <c r="F55" s="22">
        <v>1500</v>
      </c>
      <c r="G55" s="21">
        <f t="shared" si="1"/>
        <v>4425</v>
      </c>
      <c r="H55" s="20">
        <v>15</v>
      </c>
      <c r="I55" s="24">
        <v>40817</v>
      </c>
    </row>
    <row r="56" spans="1:9" ht="12.75" customHeight="1" x14ac:dyDescent="0.2">
      <c r="A56" s="19" t="s">
        <v>86</v>
      </c>
      <c r="B56" s="19" t="s">
        <v>96</v>
      </c>
      <c r="C56" s="20">
        <v>5166</v>
      </c>
      <c r="D56" s="19" t="s">
        <v>97</v>
      </c>
      <c r="E56" s="21">
        <v>1.25</v>
      </c>
      <c r="F56" s="22">
        <v>5650</v>
      </c>
      <c r="G56" s="21">
        <f t="shared" si="1"/>
        <v>7062.5</v>
      </c>
      <c r="H56" s="23">
        <v>30</v>
      </c>
      <c r="I56" s="24">
        <v>40817</v>
      </c>
    </row>
    <row r="57" spans="1:9" ht="12.75" customHeight="1" x14ac:dyDescent="0.2">
      <c r="A57" s="25" t="s">
        <v>104</v>
      </c>
      <c r="B57" s="19" t="s">
        <v>106</v>
      </c>
      <c r="C57" s="23">
        <v>1122</v>
      </c>
      <c r="D57" s="25" t="s">
        <v>61</v>
      </c>
      <c r="E57" s="26">
        <v>4.25</v>
      </c>
      <c r="F57" s="29">
        <v>18000</v>
      </c>
      <c r="G57" s="26">
        <f t="shared" si="1"/>
        <v>76500</v>
      </c>
      <c r="H57" s="23">
        <v>30</v>
      </c>
      <c r="I57" s="30">
        <v>40817</v>
      </c>
    </row>
    <row r="58" spans="1:9" ht="12.75" customHeight="1" x14ac:dyDescent="0.2">
      <c r="A58" s="25" t="s">
        <v>69</v>
      </c>
      <c r="B58" s="19" t="s">
        <v>84</v>
      </c>
      <c r="C58" s="23">
        <v>9399</v>
      </c>
      <c r="D58" s="25" t="s">
        <v>82</v>
      </c>
      <c r="E58" s="26">
        <v>3.65</v>
      </c>
      <c r="F58" s="29">
        <v>1450</v>
      </c>
      <c r="G58" s="26">
        <f t="shared" si="1"/>
        <v>5292.5</v>
      </c>
      <c r="H58" s="20">
        <v>45</v>
      </c>
      <c r="I58" s="30">
        <v>40819</v>
      </c>
    </row>
    <row r="59" spans="1:9" ht="12.75" customHeight="1" x14ac:dyDescent="0.2">
      <c r="A59" s="19" t="s">
        <v>142</v>
      </c>
      <c r="B59" s="19" t="s">
        <v>152</v>
      </c>
      <c r="C59" s="23">
        <v>6489</v>
      </c>
      <c r="D59" s="25" t="s">
        <v>99</v>
      </c>
      <c r="E59" s="21">
        <v>3</v>
      </c>
      <c r="F59" s="22">
        <v>1100</v>
      </c>
      <c r="G59" s="21">
        <f t="shared" si="1"/>
        <v>3300</v>
      </c>
      <c r="H59" s="23">
        <v>25</v>
      </c>
      <c r="I59" s="24">
        <v>40821</v>
      </c>
    </row>
    <row r="60" spans="1:9" ht="12.75" customHeight="1" x14ac:dyDescent="0.2">
      <c r="A60" s="25" t="s">
        <v>69</v>
      </c>
      <c r="B60" s="19" t="s">
        <v>81</v>
      </c>
      <c r="C60" s="23">
        <v>9399</v>
      </c>
      <c r="D60" s="25" t="s">
        <v>82</v>
      </c>
      <c r="E60" s="26">
        <v>3.65</v>
      </c>
      <c r="F60" s="29">
        <v>1985</v>
      </c>
      <c r="G60" s="26">
        <f t="shared" si="1"/>
        <v>7245.25</v>
      </c>
      <c r="H60" s="20">
        <v>45</v>
      </c>
      <c r="I60" s="30">
        <v>40821</v>
      </c>
    </row>
    <row r="61" spans="1:9" ht="12.75" customHeight="1" x14ac:dyDescent="0.2">
      <c r="A61" s="25" t="s">
        <v>142</v>
      </c>
      <c r="B61" s="19" t="s">
        <v>145</v>
      </c>
      <c r="C61" s="23">
        <v>4111</v>
      </c>
      <c r="D61" s="25" t="s">
        <v>68</v>
      </c>
      <c r="E61" s="26">
        <v>3.55</v>
      </c>
      <c r="F61" s="29">
        <v>4600</v>
      </c>
      <c r="G61" s="26">
        <f t="shared" si="1"/>
        <v>16330</v>
      </c>
      <c r="H61" s="23">
        <v>25</v>
      </c>
      <c r="I61" s="30">
        <v>40821</v>
      </c>
    </row>
    <row r="62" spans="1:9" ht="12.75" customHeight="1" x14ac:dyDescent="0.2">
      <c r="A62" s="27" t="s">
        <v>69</v>
      </c>
      <c r="B62" s="19" t="s">
        <v>77</v>
      </c>
      <c r="C62" s="23">
        <v>4569</v>
      </c>
      <c r="D62" s="25" t="s">
        <v>68</v>
      </c>
      <c r="E62" s="21">
        <v>3.5</v>
      </c>
      <c r="F62" s="22">
        <v>3900</v>
      </c>
      <c r="G62" s="21">
        <f t="shared" si="1"/>
        <v>13650</v>
      </c>
      <c r="H62" s="20">
        <v>45</v>
      </c>
      <c r="I62" s="24">
        <v>40821</v>
      </c>
    </row>
    <row r="63" spans="1:9" ht="12.75" customHeight="1" x14ac:dyDescent="0.2">
      <c r="A63" s="19" t="s">
        <v>121</v>
      </c>
      <c r="B63" s="19" t="s">
        <v>129</v>
      </c>
      <c r="C63" s="23">
        <v>6431</v>
      </c>
      <c r="D63" s="25" t="s">
        <v>99</v>
      </c>
      <c r="E63" s="21">
        <v>2.85</v>
      </c>
      <c r="F63" s="22">
        <v>1250</v>
      </c>
      <c r="G63" s="21">
        <f t="shared" si="1"/>
        <v>3562.5</v>
      </c>
      <c r="H63" s="23">
        <v>30</v>
      </c>
      <c r="I63" s="24">
        <v>40821</v>
      </c>
    </row>
    <row r="64" spans="1:9" ht="12.75" customHeight="1" x14ac:dyDescent="0.2">
      <c r="A64" s="25" t="s">
        <v>69</v>
      </c>
      <c r="B64" s="19" t="s">
        <v>83</v>
      </c>
      <c r="C64" s="23">
        <v>9399</v>
      </c>
      <c r="D64" s="25" t="s">
        <v>82</v>
      </c>
      <c r="E64" s="26">
        <v>3.65</v>
      </c>
      <c r="F64" s="29">
        <v>1470</v>
      </c>
      <c r="G64" s="26">
        <f t="shared" si="1"/>
        <v>5365.5</v>
      </c>
      <c r="H64" s="20">
        <v>45</v>
      </c>
      <c r="I64" s="30">
        <v>40823</v>
      </c>
    </row>
    <row r="65" spans="1:9" ht="12.75" customHeight="1" x14ac:dyDescent="0.2">
      <c r="A65" s="27" t="s">
        <v>69</v>
      </c>
      <c r="B65" s="19" t="s">
        <v>70</v>
      </c>
      <c r="C65" s="20">
        <v>5454</v>
      </c>
      <c r="D65" s="19" t="s">
        <v>58</v>
      </c>
      <c r="E65" s="21">
        <v>220</v>
      </c>
      <c r="F65" s="22">
        <v>550</v>
      </c>
      <c r="G65" s="21">
        <f t="shared" si="1"/>
        <v>121000</v>
      </c>
      <c r="H65" s="20">
        <v>45</v>
      </c>
      <c r="I65" s="24">
        <v>40825</v>
      </c>
    </row>
    <row r="66" spans="1:9" ht="12.75" customHeight="1" x14ac:dyDescent="0.2">
      <c r="A66" s="19" t="s">
        <v>142</v>
      </c>
      <c r="B66" s="19" t="s">
        <v>154</v>
      </c>
      <c r="C66" s="23">
        <v>6489</v>
      </c>
      <c r="D66" s="25" t="s">
        <v>99</v>
      </c>
      <c r="E66" s="21">
        <v>3</v>
      </c>
      <c r="F66" s="22">
        <v>900</v>
      </c>
      <c r="G66" s="21">
        <f t="shared" si="1"/>
        <v>2700</v>
      </c>
      <c r="H66" s="23">
        <v>25</v>
      </c>
      <c r="I66" s="24">
        <v>40826</v>
      </c>
    </row>
    <row r="67" spans="1:9" ht="12.75" customHeight="1" x14ac:dyDescent="0.2">
      <c r="A67" s="19" t="s">
        <v>56</v>
      </c>
      <c r="B67" s="19" t="s">
        <v>60</v>
      </c>
      <c r="C67" s="23">
        <v>1243</v>
      </c>
      <c r="D67" s="25" t="s">
        <v>61</v>
      </c>
      <c r="E67" s="21">
        <v>4.25</v>
      </c>
      <c r="F67" s="22">
        <v>10500</v>
      </c>
      <c r="G67" s="26">
        <f t="shared" si="1"/>
        <v>44625</v>
      </c>
      <c r="H67" s="23">
        <v>30</v>
      </c>
      <c r="I67" s="24">
        <v>40826</v>
      </c>
    </row>
    <row r="68" spans="1:9" ht="12.75" customHeight="1" x14ac:dyDescent="0.2">
      <c r="A68" s="19" t="s">
        <v>155</v>
      </c>
      <c r="B68" s="19" t="s">
        <v>158</v>
      </c>
      <c r="C68" s="20">
        <v>8008</v>
      </c>
      <c r="D68" s="19" t="s">
        <v>123</v>
      </c>
      <c r="E68" s="21">
        <v>645</v>
      </c>
      <c r="F68" s="22">
        <v>100</v>
      </c>
      <c r="G68" s="21">
        <f t="shared" ref="G68:G99" si="2">E68*F68</f>
        <v>64500</v>
      </c>
      <c r="H68" s="23">
        <v>30</v>
      </c>
      <c r="I68" s="24">
        <v>40826</v>
      </c>
    </row>
    <row r="69" spans="1:9" ht="12.75" customHeight="1" x14ac:dyDescent="0.2">
      <c r="A69" s="19" t="s">
        <v>121</v>
      </c>
      <c r="B69" s="19" t="s">
        <v>126</v>
      </c>
      <c r="C69" s="20">
        <v>7258</v>
      </c>
      <c r="D69" s="19" t="s">
        <v>79</v>
      </c>
      <c r="E69" s="21">
        <v>100.5</v>
      </c>
      <c r="F69" s="22">
        <v>90</v>
      </c>
      <c r="G69" s="21">
        <f t="shared" si="2"/>
        <v>9045</v>
      </c>
      <c r="H69" s="23">
        <v>30</v>
      </c>
      <c r="I69" s="24">
        <v>40826</v>
      </c>
    </row>
    <row r="70" spans="1:9" ht="12.75" customHeight="1" x14ac:dyDescent="0.2">
      <c r="A70" s="19" t="s">
        <v>121</v>
      </c>
      <c r="B70" s="19" t="s">
        <v>122</v>
      </c>
      <c r="C70" s="20">
        <v>8148</v>
      </c>
      <c r="D70" s="19" t="s">
        <v>123</v>
      </c>
      <c r="E70" s="21">
        <v>655.5</v>
      </c>
      <c r="F70" s="22">
        <v>125</v>
      </c>
      <c r="G70" s="21">
        <f t="shared" si="2"/>
        <v>81937.5</v>
      </c>
      <c r="H70" s="23">
        <v>30</v>
      </c>
      <c r="I70" s="24">
        <v>40826</v>
      </c>
    </row>
    <row r="71" spans="1:9" ht="12.75" customHeight="1" x14ac:dyDescent="0.2">
      <c r="A71" s="25" t="s">
        <v>104</v>
      </c>
      <c r="B71" s="19" t="s">
        <v>108</v>
      </c>
      <c r="C71" s="23">
        <v>1122</v>
      </c>
      <c r="D71" s="25" t="s">
        <v>61</v>
      </c>
      <c r="E71" s="26">
        <v>4.25</v>
      </c>
      <c r="F71" s="29">
        <v>17000</v>
      </c>
      <c r="G71" s="26">
        <f t="shared" si="2"/>
        <v>72250</v>
      </c>
      <c r="H71" s="23">
        <v>30</v>
      </c>
      <c r="I71" s="30">
        <v>40827</v>
      </c>
    </row>
    <row r="72" spans="1:9" ht="12.75" customHeight="1" x14ac:dyDescent="0.2">
      <c r="A72" s="25" t="s">
        <v>86</v>
      </c>
      <c r="B72" s="19" t="s">
        <v>102</v>
      </c>
      <c r="C72" s="23">
        <v>6321</v>
      </c>
      <c r="D72" s="25" t="s">
        <v>99</v>
      </c>
      <c r="E72" s="26">
        <v>2.4500000000000002</v>
      </c>
      <c r="F72" s="29">
        <v>1250</v>
      </c>
      <c r="G72" s="26">
        <f t="shared" si="2"/>
        <v>3062.5</v>
      </c>
      <c r="H72" s="23">
        <v>30</v>
      </c>
      <c r="I72" s="30">
        <v>40828</v>
      </c>
    </row>
    <row r="73" spans="1:9" ht="12.75" customHeight="1" x14ac:dyDescent="0.2">
      <c r="A73" s="19" t="s">
        <v>56</v>
      </c>
      <c r="B73" s="19" t="s">
        <v>67</v>
      </c>
      <c r="C73" s="23">
        <v>4224</v>
      </c>
      <c r="D73" s="25" t="s">
        <v>68</v>
      </c>
      <c r="E73" s="21">
        <v>3.95</v>
      </c>
      <c r="F73" s="22">
        <v>4500</v>
      </c>
      <c r="G73" s="21">
        <f t="shared" si="2"/>
        <v>17775</v>
      </c>
      <c r="H73" s="23">
        <v>30</v>
      </c>
      <c r="I73" s="24">
        <v>40831</v>
      </c>
    </row>
    <row r="74" spans="1:9" ht="12.75" customHeight="1" x14ac:dyDescent="0.2">
      <c r="A74" s="27" t="s">
        <v>69</v>
      </c>
      <c r="B74" s="19" t="s">
        <v>71</v>
      </c>
      <c r="C74" s="20">
        <v>5454</v>
      </c>
      <c r="D74" s="19" t="s">
        <v>58</v>
      </c>
      <c r="E74" s="21">
        <v>220</v>
      </c>
      <c r="F74" s="22">
        <v>500</v>
      </c>
      <c r="G74" s="21">
        <f t="shared" si="2"/>
        <v>110000</v>
      </c>
      <c r="H74" s="20">
        <v>45</v>
      </c>
      <c r="I74" s="24">
        <v>40831</v>
      </c>
    </row>
    <row r="75" spans="1:9" ht="12.75" customHeight="1" x14ac:dyDescent="0.2">
      <c r="A75" s="19" t="s">
        <v>121</v>
      </c>
      <c r="B75" s="19" t="s">
        <v>124</v>
      </c>
      <c r="C75" s="20">
        <v>7258</v>
      </c>
      <c r="D75" s="19" t="s">
        <v>79</v>
      </c>
      <c r="E75" s="21">
        <v>100.5</v>
      </c>
      <c r="F75" s="22">
        <v>100</v>
      </c>
      <c r="G75" s="21">
        <f t="shared" si="2"/>
        <v>10050</v>
      </c>
      <c r="H75" s="23">
        <v>30</v>
      </c>
      <c r="I75" s="24">
        <v>40831</v>
      </c>
    </row>
    <row r="76" spans="1:9" ht="12.75" customHeight="1" x14ac:dyDescent="0.2">
      <c r="A76" s="19" t="s">
        <v>155</v>
      </c>
      <c r="B76" s="19" t="s">
        <v>156</v>
      </c>
      <c r="C76" s="20">
        <v>8008</v>
      </c>
      <c r="D76" s="85" t="s">
        <v>123</v>
      </c>
      <c r="E76" s="21">
        <v>645</v>
      </c>
      <c r="F76" s="22">
        <v>150</v>
      </c>
      <c r="G76" s="21">
        <f t="shared" si="2"/>
        <v>96750</v>
      </c>
      <c r="H76" s="23">
        <v>30</v>
      </c>
      <c r="I76" s="24">
        <v>40831</v>
      </c>
    </row>
    <row r="77" spans="1:9" ht="12.75" customHeight="1" x14ac:dyDescent="0.2">
      <c r="A77" s="19" t="s">
        <v>56</v>
      </c>
      <c r="B77" s="19" t="s">
        <v>57</v>
      </c>
      <c r="C77" s="20">
        <v>5417</v>
      </c>
      <c r="D77" s="19" t="s">
        <v>58</v>
      </c>
      <c r="E77" s="21">
        <v>255</v>
      </c>
      <c r="F77" s="22">
        <v>500</v>
      </c>
      <c r="G77" s="21">
        <f t="shared" si="2"/>
        <v>127500</v>
      </c>
      <c r="H77" s="23">
        <v>30</v>
      </c>
      <c r="I77" s="24">
        <v>40836</v>
      </c>
    </row>
    <row r="78" spans="1:9" ht="12.75" customHeight="1" x14ac:dyDescent="0.2">
      <c r="A78" s="19" t="s">
        <v>121</v>
      </c>
      <c r="B78" s="19" t="s">
        <v>125</v>
      </c>
      <c r="C78" s="20">
        <v>7258</v>
      </c>
      <c r="D78" s="19" t="s">
        <v>79</v>
      </c>
      <c r="E78" s="21">
        <v>100.5</v>
      </c>
      <c r="F78" s="22">
        <v>95</v>
      </c>
      <c r="G78" s="21">
        <f t="shared" si="2"/>
        <v>9547.5</v>
      </c>
      <c r="H78" s="23">
        <v>30</v>
      </c>
      <c r="I78" s="24">
        <v>40836</v>
      </c>
    </row>
    <row r="79" spans="1:9" ht="12.75" customHeight="1" x14ac:dyDescent="0.2">
      <c r="A79" s="19" t="s">
        <v>56</v>
      </c>
      <c r="B79" s="19" t="s">
        <v>64</v>
      </c>
      <c r="C79" s="20">
        <v>5634</v>
      </c>
      <c r="D79" s="19" t="s">
        <v>65</v>
      </c>
      <c r="E79" s="21">
        <v>185</v>
      </c>
      <c r="F79" s="22">
        <v>150</v>
      </c>
      <c r="G79" s="21">
        <f t="shared" si="2"/>
        <v>27750</v>
      </c>
      <c r="H79" s="23">
        <v>30</v>
      </c>
      <c r="I79" s="24">
        <v>40841</v>
      </c>
    </row>
    <row r="80" spans="1:9" ht="12.75" customHeight="1" x14ac:dyDescent="0.2">
      <c r="A80" s="27" t="s">
        <v>69</v>
      </c>
      <c r="B80" s="19" t="s">
        <v>75</v>
      </c>
      <c r="C80" s="20">
        <v>5275</v>
      </c>
      <c r="D80" s="19" t="s">
        <v>76</v>
      </c>
      <c r="E80" s="21">
        <v>1</v>
      </c>
      <c r="F80" s="22">
        <v>25000</v>
      </c>
      <c r="G80" s="21">
        <f t="shared" si="2"/>
        <v>25000</v>
      </c>
      <c r="H80" s="20">
        <v>45</v>
      </c>
      <c r="I80" s="24">
        <v>40841</v>
      </c>
    </row>
    <row r="81" spans="1:9" ht="12.75" customHeight="1" x14ac:dyDescent="0.2">
      <c r="A81" s="25" t="s">
        <v>86</v>
      </c>
      <c r="B81" s="19" t="s">
        <v>100</v>
      </c>
      <c r="C81" s="23">
        <v>6321</v>
      </c>
      <c r="D81" s="25" t="s">
        <v>99</v>
      </c>
      <c r="E81" s="26">
        <v>2.4500000000000002</v>
      </c>
      <c r="F81" s="29">
        <v>1500</v>
      </c>
      <c r="G81" s="26">
        <f t="shared" si="2"/>
        <v>3675.0000000000005</v>
      </c>
      <c r="H81" s="23">
        <v>30</v>
      </c>
      <c r="I81" s="30">
        <v>40841</v>
      </c>
    </row>
    <row r="82" spans="1:9" ht="12.75" customHeight="1" x14ac:dyDescent="0.2">
      <c r="A82" s="19" t="s">
        <v>86</v>
      </c>
      <c r="B82" s="19" t="s">
        <v>88</v>
      </c>
      <c r="C82" s="20">
        <v>5689</v>
      </c>
      <c r="D82" s="19" t="s">
        <v>65</v>
      </c>
      <c r="E82" s="21">
        <v>175</v>
      </c>
      <c r="F82" s="22">
        <v>155</v>
      </c>
      <c r="G82" s="21">
        <f t="shared" si="2"/>
        <v>27125</v>
      </c>
      <c r="H82" s="23">
        <v>30</v>
      </c>
      <c r="I82" s="24">
        <v>40841</v>
      </c>
    </row>
    <row r="83" spans="1:9" ht="12.75" customHeight="1" x14ac:dyDescent="0.2">
      <c r="A83" s="25" t="s">
        <v>104</v>
      </c>
      <c r="B83" s="19" t="s">
        <v>107</v>
      </c>
      <c r="C83" s="23">
        <v>1122</v>
      </c>
      <c r="D83" s="25" t="s">
        <v>61</v>
      </c>
      <c r="E83" s="26">
        <v>4.25</v>
      </c>
      <c r="F83" s="29">
        <v>17500</v>
      </c>
      <c r="G83" s="26">
        <f t="shared" si="2"/>
        <v>74375</v>
      </c>
      <c r="H83" s="23">
        <v>30</v>
      </c>
      <c r="I83" s="30">
        <v>40841</v>
      </c>
    </row>
    <row r="84" spans="1:9" ht="12.75" customHeight="1" x14ac:dyDescent="0.2">
      <c r="A84" s="19" t="s">
        <v>155</v>
      </c>
      <c r="B84" s="19" t="s">
        <v>159</v>
      </c>
      <c r="C84" s="20">
        <v>5677</v>
      </c>
      <c r="D84" s="19" t="s">
        <v>65</v>
      </c>
      <c r="E84" s="21">
        <v>195</v>
      </c>
      <c r="F84" s="22">
        <v>130</v>
      </c>
      <c r="G84" s="21">
        <f t="shared" si="2"/>
        <v>25350</v>
      </c>
      <c r="H84" s="23">
        <v>30</v>
      </c>
      <c r="I84" s="24">
        <v>40844</v>
      </c>
    </row>
    <row r="85" spans="1:9" ht="12.75" customHeight="1" x14ac:dyDescent="0.2">
      <c r="A85" s="19" t="s">
        <v>155</v>
      </c>
      <c r="B85" s="19" t="s">
        <v>157</v>
      </c>
      <c r="C85" s="20">
        <v>8008</v>
      </c>
      <c r="D85" s="19" t="s">
        <v>123</v>
      </c>
      <c r="E85" s="21">
        <v>645</v>
      </c>
      <c r="F85" s="22">
        <v>120</v>
      </c>
      <c r="G85" s="21">
        <f t="shared" si="2"/>
        <v>77400</v>
      </c>
      <c r="H85" s="23">
        <v>30</v>
      </c>
      <c r="I85" s="24">
        <v>40844</v>
      </c>
    </row>
    <row r="86" spans="1:9" ht="12.75" customHeight="1" x14ac:dyDescent="0.2">
      <c r="A86" s="19" t="s">
        <v>142</v>
      </c>
      <c r="B86" s="19" t="s">
        <v>153</v>
      </c>
      <c r="C86" s="23">
        <v>6489</v>
      </c>
      <c r="D86" s="25" t="s">
        <v>99</v>
      </c>
      <c r="E86" s="21">
        <v>3</v>
      </c>
      <c r="F86" s="22">
        <v>1050</v>
      </c>
      <c r="G86" s="21">
        <f t="shared" si="2"/>
        <v>3150</v>
      </c>
      <c r="H86" s="23">
        <v>25</v>
      </c>
      <c r="I86" s="24">
        <v>40845</v>
      </c>
    </row>
    <row r="87" spans="1:9" ht="12.75" customHeight="1" x14ac:dyDescent="0.2">
      <c r="A87" s="19" t="s">
        <v>56</v>
      </c>
      <c r="B87" s="19" t="s">
        <v>66</v>
      </c>
      <c r="C87" s="20">
        <v>5634</v>
      </c>
      <c r="D87" s="19" t="s">
        <v>65</v>
      </c>
      <c r="E87" s="21">
        <v>185</v>
      </c>
      <c r="F87" s="22">
        <v>140</v>
      </c>
      <c r="G87" s="21">
        <f t="shared" si="2"/>
        <v>25900</v>
      </c>
      <c r="H87" s="23">
        <v>30</v>
      </c>
      <c r="I87" s="24">
        <v>40845</v>
      </c>
    </row>
    <row r="88" spans="1:9" ht="12.75" customHeight="1" x14ac:dyDescent="0.2">
      <c r="A88" s="19" t="s">
        <v>121</v>
      </c>
      <c r="B88" s="19" t="s">
        <v>130</v>
      </c>
      <c r="C88" s="20">
        <v>9977</v>
      </c>
      <c r="D88" s="19" t="s">
        <v>131</v>
      </c>
      <c r="E88" s="21">
        <v>1</v>
      </c>
      <c r="F88" s="22">
        <v>525</v>
      </c>
      <c r="G88" s="21">
        <f t="shared" si="2"/>
        <v>525</v>
      </c>
      <c r="H88" s="23">
        <v>30</v>
      </c>
      <c r="I88" s="24">
        <v>40848</v>
      </c>
    </row>
    <row r="89" spans="1:9" ht="12.75" customHeight="1" x14ac:dyDescent="0.2">
      <c r="A89" s="19" t="s">
        <v>121</v>
      </c>
      <c r="B89" s="19" t="s">
        <v>133</v>
      </c>
      <c r="C89" s="20">
        <v>9955</v>
      </c>
      <c r="D89" s="19" t="s">
        <v>134</v>
      </c>
      <c r="E89" s="21">
        <v>0.55000000000000004</v>
      </c>
      <c r="F89" s="22">
        <v>150</v>
      </c>
      <c r="G89" s="21">
        <f t="shared" si="2"/>
        <v>82.5</v>
      </c>
      <c r="H89" s="23">
        <v>30</v>
      </c>
      <c r="I89" s="24">
        <v>40848</v>
      </c>
    </row>
    <row r="90" spans="1:9" ht="12.75" customHeight="1" x14ac:dyDescent="0.2">
      <c r="A90" s="19" t="s">
        <v>86</v>
      </c>
      <c r="B90" s="19" t="s">
        <v>89</v>
      </c>
      <c r="C90" s="20">
        <v>5689</v>
      </c>
      <c r="D90" s="19" t="s">
        <v>65</v>
      </c>
      <c r="E90" s="21">
        <v>175</v>
      </c>
      <c r="F90" s="22">
        <v>150</v>
      </c>
      <c r="G90" s="21">
        <f t="shared" si="2"/>
        <v>26250</v>
      </c>
      <c r="H90" s="23">
        <v>30</v>
      </c>
      <c r="I90" s="24">
        <v>40848</v>
      </c>
    </row>
    <row r="91" spans="1:9" ht="12.75" customHeight="1" x14ac:dyDescent="0.2">
      <c r="A91" s="19" t="s">
        <v>86</v>
      </c>
      <c r="B91" s="19" t="s">
        <v>94</v>
      </c>
      <c r="C91" s="20">
        <v>7268</v>
      </c>
      <c r="D91" s="19" t="s">
        <v>79</v>
      </c>
      <c r="E91" s="21">
        <v>95</v>
      </c>
      <c r="F91" s="22">
        <v>110</v>
      </c>
      <c r="G91" s="21">
        <f t="shared" si="2"/>
        <v>10450</v>
      </c>
      <c r="H91" s="23">
        <v>30</v>
      </c>
      <c r="I91" s="24">
        <v>40848</v>
      </c>
    </row>
    <row r="92" spans="1:9" ht="12.75" customHeight="1" x14ac:dyDescent="0.2">
      <c r="A92" s="19" t="s">
        <v>155</v>
      </c>
      <c r="B92" s="19" t="s">
        <v>160</v>
      </c>
      <c r="C92" s="20">
        <v>5677</v>
      </c>
      <c r="D92" s="19" t="s">
        <v>65</v>
      </c>
      <c r="E92" s="21">
        <v>195</v>
      </c>
      <c r="F92" s="22">
        <v>120</v>
      </c>
      <c r="G92" s="21">
        <f t="shared" si="2"/>
        <v>23400</v>
      </c>
      <c r="H92" s="23">
        <v>30</v>
      </c>
      <c r="I92" s="24">
        <v>40849</v>
      </c>
    </row>
    <row r="93" spans="1:9" ht="12.75" customHeight="1" x14ac:dyDescent="0.2">
      <c r="A93" s="19" t="s">
        <v>121</v>
      </c>
      <c r="B93" s="19" t="s">
        <v>132</v>
      </c>
      <c r="C93" s="20">
        <v>9967</v>
      </c>
      <c r="D93" s="48" t="s">
        <v>120</v>
      </c>
      <c r="E93" s="21">
        <v>0.85</v>
      </c>
      <c r="F93" s="22">
        <v>550</v>
      </c>
      <c r="G93" s="21">
        <f t="shared" si="2"/>
        <v>467.5</v>
      </c>
      <c r="H93" s="23">
        <v>30</v>
      </c>
      <c r="I93" s="24">
        <v>40852</v>
      </c>
    </row>
    <row r="94" spans="1:9" ht="12.75" customHeight="1" x14ac:dyDescent="0.2">
      <c r="A94" s="19" t="s">
        <v>86</v>
      </c>
      <c r="B94" s="19" t="s">
        <v>95</v>
      </c>
      <c r="C94" s="20">
        <v>7268</v>
      </c>
      <c r="D94" s="19" t="s">
        <v>79</v>
      </c>
      <c r="E94" s="21">
        <v>95</v>
      </c>
      <c r="F94" s="22">
        <v>105</v>
      </c>
      <c r="G94" s="21">
        <f t="shared" si="2"/>
        <v>9975</v>
      </c>
      <c r="H94" s="23">
        <v>30</v>
      </c>
      <c r="I94" s="24">
        <v>40852</v>
      </c>
    </row>
    <row r="95" spans="1:9" ht="12.75" customHeight="1" x14ac:dyDescent="0.2">
      <c r="A95" s="19" t="s">
        <v>86</v>
      </c>
      <c r="B95" s="19" t="s">
        <v>87</v>
      </c>
      <c r="C95" s="20">
        <v>5689</v>
      </c>
      <c r="D95" s="19" t="s">
        <v>65</v>
      </c>
      <c r="E95" s="21">
        <v>175</v>
      </c>
      <c r="F95" s="22">
        <v>175</v>
      </c>
      <c r="G95" s="21">
        <f t="shared" si="2"/>
        <v>30625</v>
      </c>
      <c r="H95" s="23">
        <v>30</v>
      </c>
      <c r="I95" s="24">
        <v>40852</v>
      </c>
    </row>
    <row r="96" spans="1:9" ht="12.75" customHeight="1" x14ac:dyDescent="0.2">
      <c r="A96" s="19" t="s">
        <v>155</v>
      </c>
      <c r="B96" s="19" t="s">
        <v>161</v>
      </c>
      <c r="C96" s="20">
        <v>5677</v>
      </c>
      <c r="D96" s="19" t="s">
        <v>65</v>
      </c>
      <c r="E96" s="21">
        <v>195</v>
      </c>
      <c r="F96" s="22">
        <v>110</v>
      </c>
      <c r="G96" s="21">
        <f t="shared" si="2"/>
        <v>21450</v>
      </c>
      <c r="H96" s="23">
        <v>30</v>
      </c>
      <c r="I96" s="24">
        <v>40852</v>
      </c>
    </row>
    <row r="97" spans="1:9" ht="12.75" customHeight="1" x14ac:dyDescent="0.2">
      <c r="A97" s="19" t="s">
        <v>121</v>
      </c>
      <c r="B97" s="19" t="s">
        <v>135</v>
      </c>
      <c r="C97" s="20">
        <v>9955</v>
      </c>
      <c r="D97" s="19" t="s">
        <v>134</v>
      </c>
      <c r="E97" s="21">
        <v>0.55000000000000004</v>
      </c>
      <c r="F97" s="22">
        <v>125</v>
      </c>
      <c r="G97" s="21">
        <f t="shared" si="2"/>
        <v>68.75</v>
      </c>
      <c r="H97" s="23">
        <v>30</v>
      </c>
      <c r="I97" s="24">
        <v>40852</v>
      </c>
    </row>
    <row r="98" spans="1:9" ht="12.75" customHeight="1" x14ac:dyDescent="0.2"/>
    <row r="99" spans="1:9" ht="12.75" customHeight="1" x14ac:dyDescent="0.2"/>
    <row r="100" spans="1:9" ht="12.75" customHeight="1" x14ac:dyDescent="0.2"/>
    <row r="101" spans="1:9" ht="12.75" customHeight="1" x14ac:dyDescent="0.2"/>
    <row r="102" spans="1:9" ht="12.75" customHeight="1" x14ac:dyDescent="0.2"/>
    <row r="103" spans="1:9" ht="12.75" customHeight="1" x14ac:dyDescent="0.2"/>
    <row r="104" spans="1:9" ht="12.75" customHeight="1" x14ac:dyDescent="0.2"/>
    <row r="105" spans="1:9" ht="12.75" customHeight="1" x14ac:dyDescent="0.2"/>
    <row r="106" spans="1:9" ht="12.75" customHeight="1" x14ac:dyDescent="0.2"/>
    <row r="107" spans="1:9" ht="12.75" customHeight="1" x14ac:dyDescent="0.2"/>
    <row r="108" spans="1:9" ht="12.75" customHeight="1" x14ac:dyDescent="0.2"/>
    <row r="109" spans="1:9" ht="12.75" customHeight="1" x14ac:dyDescent="0.2"/>
    <row r="110" spans="1:9" ht="12.75" customHeight="1" x14ac:dyDescent="0.2"/>
    <row r="111" spans="1:9" ht="12.75" customHeight="1" x14ac:dyDescent="0.2"/>
    <row r="112" spans="1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I3" xr:uid="{00000000-0001-0000-0900-000000000000}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selection activeCell="L25" sqref="L25"/>
    </sheetView>
  </sheetViews>
  <sheetFormatPr defaultColWidth="12.5703125" defaultRowHeight="15" customHeight="1" x14ac:dyDescent="0.2"/>
  <cols>
    <col min="1" max="2" width="8.85546875" customWidth="1"/>
    <col min="3" max="3" width="11.85546875" customWidth="1"/>
    <col min="4" max="4" width="17" customWidth="1"/>
    <col min="5" max="5" width="8.85546875" customWidth="1"/>
    <col min="6" max="6" width="10.7109375" customWidth="1"/>
    <col min="7" max="7" width="8.85546875" customWidth="1"/>
    <col min="8" max="8" width="12" customWidth="1"/>
    <col min="9" max="9" width="8.85546875" customWidth="1"/>
    <col min="10" max="10" width="15.140625" customWidth="1"/>
    <col min="11" max="11" width="17" customWidth="1"/>
    <col min="12" max="12" width="8" customWidth="1"/>
    <col min="13" max="13" width="11.7109375" customWidth="1"/>
    <col min="14" max="14" width="15.140625" customWidth="1"/>
    <col min="15" max="15" width="15" bestFit="1" customWidth="1"/>
    <col min="16" max="17" width="9.7109375" bestFit="1" customWidth="1"/>
    <col min="18" max="18" width="10.5703125" bestFit="1" customWidth="1"/>
    <col min="19" max="19" width="16.5703125" bestFit="1" customWidth="1"/>
    <col min="20" max="20" width="21.42578125" bestFit="1" customWidth="1"/>
    <col min="21" max="21" width="18.7109375" bestFit="1" customWidth="1"/>
    <col min="22" max="26" width="8.85546875" customWidth="1"/>
  </cols>
  <sheetData>
    <row r="1" spans="1:26" ht="12.75" customHeight="1" x14ac:dyDescent="0.2">
      <c r="A1" s="1" t="s">
        <v>242</v>
      </c>
      <c r="B1" s="2"/>
      <c r="C1" s="2"/>
      <c r="D1" s="27"/>
      <c r="E1" s="2"/>
      <c r="F1" s="2"/>
      <c r="G1" s="2"/>
      <c r="H1" s="58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7"/>
      <c r="E2" s="2"/>
      <c r="F2" s="2"/>
      <c r="G2" s="2"/>
      <c r="H2" s="5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8" t="s">
        <v>243</v>
      </c>
      <c r="B3" s="18" t="s">
        <v>244</v>
      </c>
      <c r="C3" s="18" t="s">
        <v>245</v>
      </c>
      <c r="D3" s="11" t="s">
        <v>246</v>
      </c>
      <c r="E3" s="18" t="s">
        <v>247</v>
      </c>
      <c r="F3" s="18" t="s">
        <v>248</v>
      </c>
      <c r="G3" s="18" t="s">
        <v>249</v>
      </c>
      <c r="H3" s="59" t="s">
        <v>250</v>
      </c>
      <c r="I3" s="2"/>
      <c r="J3" s="62" t="s">
        <v>251</v>
      </c>
      <c r="K3" s="62" t="s">
        <v>249</v>
      </c>
      <c r="L3" s="63"/>
      <c r="M3" s="64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>
        <v>10001</v>
      </c>
      <c r="B4" s="2" t="s">
        <v>252</v>
      </c>
      <c r="C4" s="2" t="s">
        <v>253</v>
      </c>
      <c r="D4" s="27">
        <v>93816545</v>
      </c>
      <c r="E4" s="2" t="s">
        <v>254</v>
      </c>
      <c r="F4" s="60">
        <v>20.190000000000001</v>
      </c>
      <c r="G4" s="2" t="s">
        <v>255</v>
      </c>
      <c r="H4" s="58">
        <v>0.92986111111111114</v>
      </c>
      <c r="I4" s="2"/>
      <c r="J4" s="62" t="s">
        <v>244</v>
      </c>
      <c r="K4" s="65" t="s">
        <v>256</v>
      </c>
      <c r="L4" s="66" t="s">
        <v>255</v>
      </c>
      <c r="M4" s="67" t="s">
        <v>257</v>
      </c>
      <c r="O4" s="62" t="s">
        <v>264</v>
      </c>
      <c r="P4" s="62" t="s">
        <v>249</v>
      </c>
      <c r="Q4" s="63"/>
      <c r="R4" s="64"/>
      <c r="V4" s="2"/>
      <c r="W4" s="2"/>
      <c r="X4" s="2"/>
      <c r="Y4" s="2"/>
      <c r="Z4" s="2"/>
    </row>
    <row r="5" spans="1:26" ht="12.75" customHeight="1" x14ac:dyDescent="0.2">
      <c r="A5" s="2">
        <v>10002</v>
      </c>
      <c r="B5" s="2" t="s">
        <v>258</v>
      </c>
      <c r="C5" s="2" t="s">
        <v>259</v>
      </c>
      <c r="D5" s="27">
        <v>74083490</v>
      </c>
      <c r="E5" s="2" t="s">
        <v>254</v>
      </c>
      <c r="F5" s="60">
        <v>17.850000000000001</v>
      </c>
      <c r="G5" s="2" t="s">
        <v>255</v>
      </c>
      <c r="H5" s="58">
        <v>0.56041666666666667</v>
      </c>
      <c r="I5" s="2"/>
      <c r="J5" s="65" t="s">
        <v>252</v>
      </c>
      <c r="K5" s="68">
        <v>3364.34</v>
      </c>
      <c r="L5" s="69">
        <v>806.1</v>
      </c>
      <c r="M5" s="70">
        <v>4170.4400000000005</v>
      </c>
      <c r="O5" s="62" t="s">
        <v>244</v>
      </c>
      <c r="P5" s="65" t="s">
        <v>256</v>
      </c>
      <c r="Q5" s="66" t="s">
        <v>255</v>
      </c>
      <c r="R5" s="67" t="s">
        <v>257</v>
      </c>
      <c r="V5" s="2"/>
      <c r="W5" s="2"/>
      <c r="X5" s="2"/>
      <c r="Y5" s="2"/>
      <c r="Z5" s="2"/>
    </row>
    <row r="6" spans="1:26" ht="12.75" customHeight="1" x14ac:dyDescent="0.2">
      <c r="A6" s="2">
        <v>10003</v>
      </c>
      <c r="B6" s="2" t="s">
        <v>260</v>
      </c>
      <c r="C6" s="2" t="s">
        <v>259</v>
      </c>
      <c r="D6" s="27">
        <v>64942368</v>
      </c>
      <c r="E6" s="2" t="s">
        <v>254</v>
      </c>
      <c r="F6" s="60">
        <v>23.98</v>
      </c>
      <c r="G6" s="2" t="s">
        <v>255</v>
      </c>
      <c r="H6" s="58">
        <v>0.6020833333333333</v>
      </c>
      <c r="I6" s="2"/>
      <c r="J6" s="71" t="s">
        <v>260</v>
      </c>
      <c r="K6" s="72">
        <v>2009.2700000000002</v>
      </c>
      <c r="L6" s="73">
        <v>839.97</v>
      </c>
      <c r="M6" s="74">
        <v>2849.2400000000002</v>
      </c>
      <c r="O6" s="65" t="s">
        <v>252</v>
      </c>
      <c r="P6" s="68">
        <v>56</v>
      </c>
      <c r="Q6" s="69">
        <v>42</v>
      </c>
      <c r="R6" s="70">
        <v>98</v>
      </c>
      <c r="V6" s="2"/>
      <c r="W6" s="2"/>
      <c r="X6" s="2"/>
      <c r="Y6" s="2"/>
      <c r="Z6" s="2"/>
    </row>
    <row r="7" spans="1:26" ht="12.75" customHeight="1" x14ac:dyDescent="0.2">
      <c r="A7" s="2">
        <v>10004</v>
      </c>
      <c r="B7" s="2" t="s">
        <v>258</v>
      </c>
      <c r="C7" s="2" t="s">
        <v>253</v>
      </c>
      <c r="D7" s="27">
        <v>70560957</v>
      </c>
      <c r="E7" s="2" t="s">
        <v>261</v>
      </c>
      <c r="F7" s="60">
        <v>23.51</v>
      </c>
      <c r="G7" s="2" t="s">
        <v>256</v>
      </c>
      <c r="H7" s="58">
        <v>0.65138888888888891</v>
      </c>
      <c r="I7" s="2"/>
      <c r="J7" s="71" t="s">
        <v>262</v>
      </c>
      <c r="K7" s="72">
        <v>3683.2599999999989</v>
      </c>
      <c r="L7" s="73">
        <v>738.85000000000014</v>
      </c>
      <c r="M7" s="74">
        <v>4422.1099999999988</v>
      </c>
      <c r="O7" s="71" t="s">
        <v>260</v>
      </c>
      <c r="P7" s="72">
        <v>43</v>
      </c>
      <c r="Q7" s="73">
        <v>42</v>
      </c>
      <c r="R7" s="74">
        <v>85</v>
      </c>
      <c r="V7" s="2"/>
      <c r="W7" s="2"/>
      <c r="X7" s="2"/>
      <c r="Y7" s="2"/>
      <c r="Z7" s="2"/>
    </row>
    <row r="8" spans="1:26" ht="12.75" customHeight="1" x14ac:dyDescent="0.2">
      <c r="A8" s="2">
        <v>10005</v>
      </c>
      <c r="B8" s="2" t="s">
        <v>262</v>
      </c>
      <c r="C8" s="2" t="s">
        <v>259</v>
      </c>
      <c r="D8" s="27">
        <v>35208817</v>
      </c>
      <c r="E8" s="2" t="s">
        <v>254</v>
      </c>
      <c r="F8" s="60">
        <v>15.33</v>
      </c>
      <c r="G8" s="2" t="s">
        <v>256</v>
      </c>
      <c r="H8" s="58">
        <v>0.63958333333333328</v>
      </c>
      <c r="I8" s="2"/>
      <c r="J8" s="71" t="s">
        <v>258</v>
      </c>
      <c r="K8" s="72">
        <v>5615.4000000000033</v>
      </c>
      <c r="L8" s="73">
        <v>1797.2299999999998</v>
      </c>
      <c r="M8" s="74">
        <v>7412.6300000000028</v>
      </c>
      <c r="O8" s="71" t="s">
        <v>262</v>
      </c>
      <c r="P8" s="72">
        <v>62</v>
      </c>
      <c r="Q8" s="73">
        <v>37</v>
      </c>
      <c r="R8" s="74">
        <v>99</v>
      </c>
      <c r="V8" s="2"/>
      <c r="W8" s="2"/>
      <c r="X8" s="2"/>
      <c r="Y8" s="2"/>
      <c r="Z8" s="2"/>
    </row>
    <row r="9" spans="1:26" ht="12.75" customHeight="1" x14ac:dyDescent="0.2">
      <c r="A9" s="2">
        <v>10006</v>
      </c>
      <c r="B9" s="2" t="s">
        <v>258</v>
      </c>
      <c r="C9" s="2" t="s">
        <v>253</v>
      </c>
      <c r="D9" s="27">
        <v>20978903</v>
      </c>
      <c r="E9" s="2" t="s">
        <v>261</v>
      </c>
      <c r="F9" s="60">
        <v>17.3</v>
      </c>
      <c r="G9" s="2" t="s">
        <v>255</v>
      </c>
      <c r="H9" s="58">
        <v>0.5493055555555556</v>
      </c>
      <c r="I9" s="2"/>
      <c r="J9" s="75" t="s">
        <v>257</v>
      </c>
      <c r="K9" s="76">
        <v>14672.270000000002</v>
      </c>
      <c r="L9" s="77">
        <v>4182.1499999999996</v>
      </c>
      <c r="M9" s="78">
        <v>18854.420000000002</v>
      </c>
      <c r="O9" s="71" t="s">
        <v>258</v>
      </c>
      <c r="P9" s="72">
        <v>100</v>
      </c>
      <c r="Q9" s="73">
        <v>90</v>
      </c>
      <c r="R9" s="74">
        <v>190</v>
      </c>
      <c r="V9" s="2"/>
      <c r="W9" s="2"/>
      <c r="X9" s="2"/>
      <c r="Y9" s="2"/>
      <c r="Z9" s="2"/>
    </row>
    <row r="10" spans="1:26" ht="12.75" customHeight="1" x14ac:dyDescent="0.2">
      <c r="A10" s="2">
        <v>10007</v>
      </c>
      <c r="B10" s="2" t="s">
        <v>252</v>
      </c>
      <c r="C10" s="2" t="s">
        <v>259</v>
      </c>
      <c r="D10" s="27">
        <v>80103311</v>
      </c>
      <c r="E10" s="2" t="s">
        <v>254</v>
      </c>
      <c r="F10" s="60">
        <v>177.72</v>
      </c>
      <c r="G10" s="2" t="s">
        <v>256</v>
      </c>
      <c r="H10" s="58">
        <v>0.9159722222222223</v>
      </c>
      <c r="I10" s="2"/>
      <c r="O10" s="75" t="s">
        <v>257</v>
      </c>
      <c r="P10" s="76">
        <v>261</v>
      </c>
      <c r="Q10" s="77">
        <v>211</v>
      </c>
      <c r="R10" s="78">
        <v>472</v>
      </c>
      <c r="V10" s="2"/>
      <c r="W10" s="2"/>
      <c r="X10" s="2"/>
      <c r="Y10" s="2"/>
      <c r="Z10" s="2"/>
    </row>
    <row r="11" spans="1:26" ht="12.75" customHeight="1" x14ac:dyDescent="0.2">
      <c r="A11" s="2">
        <v>10008</v>
      </c>
      <c r="B11" s="2" t="s">
        <v>258</v>
      </c>
      <c r="C11" s="2" t="s">
        <v>259</v>
      </c>
      <c r="D11" s="27">
        <v>14132683</v>
      </c>
      <c r="E11" s="2" t="s">
        <v>254</v>
      </c>
      <c r="F11" s="60">
        <v>21.76</v>
      </c>
      <c r="G11" s="2" t="s">
        <v>256</v>
      </c>
      <c r="H11" s="58">
        <v>0.16944444444444443</v>
      </c>
      <c r="I11" s="2"/>
      <c r="M11" s="2"/>
      <c r="N11" s="2"/>
      <c r="V11" s="2"/>
      <c r="W11" s="2"/>
      <c r="X11" s="2"/>
      <c r="Y11" s="2"/>
      <c r="Z11" s="2"/>
    </row>
    <row r="12" spans="1:26" ht="12.75" customHeight="1" x14ac:dyDescent="0.2">
      <c r="A12" s="2">
        <v>10009</v>
      </c>
      <c r="B12" s="2" t="s">
        <v>258</v>
      </c>
      <c r="C12" s="2" t="s">
        <v>253</v>
      </c>
      <c r="D12" s="27">
        <v>40128225</v>
      </c>
      <c r="E12" s="2" t="s">
        <v>254</v>
      </c>
      <c r="F12" s="60">
        <v>15.92</v>
      </c>
      <c r="G12" s="2" t="s">
        <v>255</v>
      </c>
      <c r="H12" s="58">
        <v>0.81597222222222221</v>
      </c>
      <c r="I12" s="2"/>
      <c r="M12" s="2"/>
      <c r="N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>
        <v>10010</v>
      </c>
      <c r="B13" s="2" t="s">
        <v>262</v>
      </c>
      <c r="C13" s="2" t="s">
        <v>253</v>
      </c>
      <c r="D13" s="27">
        <v>49073721</v>
      </c>
      <c r="E13" s="2" t="s">
        <v>254</v>
      </c>
      <c r="F13" s="60">
        <v>23.39</v>
      </c>
      <c r="G13" s="2" t="s">
        <v>255</v>
      </c>
      <c r="H13" s="58">
        <v>0.55972222222222223</v>
      </c>
      <c r="I13" s="2"/>
      <c r="M13" s="2"/>
      <c r="N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>
        <v>10011</v>
      </c>
      <c r="B14" s="2" t="s">
        <v>262</v>
      </c>
      <c r="C14" s="2" t="s">
        <v>253</v>
      </c>
      <c r="D14" s="27">
        <v>57398827</v>
      </c>
      <c r="E14" s="2" t="s">
        <v>261</v>
      </c>
      <c r="F14" s="60">
        <v>24.45</v>
      </c>
      <c r="G14" s="2" t="s">
        <v>256</v>
      </c>
      <c r="H14" s="58">
        <v>0.59513888888888888</v>
      </c>
      <c r="I14" s="2"/>
      <c r="M14" s="2"/>
      <c r="N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>
        <v>10012</v>
      </c>
      <c r="B15" s="2" t="s">
        <v>252</v>
      </c>
      <c r="C15" s="2" t="s">
        <v>259</v>
      </c>
      <c r="D15" s="27">
        <v>34400661</v>
      </c>
      <c r="E15" s="2" t="s">
        <v>254</v>
      </c>
      <c r="F15" s="60">
        <v>20.39</v>
      </c>
      <c r="G15" s="2" t="s">
        <v>256</v>
      </c>
      <c r="H15" s="58">
        <v>4.2361111111111106E-2</v>
      </c>
      <c r="I15" s="2"/>
      <c r="M15" s="2"/>
      <c r="N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>
        <v>10013</v>
      </c>
      <c r="B16" s="2" t="s">
        <v>260</v>
      </c>
      <c r="C16" s="2" t="s">
        <v>253</v>
      </c>
      <c r="D16" s="27">
        <v>54242587</v>
      </c>
      <c r="E16" s="2" t="s">
        <v>254</v>
      </c>
      <c r="F16" s="60">
        <v>19.54</v>
      </c>
      <c r="G16" s="2" t="s">
        <v>255</v>
      </c>
      <c r="H16" s="58">
        <v>0.41944444444444445</v>
      </c>
      <c r="I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>
        <v>10014</v>
      </c>
      <c r="B17" s="2" t="s">
        <v>252</v>
      </c>
      <c r="C17" s="2" t="s">
        <v>259</v>
      </c>
      <c r="D17" s="27">
        <v>62597750</v>
      </c>
      <c r="E17" s="2" t="s">
        <v>254</v>
      </c>
      <c r="F17" s="60">
        <v>151.66999999999999</v>
      </c>
      <c r="G17" s="2" t="s">
        <v>256</v>
      </c>
      <c r="H17" s="58">
        <v>0.38124999999999998</v>
      </c>
      <c r="I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>
        <v>10015</v>
      </c>
      <c r="B18" s="2" t="s">
        <v>258</v>
      </c>
      <c r="C18" s="2" t="s">
        <v>259</v>
      </c>
      <c r="D18" s="27">
        <v>51555882</v>
      </c>
      <c r="E18" s="2" t="s">
        <v>254</v>
      </c>
      <c r="F18" s="60">
        <v>21.01</v>
      </c>
      <c r="G18" s="2" t="s">
        <v>255</v>
      </c>
      <c r="H18" s="58">
        <v>0.21180555555555555</v>
      </c>
      <c r="I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>
        <v>10016</v>
      </c>
      <c r="B19" s="2" t="s">
        <v>258</v>
      </c>
      <c r="C19" s="2" t="s">
        <v>253</v>
      </c>
      <c r="D19" s="27">
        <v>54332964</v>
      </c>
      <c r="E19" s="2" t="s">
        <v>254</v>
      </c>
      <c r="F19" s="60">
        <v>22.91</v>
      </c>
      <c r="G19" s="2" t="s">
        <v>255</v>
      </c>
      <c r="H19" s="58">
        <v>0.8534722222222223</v>
      </c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>
        <v>10017</v>
      </c>
      <c r="B20" s="2" t="s">
        <v>258</v>
      </c>
      <c r="C20" s="2" t="s">
        <v>259</v>
      </c>
      <c r="D20" s="27">
        <v>26623353</v>
      </c>
      <c r="E20" s="2" t="s">
        <v>261</v>
      </c>
      <c r="F20" s="60">
        <v>19.510000000000002</v>
      </c>
      <c r="G20" s="2" t="s">
        <v>256</v>
      </c>
      <c r="H20" s="58">
        <v>0.62708333333333333</v>
      </c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>
        <v>10018</v>
      </c>
      <c r="B21" s="2" t="s">
        <v>258</v>
      </c>
      <c r="C21" s="2" t="s">
        <v>253</v>
      </c>
      <c r="D21" s="27">
        <v>78594431</v>
      </c>
      <c r="E21" s="2" t="s">
        <v>254</v>
      </c>
      <c r="F21" s="60">
        <v>20.16</v>
      </c>
      <c r="G21" s="2" t="s">
        <v>256</v>
      </c>
      <c r="H21" s="58">
        <v>0.78749999999999998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>
        <v>10019</v>
      </c>
      <c r="B22" s="2" t="s">
        <v>258</v>
      </c>
      <c r="C22" s="2" t="s">
        <v>259</v>
      </c>
      <c r="D22" s="27">
        <v>89385348</v>
      </c>
      <c r="E22" s="2" t="s">
        <v>254</v>
      </c>
      <c r="F22" s="60">
        <v>17.53</v>
      </c>
      <c r="G22" s="2" t="s">
        <v>255</v>
      </c>
      <c r="H22" s="58">
        <v>0.83333333333333337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>
        <v>10020</v>
      </c>
      <c r="B23" s="2" t="s">
        <v>258</v>
      </c>
      <c r="C23" s="2" t="s">
        <v>259</v>
      </c>
      <c r="D23" s="27">
        <v>69868417</v>
      </c>
      <c r="E23" s="2" t="s">
        <v>254</v>
      </c>
      <c r="F23" s="60">
        <v>17.739999999999998</v>
      </c>
      <c r="G23" s="2" t="s">
        <v>255</v>
      </c>
      <c r="H23" s="58">
        <v>0.52569444444444446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>
        <v>10021</v>
      </c>
      <c r="B24" s="2" t="s">
        <v>260</v>
      </c>
      <c r="C24" s="2" t="s">
        <v>253</v>
      </c>
      <c r="D24" s="27">
        <v>59660276</v>
      </c>
      <c r="E24" s="2" t="s">
        <v>261</v>
      </c>
      <c r="F24" s="60">
        <v>17.16</v>
      </c>
      <c r="G24" s="2" t="s">
        <v>256</v>
      </c>
      <c r="H24" s="58">
        <v>0.21180555555555555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>
        <v>10022</v>
      </c>
      <c r="B25" s="2" t="s">
        <v>258</v>
      </c>
      <c r="C25" s="2" t="s">
        <v>259</v>
      </c>
      <c r="D25" s="27">
        <v>25456590</v>
      </c>
      <c r="E25" s="2" t="s">
        <v>254</v>
      </c>
      <c r="F25" s="60">
        <v>205.58</v>
      </c>
      <c r="G25" s="2" t="s">
        <v>256</v>
      </c>
      <c r="H25" s="58">
        <v>0.86250000000000004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>
        <v>10023</v>
      </c>
      <c r="B26" s="2" t="s">
        <v>262</v>
      </c>
      <c r="C26" s="2" t="s">
        <v>259</v>
      </c>
      <c r="D26" s="27">
        <v>93283893</v>
      </c>
      <c r="E26" s="2" t="s">
        <v>261</v>
      </c>
      <c r="F26" s="60">
        <v>18.12</v>
      </c>
      <c r="G26" s="2" t="s">
        <v>256</v>
      </c>
      <c r="H26" s="58">
        <v>0.42499999999999999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>
        <v>10024</v>
      </c>
      <c r="B27" s="2" t="s">
        <v>258</v>
      </c>
      <c r="C27" s="2" t="s">
        <v>259</v>
      </c>
      <c r="D27" s="27">
        <v>45991123</v>
      </c>
      <c r="E27" s="2" t="s">
        <v>254</v>
      </c>
      <c r="F27" s="60">
        <v>20.04</v>
      </c>
      <c r="G27" s="2" t="s">
        <v>255</v>
      </c>
      <c r="H27" s="58">
        <v>0.68541666666666667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>
        <v>10025</v>
      </c>
      <c r="B28" s="2" t="s">
        <v>258</v>
      </c>
      <c r="C28" s="2" t="s">
        <v>253</v>
      </c>
      <c r="D28" s="27">
        <v>79121745</v>
      </c>
      <c r="E28" s="2" t="s">
        <v>261</v>
      </c>
      <c r="F28" s="60">
        <v>23.21</v>
      </c>
      <c r="G28" s="2" t="s">
        <v>255</v>
      </c>
      <c r="H28" s="58">
        <v>0.84861111111111109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>
        <v>10026</v>
      </c>
      <c r="B29" s="2" t="s">
        <v>258</v>
      </c>
      <c r="C29" s="2" t="s">
        <v>259</v>
      </c>
      <c r="D29" s="27">
        <v>80685117</v>
      </c>
      <c r="E29" s="2" t="s">
        <v>261</v>
      </c>
      <c r="F29" s="60">
        <v>22.79</v>
      </c>
      <c r="G29" s="2" t="s">
        <v>255</v>
      </c>
      <c r="H29" s="58">
        <v>0.83194444444444438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>
        <v>10027</v>
      </c>
      <c r="B30" s="2" t="s">
        <v>258</v>
      </c>
      <c r="C30" s="2" t="s">
        <v>259</v>
      </c>
      <c r="D30" s="27">
        <v>56686474</v>
      </c>
      <c r="E30" s="2" t="s">
        <v>254</v>
      </c>
      <c r="F30" s="60">
        <v>16.91</v>
      </c>
      <c r="G30" s="2" t="s">
        <v>255</v>
      </c>
      <c r="H30" s="58">
        <v>0.8222222222222223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>
        <v>10028</v>
      </c>
      <c r="B31" s="2" t="s">
        <v>262</v>
      </c>
      <c r="C31" s="2" t="s">
        <v>259</v>
      </c>
      <c r="D31" s="27">
        <v>25270813</v>
      </c>
      <c r="E31" s="2" t="s">
        <v>254</v>
      </c>
      <c r="F31" s="60">
        <v>20.22</v>
      </c>
      <c r="G31" s="2" t="s">
        <v>256</v>
      </c>
      <c r="H31" s="58">
        <v>0.81111111111111101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>
        <v>10029</v>
      </c>
      <c r="B32" s="2" t="s">
        <v>252</v>
      </c>
      <c r="C32" s="2" t="s">
        <v>253</v>
      </c>
      <c r="D32" s="27">
        <v>59736137</v>
      </c>
      <c r="E32" s="2" t="s">
        <v>254</v>
      </c>
      <c r="F32" s="60">
        <v>18.36</v>
      </c>
      <c r="G32" s="2" t="s">
        <v>255</v>
      </c>
      <c r="H32" s="58">
        <v>0.65833333333333333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>
        <v>10030</v>
      </c>
      <c r="B33" s="2" t="s">
        <v>258</v>
      </c>
      <c r="C33" s="2" t="s">
        <v>253</v>
      </c>
      <c r="D33" s="27">
        <v>79615191</v>
      </c>
      <c r="E33" s="2" t="s">
        <v>261</v>
      </c>
      <c r="F33" s="60">
        <v>206.8</v>
      </c>
      <c r="G33" s="2" t="s">
        <v>256</v>
      </c>
      <c r="H33" s="58">
        <v>0.7597222222222223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>
        <v>10031</v>
      </c>
      <c r="B34" s="2" t="s">
        <v>260</v>
      </c>
      <c r="C34" s="2" t="s">
        <v>253</v>
      </c>
      <c r="D34" s="27">
        <v>55365094</v>
      </c>
      <c r="E34" s="2" t="s">
        <v>261</v>
      </c>
      <c r="F34" s="60">
        <v>17.95</v>
      </c>
      <c r="G34" s="2" t="s">
        <v>255</v>
      </c>
      <c r="H34" s="58">
        <v>0.63541666666666663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>
        <v>10032</v>
      </c>
      <c r="B35" s="2" t="s">
        <v>252</v>
      </c>
      <c r="C35" s="2" t="s">
        <v>259</v>
      </c>
      <c r="D35" s="27">
        <v>79118930</v>
      </c>
      <c r="E35" s="2" t="s">
        <v>254</v>
      </c>
      <c r="F35" s="60">
        <v>18.29</v>
      </c>
      <c r="G35" s="2" t="s">
        <v>256</v>
      </c>
      <c r="H35" s="58">
        <v>0.54097222222222219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>
        <v>10033</v>
      </c>
      <c r="B36" s="2" t="s">
        <v>262</v>
      </c>
      <c r="C36" s="2" t="s">
        <v>253</v>
      </c>
      <c r="D36" s="27">
        <v>84470584</v>
      </c>
      <c r="E36" s="2" t="s">
        <v>254</v>
      </c>
      <c r="F36" s="60">
        <v>18.55</v>
      </c>
      <c r="G36" s="2" t="s">
        <v>256</v>
      </c>
      <c r="H36" s="58">
        <v>0.73472222222222217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>
        <v>10034</v>
      </c>
      <c r="B37" s="2" t="s">
        <v>258</v>
      </c>
      <c r="C37" s="2" t="s">
        <v>259</v>
      </c>
      <c r="D37" s="27">
        <v>71097636</v>
      </c>
      <c r="E37" s="2" t="s">
        <v>254</v>
      </c>
      <c r="F37" s="60">
        <v>18.82</v>
      </c>
      <c r="G37" s="2" t="s">
        <v>256</v>
      </c>
      <c r="H37" s="58">
        <v>8.4722222222222213E-2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>
        <v>10035</v>
      </c>
      <c r="B38" s="2" t="s">
        <v>258</v>
      </c>
      <c r="C38" s="2" t="s">
        <v>259</v>
      </c>
      <c r="D38" s="27">
        <v>73290219</v>
      </c>
      <c r="E38" s="2" t="s">
        <v>254</v>
      </c>
      <c r="F38" s="60">
        <v>16.350000000000001</v>
      </c>
      <c r="G38" s="2" t="s">
        <v>256</v>
      </c>
      <c r="H38" s="58">
        <v>0.58680555555555558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>
        <v>10036</v>
      </c>
      <c r="B39" s="2" t="s">
        <v>252</v>
      </c>
      <c r="C39" s="2" t="s">
        <v>259</v>
      </c>
      <c r="D39" s="27">
        <v>92093991</v>
      </c>
      <c r="E39" s="2" t="s">
        <v>254</v>
      </c>
      <c r="F39" s="60">
        <v>16.3</v>
      </c>
      <c r="G39" s="2" t="s">
        <v>255</v>
      </c>
      <c r="H39" s="58">
        <v>0.16944444444444443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>
        <v>10037</v>
      </c>
      <c r="B40" s="2" t="s">
        <v>262</v>
      </c>
      <c r="C40" s="2" t="s">
        <v>253</v>
      </c>
      <c r="D40" s="27">
        <v>11165609</v>
      </c>
      <c r="E40" s="2" t="s">
        <v>254</v>
      </c>
      <c r="F40" s="61">
        <v>217</v>
      </c>
      <c r="G40" s="2" t="s">
        <v>256</v>
      </c>
      <c r="H40" s="58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>
        <v>10038</v>
      </c>
      <c r="B41" s="2" t="s">
        <v>252</v>
      </c>
      <c r="C41" s="2" t="s">
        <v>259</v>
      </c>
      <c r="D41" s="27">
        <v>79944825</v>
      </c>
      <c r="E41" s="2" t="s">
        <v>254</v>
      </c>
      <c r="F41" s="60">
        <v>16.149999999999999</v>
      </c>
      <c r="G41" s="2" t="s">
        <v>255</v>
      </c>
      <c r="H41" s="58">
        <v>0.43611111111111112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>
        <v>10039</v>
      </c>
      <c r="B42" s="2" t="s">
        <v>260</v>
      </c>
      <c r="C42" s="2" t="s">
        <v>259</v>
      </c>
      <c r="D42" s="27">
        <v>59537977</v>
      </c>
      <c r="E42" s="2" t="s">
        <v>254</v>
      </c>
      <c r="F42" s="60">
        <v>18.78</v>
      </c>
      <c r="G42" s="2" t="s">
        <v>255</v>
      </c>
      <c r="H42" s="58">
        <v>0.21180555555555555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>
        <v>10040</v>
      </c>
      <c r="B43" s="2" t="s">
        <v>262</v>
      </c>
      <c r="C43" s="2" t="s">
        <v>259</v>
      </c>
      <c r="D43" s="27">
        <v>37870882</v>
      </c>
      <c r="E43" s="2" t="s">
        <v>254</v>
      </c>
      <c r="F43" s="60">
        <v>150.99</v>
      </c>
      <c r="G43" s="2" t="s">
        <v>256</v>
      </c>
      <c r="H43" s="58">
        <v>0.29652777777777778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>
        <v>10041</v>
      </c>
      <c r="B44" s="2" t="s">
        <v>258</v>
      </c>
      <c r="C44" s="2" t="s">
        <v>259</v>
      </c>
      <c r="D44" s="27">
        <v>59747081</v>
      </c>
      <c r="E44" s="2" t="s">
        <v>254</v>
      </c>
      <c r="F44" s="60">
        <v>21.39</v>
      </c>
      <c r="G44" s="2" t="s">
        <v>255</v>
      </c>
      <c r="H44" s="58">
        <v>0.80555555555555547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>
        <v>10042</v>
      </c>
      <c r="B45" s="2" t="s">
        <v>258</v>
      </c>
      <c r="C45" s="2" t="s">
        <v>259</v>
      </c>
      <c r="D45" s="27">
        <v>33511221</v>
      </c>
      <c r="E45" s="2" t="s">
        <v>254</v>
      </c>
      <c r="F45" s="60">
        <v>16.600000000000001</v>
      </c>
      <c r="G45" s="2" t="s">
        <v>255</v>
      </c>
      <c r="H45" s="58">
        <v>0.68263888888888891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>
        <v>10043</v>
      </c>
      <c r="B46" s="2" t="s">
        <v>262</v>
      </c>
      <c r="C46" s="2" t="s">
        <v>253</v>
      </c>
      <c r="D46" s="27">
        <v>69676186</v>
      </c>
      <c r="E46" s="2" t="s">
        <v>254</v>
      </c>
      <c r="F46" s="60">
        <v>23.81</v>
      </c>
      <c r="G46" s="2" t="s">
        <v>256</v>
      </c>
      <c r="H46" s="58">
        <v>0.29652777777777778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>
        <v>10044</v>
      </c>
      <c r="B47" s="2" t="s">
        <v>262</v>
      </c>
      <c r="C47" s="2" t="s">
        <v>259</v>
      </c>
      <c r="D47" s="27">
        <v>72150231</v>
      </c>
      <c r="E47" s="2" t="s">
        <v>254</v>
      </c>
      <c r="F47" s="60">
        <v>15.87</v>
      </c>
      <c r="G47" s="2" t="s">
        <v>256</v>
      </c>
      <c r="H47" s="58">
        <v>0.57361111111111118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>
        <v>10045</v>
      </c>
      <c r="B48" s="2" t="s">
        <v>258</v>
      </c>
      <c r="C48" s="2" t="s">
        <v>259</v>
      </c>
      <c r="D48" s="27">
        <v>64874923</v>
      </c>
      <c r="E48" s="2" t="s">
        <v>254</v>
      </c>
      <c r="F48" s="60">
        <v>20.82</v>
      </c>
      <c r="G48" s="2" t="s">
        <v>255</v>
      </c>
      <c r="H48" s="58">
        <v>0.38124999999999998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>
        <v>10046</v>
      </c>
      <c r="B49" s="2" t="s">
        <v>262</v>
      </c>
      <c r="C49" s="2" t="s">
        <v>259</v>
      </c>
      <c r="D49" s="27">
        <v>79755506</v>
      </c>
      <c r="E49" s="2" t="s">
        <v>254</v>
      </c>
      <c r="F49" s="60">
        <v>21.15</v>
      </c>
      <c r="G49" s="2" t="s">
        <v>256</v>
      </c>
      <c r="H49" s="58">
        <v>0.25416666666666665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>
        <v>10047</v>
      </c>
      <c r="B50" s="2" t="s">
        <v>262</v>
      </c>
      <c r="C50" s="2" t="s">
        <v>253</v>
      </c>
      <c r="D50" s="27">
        <v>43322747</v>
      </c>
      <c r="E50" s="2" t="s">
        <v>254</v>
      </c>
      <c r="F50" s="60">
        <v>19.66</v>
      </c>
      <c r="G50" s="2" t="s">
        <v>255</v>
      </c>
      <c r="H50" s="58">
        <v>0.78472222222222221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>
        <v>10048</v>
      </c>
      <c r="B51" s="2" t="s">
        <v>258</v>
      </c>
      <c r="C51" s="2" t="s">
        <v>253</v>
      </c>
      <c r="D51" s="27">
        <v>57979095</v>
      </c>
      <c r="E51" s="2" t="s">
        <v>261</v>
      </c>
      <c r="F51" s="60">
        <v>21.02</v>
      </c>
      <c r="G51" s="2" t="s">
        <v>255</v>
      </c>
      <c r="H51" s="58">
        <v>0.12708333333333333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>
        <v>10049</v>
      </c>
      <c r="B52" s="2" t="s">
        <v>258</v>
      </c>
      <c r="C52" s="2" t="s">
        <v>259</v>
      </c>
      <c r="D52" s="27">
        <v>96485037</v>
      </c>
      <c r="E52" s="2" t="s">
        <v>254</v>
      </c>
      <c r="F52" s="60">
        <v>23.13</v>
      </c>
      <c r="G52" s="2" t="s">
        <v>255</v>
      </c>
      <c r="H52" s="58">
        <v>0.25416666666666665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>
        <v>10050</v>
      </c>
      <c r="B53" s="2" t="s">
        <v>258</v>
      </c>
      <c r="C53" s="2" t="s">
        <v>253</v>
      </c>
      <c r="D53" s="27">
        <v>85636284</v>
      </c>
      <c r="E53" s="2" t="s">
        <v>254</v>
      </c>
      <c r="F53" s="60">
        <v>15.17</v>
      </c>
      <c r="G53" s="2" t="s">
        <v>255</v>
      </c>
      <c r="H53" s="58">
        <v>0.78680555555555554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>
        <v>10051</v>
      </c>
      <c r="B54" s="2" t="s">
        <v>252</v>
      </c>
      <c r="C54" s="2" t="s">
        <v>253</v>
      </c>
      <c r="D54" s="27">
        <v>42519148</v>
      </c>
      <c r="E54" s="2" t="s">
        <v>254</v>
      </c>
      <c r="F54" s="60">
        <v>209.51</v>
      </c>
      <c r="G54" s="2" t="s">
        <v>256</v>
      </c>
      <c r="H54" s="58">
        <v>0.38124999999999998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>
        <v>10052</v>
      </c>
      <c r="B55" s="2" t="s">
        <v>258</v>
      </c>
      <c r="C55" s="2" t="s">
        <v>259</v>
      </c>
      <c r="D55" s="27">
        <v>59845178</v>
      </c>
      <c r="E55" s="2" t="s">
        <v>254</v>
      </c>
      <c r="F55" s="60">
        <v>16.03</v>
      </c>
      <c r="G55" s="2" t="s">
        <v>256</v>
      </c>
      <c r="H55" s="58">
        <v>0.72777777777777775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>
        <v>10053</v>
      </c>
      <c r="B56" s="2" t="s">
        <v>260</v>
      </c>
      <c r="C56" s="2" t="s">
        <v>259</v>
      </c>
      <c r="D56" s="27">
        <v>47961093</v>
      </c>
      <c r="E56" s="2" t="s">
        <v>261</v>
      </c>
      <c r="F56" s="60">
        <v>16.170000000000002</v>
      </c>
      <c r="G56" s="2" t="s">
        <v>255</v>
      </c>
      <c r="H56" s="58">
        <v>0.5541666666666667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>
        <v>10054</v>
      </c>
      <c r="B57" s="2" t="s">
        <v>252</v>
      </c>
      <c r="C57" s="2" t="s">
        <v>259</v>
      </c>
      <c r="D57" s="27">
        <v>32857450</v>
      </c>
      <c r="E57" s="2" t="s">
        <v>254</v>
      </c>
      <c r="F57" s="60">
        <v>18.37</v>
      </c>
      <c r="G57" s="2" t="s">
        <v>255</v>
      </c>
      <c r="H57" s="58">
        <v>0.33888888888888885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>
        <v>10055</v>
      </c>
      <c r="B58" s="2" t="s">
        <v>252</v>
      </c>
      <c r="C58" s="2" t="s">
        <v>259</v>
      </c>
      <c r="D58" s="27">
        <v>23437096</v>
      </c>
      <c r="E58" s="2" t="s">
        <v>254</v>
      </c>
      <c r="F58" s="60">
        <v>15.96</v>
      </c>
      <c r="G58" s="2" t="s">
        <v>256</v>
      </c>
      <c r="H58" s="58">
        <v>0.33888888888888885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>
        <v>10056</v>
      </c>
      <c r="B59" s="2" t="s">
        <v>260</v>
      </c>
      <c r="C59" s="2" t="s">
        <v>253</v>
      </c>
      <c r="D59" s="27">
        <v>23846199</v>
      </c>
      <c r="E59" s="2" t="s">
        <v>254</v>
      </c>
      <c r="F59" s="60">
        <v>19.29</v>
      </c>
      <c r="G59" s="2" t="s">
        <v>256</v>
      </c>
      <c r="H59" s="58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>
        <v>10057</v>
      </c>
      <c r="B60" s="2" t="s">
        <v>258</v>
      </c>
      <c r="C60" s="2" t="s">
        <v>253</v>
      </c>
      <c r="D60" s="27">
        <v>15630914</v>
      </c>
      <c r="E60" s="2" t="s">
        <v>261</v>
      </c>
      <c r="F60" s="60">
        <v>16.489999999999998</v>
      </c>
      <c r="G60" s="2" t="s">
        <v>255</v>
      </c>
      <c r="H60" s="58">
        <v>0.83263888888888893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>
        <v>10058</v>
      </c>
      <c r="B61" s="2" t="s">
        <v>252</v>
      </c>
      <c r="C61" s="2" t="s">
        <v>253</v>
      </c>
      <c r="D61" s="27">
        <v>64471213</v>
      </c>
      <c r="E61" s="2" t="s">
        <v>254</v>
      </c>
      <c r="F61" s="60">
        <v>18.12</v>
      </c>
      <c r="G61" s="2" t="s">
        <v>256</v>
      </c>
      <c r="H61" s="58">
        <v>0.73263888888888884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>
        <v>10059</v>
      </c>
      <c r="B62" s="2" t="s">
        <v>252</v>
      </c>
      <c r="C62" s="2" t="s">
        <v>259</v>
      </c>
      <c r="D62" s="27">
        <v>70288635</v>
      </c>
      <c r="E62" s="2" t="s">
        <v>254</v>
      </c>
      <c r="F62" s="60">
        <v>18.22</v>
      </c>
      <c r="G62" s="2" t="s">
        <v>255</v>
      </c>
      <c r="H62" s="58">
        <v>0.66111111111111109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>
        <v>10060</v>
      </c>
      <c r="B63" s="2" t="s">
        <v>252</v>
      </c>
      <c r="C63" s="2" t="s">
        <v>259</v>
      </c>
      <c r="D63" s="27">
        <v>46067931</v>
      </c>
      <c r="E63" s="2" t="s">
        <v>254</v>
      </c>
      <c r="F63" s="60">
        <v>18.32</v>
      </c>
      <c r="G63" s="2" t="s">
        <v>256</v>
      </c>
      <c r="H63" s="58">
        <v>0.42708333333333331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>
        <v>10061</v>
      </c>
      <c r="B64" s="2" t="s">
        <v>258</v>
      </c>
      <c r="C64" s="2" t="s">
        <v>259</v>
      </c>
      <c r="D64" s="27">
        <v>73400603</v>
      </c>
      <c r="E64" s="2" t="s">
        <v>254</v>
      </c>
      <c r="F64" s="60">
        <v>23.77</v>
      </c>
      <c r="G64" s="2" t="s">
        <v>255</v>
      </c>
      <c r="H64" s="58">
        <v>0.82847222222222217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>
        <v>10062</v>
      </c>
      <c r="B65" s="2" t="s">
        <v>252</v>
      </c>
      <c r="C65" s="2" t="s">
        <v>253</v>
      </c>
      <c r="D65" s="27">
        <v>31794035</v>
      </c>
      <c r="E65" s="2" t="s">
        <v>254</v>
      </c>
      <c r="F65" s="60">
        <v>24.35</v>
      </c>
      <c r="G65" s="2" t="s">
        <v>256</v>
      </c>
      <c r="H65" s="58">
        <v>0.63611111111111118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>
        <v>10063</v>
      </c>
      <c r="B66" s="2" t="s">
        <v>262</v>
      </c>
      <c r="C66" s="2" t="s">
        <v>259</v>
      </c>
      <c r="D66" s="27">
        <v>72954240</v>
      </c>
      <c r="E66" s="2" t="s">
        <v>261</v>
      </c>
      <c r="F66" s="60">
        <v>20.13</v>
      </c>
      <c r="G66" s="2" t="s">
        <v>255</v>
      </c>
      <c r="H66" s="58">
        <v>0.57986111111111105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>
        <v>10064</v>
      </c>
      <c r="B67" s="2" t="s">
        <v>260</v>
      </c>
      <c r="C67" s="2" t="s">
        <v>259</v>
      </c>
      <c r="D67" s="27">
        <v>12364851</v>
      </c>
      <c r="E67" s="2" t="s">
        <v>261</v>
      </c>
      <c r="F67" s="60">
        <v>20.77</v>
      </c>
      <c r="G67" s="2" t="s">
        <v>255</v>
      </c>
      <c r="H67" s="58">
        <v>0.56527777777777777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>
        <v>10065</v>
      </c>
      <c r="B68" s="2" t="s">
        <v>260</v>
      </c>
      <c r="C68" s="2" t="s">
        <v>259</v>
      </c>
      <c r="D68" s="27">
        <v>19974213</v>
      </c>
      <c r="E68" s="2" t="s">
        <v>261</v>
      </c>
      <c r="F68" s="60">
        <v>16.98</v>
      </c>
      <c r="G68" s="2" t="s">
        <v>255</v>
      </c>
      <c r="H68" s="58">
        <v>0.80625000000000002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>
        <v>10066</v>
      </c>
      <c r="B69" s="2" t="s">
        <v>252</v>
      </c>
      <c r="C69" s="2" t="s">
        <v>259</v>
      </c>
      <c r="D69" s="27">
        <v>68753569</v>
      </c>
      <c r="E69" s="2" t="s">
        <v>261</v>
      </c>
      <c r="F69" s="60">
        <v>19.399999999999999</v>
      </c>
      <c r="G69" s="2" t="s">
        <v>256</v>
      </c>
      <c r="H69" s="58">
        <v>0.62638888888888888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>
        <v>10067</v>
      </c>
      <c r="B70" s="2" t="s">
        <v>252</v>
      </c>
      <c r="C70" s="2" t="s">
        <v>253</v>
      </c>
      <c r="D70" s="27">
        <v>77232784</v>
      </c>
      <c r="E70" s="2" t="s">
        <v>261</v>
      </c>
      <c r="F70" s="60">
        <v>23.49</v>
      </c>
      <c r="G70" s="2" t="s">
        <v>256</v>
      </c>
      <c r="H70" s="58">
        <v>0.16944444444444443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>
        <v>10068</v>
      </c>
      <c r="B71" s="2" t="s">
        <v>262</v>
      </c>
      <c r="C71" s="2" t="s">
        <v>259</v>
      </c>
      <c r="D71" s="27">
        <v>94731015</v>
      </c>
      <c r="E71" s="2" t="s">
        <v>254</v>
      </c>
      <c r="F71" s="60">
        <v>15.58</v>
      </c>
      <c r="G71" s="2" t="s">
        <v>256</v>
      </c>
      <c r="H71" s="58">
        <v>0.48541666666666666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>
        <v>10069</v>
      </c>
      <c r="B72" s="2" t="s">
        <v>262</v>
      </c>
      <c r="C72" s="2" t="s">
        <v>259</v>
      </c>
      <c r="D72" s="27">
        <v>49007475</v>
      </c>
      <c r="E72" s="2" t="s">
        <v>254</v>
      </c>
      <c r="F72" s="60">
        <v>21.94</v>
      </c>
      <c r="G72" s="2" t="s">
        <v>255</v>
      </c>
      <c r="H72" s="58">
        <v>0.84652777777777777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>
        <v>10070</v>
      </c>
      <c r="B73" s="2" t="s">
        <v>262</v>
      </c>
      <c r="C73" s="2" t="s">
        <v>259</v>
      </c>
      <c r="D73" s="27">
        <v>71384600</v>
      </c>
      <c r="E73" s="2" t="s">
        <v>261</v>
      </c>
      <c r="F73" s="60">
        <v>229.73</v>
      </c>
      <c r="G73" s="2" t="s">
        <v>256</v>
      </c>
      <c r="H73" s="58">
        <v>4.2361111111111106E-2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>
        <v>10071</v>
      </c>
      <c r="B74" s="2" t="s">
        <v>258</v>
      </c>
      <c r="C74" s="2" t="s">
        <v>259</v>
      </c>
      <c r="D74" s="27">
        <v>15282110</v>
      </c>
      <c r="E74" s="2" t="s">
        <v>254</v>
      </c>
      <c r="F74" s="60">
        <v>16.059999999999999</v>
      </c>
      <c r="G74" s="2" t="s">
        <v>256</v>
      </c>
      <c r="H74" s="58">
        <v>0.4381944444444445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>
        <v>10072</v>
      </c>
      <c r="B75" s="2" t="s">
        <v>262</v>
      </c>
      <c r="C75" s="2" t="s">
        <v>259</v>
      </c>
      <c r="D75" s="27">
        <v>87012305</v>
      </c>
      <c r="E75" s="2" t="s">
        <v>254</v>
      </c>
      <c r="F75" s="60">
        <v>22.21</v>
      </c>
      <c r="G75" s="2" t="s">
        <v>255</v>
      </c>
      <c r="H75" s="58">
        <v>0.41736111111111113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>
        <v>10073</v>
      </c>
      <c r="B76" s="2" t="s">
        <v>258</v>
      </c>
      <c r="C76" s="2" t="s">
        <v>259</v>
      </c>
      <c r="D76" s="27">
        <v>27742544</v>
      </c>
      <c r="E76" s="2" t="s">
        <v>261</v>
      </c>
      <c r="F76" s="60">
        <v>21.58</v>
      </c>
      <c r="G76" s="2" t="s">
        <v>255</v>
      </c>
      <c r="H76" s="58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>
        <v>10074</v>
      </c>
      <c r="B77" s="2" t="s">
        <v>260</v>
      </c>
      <c r="C77" s="2" t="s">
        <v>253</v>
      </c>
      <c r="D77" s="27">
        <v>97981670</v>
      </c>
      <c r="E77" s="2" t="s">
        <v>261</v>
      </c>
      <c r="F77" s="60">
        <v>16.09</v>
      </c>
      <c r="G77" s="2" t="s">
        <v>256</v>
      </c>
      <c r="H77" s="58">
        <v>0.12708333333333333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>
        <v>10075</v>
      </c>
      <c r="B78" s="2" t="s">
        <v>252</v>
      </c>
      <c r="C78" s="2" t="s">
        <v>259</v>
      </c>
      <c r="D78" s="27">
        <v>83670405</v>
      </c>
      <c r="E78" s="2" t="s">
        <v>261</v>
      </c>
      <c r="F78" s="60">
        <v>16.100000000000001</v>
      </c>
      <c r="G78" s="2" t="s">
        <v>255</v>
      </c>
      <c r="H78" s="58">
        <v>0.42569444444444443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>
        <v>10076</v>
      </c>
      <c r="B79" s="2" t="s">
        <v>252</v>
      </c>
      <c r="C79" s="2" t="s">
        <v>259</v>
      </c>
      <c r="D79" s="27">
        <v>99063530</v>
      </c>
      <c r="E79" s="2" t="s">
        <v>254</v>
      </c>
      <c r="F79" s="60">
        <v>15.95</v>
      </c>
      <c r="G79" s="2" t="s">
        <v>255</v>
      </c>
      <c r="H79" s="58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>
        <v>10077</v>
      </c>
      <c r="B80" s="2" t="s">
        <v>262</v>
      </c>
      <c r="C80" s="2" t="s">
        <v>259</v>
      </c>
      <c r="D80" s="27">
        <v>25978103</v>
      </c>
      <c r="E80" s="2" t="s">
        <v>261</v>
      </c>
      <c r="F80" s="60">
        <v>17.77</v>
      </c>
      <c r="G80" s="2" t="s">
        <v>256</v>
      </c>
      <c r="H80" s="58">
        <v>4.2361111111111106E-2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>
        <v>10078</v>
      </c>
      <c r="B81" s="2" t="s">
        <v>260</v>
      </c>
      <c r="C81" s="2" t="s">
        <v>259</v>
      </c>
      <c r="D81" s="27">
        <v>81824666</v>
      </c>
      <c r="E81" s="2" t="s">
        <v>254</v>
      </c>
      <c r="F81" s="60">
        <v>19.3</v>
      </c>
      <c r="G81" s="2" t="s">
        <v>255</v>
      </c>
      <c r="H81" s="58">
        <v>0.47499999999999998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>
        <v>10079</v>
      </c>
      <c r="B82" s="2" t="s">
        <v>258</v>
      </c>
      <c r="C82" s="2" t="s">
        <v>253</v>
      </c>
      <c r="D82" s="27">
        <v>86833489</v>
      </c>
      <c r="E82" s="2" t="s">
        <v>254</v>
      </c>
      <c r="F82" s="60">
        <v>21.75</v>
      </c>
      <c r="G82" s="2" t="s">
        <v>256</v>
      </c>
      <c r="H82" s="58">
        <v>0.43263888888888885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>
        <v>10080</v>
      </c>
      <c r="B83" s="2" t="s">
        <v>258</v>
      </c>
      <c r="C83" s="2" t="s">
        <v>253</v>
      </c>
      <c r="D83" s="27">
        <v>73512800</v>
      </c>
      <c r="E83" s="2" t="s">
        <v>254</v>
      </c>
      <c r="F83" s="60">
        <v>20.51</v>
      </c>
      <c r="G83" s="2" t="s">
        <v>256</v>
      </c>
      <c r="H83" s="58">
        <v>0.47847222222222219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>
        <v>10081</v>
      </c>
      <c r="B84" s="2" t="s">
        <v>260</v>
      </c>
      <c r="C84" s="2" t="s">
        <v>259</v>
      </c>
      <c r="D84" s="27">
        <v>11673210</v>
      </c>
      <c r="E84" s="2" t="s">
        <v>254</v>
      </c>
      <c r="F84" s="60">
        <v>16.14</v>
      </c>
      <c r="G84" s="2" t="s">
        <v>255</v>
      </c>
      <c r="H84" s="58">
        <v>0.16944444444444443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>
        <v>10082</v>
      </c>
      <c r="B85" s="2" t="s">
        <v>258</v>
      </c>
      <c r="C85" s="2" t="s">
        <v>253</v>
      </c>
      <c r="D85" s="27">
        <v>76787805</v>
      </c>
      <c r="E85" s="2" t="s">
        <v>261</v>
      </c>
      <c r="F85" s="60">
        <v>157.76</v>
      </c>
      <c r="G85" s="2" t="s">
        <v>256</v>
      </c>
      <c r="H85" s="58">
        <v>0.79305555555555562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>
        <v>10083</v>
      </c>
      <c r="B86" s="2" t="s">
        <v>262</v>
      </c>
      <c r="C86" s="2" t="s">
        <v>259</v>
      </c>
      <c r="D86" s="27">
        <v>34610946</v>
      </c>
      <c r="E86" s="2" t="s">
        <v>254</v>
      </c>
      <c r="F86" s="60">
        <v>21.55</v>
      </c>
      <c r="G86" s="2" t="s">
        <v>256</v>
      </c>
      <c r="H86" s="58">
        <v>0.38124999999999998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>
        <v>10084</v>
      </c>
      <c r="B87" s="2" t="s">
        <v>260</v>
      </c>
      <c r="C87" s="2" t="s">
        <v>253</v>
      </c>
      <c r="D87" s="27">
        <v>69586073</v>
      </c>
      <c r="E87" s="2" t="s">
        <v>254</v>
      </c>
      <c r="F87" s="60">
        <v>21.85</v>
      </c>
      <c r="G87" s="2" t="s">
        <v>255</v>
      </c>
      <c r="H87" s="58">
        <v>0.51666666666666672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>
        <v>10085</v>
      </c>
      <c r="B88" s="2" t="s">
        <v>252</v>
      </c>
      <c r="C88" s="2" t="s">
        <v>259</v>
      </c>
      <c r="D88" s="27">
        <v>87017416</v>
      </c>
      <c r="E88" s="2" t="s">
        <v>254</v>
      </c>
      <c r="F88" s="60">
        <v>21.7</v>
      </c>
      <c r="G88" s="2" t="s">
        <v>255</v>
      </c>
      <c r="H88" s="58">
        <v>0.56458333333333333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>
        <v>10086</v>
      </c>
      <c r="B89" s="2" t="s">
        <v>252</v>
      </c>
      <c r="C89" s="2" t="s">
        <v>253</v>
      </c>
      <c r="D89" s="27">
        <v>37371293</v>
      </c>
      <c r="E89" s="2" t="s">
        <v>254</v>
      </c>
      <c r="F89" s="60">
        <v>20.309999999999999</v>
      </c>
      <c r="G89" s="2" t="s">
        <v>256</v>
      </c>
      <c r="H89" s="58">
        <v>0.80972222222222223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>
        <v>10087</v>
      </c>
      <c r="B90" s="2" t="s">
        <v>252</v>
      </c>
      <c r="C90" s="2" t="s">
        <v>259</v>
      </c>
      <c r="D90" s="27">
        <v>27497600</v>
      </c>
      <c r="E90" s="2" t="s">
        <v>261</v>
      </c>
      <c r="F90" s="60">
        <v>23.62</v>
      </c>
      <c r="G90" s="2" t="s">
        <v>256</v>
      </c>
      <c r="H90" s="58">
        <v>0.93055555555555547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>
        <v>10088</v>
      </c>
      <c r="B91" s="2" t="s">
        <v>252</v>
      </c>
      <c r="C91" s="2" t="s">
        <v>259</v>
      </c>
      <c r="D91" s="27">
        <v>29510284</v>
      </c>
      <c r="E91" s="2" t="s">
        <v>254</v>
      </c>
      <c r="F91" s="60">
        <v>216.37</v>
      </c>
      <c r="G91" s="2" t="s">
        <v>256</v>
      </c>
      <c r="H91" s="58">
        <v>0.43055555555555558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>
        <v>10089</v>
      </c>
      <c r="B92" s="2" t="s">
        <v>260</v>
      </c>
      <c r="C92" s="2" t="s">
        <v>253</v>
      </c>
      <c r="D92" s="27">
        <v>40878208</v>
      </c>
      <c r="E92" s="2" t="s">
        <v>254</v>
      </c>
      <c r="F92" s="60">
        <v>21.99</v>
      </c>
      <c r="G92" s="2" t="s">
        <v>255</v>
      </c>
      <c r="H92" s="58">
        <v>0.12708333333333333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>
        <v>10090</v>
      </c>
      <c r="B93" s="2" t="s">
        <v>258</v>
      </c>
      <c r="C93" s="2" t="s">
        <v>259</v>
      </c>
      <c r="D93" s="27">
        <v>83375454</v>
      </c>
      <c r="E93" s="2" t="s">
        <v>261</v>
      </c>
      <c r="F93" s="60">
        <v>18.2</v>
      </c>
      <c r="G93" s="2" t="s">
        <v>255</v>
      </c>
      <c r="H93" s="58">
        <v>0.21180555555555555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>
        <v>10091</v>
      </c>
      <c r="B94" s="2" t="s">
        <v>252</v>
      </c>
      <c r="C94" s="2" t="s">
        <v>259</v>
      </c>
      <c r="D94" s="27">
        <v>61236522</v>
      </c>
      <c r="E94" s="2" t="s">
        <v>261</v>
      </c>
      <c r="F94" s="60">
        <v>17.309999999999999</v>
      </c>
      <c r="G94" s="2" t="s">
        <v>256</v>
      </c>
      <c r="H94" s="58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>
        <v>10092</v>
      </c>
      <c r="B95" s="2" t="s">
        <v>258</v>
      </c>
      <c r="C95" s="2" t="s">
        <v>259</v>
      </c>
      <c r="D95" s="27">
        <v>68788857</v>
      </c>
      <c r="E95" s="2" t="s">
        <v>254</v>
      </c>
      <c r="F95" s="60">
        <v>23.94</v>
      </c>
      <c r="G95" s="2" t="s">
        <v>256</v>
      </c>
      <c r="H95" s="58">
        <v>0.67222222222222217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>
        <v>10093</v>
      </c>
      <c r="B96" s="2" t="s">
        <v>258</v>
      </c>
      <c r="C96" s="2" t="s">
        <v>253</v>
      </c>
      <c r="D96" s="27">
        <v>58309878</v>
      </c>
      <c r="E96" s="2" t="s">
        <v>261</v>
      </c>
      <c r="F96" s="60">
        <v>174.25</v>
      </c>
      <c r="G96" s="2" t="s">
        <v>256</v>
      </c>
      <c r="H96" s="58">
        <v>0.7715277777777777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>
        <v>10094</v>
      </c>
      <c r="B97" s="2" t="s">
        <v>258</v>
      </c>
      <c r="C97" s="2" t="s">
        <v>253</v>
      </c>
      <c r="D97" s="27">
        <v>84324439</v>
      </c>
      <c r="E97" s="2" t="s">
        <v>254</v>
      </c>
      <c r="F97" s="60">
        <v>20.260000000000002</v>
      </c>
      <c r="G97" s="2" t="s">
        <v>255</v>
      </c>
      <c r="H97" s="58">
        <v>0.16944444444444443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>
        <v>10095</v>
      </c>
      <c r="B98" s="2" t="s">
        <v>260</v>
      </c>
      <c r="C98" s="2" t="s">
        <v>259</v>
      </c>
      <c r="D98" s="27">
        <v>90647889</v>
      </c>
      <c r="E98" s="2" t="s">
        <v>254</v>
      </c>
      <c r="F98" s="60">
        <v>18.73</v>
      </c>
      <c r="G98" s="2" t="s">
        <v>255</v>
      </c>
      <c r="H98" s="58">
        <v>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>
        <v>10096</v>
      </c>
      <c r="B99" s="2" t="s">
        <v>260</v>
      </c>
      <c r="C99" s="2" t="s">
        <v>253</v>
      </c>
      <c r="D99" s="27">
        <v>31225474</v>
      </c>
      <c r="E99" s="2" t="s">
        <v>254</v>
      </c>
      <c r="F99" s="60">
        <v>22.88</v>
      </c>
      <c r="G99" s="2" t="s">
        <v>256</v>
      </c>
      <c r="H99" s="58">
        <v>0.54791666666666672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>
        <v>10097</v>
      </c>
      <c r="B100" s="2" t="s">
        <v>258</v>
      </c>
      <c r="C100" s="2" t="s">
        <v>253</v>
      </c>
      <c r="D100" s="27">
        <v>79286039</v>
      </c>
      <c r="E100" s="2" t="s">
        <v>254</v>
      </c>
      <c r="F100" s="60">
        <v>19.149999999999999</v>
      </c>
      <c r="G100" s="2" t="s">
        <v>255</v>
      </c>
      <c r="H100" s="58">
        <v>0.61388888888888882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>
        <v>10098</v>
      </c>
      <c r="B101" s="2" t="s">
        <v>262</v>
      </c>
      <c r="C101" s="2" t="s">
        <v>259</v>
      </c>
      <c r="D101" s="27">
        <v>69628094</v>
      </c>
      <c r="E101" s="2" t="s">
        <v>261</v>
      </c>
      <c r="F101" s="60">
        <v>15.33</v>
      </c>
      <c r="G101" s="2" t="s">
        <v>256</v>
      </c>
      <c r="H101" s="58">
        <v>4.2361111111111106E-2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>
        <v>10099</v>
      </c>
      <c r="B102" s="2" t="s">
        <v>258</v>
      </c>
      <c r="C102" s="2" t="s">
        <v>253</v>
      </c>
      <c r="D102" s="27">
        <v>19891764</v>
      </c>
      <c r="E102" s="2" t="s">
        <v>254</v>
      </c>
      <c r="F102" s="60">
        <v>20.82</v>
      </c>
      <c r="G102" s="2" t="s">
        <v>255</v>
      </c>
      <c r="H102" s="58">
        <v>0.75069444444444444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>
        <v>10100</v>
      </c>
      <c r="B103" s="2" t="s">
        <v>258</v>
      </c>
      <c r="C103" s="2" t="s">
        <v>259</v>
      </c>
      <c r="D103" s="27">
        <v>21992857</v>
      </c>
      <c r="E103" s="2" t="s">
        <v>254</v>
      </c>
      <c r="F103" s="60">
        <v>20.61</v>
      </c>
      <c r="G103" s="2" t="s">
        <v>255</v>
      </c>
      <c r="H103" s="58">
        <v>0.77013888888888893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>
        <v>10101</v>
      </c>
      <c r="B104" s="2" t="s">
        <v>252</v>
      </c>
      <c r="C104" s="2" t="s">
        <v>259</v>
      </c>
      <c r="D104" s="27">
        <v>40572972</v>
      </c>
      <c r="E104" s="2" t="s">
        <v>254</v>
      </c>
      <c r="F104" s="60">
        <v>16.43</v>
      </c>
      <c r="G104" s="2" t="s">
        <v>255</v>
      </c>
      <c r="H104" s="58">
        <v>0.47430555555555554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>
        <v>10102</v>
      </c>
      <c r="B105" s="2" t="s">
        <v>258</v>
      </c>
      <c r="C105" s="2" t="s">
        <v>259</v>
      </c>
      <c r="D105" s="27">
        <v>80218197</v>
      </c>
      <c r="E105" s="2" t="s">
        <v>254</v>
      </c>
      <c r="F105" s="60">
        <v>21.1</v>
      </c>
      <c r="G105" s="2" t="s">
        <v>255</v>
      </c>
      <c r="H105" s="58">
        <v>8.4722222222222213E-2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>
        <v>10103</v>
      </c>
      <c r="B106" s="2" t="s">
        <v>260</v>
      </c>
      <c r="C106" s="2" t="s">
        <v>253</v>
      </c>
      <c r="D106" s="27">
        <v>72072353</v>
      </c>
      <c r="E106" s="2" t="s">
        <v>261</v>
      </c>
      <c r="F106" s="60">
        <v>21.64</v>
      </c>
      <c r="G106" s="2" t="s">
        <v>256</v>
      </c>
      <c r="H106" s="58">
        <v>0.94444444444444453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>
        <v>10104</v>
      </c>
      <c r="B107" s="2" t="s">
        <v>258</v>
      </c>
      <c r="C107" s="2" t="s">
        <v>253</v>
      </c>
      <c r="D107" s="27">
        <v>44250706</v>
      </c>
      <c r="E107" s="2" t="s">
        <v>261</v>
      </c>
      <c r="F107" s="60">
        <v>18.059999999999999</v>
      </c>
      <c r="G107" s="2" t="s">
        <v>256</v>
      </c>
      <c r="H107" s="58">
        <v>0.66666666666666663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>
        <v>10105</v>
      </c>
      <c r="B108" s="2" t="s">
        <v>252</v>
      </c>
      <c r="C108" s="2" t="s">
        <v>259</v>
      </c>
      <c r="D108" s="27">
        <v>31062653</v>
      </c>
      <c r="E108" s="2" t="s">
        <v>254</v>
      </c>
      <c r="F108" s="60">
        <v>19.350000000000001</v>
      </c>
      <c r="G108" s="2" t="s">
        <v>256</v>
      </c>
      <c r="H108" s="58">
        <v>0.42083333333333334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>
        <v>10106</v>
      </c>
      <c r="B109" s="2" t="s">
        <v>260</v>
      </c>
      <c r="C109" s="2" t="s">
        <v>259</v>
      </c>
      <c r="D109" s="27">
        <v>84047393</v>
      </c>
      <c r="E109" s="2" t="s">
        <v>254</v>
      </c>
      <c r="F109" s="60">
        <v>23.7</v>
      </c>
      <c r="G109" s="2" t="s">
        <v>255</v>
      </c>
      <c r="H109" s="58">
        <v>0.79305555555555562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>
        <v>10107</v>
      </c>
      <c r="B110" s="2" t="s">
        <v>260</v>
      </c>
      <c r="C110" s="2" t="s">
        <v>259</v>
      </c>
      <c r="D110" s="27">
        <v>59891368</v>
      </c>
      <c r="E110" s="2" t="s">
        <v>254</v>
      </c>
      <c r="F110" s="60">
        <v>18.93</v>
      </c>
      <c r="G110" s="2" t="s">
        <v>256</v>
      </c>
      <c r="H110" s="58">
        <v>0.38124999999999998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>
        <v>10108</v>
      </c>
      <c r="B111" s="2" t="s">
        <v>260</v>
      </c>
      <c r="C111" s="2" t="s">
        <v>259</v>
      </c>
      <c r="D111" s="27">
        <v>47234209</v>
      </c>
      <c r="E111" s="2" t="s">
        <v>261</v>
      </c>
      <c r="F111" s="60">
        <v>16.829999999999998</v>
      </c>
      <c r="G111" s="2" t="s">
        <v>256</v>
      </c>
      <c r="H111" s="58">
        <v>0.68055555555555547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>
        <v>10109</v>
      </c>
      <c r="B112" s="2" t="s">
        <v>258</v>
      </c>
      <c r="C112" s="2" t="s">
        <v>259</v>
      </c>
      <c r="D112" s="27">
        <v>47893510</v>
      </c>
      <c r="E112" s="2" t="s">
        <v>254</v>
      </c>
      <c r="F112" s="60">
        <v>22.19</v>
      </c>
      <c r="G112" s="2" t="s">
        <v>256</v>
      </c>
      <c r="H112" s="58">
        <v>0.78611111111111109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>
        <v>10110</v>
      </c>
      <c r="B113" s="2" t="s">
        <v>258</v>
      </c>
      <c r="C113" s="2" t="s">
        <v>259</v>
      </c>
      <c r="D113" s="27">
        <v>23513829</v>
      </c>
      <c r="E113" s="2" t="s">
        <v>254</v>
      </c>
      <c r="F113" s="60">
        <v>23.9</v>
      </c>
      <c r="G113" s="2" t="s">
        <v>256</v>
      </c>
      <c r="H113" s="58">
        <v>0.81944444444444453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>
        <v>10111</v>
      </c>
      <c r="B114" s="2" t="s">
        <v>252</v>
      </c>
      <c r="C114" s="2" t="s">
        <v>259</v>
      </c>
      <c r="D114" s="27">
        <v>20993720</v>
      </c>
      <c r="E114" s="2" t="s">
        <v>254</v>
      </c>
      <c r="F114" s="60">
        <v>17.47</v>
      </c>
      <c r="G114" s="2" t="s">
        <v>255</v>
      </c>
      <c r="H114" s="58">
        <v>0.45347222222222222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>
        <v>10112</v>
      </c>
      <c r="B115" s="2" t="s">
        <v>258</v>
      </c>
      <c r="C115" s="2" t="s">
        <v>259</v>
      </c>
      <c r="D115" s="27">
        <v>58724265</v>
      </c>
      <c r="E115" s="2" t="s">
        <v>261</v>
      </c>
      <c r="F115" s="60">
        <v>209.37</v>
      </c>
      <c r="G115" s="2" t="s">
        <v>256</v>
      </c>
      <c r="H115" s="58">
        <v>0.84097222222222223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>
        <v>10113</v>
      </c>
      <c r="B116" s="2" t="s">
        <v>260</v>
      </c>
      <c r="C116" s="2" t="s">
        <v>259</v>
      </c>
      <c r="D116" s="27">
        <v>47687764</v>
      </c>
      <c r="E116" s="2" t="s">
        <v>254</v>
      </c>
      <c r="F116" s="61">
        <v>18</v>
      </c>
      <c r="G116" s="2" t="s">
        <v>255</v>
      </c>
      <c r="H116" s="58">
        <v>0.33888888888888885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>
        <v>10114</v>
      </c>
      <c r="B117" s="2" t="s">
        <v>252</v>
      </c>
      <c r="C117" s="2" t="s">
        <v>259</v>
      </c>
      <c r="D117" s="27">
        <v>53008101</v>
      </c>
      <c r="E117" s="2" t="s">
        <v>254</v>
      </c>
      <c r="F117" s="60">
        <v>22.83</v>
      </c>
      <c r="G117" s="2" t="s">
        <v>256</v>
      </c>
      <c r="H117" s="58">
        <v>0.4284722222222222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>
        <v>10115</v>
      </c>
      <c r="B118" s="2" t="s">
        <v>252</v>
      </c>
      <c r="C118" s="2" t="s">
        <v>259</v>
      </c>
      <c r="D118" s="27">
        <v>68494188</v>
      </c>
      <c r="E118" s="2" t="s">
        <v>261</v>
      </c>
      <c r="F118" s="60">
        <v>20.309999999999999</v>
      </c>
      <c r="G118" s="2" t="s">
        <v>255</v>
      </c>
      <c r="H118" s="58">
        <v>0.6069444444444444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>
        <v>10116</v>
      </c>
      <c r="B119" s="2" t="s">
        <v>262</v>
      </c>
      <c r="C119" s="2" t="s">
        <v>253</v>
      </c>
      <c r="D119" s="27">
        <v>40357817</v>
      </c>
      <c r="E119" s="2" t="s">
        <v>254</v>
      </c>
      <c r="F119" s="60">
        <v>22.06</v>
      </c>
      <c r="G119" s="2" t="s">
        <v>255</v>
      </c>
      <c r="H119" s="58">
        <v>0.46319444444444446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>
        <v>10117</v>
      </c>
      <c r="B120" s="2" t="s">
        <v>260</v>
      </c>
      <c r="C120" s="2" t="s">
        <v>253</v>
      </c>
      <c r="D120" s="27">
        <v>91328383</v>
      </c>
      <c r="E120" s="2" t="s">
        <v>254</v>
      </c>
      <c r="F120" s="60">
        <v>15.22</v>
      </c>
      <c r="G120" s="2" t="s">
        <v>256</v>
      </c>
      <c r="H120" s="58">
        <v>0.44374999999999998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>
        <v>10118</v>
      </c>
      <c r="B121" s="2" t="s">
        <v>262</v>
      </c>
      <c r="C121" s="2" t="s">
        <v>253</v>
      </c>
      <c r="D121" s="27">
        <v>51497241</v>
      </c>
      <c r="E121" s="2" t="s">
        <v>254</v>
      </c>
      <c r="F121" s="60">
        <v>20.6</v>
      </c>
      <c r="G121" s="2" t="s">
        <v>255</v>
      </c>
      <c r="H121" s="58">
        <v>0.8652777777777777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>
        <v>10119</v>
      </c>
      <c r="B122" s="2" t="s">
        <v>252</v>
      </c>
      <c r="C122" s="2" t="s">
        <v>259</v>
      </c>
      <c r="D122" s="27">
        <v>42829269</v>
      </c>
      <c r="E122" s="2" t="s">
        <v>254</v>
      </c>
      <c r="F122" s="60">
        <v>18.25</v>
      </c>
      <c r="G122" s="2" t="s">
        <v>255</v>
      </c>
      <c r="H122" s="58">
        <v>0.86250000000000004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>
        <v>10120</v>
      </c>
      <c r="B123" s="2" t="s">
        <v>252</v>
      </c>
      <c r="C123" s="2" t="s">
        <v>259</v>
      </c>
      <c r="D123" s="27">
        <v>56174714</v>
      </c>
      <c r="E123" s="2" t="s">
        <v>254</v>
      </c>
      <c r="F123" s="60">
        <v>174.18</v>
      </c>
      <c r="G123" s="2" t="s">
        <v>256</v>
      </c>
      <c r="H123" s="58">
        <v>0.52916666666666667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>
        <v>10121</v>
      </c>
      <c r="B124" s="2" t="s">
        <v>260</v>
      </c>
      <c r="C124" s="2" t="s">
        <v>259</v>
      </c>
      <c r="D124" s="27">
        <v>17210514</v>
      </c>
      <c r="E124" s="2" t="s">
        <v>261</v>
      </c>
      <c r="F124" s="60">
        <v>19.579999999999998</v>
      </c>
      <c r="G124" s="2" t="s">
        <v>255</v>
      </c>
      <c r="H124" s="58">
        <v>0.93819444444444444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>
        <v>10122</v>
      </c>
      <c r="B125" s="2" t="s">
        <v>258</v>
      </c>
      <c r="C125" s="2" t="s">
        <v>253</v>
      </c>
      <c r="D125" s="27">
        <v>40504819</v>
      </c>
      <c r="E125" s="2" t="s">
        <v>254</v>
      </c>
      <c r="F125" s="60">
        <v>17.91</v>
      </c>
      <c r="G125" s="2" t="s">
        <v>256</v>
      </c>
      <c r="H125" s="58">
        <v>0.80138888888888893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>
        <v>10123</v>
      </c>
      <c r="B126" s="2" t="s">
        <v>258</v>
      </c>
      <c r="C126" s="2" t="s">
        <v>259</v>
      </c>
      <c r="D126" s="27">
        <v>58186991</v>
      </c>
      <c r="E126" s="2" t="s">
        <v>254</v>
      </c>
      <c r="F126" s="60">
        <v>22.9</v>
      </c>
      <c r="G126" s="2" t="s">
        <v>256</v>
      </c>
      <c r="H126" s="58">
        <v>0.51111111111111118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>
        <v>10124</v>
      </c>
      <c r="B127" s="2" t="s">
        <v>260</v>
      </c>
      <c r="C127" s="2" t="s">
        <v>253</v>
      </c>
      <c r="D127" s="27">
        <v>46376047</v>
      </c>
      <c r="E127" s="2" t="s">
        <v>254</v>
      </c>
      <c r="F127" s="60">
        <v>22.26</v>
      </c>
      <c r="G127" s="2" t="s">
        <v>256</v>
      </c>
      <c r="H127" s="58">
        <v>0.74305555555555547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>
        <v>10125</v>
      </c>
      <c r="B128" s="2" t="s">
        <v>262</v>
      </c>
      <c r="C128" s="2" t="s">
        <v>259</v>
      </c>
      <c r="D128" s="27">
        <v>95760408</v>
      </c>
      <c r="E128" s="2" t="s">
        <v>254</v>
      </c>
      <c r="F128" s="60">
        <v>19.04</v>
      </c>
      <c r="G128" s="2" t="s">
        <v>256</v>
      </c>
      <c r="H128" s="58">
        <v>0.64097222222222217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>
        <v>10126</v>
      </c>
      <c r="B129" s="2" t="s">
        <v>252</v>
      </c>
      <c r="C129" s="2" t="s">
        <v>259</v>
      </c>
      <c r="D129" s="27">
        <v>73024614</v>
      </c>
      <c r="E129" s="2" t="s">
        <v>254</v>
      </c>
      <c r="F129" s="60">
        <v>17.420000000000002</v>
      </c>
      <c r="G129" s="2" t="s">
        <v>255</v>
      </c>
      <c r="H129" s="58">
        <v>0.21180555555555555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>
        <v>10127</v>
      </c>
      <c r="B130" s="2" t="s">
        <v>258</v>
      </c>
      <c r="C130" s="2" t="s">
        <v>253</v>
      </c>
      <c r="D130" s="27">
        <v>63167563</v>
      </c>
      <c r="E130" s="2" t="s">
        <v>254</v>
      </c>
      <c r="F130" s="60">
        <v>18.54</v>
      </c>
      <c r="G130" s="2" t="s">
        <v>256</v>
      </c>
      <c r="H130" s="58">
        <v>0.8125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>
        <v>10128</v>
      </c>
      <c r="B131" s="2" t="s">
        <v>260</v>
      </c>
      <c r="C131" s="2" t="s">
        <v>259</v>
      </c>
      <c r="D131" s="27">
        <v>83800724</v>
      </c>
      <c r="E131" s="2" t="s">
        <v>254</v>
      </c>
      <c r="F131" s="60">
        <v>19.739999999999998</v>
      </c>
      <c r="G131" s="2" t="s">
        <v>255</v>
      </c>
      <c r="H131" s="58">
        <v>0.53402777777777777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>
        <v>10129</v>
      </c>
      <c r="B132" s="2" t="s">
        <v>258</v>
      </c>
      <c r="C132" s="2" t="s">
        <v>259</v>
      </c>
      <c r="D132" s="27">
        <v>11739665</v>
      </c>
      <c r="E132" s="2" t="s">
        <v>254</v>
      </c>
      <c r="F132" s="60">
        <v>22.03</v>
      </c>
      <c r="G132" s="2" t="s">
        <v>255</v>
      </c>
      <c r="H132" s="58">
        <v>0.61736111111111114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>
        <v>10130</v>
      </c>
      <c r="B133" s="2" t="s">
        <v>258</v>
      </c>
      <c r="C133" s="2" t="s">
        <v>253</v>
      </c>
      <c r="D133" s="27">
        <v>74393415</v>
      </c>
      <c r="E133" s="2" t="s">
        <v>254</v>
      </c>
      <c r="F133" s="60">
        <v>236.49</v>
      </c>
      <c r="G133" s="2" t="s">
        <v>256</v>
      </c>
      <c r="H133" s="58">
        <v>0.68333333333333324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>
        <v>10131</v>
      </c>
      <c r="B134" s="2" t="s">
        <v>262</v>
      </c>
      <c r="C134" s="2" t="s">
        <v>253</v>
      </c>
      <c r="D134" s="27">
        <v>30372359</v>
      </c>
      <c r="E134" s="2" t="s">
        <v>261</v>
      </c>
      <c r="F134" s="60">
        <v>19.3</v>
      </c>
      <c r="G134" s="2" t="s">
        <v>255</v>
      </c>
      <c r="H134" s="58">
        <v>0.70833333333333337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>
        <v>10132</v>
      </c>
      <c r="B135" s="2" t="s">
        <v>252</v>
      </c>
      <c r="C135" s="2" t="s">
        <v>259</v>
      </c>
      <c r="D135" s="27">
        <v>47768495</v>
      </c>
      <c r="E135" s="2" t="s">
        <v>261</v>
      </c>
      <c r="F135" s="60">
        <v>23.73</v>
      </c>
      <c r="G135" s="2" t="s">
        <v>255</v>
      </c>
      <c r="H135" s="58">
        <v>0.70625000000000004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>
        <v>10133</v>
      </c>
      <c r="B136" s="2" t="s">
        <v>258</v>
      </c>
      <c r="C136" s="2" t="s">
        <v>253</v>
      </c>
      <c r="D136" s="27">
        <v>74154714</v>
      </c>
      <c r="E136" s="2" t="s">
        <v>254</v>
      </c>
      <c r="F136" s="60">
        <v>19.96</v>
      </c>
      <c r="G136" s="2" t="s">
        <v>256</v>
      </c>
      <c r="H136" s="58">
        <v>0.70138888888888884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>
        <v>10134</v>
      </c>
      <c r="B137" s="2" t="s">
        <v>252</v>
      </c>
      <c r="C137" s="2" t="s">
        <v>259</v>
      </c>
      <c r="D137" s="27">
        <v>33525138</v>
      </c>
      <c r="E137" s="2" t="s">
        <v>254</v>
      </c>
      <c r="F137" s="60">
        <v>20.75</v>
      </c>
      <c r="G137" s="2" t="s">
        <v>255</v>
      </c>
      <c r="H137" s="58">
        <v>0.62638888888888888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>
        <v>10135</v>
      </c>
      <c r="B138" s="2" t="s">
        <v>262</v>
      </c>
      <c r="C138" s="2" t="s">
        <v>253</v>
      </c>
      <c r="D138" s="27">
        <v>84542864</v>
      </c>
      <c r="E138" s="2" t="s">
        <v>254</v>
      </c>
      <c r="F138" s="60">
        <v>22.37</v>
      </c>
      <c r="G138" s="2" t="s">
        <v>255</v>
      </c>
      <c r="H138" s="58">
        <v>0.33888888888888885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>
        <v>10136</v>
      </c>
      <c r="B139" s="2" t="s">
        <v>258</v>
      </c>
      <c r="C139" s="2" t="s">
        <v>259</v>
      </c>
      <c r="D139" s="27">
        <v>24537107</v>
      </c>
      <c r="E139" s="2" t="s">
        <v>261</v>
      </c>
      <c r="F139" s="60">
        <v>24.03</v>
      </c>
      <c r="G139" s="2" t="s">
        <v>255</v>
      </c>
      <c r="H139" s="58">
        <v>0.4680555555555555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>
        <v>10137</v>
      </c>
      <c r="B140" s="2" t="s">
        <v>258</v>
      </c>
      <c r="C140" s="2" t="s">
        <v>259</v>
      </c>
      <c r="D140" s="27">
        <v>74241899</v>
      </c>
      <c r="E140" s="2" t="s">
        <v>254</v>
      </c>
      <c r="F140" s="60">
        <v>24.59</v>
      </c>
      <c r="G140" s="2" t="s">
        <v>255</v>
      </c>
      <c r="H140" s="58">
        <v>0.16944444444444443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>
        <v>10138</v>
      </c>
      <c r="B141" s="2" t="s">
        <v>258</v>
      </c>
      <c r="C141" s="2" t="s">
        <v>253</v>
      </c>
      <c r="D141" s="27">
        <v>33200655</v>
      </c>
      <c r="E141" s="2" t="s">
        <v>261</v>
      </c>
      <c r="F141" s="60">
        <v>155.91</v>
      </c>
      <c r="G141" s="2" t="s">
        <v>256</v>
      </c>
      <c r="H141" s="58">
        <v>0.77638888888888891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>
        <v>10139</v>
      </c>
      <c r="B142" s="2" t="s">
        <v>252</v>
      </c>
      <c r="C142" s="2" t="s">
        <v>259</v>
      </c>
      <c r="D142" s="27">
        <v>89349547</v>
      </c>
      <c r="E142" s="2" t="s">
        <v>261</v>
      </c>
      <c r="F142" s="60">
        <v>16.43</v>
      </c>
      <c r="G142" s="2" t="s">
        <v>256</v>
      </c>
      <c r="H142" s="58">
        <v>0.38124999999999998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>
        <v>10140</v>
      </c>
      <c r="B143" s="2" t="s">
        <v>262</v>
      </c>
      <c r="C143" s="2" t="s">
        <v>253</v>
      </c>
      <c r="D143" s="27">
        <v>83528887</v>
      </c>
      <c r="E143" s="2" t="s">
        <v>254</v>
      </c>
      <c r="F143" s="60">
        <v>15.71</v>
      </c>
      <c r="G143" s="2" t="s">
        <v>256</v>
      </c>
      <c r="H143" s="58">
        <v>0.6972222222222223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>
        <v>10141</v>
      </c>
      <c r="B144" s="2" t="s">
        <v>258</v>
      </c>
      <c r="C144" s="2" t="s">
        <v>253</v>
      </c>
      <c r="D144" s="27">
        <v>21113649</v>
      </c>
      <c r="E144" s="2" t="s">
        <v>254</v>
      </c>
      <c r="F144" s="60">
        <v>15.19</v>
      </c>
      <c r="G144" s="2" t="s">
        <v>256</v>
      </c>
      <c r="H144" s="58">
        <v>0.68194444444444446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>
        <v>10142</v>
      </c>
      <c r="B145" s="2" t="s">
        <v>258</v>
      </c>
      <c r="C145" s="2" t="s">
        <v>253</v>
      </c>
      <c r="D145" s="27">
        <v>35126822</v>
      </c>
      <c r="E145" s="2" t="s">
        <v>254</v>
      </c>
      <c r="F145" s="60">
        <v>21.35</v>
      </c>
      <c r="G145" s="2" t="s">
        <v>255</v>
      </c>
      <c r="H145" s="58">
        <v>0.74583333333333324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>
        <v>10143</v>
      </c>
      <c r="B146" s="2" t="s">
        <v>258</v>
      </c>
      <c r="C146" s="2" t="s">
        <v>259</v>
      </c>
      <c r="D146" s="27">
        <v>98692914</v>
      </c>
      <c r="E146" s="2" t="s">
        <v>254</v>
      </c>
      <c r="F146" s="60">
        <v>19.47</v>
      </c>
      <c r="G146" s="2" t="s">
        <v>255</v>
      </c>
      <c r="H146" s="58">
        <v>0.76180555555555562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>
        <v>10144</v>
      </c>
      <c r="B147" s="2" t="s">
        <v>258</v>
      </c>
      <c r="C147" s="2" t="s">
        <v>259</v>
      </c>
      <c r="D147" s="27">
        <v>96105789</v>
      </c>
      <c r="E147" s="2" t="s">
        <v>254</v>
      </c>
      <c r="F147" s="60">
        <v>21.49</v>
      </c>
      <c r="G147" s="2" t="s">
        <v>255</v>
      </c>
      <c r="H147" s="58">
        <v>0.38124999999999998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>
        <v>10145</v>
      </c>
      <c r="B148" s="2" t="s">
        <v>252</v>
      </c>
      <c r="C148" s="2" t="s">
        <v>253</v>
      </c>
      <c r="D148" s="27">
        <v>72991138</v>
      </c>
      <c r="E148" s="2" t="s">
        <v>254</v>
      </c>
      <c r="F148" s="60">
        <v>22.2</v>
      </c>
      <c r="G148" s="2" t="s">
        <v>255</v>
      </c>
      <c r="H148" s="58">
        <v>0.52013888888888882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>
        <v>10146</v>
      </c>
      <c r="B149" s="2" t="s">
        <v>252</v>
      </c>
      <c r="C149" s="2" t="s">
        <v>253</v>
      </c>
      <c r="D149" s="27">
        <v>77775458</v>
      </c>
      <c r="E149" s="2" t="s">
        <v>254</v>
      </c>
      <c r="F149" s="60">
        <v>21.15</v>
      </c>
      <c r="G149" s="2" t="s">
        <v>255</v>
      </c>
      <c r="H149" s="58">
        <v>0.29652777777777778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>
        <v>10147</v>
      </c>
      <c r="B150" s="2" t="s">
        <v>252</v>
      </c>
      <c r="C150" s="2" t="s">
        <v>259</v>
      </c>
      <c r="D150" s="27">
        <v>71420485</v>
      </c>
      <c r="E150" s="2" t="s">
        <v>254</v>
      </c>
      <c r="F150" s="60">
        <v>15.16</v>
      </c>
      <c r="G150" s="2" t="s">
        <v>255</v>
      </c>
      <c r="H150" s="58">
        <v>0.47152777777777777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>
        <v>10148</v>
      </c>
      <c r="B151" s="2" t="s">
        <v>252</v>
      </c>
      <c r="C151" s="2" t="s">
        <v>259</v>
      </c>
      <c r="D151" s="27">
        <v>55498553</v>
      </c>
      <c r="E151" s="2" t="s">
        <v>261</v>
      </c>
      <c r="F151" s="60">
        <v>15.71</v>
      </c>
      <c r="G151" s="2" t="s">
        <v>256</v>
      </c>
      <c r="H151" s="58">
        <v>0.38124999999999998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>
        <v>10149</v>
      </c>
      <c r="B152" s="2" t="s">
        <v>258</v>
      </c>
      <c r="C152" s="2" t="s">
        <v>253</v>
      </c>
      <c r="D152" s="27">
        <v>93904863</v>
      </c>
      <c r="E152" s="2" t="s">
        <v>254</v>
      </c>
      <c r="F152" s="60">
        <v>24.65</v>
      </c>
      <c r="G152" s="2" t="s">
        <v>256</v>
      </c>
      <c r="H152" s="58">
        <v>0.8618055555555556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>
        <v>10150</v>
      </c>
      <c r="B153" s="2" t="s">
        <v>258</v>
      </c>
      <c r="C153" s="2" t="s">
        <v>253</v>
      </c>
      <c r="D153" s="27">
        <v>37998977</v>
      </c>
      <c r="E153" s="2" t="s">
        <v>261</v>
      </c>
      <c r="F153" s="60">
        <v>24.88</v>
      </c>
      <c r="G153" s="2" t="s">
        <v>256</v>
      </c>
      <c r="H153" s="58">
        <v>0.64097222222222217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>
        <v>10151</v>
      </c>
      <c r="B154" s="2" t="s">
        <v>252</v>
      </c>
      <c r="C154" s="2" t="s">
        <v>253</v>
      </c>
      <c r="D154" s="27">
        <v>24697741</v>
      </c>
      <c r="E154" s="2" t="s">
        <v>261</v>
      </c>
      <c r="F154" s="60">
        <v>17.489999999999998</v>
      </c>
      <c r="G154" s="2" t="s">
        <v>256</v>
      </c>
      <c r="H154" s="58">
        <v>0.90694444444444444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>
        <v>10152</v>
      </c>
      <c r="B155" s="2" t="s">
        <v>258</v>
      </c>
      <c r="C155" s="2" t="s">
        <v>259</v>
      </c>
      <c r="D155" s="27">
        <v>77906388</v>
      </c>
      <c r="E155" s="2" t="s">
        <v>254</v>
      </c>
      <c r="F155" s="60">
        <v>19.71</v>
      </c>
      <c r="G155" s="2" t="s">
        <v>255</v>
      </c>
      <c r="H155" s="58">
        <v>0.29652777777777778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>
        <v>10153</v>
      </c>
      <c r="B156" s="2" t="s">
        <v>262</v>
      </c>
      <c r="C156" s="2" t="s">
        <v>259</v>
      </c>
      <c r="D156" s="27">
        <v>79915334</v>
      </c>
      <c r="E156" s="2" t="s">
        <v>254</v>
      </c>
      <c r="F156" s="60">
        <v>17.329999999999998</v>
      </c>
      <c r="G156" s="2" t="s">
        <v>256</v>
      </c>
      <c r="H156" s="58">
        <v>8.4722222222222213E-2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>
        <v>10154</v>
      </c>
      <c r="B157" s="2" t="s">
        <v>258</v>
      </c>
      <c r="C157" s="2" t="s">
        <v>259</v>
      </c>
      <c r="D157" s="27">
        <v>50624253</v>
      </c>
      <c r="E157" s="2" t="s">
        <v>254</v>
      </c>
      <c r="F157" s="60">
        <v>15.56</v>
      </c>
      <c r="G157" s="2" t="s">
        <v>255</v>
      </c>
      <c r="H157" s="58">
        <v>0.87986111111111109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>
        <v>10155</v>
      </c>
      <c r="B158" s="2" t="s">
        <v>252</v>
      </c>
      <c r="C158" s="2" t="s">
        <v>259</v>
      </c>
      <c r="D158" s="27">
        <v>32851119</v>
      </c>
      <c r="E158" s="2" t="s">
        <v>254</v>
      </c>
      <c r="F158" s="60">
        <v>18.940000000000001</v>
      </c>
      <c r="G158" s="2" t="s">
        <v>255</v>
      </c>
      <c r="H158" s="58">
        <v>0.83333333333333337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>
        <v>10156</v>
      </c>
      <c r="B159" s="2" t="s">
        <v>260</v>
      </c>
      <c r="C159" s="2" t="s">
        <v>259</v>
      </c>
      <c r="D159" s="27">
        <v>79812666</v>
      </c>
      <c r="E159" s="2" t="s">
        <v>254</v>
      </c>
      <c r="F159" s="60">
        <v>22.86</v>
      </c>
      <c r="G159" s="2" t="s">
        <v>256</v>
      </c>
      <c r="H159" s="58">
        <v>0.66805555555555562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>
        <v>10157</v>
      </c>
      <c r="B160" s="2" t="s">
        <v>262</v>
      </c>
      <c r="C160" s="2" t="s">
        <v>253</v>
      </c>
      <c r="D160" s="27">
        <v>45319579</v>
      </c>
      <c r="E160" s="2" t="s">
        <v>254</v>
      </c>
      <c r="F160" s="60">
        <v>15.18</v>
      </c>
      <c r="G160" s="2" t="s">
        <v>256</v>
      </c>
      <c r="H160" s="58">
        <v>0.25416666666666665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>
        <v>10158</v>
      </c>
      <c r="B161" s="2" t="s">
        <v>262</v>
      </c>
      <c r="C161" s="2" t="s">
        <v>259</v>
      </c>
      <c r="D161" s="27">
        <v>44466808</v>
      </c>
      <c r="E161" s="2" t="s">
        <v>254</v>
      </c>
      <c r="F161" s="60">
        <v>22.46</v>
      </c>
      <c r="G161" s="2" t="s">
        <v>256</v>
      </c>
      <c r="H161" s="58">
        <v>0.73888888888888893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>
        <v>10159</v>
      </c>
      <c r="B162" s="2" t="s">
        <v>258</v>
      </c>
      <c r="C162" s="2" t="s">
        <v>259</v>
      </c>
      <c r="D162" s="27">
        <v>26950438</v>
      </c>
      <c r="E162" s="2" t="s">
        <v>261</v>
      </c>
      <c r="F162" s="60">
        <v>21.39</v>
      </c>
      <c r="G162" s="2" t="s">
        <v>256</v>
      </c>
      <c r="H162" s="58">
        <v>0.72013888888888899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>
        <v>10160</v>
      </c>
      <c r="B163" s="2" t="s">
        <v>262</v>
      </c>
      <c r="C163" s="2" t="s">
        <v>259</v>
      </c>
      <c r="D163" s="27">
        <v>66610830</v>
      </c>
      <c r="E163" s="2" t="s">
        <v>261</v>
      </c>
      <c r="F163" s="60">
        <v>22.17</v>
      </c>
      <c r="G163" s="2" t="s">
        <v>255</v>
      </c>
      <c r="H163" s="58">
        <v>0.43263888888888885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>
        <v>10161</v>
      </c>
      <c r="B164" s="2" t="s">
        <v>260</v>
      </c>
      <c r="C164" s="2" t="s">
        <v>253</v>
      </c>
      <c r="D164" s="27">
        <v>45496161</v>
      </c>
      <c r="E164" s="2" t="s">
        <v>254</v>
      </c>
      <c r="F164" s="60">
        <v>234.63</v>
      </c>
      <c r="G164" s="2" t="s">
        <v>256</v>
      </c>
      <c r="H164" s="58">
        <v>0.38124999999999998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>
        <v>10162</v>
      </c>
      <c r="B165" s="2" t="s">
        <v>260</v>
      </c>
      <c r="C165" s="2" t="s">
        <v>253</v>
      </c>
      <c r="D165" s="27">
        <v>57085887</v>
      </c>
      <c r="E165" s="2" t="s">
        <v>254</v>
      </c>
      <c r="F165" s="60">
        <v>24.97</v>
      </c>
      <c r="G165" s="2" t="s">
        <v>256</v>
      </c>
      <c r="H165" s="58">
        <v>0.9243055555555556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>
        <v>10163</v>
      </c>
      <c r="B166" s="2" t="s">
        <v>258</v>
      </c>
      <c r="C166" s="2" t="s">
        <v>259</v>
      </c>
      <c r="D166" s="27">
        <v>86987062</v>
      </c>
      <c r="E166" s="2" t="s">
        <v>254</v>
      </c>
      <c r="F166" s="60">
        <v>15.72</v>
      </c>
      <c r="G166" s="2" t="s">
        <v>256</v>
      </c>
      <c r="H166" s="58">
        <v>0.45347222222222222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>
        <v>10164</v>
      </c>
      <c r="B167" s="2" t="s">
        <v>252</v>
      </c>
      <c r="C167" s="2" t="s">
        <v>259</v>
      </c>
      <c r="D167" s="27">
        <v>75029194</v>
      </c>
      <c r="E167" s="2" t="s">
        <v>254</v>
      </c>
      <c r="F167" s="60">
        <v>24.35</v>
      </c>
      <c r="G167" s="2" t="s">
        <v>256</v>
      </c>
      <c r="H167" s="58">
        <v>0.33888888888888885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>
        <v>10165</v>
      </c>
      <c r="B168" s="2" t="s">
        <v>258</v>
      </c>
      <c r="C168" s="2" t="s">
        <v>253</v>
      </c>
      <c r="D168" s="27">
        <v>16712886</v>
      </c>
      <c r="E168" s="2" t="s">
        <v>261</v>
      </c>
      <c r="F168" s="60">
        <v>16.09</v>
      </c>
      <c r="G168" s="2" t="s">
        <v>256</v>
      </c>
      <c r="H168" s="58">
        <v>0.33888888888888885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>
        <v>10166</v>
      </c>
      <c r="B169" s="2" t="s">
        <v>258</v>
      </c>
      <c r="C169" s="2" t="s">
        <v>259</v>
      </c>
      <c r="D169" s="27">
        <v>39307303</v>
      </c>
      <c r="E169" s="2" t="s">
        <v>254</v>
      </c>
      <c r="F169" s="60">
        <v>23.51</v>
      </c>
      <c r="G169" s="2" t="s">
        <v>256</v>
      </c>
      <c r="H169" s="58">
        <v>0.6791666666666667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>
        <v>10167</v>
      </c>
      <c r="B170" s="2" t="s">
        <v>260</v>
      </c>
      <c r="C170" s="2" t="s">
        <v>253</v>
      </c>
      <c r="D170" s="27">
        <v>41334963</v>
      </c>
      <c r="E170" s="2" t="s">
        <v>254</v>
      </c>
      <c r="F170" s="60">
        <v>22.59</v>
      </c>
      <c r="G170" s="2" t="s">
        <v>256</v>
      </c>
      <c r="H170" s="58">
        <v>0.70208333333333339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>
        <v>10168</v>
      </c>
      <c r="B171" s="2" t="s">
        <v>252</v>
      </c>
      <c r="C171" s="2" t="s">
        <v>259</v>
      </c>
      <c r="D171" s="27">
        <v>58630343</v>
      </c>
      <c r="E171" s="2" t="s">
        <v>254</v>
      </c>
      <c r="F171" s="60">
        <v>15.59</v>
      </c>
      <c r="G171" s="2" t="s">
        <v>255</v>
      </c>
      <c r="H171" s="58">
        <v>0.38124999999999998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>
        <v>10169</v>
      </c>
      <c r="B172" s="2" t="s">
        <v>258</v>
      </c>
      <c r="C172" s="2" t="s">
        <v>259</v>
      </c>
      <c r="D172" s="27">
        <v>87184105</v>
      </c>
      <c r="E172" s="2" t="s">
        <v>254</v>
      </c>
      <c r="F172" s="60">
        <v>190.81</v>
      </c>
      <c r="G172" s="2" t="s">
        <v>256</v>
      </c>
      <c r="H172" s="58">
        <v>0.9145833333333333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>
        <v>10170</v>
      </c>
      <c r="B173" s="2" t="s">
        <v>258</v>
      </c>
      <c r="C173" s="2" t="s">
        <v>253</v>
      </c>
      <c r="D173" s="27">
        <v>35358631</v>
      </c>
      <c r="E173" s="2" t="s">
        <v>254</v>
      </c>
      <c r="F173" s="60">
        <v>21.12</v>
      </c>
      <c r="G173" s="2" t="s">
        <v>256</v>
      </c>
      <c r="H173" s="58">
        <v>0.69444444444444453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>
        <v>10171</v>
      </c>
      <c r="B174" s="2" t="s">
        <v>260</v>
      </c>
      <c r="C174" s="2" t="s">
        <v>259</v>
      </c>
      <c r="D174" s="27">
        <v>55749730</v>
      </c>
      <c r="E174" s="2" t="s">
        <v>254</v>
      </c>
      <c r="F174" s="60">
        <v>24.6</v>
      </c>
      <c r="G174" s="2" t="s">
        <v>255</v>
      </c>
      <c r="H174" s="58">
        <v>0.85972222222222217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>
        <v>10172</v>
      </c>
      <c r="B175" s="2" t="s">
        <v>260</v>
      </c>
      <c r="C175" s="2" t="s">
        <v>253</v>
      </c>
      <c r="D175" s="27">
        <v>62374456</v>
      </c>
      <c r="E175" s="2" t="s">
        <v>254</v>
      </c>
      <c r="F175" s="60">
        <v>21.22</v>
      </c>
      <c r="G175" s="2" t="s">
        <v>255</v>
      </c>
      <c r="H175" s="58">
        <v>0.51388888888888895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>
        <v>10173</v>
      </c>
      <c r="B176" s="2" t="s">
        <v>258</v>
      </c>
      <c r="C176" s="2" t="s">
        <v>259</v>
      </c>
      <c r="D176" s="27">
        <v>84556568</v>
      </c>
      <c r="E176" s="2" t="s">
        <v>254</v>
      </c>
      <c r="F176" s="60">
        <v>21.78</v>
      </c>
      <c r="G176" s="2" t="s">
        <v>255</v>
      </c>
      <c r="H176" s="58">
        <v>0.29652777777777778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>
        <v>10174</v>
      </c>
      <c r="B177" s="2" t="s">
        <v>258</v>
      </c>
      <c r="C177" s="2" t="s">
        <v>259</v>
      </c>
      <c r="D177" s="27">
        <v>57605353</v>
      </c>
      <c r="E177" s="2" t="s">
        <v>254</v>
      </c>
      <c r="F177" s="60">
        <v>16.54</v>
      </c>
      <c r="G177" s="2" t="s">
        <v>255</v>
      </c>
      <c r="H177" s="58">
        <v>0.74444444444444446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>
        <v>10175</v>
      </c>
      <c r="B178" s="2" t="s">
        <v>252</v>
      </c>
      <c r="C178" s="2" t="s">
        <v>259</v>
      </c>
      <c r="D178" s="27">
        <v>45033697</v>
      </c>
      <c r="E178" s="2" t="s">
        <v>261</v>
      </c>
      <c r="F178" s="60">
        <v>177.32</v>
      </c>
      <c r="G178" s="2" t="s">
        <v>256</v>
      </c>
      <c r="H178" s="58">
        <v>0.66111111111111109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>
        <v>10176</v>
      </c>
      <c r="B179" s="2" t="s">
        <v>262</v>
      </c>
      <c r="C179" s="2" t="s">
        <v>259</v>
      </c>
      <c r="D179" s="27">
        <v>33917941</v>
      </c>
      <c r="E179" s="2" t="s">
        <v>254</v>
      </c>
      <c r="F179" s="60">
        <v>21.5</v>
      </c>
      <c r="G179" s="2" t="s">
        <v>256</v>
      </c>
      <c r="H179" s="58">
        <v>0.45347222222222222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>
        <v>10177</v>
      </c>
      <c r="B180" s="2" t="s">
        <v>258</v>
      </c>
      <c r="C180" s="2" t="s">
        <v>253</v>
      </c>
      <c r="D180" s="27">
        <v>39654675</v>
      </c>
      <c r="E180" s="2" t="s">
        <v>254</v>
      </c>
      <c r="F180" s="60">
        <v>24.65</v>
      </c>
      <c r="G180" s="2" t="s">
        <v>255</v>
      </c>
      <c r="H180" s="58">
        <v>0.86458333333333337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>
        <v>10178</v>
      </c>
      <c r="B181" s="2" t="s">
        <v>260</v>
      </c>
      <c r="C181" s="2" t="s">
        <v>253</v>
      </c>
      <c r="D181" s="27">
        <v>47532285</v>
      </c>
      <c r="E181" s="2" t="s">
        <v>254</v>
      </c>
      <c r="F181" s="60">
        <v>19.43</v>
      </c>
      <c r="G181" s="2" t="s">
        <v>255</v>
      </c>
      <c r="H181" s="58">
        <v>0.38124999999999998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>
        <v>10179</v>
      </c>
      <c r="B182" s="2" t="s">
        <v>258</v>
      </c>
      <c r="C182" s="2" t="s">
        <v>259</v>
      </c>
      <c r="D182" s="27">
        <v>85998809</v>
      </c>
      <c r="E182" s="2" t="s">
        <v>254</v>
      </c>
      <c r="F182" s="60">
        <v>21.12</v>
      </c>
      <c r="G182" s="2" t="s">
        <v>255</v>
      </c>
      <c r="H182" s="58">
        <v>0.84236111111111101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>
        <v>10180</v>
      </c>
      <c r="B183" s="2" t="s">
        <v>258</v>
      </c>
      <c r="C183" s="2" t="s">
        <v>259</v>
      </c>
      <c r="D183" s="27">
        <v>34960635</v>
      </c>
      <c r="E183" s="2" t="s">
        <v>254</v>
      </c>
      <c r="F183" s="60">
        <v>18.100000000000001</v>
      </c>
      <c r="G183" s="2" t="s">
        <v>255</v>
      </c>
      <c r="H183" s="58">
        <v>0.85555555555555562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>
        <v>10181</v>
      </c>
      <c r="B184" s="2" t="s">
        <v>252</v>
      </c>
      <c r="C184" s="2" t="s">
        <v>259</v>
      </c>
      <c r="D184" s="27">
        <v>85117076</v>
      </c>
      <c r="E184" s="2" t="s">
        <v>261</v>
      </c>
      <c r="F184" s="60">
        <v>24.4</v>
      </c>
      <c r="G184" s="2" t="s">
        <v>256</v>
      </c>
      <c r="H184" s="58">
        <v>0.55902777777777779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>
        <v>10182</v>
      </c>
      <c r="B185" s="2" t="s">
        <v>262</v>
      </c>
      <c r="C185" s="2" t="s">
        <v>259</v>
      </c>
      <c r="D185" s="27">
        <v>67865323</v>
      </c>
      <c r="E185" s="2" t="s">
        <v>254</v>
      </c>
      <c r="F185" s="60">
        <v>19.37</v>
      </c>
      <c r="G185" s="2" t="s">
        <v>256</v>
      </c>
      <c r="H185" s="58">
        <v>0.90833333333333333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>
        <v>10183</v>
      </c>
      <c r="B186" s="2" t="s">
        <v>258</v>
      </c>
      <c r="C186" s="2" t="s">
        <v>259</v>
      </c>
      <c r="D186" s="27">
        <v>55061563</v>
      </c>
      <c r="E186" s="2" t="s">
        <v>261</v>
      </c>
      <c r="F186" s="60">
        <v>19.170000000000002</v>
      </c>
      <c r="G186" s="2" t="s">
        <v>255</v>
      </c>
      <c r="H186" s="58">
        <v>0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>
        <v>10184</v>
      </c>
      <c r="B187" s="2" t="s">
        <v>262</v>
      </c>
      <c r="C187" s="2" t="s">
        <v>259</v>
      </c>
      <c r="D187" s="27">
        <v>58022125</v>
      </c>
      <c r="E187" s="2" t="s">
        <v>261</v>
      </c>
      <c r="F187" s="60">
        <v>241.77</v>
      </c>
      <c r="G187" s="2" t="s">
        <v>256</v>
      </c>
      <c r="H187" s="58">
        <v>0.38124999999999998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>
        <v>10185</v>
      </c>
      <c r="B188" s="2" t="s">
        <v>258</v>
      </c>
      <c r="C188" s="2" t="s">
        <v>253</v>
      </c>
      <c r="D188" s="27">
        <v>25679000</v>
      </c>
      <c r="E188" s="2" t="s">
        <v>254</v>
      </c>
      <c r="F188" s="60">
        <v>19.649999999999999</v>
      </c>
      <c r="G188" s="2" t="s">
        <v>256</v>
      </c>
      <c r="H188" s="58">
        <v>0.8652777777777777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>
        <v>10186</v>
      </c>
      <c r="B189" s="2" t="s">
        <v>258</v>
      </c>
      <c r="C189" s="2" t="s">
        <v>253</v>
      </c>
      <c r="D189" s="27">
        <v>35078468</v>
      </c>
      <c r="E189" s="2" t="s">
        <v>254</v>
      </c>
      <c r="F189" s="60">
        <v>19.88</v>
      </c>
      <c r="G189" s="2" t="s">
        <v>256</v>
      </c>
      <c r="H189" s="58">
        <v>0.33888888888888885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>
        <v>10187</v>
      </c>
      <c r="B190" s="2" t="s">
        <v>258</v>
      </c>
      <c r="C190" s="2" t="s">
        <v>253</v>
      </c>
      <c r="D190" s="27">
        <v>75772325</v>
      </c>
      <c r="E190" s="2" t="s">
        <v>254</v>
      </c>
      <c r="F190" s="60">
        <v>15.18</v>
      </c>
      <c r="G190" s="2" t="s">
        <v>255</v>
      </c>
      <c r="H190" s="58">
        <v>0.52083333333333337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>
        <v>10188</v>
      </c>
      <c r="B191" s="2" t="s">
        <v>258</v>
      </c>
      <c r="C191" s="2" t="s">
        <v>253</v>
      </c>
      <c r="D191" s="27">
        <v>25433486</v>
      </c>
      <c r="E191" s="2" t="s">
        <v>254</v>
      </c>
      <c r="F191" s="60">
        <v>15.08</v>
      </c>
      <c r="G191" s="2" t="s">
        <v>256</v>
      </c>
      <c r="H191" s="58">
        <v>0.51041666666666663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>
        <v>10189</v>
      </c>
      <c r="B192" s="2" t="s">
        <v>260</v>
      </c>
      <c r="C192" s="2" t="s">
        <v>253</v>
      </c>
      <c r="D192" s="27">
        <v>65056232</v>
      </c>
      <c r="E192" s="2" t="s">
        <v>254</v>
      </c>
      <c r="F192" s="60">
        <v>23.74</v>
      </c>
      <c r="G192" s="2" t="s">
        <v>256</v>
      </c>
      <c r="H192" s="58">
        <v>0.21180555555555555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>
        <v>10190</v>
      </c>
      <c r="B193" s="2" t="s">
        <v>260</v>
      </c>
      <c r="C193" s="2" t="s">
        <v>259</v>
      </c>
      <c r="D193" s="27">
        <v>96077043</v>
      </c>
      <c r="E193" s="2" t="s">
        <v>254</v>
      </c>
      <c r="F193" s="60">
        <v>19.440000000000001</v>
      </c>
      <c r="G193" s="2" t="s">
        <v>256</v>
      </c>
      <c r="H193" s="58">
        <v>0.38124999999999998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>
        <v>10191</v>
      </c>
      <c r="B194" s="2" t="s">
        <v>262</v>
      </c>
      <c r="C194" s="2" t="s">
        <v>259</v>
      </c>
      <c r="D194" s="27">
        <v>68380003</v>
      </c>
      <c r="E194" s="2" t="s">
        <v>254</v>
      </c>
      <c r="F194" s="60">
        <v>17.7</v>
      </c>
      <c r="G194" s="2" t="s">
        <v>255</v>
      </c>
      <c r="H194" s="58">
        <v>8.4722222222222213E-2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>
        <v>10192</v>
      </c>
      <c r="B195" s="2" t="s">
        <v>258</v>
      </c>
      <c r="C195" s="2" t="s">
        <v>259</v>
      </c>
      <c r="D195" s="27">
        <v>92733708</v>
      </c>
      <c r="E195" s="2" t="s">
        <v>254</v>
      </c>
      <c r="F195" s="60">
        <v>16.989999999999998</v>
      </c>
      <c r="G195" s="2" t="s">
        <v>255</v>
      </c>
      <c r="H195" s="58">
        <v>0.7319444444444444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>
        <v>10193</v>
      </c>
      <c r="B196" s="2" t="s">
        <v>252</v>
      </c>
      <c r="C196" s="2" t="s">
        <v>253</v>
      </c>
      <c r="D196" s="27">
        <v>17547620</v>
      </c>
      <c r="E196" s="2" t="s">
        <v>261</v>
      </c>
      <c r="F196" s="60">
        <v>16.13</v>
      </c>
      <c r="G196" s="2" t="s">
        <v>256</v>
      </c>
      <c r="H196" s="58">
        <v>0.56736111111111109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>
        <v>10194</v>
      </c>
      <c r="B197" s="2" t="s">
        <v>258</v>
      </c>
      <c r="C197" s="2" t="s">
        <v>253</v>
      </c>
      <c r="D197" s="27">
        <v>95291830</v>
      </c>
      <c r="E197" s="2" t="s">
        <v>254</v>
      </c>
      <c r="F197" s="60">
        <v>24.8</v>
      </c>
      <c r="G197" s="2" t="s">
        <v>255</v>
      </c>
      <c r="H197" s="58">
        <v>0.85277777777777775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>
        <v>10195</v>
      </c>
      <c r="B198" s="2" t="s">
        <v>258</v>
      </c>
      <c r="C198" s="2" t="s">
        <v>253</v>
      </c>
      <c r="D198" s="27">
        <v>49471722</v>
      </c>
      <c r="E198" s="2" t="s">
        <v>254</v>
      </c>
      <c r="F198" s="60">
        <v>17.52</v>
      </c>
      <c r="G198" s="2" t="s">
        <v>256</v>
      </c>
      <c r="H198" s="58">
        <v>0.85763888888888884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>
        <v>10196</v>
      </c>
      <c r="B199" s="2" t="s">
        <v>260</v>
      </c>
      <c r="C199" s="2" t="s">
        <v>253</v>
      </c>
      <c r="D199" s="27">
        <v>70336893</v>
      </c>
      <c r="E199" s="2" t="s">
        <v>254</v>
      </c>
      <c r="F199" s="60">
        <v>23.63</v>
      </c>
      <c r="G199" s="2" t="s">
        <v>256</v>
      </c>
      <c r="H199" s="58">
        <v>0.82430555555555562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>
        <v>10197</v>
      </c>
      <c r="B200" s="2" t="s">
        <v>258</v>
      </c>
      <c r="C200" s="2" t="s">
        <v>259</v>
      </c>
      <c r="D200" s="27">
        <v>44142213</v>
      </c>
      <c r="E200" s="2" t="s">
        <v>254</v>
      </c>
      <c r="F200" s="60">
        <v>23.03</v>
      </c>
      <c r="G200" s="2" t="s">
        <v>255</v>
      </c>
      <c r="H200" s="58">
        <v>0.4770833333333333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>
        <v>10198</v>
      </c>
      <c r="B201" s="2" t="s">
        <v>258</v>
      </c>
      <c r="C201" s="2" t="s">
        <v>253</v>
      </c>
      <c r="D201" s="27">
        <v>69832322</v>
      </c>
      <c r="E201" s="2" t="s">
        <v>254</v>
      </c>
      <c r="F201" s="60">
        <v>21.03</v>
      </c>
      <c r="G201" s="2" t="s">
        <v>255</v>
      </c>
      <c r="H201" s="58">
        <v>0.8041666666666667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>
        <v>10199</v>
      </c>
      <c r="B202" s="2" t="s">
        <v>262</v>
      </c>
      <c r="C202" s="2" t="s">
        <v>259</v>
      </c>
      <c r="D202" s="27">
        <v>54284580</v>
      </c>
      <c r="E202" s="2" t="s">
        <v>254</v>
      </c>
      <c r="F202" s="60">
        <v>21.88</v>
      </c>
      <c r="G202" s="2" t="s">
        <v>256</v>
      </c>
      <c r="H202" s="58">
        <v>0.12708333333333333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>
        <v>10200</v>
      </c>
      <c r="B203" s="2" t="s">
        <v>262</v>
      </c>
      <c r="C203" s="2" t="s">
        <v>259</v>
      </c>
      <c r="D203" s="27">
        <v>69967343</v>
      </c>
      <c r="E203" s="2" t="s">
        <v>261</v>
      </c>
      <c r="F203" s="60">
        <v>24.86</v>
      </c>
      <c r="G203" s="2" t="s">
        <v>256</v>
      </c>
      <c r="H203" s="58">
        <v>0.7270833333333333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>
        <v>10201</v>
      </c>
      <c r="B204" s="2" t="s">
        <v>260</v>
      </c>
      <c r="C204" s="2" t="s">
        <v>259</v>
      </c>
      <c r="D204" s="27">
        <v>70932816</v>
      </c>
      <c r="E204" s="2" t="s">
        <v>261</v>
      </c>
      <c r="F204" s="60">
        <v>21.43</v>
      </c>
      <c r="G204" s="2" t="s">
        <v>255</v>
      </c>
      <c r="H204" s="58">
        <v>0.29652777777777778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>
        <v>10202</v>
      </c>
      <c r="B205" s="2" t="s">
        <v>262</v>
      </c>
      <c r="C205" s="2" t="s">
        <v>253</v>
      </c>
      <c r="D205" s="27">
        <v>74082072</v>
      </c>
      <c r="E205" s="2" t="s">
        <v>254</v>
      </c>
      <c r="F205" s="60">
        <v>16.32</v>
      </c>
      <c r="G205" s="2" t="s">
        <v>255</v>
      </c>
      <c r="H205" s="58">
        <v>0.63124999999999998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>
        <v>10203</v>
      </c>
      <c r="B206" s="2" t="s">
        <v>252</v>
      </c>
      <c r="C206" s="2" t="s">
        <v>259</v>
      </c>
      <c r="D206" s="27">
        <v>92299116</v>
      </c>
      <c r="E206" s="2" t="s">
        <v>254</v>
      </c>
      <c r="F206" s="60">
        <v>17.2</v>
      </c>
      <c r="G206" s="2" t="s">
        <v>255</v>
      </c>
      <c r="H206" s="58">
        <v>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>
        <v>10204</v>
      </c>
      <c r="B207" s="2" t="s">
        <v>260</v>
      </c>
      <c r="C207" s="2" t="s">
        <v>253</v>
      </c>
      <c r="D207" s="27">
        <v>33160396</v>
      </c>
      <c r="E207" s="2" t="s">
        <v>254</v>
      </c>
      <c r="F207" s="60">
        <v>17.87</v>
      </c>
      <c r="G207" s="2" t="s">
        <v>255</v>
      </c>
      <c r="H207" s="58">
        <v>0.29652777777777778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>
        <v>10205</v>
      </c>
      <c r="B208" s="2" t="s">
        <v>262</v>
      </c>
      <c r="C208" s="2" t="s">
        <v>259</v>
      </c>
      <c r="D208" s="27">
        <v>22141389</v>
      </c>
      <c r="E208" s="2" t="s">
        <v>254</v>
      </c>
      <c r="F208" s="60">
        <v>17.27</v>
      </c>
      <c r="G208" s="2" t="s">
        <v>255</v>
      </c>
      <c r="H208" s="58">
        <v>0.29652777777777778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>
        <v>10206</v>
      </c>
      <c r="B209" s="2" t="s">
        <v>262</v>
      </c>
      <c r="C209" s="2" t="s">
        <v>259</v>
      </c>
      <c r="D209" s="27">
        <v>43297905</v>
      </c>
      <c r="E209" s="2" t="s">
        <v>254</v>
      </c>
      <c r="F209" s="60">
        <v>19.760000000000002</v>
      </c>
      <c r="G209" s="2" t="s">
        <v>256</v>
      </c>
      <c r="H209" s="58">
        <v>0.88402777777777775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>
        <v>10207</v>
      </c>
      <c r="B210" s="2" t="s">
        <v>252</v>
      </c>
      <c r="C210" s="2" t="s">
        <v>253</v>
      </c>
      <c r="D210" s="27">
        <v>72307242</v>
      </c>
      <c r="E210" s="2" t="s">
        <v>254</v>
      </c>
      <c r="F210" s="60">
        <v>17.100000000000001</v>
      </c>
      <c r="G210" s="2" t="s">
        <v>256</v>
      </c>
      <c r="H210" s="58">
        <v>0.25416666666666665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>
        <v>10208</v>
      </c>
      <c r="B211" s="2" t="s">
        <v>258</v>
      </c>
      <c r="C211" s="2" t="s">
        <v>259</v>
      </c>
      <c r="D211" s="27">
        <v>66131853</v>
      </c>
      <c r="E211" s="2" t="s">
        <v>261</v>
      </c>
      <c r="F211" s="60">
        <v>15.66</v>
      </c>
      <c r="G211" s="2" t="s">
        <v>256</v>
      </c>
      <c r="H211" s="58">
        <v>0.47083333333333338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>
        <v>10209</v>
      </c>
      <c r="B212" s="2" t="s">
        <v>258</v>
      </c>
      <c r="C212" s="2" t="s">
        <v>259</v>
      </c>
      <c r="D212" s="27">
        <v>71755916</v>
      </c>
      <c r="E212" s="2" t="s">
        <v>254</v>
      </c>
      <c r="F212" s="60">
        <v>22.37</v>
      </c>
      <c r="G212" s="2" t="s">
        <v>256</v>
      </c>
      <c r="H212" s="58">
        <v>0.68125000000000002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>
        <v>10210</v>
      </c>
      <c r="B213" s="2" t="s">
        <v>252</v>
      </c>
      <c r="C213" s="2" t="s">
        <v>259</v>
      </c>
      <c r="D213" s="27">
        <v>55102089</v>
      </c>
      <c r="E213" s="2" t="s">
        <v>254</v>
      </c>
      <c r="F213" s="60">
        <v>15.81</v>
      </c>
      <c r="G213" s="2" t="s">
        <v>255</v>
      </c>
      <c r="H213" s="58">
        <v>0.5180555555555556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>
        <v>10211</v>
      </c>
      <c r="B214" s="2" t="s">
        <v>262</v>
      </c>
      <c r="C214" s="2" t="s">
        <v>259</v>
      </c>
      <c r="D214" s="27">
        <v>25266837</v>
      </c>
      <c r="E214" s="2" t="s">
        <v>254</v>
      </c>
      <c r="F214" s="60">
        <v>18.75</v>
      </c>
      <c r="G214" s="2" t="s">
        <v>255</v>
      </c>
      <c r="H214" s="58">
        <v>8.4722222222222213E-2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>
        <v>10212</v>
      </c>
      <c r="B215" s="2" t="s">
        <v>258</v>
      </c>
      <c r="C215" s="2" t="s">
        <v>259</v>
      </c>
      <c r="D215" s="27">
        <v>17246696</v>
      </c>
      <c r="E215" s="2" t="s">
        <v>261</v>
      </c>
      <c r="F215" s="60">
        <v>192.41</v>
      </c>
      <c r="G215" s="2" t="s">
        <v>256</v>
      </c>
      <c r="H215" s="58">
        <v>0.84930555555555554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>
        <v>10213</v>
      </c>
      <c r="B216" s="2" t="s">
        <v>262</v>
      </c>
      <c r="C216" s="2" t="s">
        <v>259</v>
      </c>
      <c r="D216" s="27">
        <v>55149876</v>
      </c>
      <c r="E216" s="2" t="s">
        <v>261</v>
      </c>
      <c r="F216" s="60">
        <v>242.52</v>
      </c>
      <c r="G216" s="2" t="s">
        <v>256</v>
      </c>
      <c r="H216" s="58">
        <v>0.38124999999999998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>
        <v>10214</v>
      </c>
      <c r="B217" s="2" t="s">
        <v>260</v>
      </c>
      <c r="C217" s="2" t="s">
        <v>259</v>
      </c>
      <c r="D217" s="27">
        <v>66024609</v>
      </c>
      <c r="E217" s="2" t="s">
        <v>254</v>
      </c>
      <c r="F217" s="60">
        <v>20.399999999999999</v>
      </c>
      <c r="G217" s="2" t="s">
        <v>256</v>
      </c>
      <c r="H217" s="58">
        <v>0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>
        <v>10215</v>
      </c>
      <c r="B218" s="2" t="s">
        <v>252</v>
      </c>
      <c r="C218" s="2" t="s">
        <v>259</v>
      </c>
      <c r="D218" s="27">
        <v>74962881</v>
      </c>
      <c r="E218" s="2" t="s">
        <v>254</v>
      </c>
      <c r="F218" s="60">
        <v>24.71</v>
      </c>
      <c r="G218" s="2" t="s">
        <v>255</v>
      </c>
      <c r="H218" s="58">
        <v>0.53125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>
        <v>10216</v>
      </c>
      <c r="B219" s="2" t="s">
        <v>252</v>
      </c>
      <c r="C219" s="2" t="s">
        <v>259</v>
      </c>
      <c r="D219" s="27">
        <v>66903731</v>
      </c>
      <c r="E219" s="2" t="s">
        <v>254</v>
      </c>
      <c r="F219" s="60">
        <v>21.49</v>
      </c>
      <c r="G219" s="2" t="s">
        <v>255</v>
      </c>
      <c r="H219" s="58">
        <v>0.33888888888888885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>
        <v>10217</v>
      </c>
      <c r="B220" s="2" t="s">
        <v>258</v>
      </c>
      <c r="C220" s="2" t="s">
        <v>253</v>
      </c>
      <c r="D220" s="27">
        <v>71026884</v>
      </c>
      <c r="E220" s="2" t="s">
        <v>254</v>
      </c>
      <c r="F220" s="60">
        <v>22.26</v>
      </c>
      <c r="G220" s="2" t="s">
        <v>255</v>
      </c>
      <c r="H220" s="58">
        <v>0.21180555555555555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>
        <v>10218</v>
      </c>
      <c r="B221" s="2" t="s">
        <v>258</v>
      </c>
      <c r="C221" s="2" t="s">
        <v>259</v>
      </c>
      <c r="D221" s="27">
        <v>86140667</v>
      </c>
      <c r="E221" s="2" t="s">
        <v>254</v>
      </c>
      <c r="F221" s="60">
        <v>22.39</v>
      </c>
      <c r="G221" s="2" t="s">
        <v>256</v>
      </c>
      <c r="H221" s="58">
        <v>0.6777777777777777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>
        <v>10219</v>
      </c>
      <c r="B222" s="2" t="s">
        <v>252</v>
      </c>
      <c r="C222" s="2" t="s">
        <v>259</v>
      </c>
      <c r="D222" s="27">
        <v>97905965</v>
      </c>
      <c r="E222" s="2" t="s">
        <v>261</v>
      </c>
      <c r="F222" s="60">
        <v>21.01</v>
      </c>
      <c r="G222" s="2" t="s">
        <v>256</v>
      </c>
      <c r="H222" s="58">
        <v>0.33888888888888885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>
        <v>10220</v>
      </c>
      <c r="B223" s="2" t="s">
        <v>258</v>
      </c>
      <c r="C223" s="2" t="s">
        <v>259</v>
      </c>
      <c r="D223" s="27">
        <v>40197352</v>
      </c>
      <c r="E223" s="2" t="s">
        <v>254</v>
      </c>
      <c r="F223" s="60">
        <v>226.15</v>
      </c>
      <c r="G223" s="2" t="s">
        <v>256</v>
      </c>
      <c r="H223" s="58">
        <v>0.69513888888888886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>
        <v>10221</v>
      </c>
      <c r="B224" s="2" t="s">
        <v>258</v>
      </c>
      <c r="C224" s="2" t="s">
        <v>253</v>
      </c>
      <c r="D224" s="27">
        <v>43741856</v>
      </c>
      <c r="E224" s="2" t="s">
        <v>254</v>
      </c>
      <c r="F224" s="60">
        <v>20.67</v>
      </c>
      <c r="G224" s="2" t="s">
        <v>256</v>
      </c>
      <c r="H224" s="58">
        <v>0.81041666666666667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>
        <v>10222</v>
      </c>
      <c r="B225" s="2" t="s">
        <v>258</v>
      </c>
      <c r="C225" s="2" t="s">
        <v>259</v>
      </c>
      <c r="D225" s="27">
        <v>78186031</v>
      </c>
      <c r="E225" s="2" t="s">
        <v>254</v>
      </c>
      <c r="F225" s="60">
        <v>21.72</v>
      </c>
      <c r="G225" s="2" t="s">
        <v>255</v>
      </c>
      <c r="H225" s="58">
        <v>0.83611111111111114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>
        <v>10223</v>
      </c>
      <c r="B226" s="2" t="s">
        <v>252</v>
      </c>
      <c r="C226" s="2" t="s">
        <v>259</v>
      </c>
      <c r="D226" s="27">
        <v>58045939</v>
      </c>
      <c r="E226" s="2" t="s">
        <v>261</v>
      </c>
      <c r="F226" s="60">
        <v>16.34</v>
      </c>
      <c r="G226" s="2" t="s">
        <v>256</v>
      </c>
      <c r="H226" s="58">
        <v>0.74513888888888891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>
        <v>10224</v>
      </c>
      <c r="B227" s="2" t="s">
        <v>258</v>
      </c>
      <c r="C227" s="2" t="s">
        <v>259</v>
      </c>
      <c r="D227" s="27">
        <v>16151482</v>
      </c>
      <c r="E227" s="2" t="s">
        <v>254</v>
      </c>
      <c r="F227" s="60">
        <v>19.190000000000001</v>
      </c>
      <c r="G227" s="2" t="s">
        <v>256</v>
      </c>
      <c r="H227" s="58">
        <v>0.79722222222222217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>
        <v>10225</v>
      </c>
      <c r="B228" s="2" t="s">
        <v>258</v>
      </c>
      <c r="C228" s="2" t="s">
        <v>259</v>
      </c>
      <c r="D228" s="27">
        <v>16578164</v>
      </c>
      <c r="E228" s="2" t="s">
        <v>261</v>
      </c>
      <c r="F228" s="60">
        <v>19.21</v>
      </c>
      <c r="G228" s="2" t="s">
        <v>255</v>
      </c>
      <c r="H228" s="58">
        <v>8.4722222222222213E-2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>
        <v>10226</v>
      </c>
      <c r="B229" s="2" t="s">
        <v>258</v>
      </c>
      <c r="C229" s="2" t="s">
        <v>259</v>
      </c>
      <c r="D229" s="27">
        <v>96323938</v>
      </c>
      <c r="E229" s="2" t="s">
        <v>254</v>
      </c>
      <c r="F229" s="60">
        <v>16.059999999999999</v>
      </c>
      <c r="G229" s="2" t="s">
        <v>256</v>
      </c>
      <c r="H229" s="58">
        <v>0.72916666666666663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>
        <v>10227</v>
      </c>
      <c r="B230" s="2" t="s">
        <v>262</v>
      </c>
      <c r="C230" s="2" t="s">
        <v>253</v>
      </c>
      <c r="D230" s="27">
        <v>77228031</v>
      </c>
      <c r="E230" s="2" t="s">
        <v>254</v>
      </c>
      <c r="F230" s="60">
        <v>20.87</v>
      </c>
      <c r="G230" s="2" t="s">
        <v>255</v>
      </c>
      <c r="H230" s="58">
        <v>0.57013888888888886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>
        <v>10228</v>
      </c>
      <c r="B231" s="2" t="s">
        <v>258</v>
      </c>
      <c r="C231" s="2" t="s">
        <v>259</v>
      </c>
      <c r="D231" s="27">
        <v>10779898</v>
      </c>
      <c r="E231" s="2" t="s">
        <v>254</v>
      </c>
      <c r="F231" s="60">
        <v>15.33</v>
      </c>
      <c r="G231" s="2" t="s">
        <v>255</v>
      </c>
      <c r="H231" s="58">
        <v>0.21180555555555555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>
        <v>10229</v>
      </c>
      <c r="B232" s="2" t="s">
        <v>258</v>
      </c>
      <c r="C232" s="2" t="s">
        <v>259</v>
      </c>
      <c r="D232" s="27">
        <v>85174502</v>
      </c>
      <c r="E232" s="2" t="s">
        <v>254</v>
      </c>
      <c r="F232" s="60">
        <v>23.58</v>
      </c>
      <c r="G232" s="2" t="s">
        <v>255</v>
      </c>
      <c r="H232" s="58">
        <v>8.4722222222222213E-2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>
        <v>10230</v>
      </c>
      <c r="B233" s="2" t="s">
        <v>260</v>
      </c>
      <c r="C233" s="2" t="s">
        <v>259</v>
      </c>
      <c r="D233" s="27">
        <v>73359370</v>
      </c>
      <c r="E233" s="2" t="s">
        <v>261</v>
      </c>
      <c r="F233" s="60">
        <v>15.34</v>
      </c>
      <c r="G233" s="2" t="s">
        <v>256</v>
      </c>
      <c r="H233" s="58">
        <v>0.42222222222222222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>
        <v>10231</v>
      </c>
      <c r="B234" s="2" t="s">
        <v>260</v>
      </c>
      <c r="C234" s="2" t="s">
        <v>253</v>
      </c>
      <c r="D234" s="27">
        <v>10400774</v>
      </c>
      <c r="E234" s="2" t="s">
        <v>254</v>
      </c>
      <c r="F234" s="60">
        <v>216.2</v>
      </c>
      <c r="G234" s="2" t="s">
        <v>256</v>
      </c>
      <c r="H234" s="58">
        <v>0.43958333333333338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>
        <v>10232</v>
      </c>
      <c r="B235" s="2" t="s">
        <v>252</v>
      </c>
      <c r="C235" s="2" t="s">
        <v>259</v>
      </c>
      <c r="D235" s="27">
        <v>69035250</v>
      </c>
      <c r="E235" s="2" t="s">
        <v>261</v>
      </c>
      <c r="F235" s="60">
        <v>21.85</v>
      </c>
      <c r="G235" s="2" t="s">
        <v>255</v>
      </c>
      <c r="H235" s="58">
        <v>0.60277777777777775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>
        <v>10233</v>
      </c>
      <c r="B236" s="2" t="s">
        <v>258</v>
      </c>
      <c r="C236" s="2" t="s">
        <v>259</v>
      </c>
      <c r="D236" s="27">
        <v>45792515</v>
      </c>
      <c r="E236" s="2" t="s">
        <v>254</v>
      </c>
      <c r="F236" s="60">
        <v>23.59</v>
      </c>
      <c r="G236" s="2" t="s">
        <v>256</v>
      </c>
      <c r="H236" s="58">
        <v>0.12708333333333333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>
        <v>10234</v>
      </c>
      <c r="B237" s="2" t="s">
        <v>260</v>
      </c>
      <c r="C237" s="2" t="s">
        <v>253</v>
      </c>
      <c r="D237" s="27">
        <v>28433265</v>
      </c>
      <c r="E237" s="2" t="s">
        <v>254</v>
      </c>
      <c r="F237" s="60">
        <v>20.440000000000001</v>
      </c>
      <c r="G237" s="2" t="s">
        <v>256</v>
      </c>
      <c r="H237" s="58">
        <v>0.49444444444444446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>
        <v>10235</v>
      </c>
      <c r="B238" s="2" t="s">
        <v>252</v>
      </c>
      <c r="C238" s="2" t="s">
        <v>259</v>
      </c>
      <c r="D238" s="27">
        <v>55311936</v>
      </c>
      <c r="E238" s="2" t="s">
        <v>254</v>
      </c>
      <c r="F238" s="60">
        <v>22.05</v>
      </c>
      <c r="G238" s="2" t="s">
        <v>255</v>
      </c>
      <c r="H238" s="58">
        <v>0.33888888888888885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>
        <v>10236</v>
      </c>
      <c r="B239" s="2" t="s">
        <v>258</v>
      </c>
      <c r="C239" s="2" t="s">
        <v>253</v>
      </c>
      <c r="D239" s="27">
        <v>64115201</v>
      </c>
      <c r="E239" s="2" t="s">
        <v>261</v>
      </c>
      <c r="F239" s="60">
        <v>20.420000000000002</v>
      </c>
      <c r="G239" s="2" t="s">
        <v>256</v>
      </c>
      <c r="H239" s="58">
        <v>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>
        <v>10237</v>
      </c>
      <c r="B240" s="2" t="s">
        <v>258</v>
      </c>
      <c r="C240" s="2" t="s">
        <v>259</v>
      </c>
      <c r="D240" s="27">
        <v>66071683</v>
      </c>
      <c r="E240" s="2" t="s">
        <v>261</v>
      </c>
      <c r="F240" s="60">
        <v>20.49</v>
      </c>
      <c r="G240" s="2" t="s">
        <v>255</v>
      </c>
      <c r="H240" s="58">
        <v>0.84027777777777779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>
        <v>10238</v>
      </c>
      <c r="B241" s="2" t="s">
        <v>258</v>
      </c>
      <c r="C241" s="2" t="s">
        <v>259</v>
      </c>
      <c r="D241" s="27">
        <v>97687340</v>
      </c>
      <c r="E241" s="2" t="s">
        <v>254</v>
      </c>
      <c r="F241" s="60">
        <v>161.46</v>
      </c>
      <c r="G241" s="2" t="s">
        <v>256</v>
      </c>
      <c r="H241" s="58">
        <v>0.59930555555555554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>
        <v>10239</v>
      </c>
      <c r="B242" s="2" t="s">
        <v>262</v>
      </c>
      <c r="C242" s="2" t="s">
        <v>253</v>
      </c>
      <c r="D242" s="27">
        <v>41078038</v>
      </c>
      <c r="E242" s="2" t="s">
        <v>254</v>
      </c>
      <c r="F242" s="60">
        <v>19.690000000000001</v>
      </c>
      <c r="G242" s="2" t="s">
        <v>255</v>
      </c>
      <c r="H242" s="58">
        <v>0.16944444444444443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>
        <v>10240</v>
      </c>
      <c r="B243" s="2" t="s">
        <v>262</v>
      </c>
      <c r="C243" s="2" t="s">
        <v>253</v>
      </c>
      <c r="D243" s="27">
        <v>55142477</v>
      </c>
      <c r="E243" s="2" t="s">
        <v>254</v>
      </c>
      <c r="F243" s="60">
        <v>24.16</v>
      </c>
      <c r="G243" s="2" t="s">
        <v>256</v>
      </c>
      <c r="H243" s="58">
        <v>8.4722222222222213E-2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>
        <v>10241</v>
      </c>
      <c r="B244" s="2" t="s">
        <v>252</v>
      </c>
      <c r="C244" s="2" t="s">
        <v>259</v>
      </c>
      <c r="D244" s="27">
        <v>41419462</v>
      </c>
      <c r="E244" s="2" t="s">
        <v>254</v>
      </c>
      <c r="F244" s="60">
        <v>22.8</v>
      </c>
      <c r="G244" s="2" t="s">
        <v>255</v>
      </c>
      <c r="H244" s="58">
        <v>0.45763888888888887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>
        <v>10242</v>
      </c>
      <c r="B245" s="2" t="s">
        <v>252</v>
      </c>
      <c r="C245" s="2" t="s">
        <v>253</v>
      </c>
      <c r="D245" s="27">
        <v>39303323</v>
      </c>
      <c r="E245" s="2" t="s">
        <v>254</v>
      </c>
      <c r="F245" s="60">
        <v>243.7</v>
      </c>
      <c r="G245" s="2" t="s">
        <v>256</v>
      </c>
      <c r="H245" s="58">
        <v>0.85138888888888886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>
        <v>10243</v>
      </c>
      <c r="B246" s="2" t="s">
        <v>258</v>
      </c>
      <c r="C246" s="2" t="s">
        <v>253</v>
      </c>
      <c r="D246" s="27">
        <v>95949085</v>
      </c>
      <c r="E246" s="2" t="s">
        <v>254</v>
      </c>
      <c r="F246" s="60">
        <v>210.38</v>
      </c>
      <c r="G246" s="2" t="s">
        <v>256</v>
      </c>
      <c r="H246" s="58">
        <v>0.5131944444444444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>
        <v>10244</v>
      </c>
      <c r="B247" s="2" t="s">
        <v>258</v>
      </c>
      <c r="C247" s="2" t="s">
        <v>253</v>
      </c>
      <c r="D247" s="27">
        <v>28911817</v>
      </c>
      <c r="E247" s="2" t="s">
        <v>261</v>
      </c>
      <c r="F247" s="60">
        <v>161.5</v>
      </c>
      <c r="G247" s="2" t="s">
        <v>256</v>
      </c>
      <c r="H247" s="58">
        <v>0.67708333333333337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>
        <v>10245</v>
      </c>
      <c r="B248" s="2" t="s">
        <v>262</v>
      </c>
      <c r="C248" s="2" t="s">
        <v>259</v>
      </c>
      <c r="D248" s="27">
        <v>36561487</v>
      </c>
      <c r="E248" s="2" t="s">
        <v>261</v>
      </c>
      <c r="F248" s="60">
        <v>21.92</v>
      </c>
      <c r="G248" s="2" t="s">
        <v>255</v>
      </c>
      <c r="H248" s="58">
        <v>0.25416666666666665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>
        <v>10246</v>
      </c>
      <c r="B249" s="2" t="s">
        <v>258</v>
      </c>
      <c r="C249" s="2" t="s">
        <v>259</v>
      </c>
      <c r="D249" s="27">
        <v>71502183</v>
      </c>
      <c r="E249" s="2" t="s">
        <v>254</v>
      </c>
      <c r="F249" s="60">
        <v>23.75</v>
      </c>
      <c r="G249" s="2" t="s">
        <v>255</v>
      </c>
      <c r="H249" s="58">
        <v>0.8569444444444444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>
        <v>10247</v>
      </c>
      <c r="B250" s="2" t="s">
        <v>258</v>
      </c>
      <c r="C250" s="2" t="s">
        <v>259</v>
      </c>
      <c r="D250" s="27">
        <v>54077093</v>
      </c>
      <c r="E250" s="2" t="s">
        <v>261</v>
      </c>
      <c r="F250" s="60">
        <v>23.74</v>
      </c>
      <c r="G250" s="2" t="s">
        <v>255</v>
      </c>
      <c r="H250" s="58">
        <v>0.12708333333333333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>
        <v>10248</v>
      </c>
      <c r="B251" s="2" t="s">
        <v>258</v>
      </c>
      <c r="C251" s="2" t="s">
        <v>253</v>
      </c>
      <c r="D251" s="27">
        <v>92266350</v>
      </c>
      <c r="E251" s="2" t="s">
        <v>254</v>
      </c>
      <c r="F251" s="60">
        <v>21.67</v>
      </c>
      <c r="G251" s="2" t="s">
        <v>256</v>
      </c>
      <c r="H251" s="58">
        <v>0.52847222222222223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>
        <v>10249</v>
      </c>
      <c r="B252" s="2" t="s">
        <v>258</v>
      </c>
      <c r="C252" s="2" t="s">
        <v>253</v>
      </c>
      <c r="D252" s="27">
        <v>60490288</v>
      </c>
      <c r="E252" s="2" t="s">
        <v>261</v>
      </c>
      <c r="F252" s="60">
        <v>22.04</v>
      </c>
      <c r="G252" s="2" t="s">
        <v>256</v>
      </c>
      <c r="H252" s="58">
        <v>0.12708333333333333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>
        <v>10250</v>
      </c>
      <c r="B253" s="2" t="s">
        <v>260</v>
      </c>
      <c r="C253" s="2" t="s">
        <v>253</v>
      </c>
      <c r="D253" s="27">
        <v>72701137</v>
      </c>
      <c r="E253" s="2" t="s">
        <v>261</v>
      </c>
      <c r="F253" s="60">
        <v>17.829999999999998</v>
      </c>
      <c r="G253" s="2" t="s">
        <v>255</v>
      </c>
      <c r="H253" s="58">
        <v>0.53819444444444442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>
        <v>10251</v>
      </c>
      <c r="B254" s="2" t="s">
        <v>262</v>
      </c>
      <c r="C254" s="2" t="s">
        <v>253</v>
      </c>
      <c r="D254" s="27">
        <v>32435141</v>
      </c>
      <c r="E254" s="2" t="s">
        <v>254</v>
      </c>
      <c r="F254" s="60">
        <v>23.6</v>
      </c>
      <c r="G254" s="2" t="s">
        <v>256</v>
      </c>
      <c r="H254" s="58">
        <v>8.4722222222222213E-2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>
        <v>10252</v>
      </c>
      <c r="B255" s="2" t="s">
        <v>260</v>
      </c>
      <c r="C255" s="2" t="s">
        <v>259</v>
      </c>
      <c r="D255" s="27">
        <v>48330352</v>
      </c>
      <c r="E255" s="2" t="s">
        <v>254</v>
      </c>
      <c r="F255" s="60">
        <v>19.899999999999999</v>
      </c>
      <c r="G255" s="2" t="s">
        <v>256</v>
      </c>
      <c r="H255" s="58">
        <v>0.58611111111111114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>
        <v>10253</v>
      </c>
      <c r="B256" s="2" t="s">
        <v>252</v>
      </c>
      <c r="C256" s="2" t="s">
        <v>259</v>
      </c>
      <c r="D256" s="27">
        <v>17689891</v>
      </c>
      <c r="E256" s="2" t="s">
        <v>261</v>
      </c>
      <c r="F256" s="60">
        <v>209.2</v>
      </c>
      <c r="G256" s="2" t="s">
        <v>256</v>
      </c>
      <c r="H256" s="58">
        <v>0.72152777777777777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>
        <v>10254</v>
      </c>
      <c r="B257" s="2" t="s">
        <v>252</v>
      </c>
      <c r="C257" s="2" t="s">
        <v>259</v>
      </c>
      <c r="D257" s="27">
        <v>67182932</v>
      </c>
      <c r="E257" s="2" t="s">
        <v>261</v>
      </c>
      <c r="F257" s="61">
        <v>24</v>
      </c>
      <c r="G257" s="2" t="s">
        <v>256</v>
      </c>
      <c r="H257" s="58">
        <v>0.49444444444444446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>
        <v>10255</v>
      </c>
      <c r="B258" s="2" t="s">
        <v>258</v>
      </c>
      <c r="C258" s="2" t="s">
        <v>259</v>
      </c>
      <c r="D258" s="27">
        <v>97950489</v>
      </c>
      <c r="E258" s="2" t="s">
        <v>254</v>
      </c>
      <c r="F258" s="60">
        <v>17.809999999999999</v>
      </c>
      <c r="G258" s="2" t="s">
        <v>256</v>
      </c>
      <c r="H258" s="58">
        <v>0.52500000000000002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>
        <v>10256</v>
      </c>
      <c r="B259" s="2" t="s">
        <v>258</v>
      </c>
      <c r="C259" s="2" t="s">
        <v>253</v>
      </c>
      <c r="D259" s="27">
        <v>50561229</v>
      </c>
      <c r="E259" s="2" t="s">
        <v>261</v>
      </c>
      <c r="F259" s="60">
        <v>24.77</v>
      </c>
      <c r="G259" s="2" t="s">
        <v>255</v>
      </c>
      <c r="H259" s="58">
        <v>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>
        <v>10257</v>
      </c>
      <c r="B260" s="2" t="s">
        <v>252</v>
      </c>
      <c r="C260" s="2" t="s">
        <v>259</v>
      </c>
      <c r="D260" s="27">
        <v>70759248</v>
      </c>
      <c r="E260" s="2" t="s">
        <v>254</v>
      </c>
      <c r="F260" s="61">
        <v>21</v>
      </c>
      <c r="G260" s="2" t="s">
        <v>255</v>
      </c>
      <c r="H260" s="58">
        <v>0.71805555555555556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>
        <v>10258</v>
      </c>
      <c r="B261" s="2" t="s">
        <v>260</v>
      </c>
      <c r="C261" s="2" t="s">
        <v>253</v>
      </c>
      <c r="D261" s="27">
        <v>77616151</v>
      </c>
      <c r="E261" s="2" t="s">
        <v>254</v>
      </c>
      <c r="F261" s="60">
        <v>191.43</v>
      </c>
      <c r="G261" s="2" t="s">
        <v>256</v>
      </c>
      <c r="H261" s="58">
        <v>0.69166666666666676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>
        <v>10259</v>
      </c>
      <c r="B262" s="2" t="s">
        <v>262</v>
      </c>
      <c r="C262" s="2" t="s">
        <v>253</v>
      </c>
      <c r="D262" s="27">
        <v>79551499</v>
      </c>
      <c r="E262" s="2" t="s">
        <v>254</v>
      </c>
      <c r="F262" s="60">
        <v>24.52</v>
      </c>
      <c r="G262" s="2" t="s">
        <v>255</v>
      </c>
      <c r="H262" s="58">
        <v>0.9159722222222223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>
        <v>10260</v>
      </c>
      <c r="B263" s="2" t="s">
        <v>252</v>
      </c>
      <c r="C263" s="2" t="s">
        <v>259</v>
      </c>
      <c r="D263" s="27">
        <v>90656731</v>
      </c>
      <c r="E263" s="2" t="s">
        <v>254</v>
      </c>
      <c r="F263" s="60">
        <v>17.34</v>
      </c>
      <c r="G263" s="2" t="s">
        <v>255</v>
      </c>
      <c r="H263" s="58">
        <v>0.33888888888888885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>
        <v>10261</v>
      </c>
      <c r="B264" s="2" t="s">
        <v>252</v>
      </c>
      <c r="C264" s="2" t="s">
        <v>253</v>
      </c>
      <c r="D264" s="27">
        <v>33909737</v>
      </c>
      <c r="E264" s="2" t="s">
        <v>254</v>
      </c>
      <c r="F264" s="60">
        <v>17.190000000000001</v>
      </c>
      <c r="G264" s="2" t="s">
        <v>256</v>
      </c>
      <c r="H264" s="58">
        <v>0.12708333333333333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>
        <v>10262</v>
      </c>
      <c r="B265" s="2" t="s">
        <v>258</v>
      </c>
      <c r="C265" s="2" t="s">
        <v>259</v>
      </c>
      <c r="D265" s="27">
        <v>63841931</v>
      </c>
      <c r="E265" s="2" t="s">
        <v>254</v>
      </c>
      <c r="F265" s="60">
        <v>22.55</v>
      </c>
      <c r="G265" s="2" t="s">
        <v>256</v>
      </c>
      <c r="H265" s="58">
        <v>0.48819444444444443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>
        <v>10263</v>
      </c>
      <c r="B266" s="2" t="s">
        <v>262</v>
      </c>
      <c r="C266" s="2" t="s">
        <v>259</v>
      </c>
      <c r="D266" s="27">
        <v>30506370</v>
      </c>
      <c r="E266" s="2" t="s">
        <v>254</v>
      </c>
      <c r="F266" s="60">
        <v>15.35</v>
      </c>
      <c r="G266" s="2" t="s">
        <v>255</v>
      </c>
      <c r="H266" s="58">
        <v>0.42708333333333331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>
        <v>10264</v>
      </c>
      <c r="B267" s="2" t="s">
        <v>262</v>
      </c>
      <c r="C267" s="2" t="s">
        <v>259</v>
      </c>
      <c r="D267" s="27">
        <v>81572757</v>
      </c>
      <c r="E267" s="2" t="s">
        <v>254</v>
      </c>
      <c r="F267" s="60">
        <v>23.2</v>
      </c>
      <c r="G267" s="2" t="s">
        <v>256</v>
      </c>
      <c r="H267" s="58">
        <v>0.65138888888888891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>
        <v>10265</v>
      </c>
      <c r="B268" s="2" t="s">
        <v>258</v>
      </c>
      <c r="C268" s="2" t="s">
        <v>259</v>
      </c>
      <c r="D268" s="27">
        <v>70596149</v>
      </c>
      <c r="E268" s="2" t="s">
        <v>254</v>
      </c>
      <c r="F268" s="60">
        <v>241.65</v>
      </c>
      <c r="G268" s="2" t="s">
        <v>256</v>
      </c>
      <c r="H268" s="58">
        <v>0.86041666666666661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>
        <v>10266</v>
      </c>
      <c r="B269" s="2" t="s">
        <v>258</v>
      </c>
      <c r="C269" s="2" t="s">
        <v>253</v>
      </c>
      <c r="D269" s="27">
        <v>95125046</v>
      </c>
      <c r="E269" s="2" t="s">
        <v>261</v>
      </c>
      <c r="F269" s="60">
        <v>242.4</v>
      </c>
      <c r="G269" s="2" t="s">
        <v>256</v>
      </c>
      <c r="H269" s="58">
        <v>0.72152777777777777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>
        <v>10267</v>
      </c>
      <c r="B270" s="2" t="s">
        <v>258</v>
      </c>
      <c r="C270" s="2" t="s">
        <v>253</v>
      </c>
      <c r="D270" s="27">
        <v>10754185</v>
      </c>
      <c r="E270" s="2" t="s">
        <v>254</v>
      </c>
      <c r="F270" s="60">
        <v>23.01</v>
      </c>
      <c r="G270" s="2" t="s">
        <v>255</v>
      </c>
      <c r="H270" s="58">
        <v>0.73888888888888893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>
        <v>10268</v>
      </c>
      <c r="B271" s="2" t="s">
        <v>252</v>
      </c>
      <c r="C271" s="2" t="s">
        <v>259</v>
      </c>
      <c r="D271" s="27">
        <v>88506060</v>
      </c>
      <c r="E271" s="2" t="s">
        <v>261</v>
      </c>
      <c r="F271" s="60">
        <v>17.22</v>
      </c>
      <c r="G271" s="2" t="s">
        <v>255</v>
      </c>
      <c r="H271" s="58">
        <v>4.2361111111111106E-2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>
        <v>10269</v>
      </c>
      <c r="B272" s="2" t="s">
        <v>260</v>
      </c>
      <c r="C272" s="2" t="s">
        <v>253</v>
      </c>
      <c r="D272" s="27">
        <v>80319080</v>
      </c>
      <c r="E272" s="2" t="s">
        <v>254</v>
      </c>
      <c r="F272" s="60">
        <v>15.96</v>
      </c>
      <c r="G272" s="2" t="s">
        <v>255</v>
      </c>
      <c r="H272" s="58">
        <v>4.2361111111111106E-2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>
        <v>10270</v>
      </c>
      <c r="B273" s="2" t="s">
        <v>252</v>
      </c>
      <c r="C273" s="2" t="s">
        <v>259</v>
      </c>
      <c r="D273" s="27">
        <v>27016365</v>
      </c>
      <c r="E273" s="2" t="s">
        <v>254</v>
      </c>
      <c r="F273" s="60">
        <v>15.45</v>
      </c>
      <c r="G273" s="2" t="s">
        <v>255</v>
      </c>
      <c r="H273" s="58">
        <v>0.38124999999999998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>
        <v>10271</v>
      </c>
      <c r="B274" s="2" t="s">
        <v>260</v>
      </c>
      <c r="C274" s="2" t="s">
        <v>259</v>
      </c>
      <c r="D274" s="27">
        <v>80034508</v>
      </c>
      <c r="E274" s="2" t="s">
        <v>261</v>
      </c>
      <c r="F274" s="60">
        <v>17.41</v>
      </c>
      <c r="G274" s="2" t="s">
        <v>255</v>
      </c>
      <c r="H274" s="58">
        <v>0.21180555555555555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>
        <v>10272</v>
      </c>
      <c r="B275" s="2" t="s">
        <v>252</v>
      </c>
      <c r="C275" s="2" t="s">
        <v>259</v>
      </c>
      <c r="D275" s="27">
        <v>76677689</v>
      </c>
      <c r="E275" s="2" t="s">
        <v>254</v>
      </c>
      <c r="F275" s="60">
        <v>21.64</v>
      </c>
      <c r="G275" s="2" t="s">
        <v>256</v>
      </c>
      <c r="H275" s="58">
        <v>0.44374999999999998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>
        <v>10273</v>
      </c>
      <c r="B276" s="2" t="s">
        <v>262</v>
      </c>
      <c r="C276" s="2" t="s">
        <v>259</v>
      </c>
      <c r="D276" s="27">
        <v>96855830</v>
      </c>
      <c r="E276" s="2" t="s">
        <v>254</v>
      </c>
      <c r="F276" s="60">
        <v>157.86000000000001</v>
      </c>
      <c r="G276" s="2" t="s">
        <v>256</v>
      </c>
      <c r="H276" s="58">
        <v>0.21180555555555555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>
        <v>10274</v>
      </c>
      <c r="B277" s="2" t="s">
        <v>258</v>
      </c>
      <c r="C277" s="2" t="s">
        <v>253</v>
      </c>
      <c r="D277" s="27">
        <v>54775836</v>
      </c>
      <c r="E277" s="2" t="s">
        <v>254</v>
      </c>
      <c r="F277" s="60">
        <v>18.170000000000002</v>
      </c>
      <c r="G277" s="2" t="s">
        <v>255</v>
      </c>
      <c r="H277" s="58">
        <v>0.67291666666666661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>
        <v>10275</v>
      </c>
      <c r="B278" s="2" t="s">
        <v>258</v>
      </c>
      <c r="C278" s="2" t="s">
        <v>259</v>
      </c>
      <c r="D278" s="27">
        <v>18066842</v>
      </c>
      <c r="E278" s="2" t="s">
        <v>254</v>
      </c>
      <c r="F278" s="60">
        <v>18.73</v>
      </c>
      <c r="G278" s="2" t="s">
        <v>256</v>
      </c>
      <c r="H278" s="58">
        <v>0.84583333333333333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>
        <v>10276</v>
      </c>
      <c r="B279" s="2" t="s">
        <v>258</v>
      </c>
      <c r="C279" s="2" t="s">
        <v>253</v>
      </c>
      <c r="D279" s="27">
        <v>28240563</v>
      </c>
      <c r="E279" s="2" t="s">
        <v>254</v>
      </c>
      <c r="F279" s="60">
        <v>17.239999999999998</v>
      </c>
      <c r="G279" s="2" t="s">
        <v>256</v>
      </c>
      <c r="H279" s="58">
        <v>0.86597222222222225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>
        <v>10277</v>
      </c>
      <c r="B280" s="2" t="s">
        <v>262</v>
      </c>
      <c r="C280" s="2" t="s">
        <v>259</v>
      </c>
      <c r="D280" s="27">
        <v>24796034</v>
      </c>
      <c r="E280" s="2" t="s">
        <v>254</v>
      </c>
      <c r="F280" s="60">
        <v>23.91</v>
      </c>
      <c r="G280" s="2" t="s">
        <v>255</v>
      </c>
      <c r="H280" s="58">
        <v>0.58263888888888882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>
        <v>10278</v>
      </c>
      <c r="B281" s="2" t="s">
        <v>262</v>
      </c>
      <c r="C281" s="2" t="s">
        <v>259</v>
      </c>
      <c r="D281" s="27">
        <v>60979466</v>
      </c>
      <c r="E281" s="2" t="s">
        <v>254</v>
      </c>
      <c r="F281" s="60">
        <v>22.12</v>
      </c>
      <c r="G281" s="2" t="s">
        <v>256</v>
      </c>
      <c r="H281" s="58">
        <v>0.72986111111111107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>
        <v>10279</v>
      </c>
      <c r="B282" s="2" t="s">
        <v>258</v>
      </c>
      <c r="C282" s="2" t="s">
        <v>259</v>
      </c>
      <c r="D282" s="27">
        <v>44558261</v>
      </c>
      <c r="E282" s="2" t="s">
        <v>254</v>
      </c>
      <c r="F282" s="60">
        <v>15.25</v>
      </c>
      <c r="G282" s="2" t="s">
        <v>255</v>
      </c>
      <c r="H282" s="58">
        <v>0.7993055555555556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>
        <v>10280</v>
      </c>
      <c r="B283" s="2" t="s">
        <v>262</v>
      </c>
      <c r="C283" s="2" t="s">
        <v>259</v>
      </c>
      <c r="D283" s="27">
        <v>49683597</v>
      </c>
      <c r="E283" s="2" t="s">
        <v>254</v>
      </c>
      <c r="F283" s="60">
        <v>24.77</v>
      </c>
      <c r="G283" s="2" t="s">
        <v>256</v>
      </c>
      <c r="H283" s="58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>
        <v>10281</v>
      </c>
      <c r="B284" s="2" t="s">
        <v>258</v>
      </c>
      <c r="C284" s="2" t="s">
        <v>253</v>
      </c>
      <c r="D284" s="27">
        <v>70748780</v>
      </c>
      <c r="E284" s="2" t="s">
        <v>261</v>
      </c>
      <c r="F284" s="60">
        <v>20.28</v>
      </c>
      <c r="G284" s="2" t="s">
        <v>256</v>
      </c>
      <c r="H284" s="58">
        <v>0.25416666666666665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>
        <v>10282</v>
      </c>
      <c r="B285" s="2" t="s">
        <v>262</v>
      </c>
      <c r="C285" s="2" t="s">
        <v>253</v>
      </c>
      <c r="D285" s="27">
        <v>80637514</v>
      </c>
      <c r="E285" s="2" t="s">
        <v>261</v>
      </c>
      <c r="F285" s="60">
        <v>20.329999999999998</v>
      </c>
      <c r="G285" s="2" t="s">
        <v>255</v>
      </c>
      <c r="H285" s="58">
        <v>0.33888888888888885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>
        <v>10283</v>
      </c>
      <c r="B286" s="2" t="s">
        <v>262</v>
      </c>
      <c r="C286" s="2" t="s">
        <v>259</v>
      </c>
      <c r="D286" s="27">
        <v>77963353</v>
      </c>
      <c r="E286" s="2" t="s">
        <v>254</v>
      </c>
      <c r="F286" s="60">
        <v>16.899999999999999</v>
      </c>
      <c r="G286" s="2" t="s">
        <v>256</v>
      </c>
      <c r="H286" s="58">
        <v>0.90347222222222223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>
        <v>10284</v>
      </c>
      <c r="B287" s="2" t="s">
        <v>262</v>
      </c>
      <c r="C287" s="2" t="s">
        <v>253</v>
      </c>
      <c r="D287" s="27">
        <v>55003920</v>
      </c>
      <c r="E287" s="2" t="s">
        <v>254</v>
      </c>
      <c r="F287" s="60">
        <v>16.47</v>
      </c>
      <c r="G287" s="2" t="s">
        <v>256</v>
      </c>
      <c r="H287" s="58">
        <v>0.68194444444444446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>
        <v>10285</v>
      </c>
      <c r="B288" s="2" t="s">
        <v>258</v>
      </c>
      <c r="C288" s="2" t="s">
        <v>253</v>
      </c>
      <c r="D288" s="27">
        <v>66231568</v>
      </c>
      <c r="E288" s="2" t="s">
        <v>254</v>
      </c>
      <c r="F288" s="60">
        <v>21.18</v>
      </c>
      <c r="G288" s="2" t="s">
        <v>256</v>
      </c>
      <c r="H288" s="58">
        <v>0.63194444444444442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>
        <v>10286</v>
      </c>
      <c r="B289" s="2" t="s">
        <v>258</v>
      </c>
      <c r="C289" s="2" t="s">
        <v>259</v>
      </c>
      <c r="D289" s="27">
        <v>49290839</v>
      </c>
      <c r="E289" s="2" t="s">
        <v>254</v>
      </c>
      <c r="F289" s="60">
        <v>15.86</v>
      </c>
      <c r="G289" s="2" t="s">
        <v>256</v>
      </c>
      <c r="H289" s="58">
        <v>0.75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>
        <v>10287</v>
      </c>
      <c r="B290" s="2" t="s">
        <v>258</v>
      </c>
      <c r="C290" s="2" t="s">
        <v>259</v>
      </c>
      <c r="D290" s="27">
        <v>65745301</v>
      </c>
      <c r="E290" s="2" t="s">
        <v>254</v>
      </c>
      <c r="F290" s="60">
        <v>24.42</v>
      </c>
      <c r="G290" s="2" t="s">
        <v>256</v>
      </c>
      <c r="H290" s="58">
        <v>4.2361111111111106E-2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>
        <v>10288</v>
      </c>
      <c r="B291" s="2" t="s">
        <v>262</v>
      </c>
      <c r="C291" s="2" t="s">
        <v>253</v>
      </c>
      <c r="D291" s="27">
        <v>18744208</v>
      </c>
      <c r="E291" s="2" t="s">
        <v>254</v>
      </c>
      <c r="F291" s="60">
        <v>222.38</v>
      </c>
      <c r="G291" s="2" t="s">
        <v>256</v>
      </c>
      <c r="H291" s="58">
        <v>0.78680555555555554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>
        <v>10289</v>
      </c>
      <c r="B292" s="2" t="s">
        <v>262</v>
      </c>
      <c r="C292" s="2" t="s">
        <v>253</v>
      </c>
      <c r="D292" s="27">
        <v>52683186</v>
      </c>
      <c r="E292" s="2" t="s">
        <v>254</v>
      </c>
      <c r="F292" s="60">
        <v>188.85</v>
      </c>
      <c r="G292" s="2" t="s">
        <v>256</v>
      </c>
      <c r="H292" s="58">
        <v>0.21180555555555555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>
        <v>10290</v>
      </c>
      <c r="B293" s="2" t="s">
        <v>252</v>
      </c>
      <c r="C293" s="2" t="s">
        <v>259</v>
      </c>
      <c r="D293" s="27">
        <v>87677897</v>
      </c>
      <c r="E293" s="2" t="s">
        <v>254</v>
      </c>
      <c r="F293" s="60">
        <v>15.32</v>
      </c>
      <c r="G293" s="2" t="s">
        <v>256</v>
      </c>
      <c r="H293" s="58">
        <v>0.38124999999999998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>
        <v>10291</v>
      </c>
      <c r="B294" s="2" t="s">
        <v>258</v>
      </c>
      <c r="C294" s="2" t="s">
        <v>259</v>
      </c>
      <c r="D294" s="27">
        <v>78943440</v>
      </c>
      <c r="E294" s="2" t="s">
        <v>261</v>
      </c>
      <c r="F294" s="60">
        <v>24.71</v>
      </c>
      <c r="G294" s="2" t="s">
        <v>256</v>
      </c>
      <c r="H294" s="58">
        <v>0.68194444444444446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>
        <v>10292</v>
      </c>
      <c r="B295" s="2" t="s">
        <v>252</v>
      </c>
      <c r="C295" s="2" t="s">
        <v>259</v>
      </c>
      <c r="D295" s="27">
        <v>92175770</v>
      </c>
      <c r="E295" s="2" t="s">
        <v>254</v>
      </c>
      <c r="F295" s="60">
        <v>20.97</v>
      </c>
      <c r="G295" s="2" t="s">
        <v>256</v>
      </c>
      <c r="H295" s="58">
        <v>0.47013888888888888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>
        <v>10293</v>
      </c>
      <c r="B296" s="2" t="s">
        <v>258</v>
      </c>
      <c r="C296" s="2" t="s">
        <v>259</v>
      </c>
      <c r="D296" s="27">
        <v>32571506</v>
      </c>
      <c r="E296" s="2" t="s">
        <v>261</v>
      </c>
      <c r="F296" s="60">
        <v>21.92</v>
      </c>
      <c r="G296" s="2" t="s">
        <v>255</v>
      </c>
      <c r="H296" s="58">
        <v>0.80347222222222225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>
        <v>10294</v>
      </c>
      <c r="B297" s="2" t="s">
        <v>258</v>
      </c>
      <c r="C297" s="2" t="s">
        <v>253</v>
      </c>
      <c r="D297" s="27">
        <v>11427628</v>
      </c>
      <c r="E297" s="2" t="s">
        <v>254</v>
      </c>
      <c r="F297" s="60">
        <v>15.4</v>
      </c>
      <c r="G297" s="2" t="s">
        <v>256</v>
      </c>
      <c r="H297" s="58">
        <v>0.71944444444444444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>
        <v>10295</v>
      </c>
      <c r="B298" s="2" t="s">
        <v>252</v>
      </c>
      <c r="C298" s="2" t="s">
        <v>259</v>
      </c>
      <c r="D298" s="27">
        <v>92399789</v>
      </c>
      <c r="E298" s="2" t="s">
        <v>254</v>
      </c>
      <c r="F298" s="60">
        <v>23.08</v>
      </c>
      <c r="G298" s="2" t="s">
        <v>256</v>
      </c>
      <c r="H298" s="58">
        <v>0.29652777777777778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>
        <v>10296</v>
      </c>
      <c r="B299" s="2" t="s">
        <v>252</v>
      </c>
      <c r="C299" s="2" t="s">
        <v>253</v>
      </c>
      <c r="D299" s="27">
        <v>63645553</v>
      </c>
      <c r="E299" s="2" t="s">
        <v>254</v>
      </c>
      <c r="F299" s="60">
        <v>23.4</v>
      </c>
      <c r="G299" s="2" t="s">
        <v>255</v>
      </c>
      <c r="H299" s="58">
        <v>4.2361111111111106E-2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>
        <v>10297</v>
      </c>
      <c r="B300" s="2" t="s">
        <v>260</v>
      </c>
      <c r="C300" s="2" t="s">
        <v>259</v>
      </c>
      <c r="D300" s="27">
        <v>11175481</v>
      </c>
      <c r="E300" s="2" t="s">
        <v>254</v>
      </c>
      <c r="F300" s="60">
        <v>22.65</v>
      </c>
      <c r="G300" s="2" t="s">
        <v>256</v>
      </c>
      <c r="H300" s="58">
        <v>0.25416666666666665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>
        <v>10298</v>
      </c>
      <c r="B301" s="2" t="s">
        <v>252</v>
      </c>
      <c r="C301" s="2" t="s">
        <v>253</v>
      </c>
      <c r="D301" s="27">
        <v>71269390</v>
      </c>
      <c r="E301" s="2" t="s">
        <v>261</v>
      </c>
      <c r="F301" s="60">
        <v>24.61</v>
      </c>
      <c r="G301" s="2" t="s">
        <v>256</v>
      </c>
      <c r="H301" s="58">
        <v>0.54722222222222217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>
        <v>10299</v>
      </c>
      <c r="B302" s="2" t="s">
        <v>252</v>
      </c>
      <c r="C302" s="2" t="s">
        <v>259</v>
      </c>
      <c r="D302" s="27">
        <v>97215985</v>
      </c>
      <c r="E302" s="2" t="s">
        <v>254</v>
      </c>
      <c r="F302" s="60">
        <v>24.97</v>
      </c>
      <c r="G302" s="2" t="s">
        <v>256</v>
      </c>
      <c r="H302" s="58">
        <v>0.70347222222222217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>
        <v>10300</v>
      </c>
      <c r="B303" s="2" t="s">
        <v>262</v>
      </c>
      <c r="C303" s="2" t="s">
        <v>259</v>
      </c>
      <c r="D303" s="27">
        <v>50531437</v>
      </c>
      <c r="E303" s="2" t="s">
        <v>254</v>
      </c>
      <c r="F303" s="60">
        <v>18.57</v>
      </c>
      <c r="G303" s="2" t="s">
        <v>256</v>
      </c>
      <c r="H303" s="58">
        <v>0.53125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>
        <v>10301</v>
      </c>
      <c r="B304" s="2" t="s">
        <v>258</v>
      </c>
      <c r="C304" s="2" t="s">
        <v>259</v>
      </c>
      <c r="D304" s="27">
        <v>94922677</v>
      </c>
      <c r="E304" s="2" t="s">
        <v>261</v>
      </c>
      <c r="F304" s="60">
        <v>16.149999999999999</v>
      </c>
      <c r="G304" s="2" t="s">
        <v>255</v>
      </c>
      <c r="H304" s="58">
        <v>0.12708333333333333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>
        <v>10302</v>
      </c>
      <c r="B305" s="2" t="s">
        <v>258</v>
      </c>
      <c r="C305" s="2" t="s">
        <v>253</v>
      </c>
      <c r="D305" s="27">
        <v>17454394</v>
      </c>
      <c r="E305" s="2" t="s">
        <v>254</v>
      </c>
      <c r="F305" s="60">
        <v>19.95</v>
      </c>
      <c r="G305" s="2" t="s">
        <v>256</v>
      </c>
      <c r="H305" s="58">
        <v>0.81597222222222221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>
        <v>10303</v>
      </c>
      <c r="B306" s="2" t="s">
        <v>258</v>
      </c>
      <c r="C306" s="2" t="s">
        <v>253</v>
      </c>
      <c r="D306" s="27">
        <v>84850536</v>
      </c>
      <c r="E306" s="2" t="s">
        <v>254</v>
      </c>
      <c r="F306" s="60">
        <v>15.61</v>
      </c>
      <c r="G306" s="2" t="s">
        <v>255</v>
      </c>
      <c r="H306" s="58">
        <v>0.91805555555555562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>
        <v>10304</v>
      </c>
      <c r="B307" s="2" t="s">
        <v>262</v>
      </c>
      <c r="C307" s="2" t="s">
        <v>259</v>
      </c>
      <c r="D307" s="27">
        <v>32164694</v>
      </c>
      <c r="E307" s="2" t="s">
        <v>261</v>
      </c>
      <c r="F307" s="60">
        <v>19.13</v>
      </c>
      <c r="G307" s="2" t="s">
        <v>256</v>
      </c>
      <c r="H307" s="58">
        <v>0.95486111111111116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>
        <v>10305</v>
      </c>
      <c r="B308" s="2" t="s">
        <v>258</v>
      </c>
      <c r="C308" s="2" t="s">
        <v>259</v>
      </c>
      <c r="D308" s="27">
        <v>88979280</v>
      </c>
      <c r="E308" s="2" t="s">
        <v>254</v>
      </c>
      <c r="F308" s="60">
        <v>231.23</v>
      </c>
      <c r="G308" s="2" t="s">
        <v>256</v>
      </c>
      <c r="H308" s="58">
        <v>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>
        <v>10306</v>
      </c>
      <c r="B309" s="2" t="s">
        <v>252</v>
      </c>
      <c r="C309" s="2" t="s">
        <v>259</v>
      </c>
      <c r="D309" s="27">
        <v>21059538</v>
      </c>
      <c r="E309" s="2" t="s">
        <v>261</v>
      </c>
      <c r="F309" s="60">
        <v>244.75</v>
      </c>
      <c r="G309" s="2" t="s">
        <v>256</v>
      </c>
      <c r="H309" s="58">
        <v>0.42569444444444443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>
        <v>10307</v>
      </c>
      <c r="B310" s="2" t="s">
        <v>262</v>
      </c>
      <c r="C310" s="2" t="s">
        <v>253</v>
      </c>
      <c r="D310" s="27">
        <v>12677778</v>
      </c>
      <c r="E310" s="2" t="s">
        <v>254</v>
      </c>
      <c r="F310" s="60">
        <v>21.36</v>
      </c>
      <c r="G310" s="2" t="s">
        <v>255</v>
      </c>
      <c r="H310" s="58">
        <v>0.85069444444444453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>
        <v>10308</v>
      </c>
      <c r="B311" s="2" t="s">
        <v>258</v>
      </c>
      <c r="C311" s="2" t="s">
        <v>259</v>
      </c>
      <c r="D311" s="27">
        <v>77758706</v>
      </c>
      <c r="E311" s="2" t="s">
        <v>254</v>
      </c>
      <c r="F311" s="60">
        <v>21.83</v>
      </c>
      <c r="G311" s="2" t="s">
        <v>256</v>
      </c>
      <c r="H311" s="58">
        <v>4.2361111111111106E-2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>
        <v>10309</v>
      </c>
      <c r="B312" s="2" t="s">
        <v>262</v>
      </c>
      <c r="C312" s="2" t="s">
        <v>259</v>
      </c>
      <c r="D312" s="27">
        <v>14512758</v>
      </c>
      <c r="E312" s="2" t="s">
        <v>261</v>
      </c>
      <c r="F312" s="60">
        <v>21.58</v>
      </c>
      <c r="G312" s="2" t="s">
        <v>255</v>
      </c>
      <c r="H312" s="58">
        <v>4.2361111111111106E-2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>
        <v>10310</v>
      </c>
      <c r="B313" s="2" t="s">
        <v>260</v>
      </c>
      <c r="C313" s="2" t="s">
        <v>253</v>
      </c>
      <c r="D313" s="27">
        <v>23076219</v>
      </c>
      <c r="E313" s="2" t="s">
        <v>261</v>
      </c>
      <c r="F313" s="60">
        <v>17.510000000000002</v>
      </c>
      <c r="G313" s="2" t="s">
        <v>256</v>
      </c>
      <c r="H313" s="58">
        <v>0.84652777777777777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>
        <v>10311</v>
      </c>
      <c r="B314" s="2" t="s">
        <v>262</v>
      </c>
      <c r="C314" s="2" t="s">
        <v>253</v>
      </c>
      <c r="D314" s="27">
        <v>71350323</v>
      </c>
      <c r="E314" s="2" t="s">
        <v>254</v>
      </c>
      <c r="F314" s="60">
        <v>23.29</v>
      </c>
      <c r="G314" s="2" t="s">
        <v>255</v>
      </c>
      <c r="H314" s="58">
        <v>0.16944444444444443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>
        <v>10312</v>
      </c>
      <c r="B315" s="2" t="s">
        <v>258</v>
      </c>
      <c r="C315" s="2" t="s">
        <v>253</v>
      </c>
      <c r="D315" s="27">
        <v>60395312</v>
      </c>
      <c r="E315" s="2" t="s">
        <v>254</v>
      </c>
      <c r="F315" s="60">
        <v>18.350000000000001</v>
      </c>
      <c r="G315" s="2" t="s">
        <v>256</v>
      </c>
      <c r="H315" s="58">
        <v>0.87083333333333324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>
        <v>10313</v>
      </c>
      <c r="B316" s="2" t="s">
        <v>258</v>
      </c>
      <c r="C316" s="2" t="s">
        <v>259</v>
      </c>
      <c r="D316" s="27">
        <v>38530736</v>
      </c>
      <c r="E316" s="2" t="s">
        <v>261</v>
      </c>
      <c r="F316" s="60">
        <v>23.06</v>
      </c>
      <c r="G316" s="2" t="s">
        <v>255</v>
      </c>
      <c r="H316" s="58">
        <v>0.4916666666666667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>
        <v>10314</v>
      </c>
      <c r="B317" s="2" t="s">
        <v>262</v>
      </c>
      <c r="C317" s="2" t="s">
        <v>259</v>
      </c>
      <c r="D317" s="27">
        <v>16039556</v>
      </c>
      <c r="E317" s="2" t="s">
        <v>254</v>
      </c>
      <c r="F317" s="60">
        <v>19.809999999999999</v>
      </c>
      <c r="G317" s="2" t="s">
        <v>255</v>
      </c>
      <c r="H317" s="58">
        <v>0.8881944444444444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>
        <v>10315</v>
      </c>
      <c r="B318" s="2" t="s">
        <v>252</v>
      </c>
      <c r="C318" s="2" t="s">
        <v>259</v>
      </c>
      <c r="D318" s="27">
        <v>93353650</v>
      </c>
      <c r="E318" s="2" t="s">
        <v>254</v>
      </c>
      <c r="F318" s="60">
        <v>162.74</v>
      </c>
      <c r="G318" s="2" t="s">
        <v>256</v>
      </c>
      <c r="H318" s="58">
        <v>0.38124999999999998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>
        <v>10316</v>
      </c>
      <c r="B319" s="2" t="s">
        <v>252</v>
      </c>
      <c r="C319" s="2" t="s">
        <v>259</v>
      </c>
      <c r="D319" s="27">
        <v>14150787</v>
      </c>
      <c r="E319" s="2" t="s">
        <v>254</v>
      </c>
      <c r="F319" s="60">
        <v>16.86</v>
      </c>
      <c r="G319" s="2" t="s">
        <v>255</v>
      </c>
      <c r="H319" s="58">
        <v>0.38124999999999998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>
        <v>10317</v>
      </c>
      <c r="B320" s="2" t="s">
        <v>262</v>
      </c>
      <c r="C320" s="2" t="s">
        <v>259</v>
      </c>
      <c r="D320" s="27">
        <v>97279689</v>
      </c>
      <c r="E320" s="2" t="s">
        <v>254</v>
      </c>
      <c r="F320" s="60">
        <v>23.31</v>
      </c>
      <c r="G320" s="2" t="s">
        <v>256</v>
      </c>
      <c r="H320" s="58">
        <v>0.68263888888888891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>
        <v>10318</v>
      </c>
      <c r="B321" s="2" t="s">
        <v>258</v>
      </c>
      <c r="C321" s="2" t="s">
        <v>259</v>
      </c>
      <c r="D321" s="27">
        <v>65882511</v>
      </c>
      <c r="E321" s="2" t="s">
        <v>261</v>
      </c>
      <c r="F321" s="60">
        <v>22.92</v>
      </c>
      <c r="G321" s="2" t="s">
        <v>256</v>
      </c>
      <c r="H321" s="58">
        <v>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>
        <v>10319</v>
      </c>
      <c r="B322" s="2" t="s">
        <v>258</v>
      </c>
      <c r="C322" s="2" t="s">
        <v>259</v>
      </c>
      <c r="D322" s="27">
        <v>88066592</v>
      </c>
      <c r="E322" s="2" t="s">
        <v>261</v>
      </c>
      <c r="F322" s="60">
        <v>22.84</v>
      </c>
      <c r="G322" s="2" t="s">
        <v>255</v>
      </c>
      <c r="H322" s="58">
        <v>0.73402777777777783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>
        <v>10320</v>
      </c>
      <c r="B323" s="2" t="s">
        <v>260</v>
      </c>
      <c r="C323" s="2" t="s">
        <v>259</v>
      </c>
      <c r="D323" s="27">
        <v>82643293</v>
      </c>
      <c r="E323" s="2" t="s">
        <v>254</v>
      </c>
      <c r="F323" s="60">
        <v>16.97</v>
      </c>
      <c r="G323" s="2" t="s">
        <v>255</v>
      </c>
      <c r="H323" s="58">
        <v>0.16944444444444443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>
        <v>10321</v>
      </c>
      <c r="B324" s="2" t="s">
        <v>262</v>
      </c>
      <c r="C324" s="2" t="s">
        <v>259</v>
      </c>
      <c r="D324" s="27">
        <v>97730191</v>
      </c>
      <c r="E324" s="2" t="s">
        <v>261</v>
      </c>
      <c r="F324" s="60">
        <v>188.16</v>
      </c>
      <c r="G324" s="2" t="s">
        <v>256</v>
      </c>
      <c r="H324" s="58">
        <v>0.80625000000000002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>
        <v>10322</v>
      </c>
      <c r="B325" s="2" t="s">
        <v>258</v>
      </c>
      <c r="C325" s="2" t="s">
        <v>259</v>
      </c>
      <c r="D325" s="27">
        <v>59686740</v>
      </c>
      <c r="E325" s="2" t="s">
        <v>254</v>
      </c>
      <c r="F325" s="60">
        <v>22.57</v>
      </c>
      <c r="G325" s="2" t="s">
        <v>255</v>
      </c>
      <c r="H325" s="58">
        <v>0.78125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>
        <v>10323</v>
      </c>
      <c r="B326" s="2" t="s">
        <v>260</v>
      </c>
      <c r="C326" s="2" t="s">
        <v>253</v>
      </c>
      <c r="D326" s="27">
        <v>93594435</v>
      </c>
      <c r="E326" s="2" t="s">
        <v>254</v>
      </c>
      <c r="F326" s="60">
        <v>24.71</v>
      </c>
      <c r="G326" s="2" t="s">
        <v>255</v>
      </c>
      <c r="H326" s="58">
        <v>0.56527777777777777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>
        <v>10324</v>
      </c>
      <c r="B327" s="2" t="s">
        <v>262</v>
      </c>
      <c r="C327" s="2" t="s">
        <v>259</v>
      </c>
      <c r="D327" s="27">
        <v>82961120</v>
      </c>
      <c r="E327" s="2" t="s">
        <v>254</v>
      </c>
      <c r="F327" s="60">
        <v>246.67</v>
      </c>
      <c r="G327" s="2" t="s">
        <v>256</v>
      </c>
      <c r="H327" s="58">
        <v>0.69930555555555562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>
        <v>10325</v>
      </c>
      <c r="B328" s="2" t="s">
        <v>262</v>
      </c>
      <c r="C328" s="2" t="s">
        <v>259</v>
      </c>
      <c r="D328" s="27">
        <v>97623213</v>
      </c>
      <c r="E328" s="2" t="s">
        <v>254</v>
      </c>
      <c r="F328" s="60">
        <v>20.97</v>
      </c>
      <c r="G328" s="2" t="s">
        <v>256</v>
      </c>
      <c r="H328" s="58">
        <v>0.33888888888888885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>
        <v>10326</v>
      </c>
      <c r="B329" s="2" t="s">
        <v>252</v>
      </c>
      <c r="C329" s="2" t="s">
        <v>253</v>
      </c>
      <c r="D329" s="27">
        <v>14765562</v>
      </c>
      <c r="E329" s="2" t="s">
        <v>261</v>
      </c>
      <c r="F329" s="60">
        <v>19.829999999999998</v>
      </c>
      <c r="G329" s="2" t="s">
        <v>256</v>
      </c>
      <c r="H329" s="58">
        <v>0.16944444444444443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>
        <v>10327</v>
      </c>
      <c r="B330" s="2" t="s">
        <v>258</v>
      </c>
      <c r="C330" s="2" t="s">
        <v>253</v>
      </c>
      <c r="D330" s="27">
        <v>85470735</v>
      </c>
      <c r="E330" s="2" t="s">
        <v>261</v>
      </c>
      <c r="F330" s="60">
        <v>19.09</v>
      </c>
      <c r="G330" s="2" t="s">
        <v>256</v>
      </c>
      <c r="H330" s="58">
        <v>0.48958333333333331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>
        <v>10328</v>
      </c>
      <c r="B331" s="2" t="s">
        <v>262</v>
      </c>
      <c r="C331" s="2" t="s">
        <v>259</v>
      </c>
      <c r="D331" s="27">
        <v>55160635</v>
      </c>
      <c r="E331" s="2" t="s">
        <v>261</v>
      </c>
      <c r="F331" s="60">
        <v>16.52</v>
      </c>
      <c r="G331" s="2" t="s">
        <v>256</v>
      </c>
      <c r="H331" s="58">
        <v>0.25416666666666665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>
        <v>10329</v>
      </c>
      <c r="B332" s="2" t="s">
        <v>262</v>
      </c>
      <c r="C332" s="2" t="s">
        <v>259</v>
      </c>
      <c r="D332" s="27">
        <v>90852426</v>
      </c>
      <c r="E332" s="2" t="s">
        <v>261</v>
      </c>
      <c r="F332" s="60">
        <v>22.31</v>
      </c>
      <c r="G332" s="2" t="s">
        <v>256</v>
      </c>
      <c r="H332" s="58">
        <v>8.4722222222222213E-2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>
        <v>10330</v>
      </c>
      <c r="B333" s="2" t="s">
        <v>260</v>
      </c>
      <c r="C333" s="2" t="s">
        <v>259</v>
      </c>
      <c r="D333" s="27">
        <v>15945216</v>
      </c>
      <c r="E333" s="2" t="s">
        <v>261</v>
      </c>
      <c r="F333" s="60">
        <v>19.52</v>
      </c>
      <c r="G333" s="2" t="s">
        <v>255</v>
      </c>
      <c r="H333" s="58">
        <v>0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>
        <v>10331</v>
      </c>
      <c r="B334" s="2" t="s">
        <v>258</v>
      </c>
      <c r="C334" s="2" t="s">
        <v>259</v>
      </c>
      <c r="D334" s="27">
        <v>96688991</v>
      </c>
      <c r="E334" s="2" t="s">
        <v>254</v>
      </c>
      <c r="F334" s="60">
        <v>24.79</v>
      </c>
      <c r="G334" s="2" t="s">
        <v>255</v>
      </c>
      <c r="H334" s="58">
        <v>0.38124999999999998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>
        <v>10332</v>
      </c>
      <c r="B335" s="2" t="s">
        <v>258</v>
      </c>
      <c r="C335" s="2" t="s">
        <v>259</v>
      </c>
      <c r="D335" s="27">
        <v>31841597</v>
      </c>
      <c r="E335" s="2" t="s">
        <v>261</v>
      </c>
      <c r="F335" s="60">
        <v>18.84</v>
      </c>
      <c r="G335" s="2" t="s">
        <v>255</v>
      </c>
      <c r="H335" s="58">
        <v>0.9194444444444444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>
        <v>10333</v>
      </c>
      <c r="B336" s="2" t="s">
        <v>252</v>
      </c>
      <c r="C336" s="2" t="s">
        <v>259</v>
      </c>
      <c r="D336" s="27">
        <v>69450143</v>
      </c>
      <c r="E336" s="2" t="s">
        <v>254</v>
      </c>
      <c r="F336" s="60">
        <v>24.58</v>
      </c>
      <c r="G336" s="2" t="s">
        <v>255</v>
      </c>
      <c r="H336" s="58">
        <v>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>
        <v>10334</v>
      </c>
      <c r="B337" s="2" t="s">
        <v>260</v>
      </c>
      <c r="C337" s="2" t="s">
        <v>259</v>
      </c>
      <c r="D337" s="27">
        <v>43384272</v>
      </c>
      <c r="E337" s="2" t="s">
        <v>254</v>
      </c>
      <c r="F337" s="60">
        <v>17.190000000000001</v>
      </c>
      <c r="G337" s="2" t="s">
        <v>256</v>
      </c>
      <c r="H337" s="58">
        <v>0.5131944444444444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>
        <v>10335</v>
      </c>
      <c r="B338" s="2" t="s">
        <v>252</v>
      </c>
      <c r="C338" s="2" t="s">
        <v>253</v>
      </c>
      <c r="D338" s="27">
        <v>65292790</v>
      </c>
      <c r="E338" s="2" t="s">
        <v>254</v>
      </c>
      <c r="F338" s="60">
        <v>19.649999999999999</v>
      </c>
      <c r="G338" s="2" t="s">
        <v>256</v>
      </c>
      <c r="H338" s="58">
        <v>0.25416666666666665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>
        <v>10336</v>
      </c>
      <c r="B339" s="2" t="s">
        <v>262</v>
      </c>
      <c r="C339" s="2" t="s">
        <v>259</v>
      </c>
      <c r="D339" s="27">
        <v>71336291</v>
      </c>
      <c r="E339" s="2" t="s">
        <v>254</v>
      </c>
      <c r="F339" s="60">
        <v>17.350000000000001</v>
      </c>
      <c r="G339" s="2" t="s">
        <v>256</v>
      </c>
      <c r="H339" s="58">
        <v>0.90069444444444446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>
        <v>10337</v>
      </c>
      <c r="B340" s="2" t="s">
        <v>258</v>
      </c>
      <c r="C340" s="2" t="s">
        <v>253</v>
      </c>
      <c r="D340" s="27">
        <v>99300859</v>
      </c>
      <c r="E340" s="2" t="s">
        <v>254</v>
      </c>
      <c r="F340" s="60">
        <v>22.92</v>
      </c>
      <c r="G340" s="2" t="s">
        <v>255</v>
      </c>
      <c r="H340" s="58">
        <v>0.68263888888888891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>
        <v>10338</v>
      </c>
      <c r="B341" s="2" t="s">
        <v>260</v>
      </c>
      <c r="C341" s="2" t="s">
        <v>259</v>
      </c>
      <c r="D341" s="27">
        <v>81921349</v>
      </c>
      <c r="E341" s="2" t="s">
        <v>261</v>
      </c>
      <c r="F341" s="60">
        <v>18.809999999999999</v>
      </c>
      <c r="G341" s="2" t="s">
        <v>255</v>
      </c>
      <c r="H341" s="58">
        <v>0.29652777777777778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>
        <v>10339</v>
      </c>
      <c r="B342" s="2" t="s">
        <v>258</v>
      </c>
      <c r="C342" s="2" t="s">
        <v>253</v>
      </c>
      <c r="D342" s="27">
        <v>40237279</v>
      </c>
      <c r="E342" s="2" t="s">
        <v>254</v>
      </c>
      <c r="F342" s="60">
        <v>20.079999999999998</v>
      </c>
      <c r="G342" s="2" t="s">
        <v>256</v>
      </c>
      <c r="H342" s="58">
        <v>0.12708333333333333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>
        <v>10340</v>
      </c>
      <c r="B343" s="2" t="s">
        <v>258</v>
      </c>
      <c r="C343" s="2" t="s">
        <v>259</v>
      </c>
      <c r="D343" s="27">
        <v>38167466</v>
      </c>
      <c r="E343" s="2" t="s">
        <v>261</v>
      </c>
      <c r="F343" s="60">
        <v>24.54</v>
      </c>
      <c r="G343" s="2" t="s">
        <v>256</v>
      </c>
      <c r="H343" s="58">
        <v>0.16944444444444443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>
        <v>10341</v>
      </c>
      <c r="B344" s="2" t="s">
        <v>258</v>
      </c>
      <c r="C344" s="2" t="s">
        <v>253</v>
      </c>
      <c r="D344" s="27">
        <v>88466601</v>
      </c>
      <c r="E344" s="2" t="s">
        <v>254</v>
      </c>
      <c r="F344" s="60">
        <v>24.81</v>
      </c>
      <c r="G344" s="2" t="s">
        <v>256</v>
      </c>
      <c r="H344" s="58">
        <v>0.61111111111111105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>
        <v>10342</v>
      </c>
      <c r="B345" s="2" t="s">
        <v>258</v>
      </c>
      <c r="C345" s="2" t="s">
        <v>253</v>
      </c>
      <c r="D345" s="27">
        <v>27965385</v>
      </c>
      <c r="E345" s="2" t="s">
        <v>261</v>
      </c>
      <c r="F345" s="60">
        <v>15.94</v>
      </c>
      <c r="G345" s="2" t="s">
        <v>255</v>
      </c>
      <c r="H345" s="58">
        <v>0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>
        <v>10343</v>
      </c>
      <c r="B346" s="2" t="s">
        <v>260</v>
      </c>
      <c r="C346" s="2" t="s">
        <v>253</v>
      </c>
      <c r="D346" s="27">
        <v>80215999</v>
      </c>
      <c r="E346" s="2" t="s">
        <v>254</v>
      </c>
      <c r="F346" s="60">
        <v>18.29</v>
      </c>
      <c r="G346" s="2" t="s">
        <v>255</v>
      </c>
      <c r="H346" s="58">
        <v>0.33888888888888885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>
        <v>10344</v>
      </c>
      <c r="B347" s="2" t="s">
        <v>252</v>
      </c>
      <c r="C347" s="2" t="s">
        <v>259</v>
      </c>
      <c r="D347" s="27">
        <v>12222505</v>
      </c>
      <c r="E347" s="2" t="s">
        <v>254</v>
      </c>
      <c r="F347" s="60">
        <v>15.55</v>
      </c>
      <c r="G347" s="2" t="s">
        <v>255</v>
      </c>
      <c r="H347" s="58">
        <v>0.25416666666666665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>
        <v>10345</v>
      </c>
      <c r="B348" s="2" t="s">
        <v>258</v>
      </c>
      <c r="C348" s="2" t="s">
        <v>253</v>
      </c>
      <c r="D348" s="27">
        <v>64014515</v>
      </c>
      <c r="E348" s="2" t="s">
        <v>254</v>
      </c>
      <c r="F348" s="60">
        <v>19.2</v>
      </c>
      <c r="G348" s="2" t="s">
        <v>255</v>
      </c>
      <c r="H348" s="58">
        <v>0.86944444444444446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>
        <v>10346</v>
      </c>
      <c r="B349" s="2" t="s">
        <v>258</v>
      </c>
      <c r="C349" s="2" t="s">
        <v>259</v>
      </c>
      <c r="D349" s="27">
        <v>90818758</v>
      </c>
      <c r="E349" s="2" t="s">
        <v>261</v>
      </c>
      <c r="F349" s="60">
        <v>17.34</v>
      </c>
      <c r="G349" s="2" t="s">
        <v>255</v>
      </c>
      <c r="H349" s="58">
        <v>0.75694444444444453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>
        <v>10347</v>
      </c>
      <c r="B350" s="2" t="s">
        <v>252</v>
      </c>
      <c r="C350" s="2" t="s">
        <v>253</v>
      </c>
      <c r="D350" s="27">
        <v>94873280</v>
      </c>
      <c r="E350" s="2" t="s">
        <v>261</v>
      </c>
      <c r="F350" s="60">
        <v>22.51</v>
      </c>
      <c r="G350" s="2" t="s">
        <v>255</v>
      </c>
      <c r="H350" s="58">
        <v>0.21180555555555555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>
        <v>10348</v>
      </c>
      <c r="B351" s="2" t="s">
        <v>262</v>
      </c>
      <c r="C351" s="2" t="s">
        <v>253</v>
      </c>
      <c r="D351" s="27">
        <v>73200296</v>
      </c>
      <c r="E351" s="2" t="s">
        <v>261</v>
      </c>
      <c r="F351" s="60">
        <v>23.45</v>
      </c>
      <c r="G351" s="2" t="s">
        <v>255</v>
      </c>
      <c r="H351" s="58">
        <v>8.4722222222222213E-2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>
        <v>10349</v>
      </c>
      <c r="B352" s="2" t="s">
        <v>252</v>
      </c>
      <c r="C352" s="2" t="s">
        <v>253</v>
      </c>
      <c r="D352" s="27">
        <v>38960810</v>
      </c>
      <c r="E352" s="2" t="s">
        <v>254</v>
      </c>
      <c r="F352" s="60">
        <v>16.149999999999999</v>
      </c>
      <c r="G352" s="2" t="s">
        <v>255</v>
      </c>
      <c r="H352" s="58">
        <v>0.57291666666666663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>
        <v>10350</v>
      </c>
      <c r="B353" s="2" t="s">
        <v>258</v>
      </c>
      <c r="C353" s="2" t="s">
        <v>253</v>
      </c>
      <c r="D353" s="27">
        <v>88326061</v>
      </c>
      <c r="E353" s="2" t="s">
        <v>254</v>
      </c>
      <c r="F353" s="60">
        <v>17.68</v>
      </c>
      <c r="G353" s="2" t="s">
        <v>256</v>
      </c>
      <c r="H353" s="58">
        <v>0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>
        <v>10351</v>
      </c>
      <c r="B354" s="2" t="s">
        <v>260</v>
      </c>
      <c r="C354" s="2" t="s">
        <v>259</v>
      </c>
      <c r="D354" s="27">
        <v>41691635</v>
      </c>
      <c r="E354" s="2" t="s">
        <v>261</v>
      </c>
      <c r="F354" s="60">
        <v>22.11</v>
      </c>
      <c r="G354" s="2" t="s">
        <v>256</v>
      </c>
      <c r="H354" s="58">
        <v>0.4777777777777778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>
        <v>10352</v>
      </c>
      <c r="B355" s="2" t="s">
        <v>258</v>
      </c>
      <c r="C355" s="2" t="s">
        <v>259</v>
      </c>
      <c r="D355" s="27">
        <v>58121431</v>
      </c>
      <c r="E355" s="2" t="s">
        <v>254</v>
      </c>
      <c r="F355" s="60">
        <v>18.41</v>
      </c>
      <c r="G355" s="2" t="s">
        <v>255</v>
      </c>
      <c r="H355" s="58">
        <v>4.2361111111111106E-2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>
        <v>10353</v>
      </c>
      <c r="B356" s="2" t="s">
        <v>258</v>
      </c>
      <c r="C356" s="2" t="s">
        <v>253</v>
      </c>
      <c r="D356" s="27">
        <v>55259994</v>
      </c>
      <c r="E356" s="2" t="s">
        <v>254</v>
      </c>
      <c r="F356" s="60">
        <v>17.079999999999998</v>
      </c>
      <c r="G356" s="2" t="s">
        <v>255</v>
      </c>
      <c r="H356" s="58">
        <v>0.71250000000000002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>
        <v>10354</v>
      </c>
      <c r="B357" s="2" t="s">
        <v>262</v>
      </c>
      <c r="C357" s="2" t="s">
        <v>253</v>
      </c>
      <c r="D357" s="27">
        <v>61072223</v>
      </c>
      <c r="E357" s="2" t="s">
        <v>254</v>
      </c>
      <c r="F357" s="60">
        <v>15.77</v>
      </c>
      <c r="G357" s="2" t="s">
        <v>255</v>
      </c>
      <c r="H357" s="58">
        <v>0.44166666666666665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>
        <v>10355</v>
      </c>
      <c r="B358" s="2" t="s">
        <v>252</v>
      </c>
      <c r="C358" s="2" t="s">
        <v>259</v>
      </c>
      <c r="D358" s="27">
        <v>17256670</v>
      </c>
      <c r="E358" s="2" t="s">
        <v>254</v>
      </c>
      <c r="F358" s="60">
        <v>22.41</v>
      </c>
      <c r="G358" s="2" t="s">
        <v>256</v>
      </c>
      <c r="H358" s="58">
        <v>0.29652777777777778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>
        <v>10356</v>
      </c>
      <c r="B359" s="2" t="s">
        <v>260</v>
      </c>
      <c r="C359" s="2" t="s">
        <v>253</v>
      </c>
      <c r="D359" s="27">
        <v>98206099</v>
      </c>
      <c r="E359" s="2" t="s">
        <v>254</v>
      </c>
      <c r="F359" s="60">
        <v>20.63</v>
      </c>
      <c r="G359" s="2" t="s">
        <v>255</v>
      </c>
      <c r="H359" s="58">
        <v>0.12708333333333333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>
        <v>10357</v>
      </c>
      <c r="B360" s="2" t="s">
        <v>262</v>
      </c>
      <c r="C360" s="2" t="s">
        <v>259</v>
      </c>
      <c r="D360" s="27">
        <v>43063718</v>
      </c>
      <c r="E360" s="2" t="s">
        <v>261</v>
      </c>
      <c r="F360" s="60">
        <v>18.14</v>
      </c>
      <c r="G360" s="2" t="s">
        <v>256</v>
      </c>
      <c r="H360" s="58">
        <v>0.12708333333333333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>
        <v>10358</v>
      </c>
      <c r="B361" s="2" t="s">
        <v>260</v>
      </c>
      <c r="C361" s="2" t="s">
        <v>259</v>
      </c>
      <c r="D361" s="27">
        <v>67151337</v>
      </c>
      <c r="E361" s="2" t="s">
        <v>254</v>
      </c>
      <c r="F361" s="60">
        <v>20.18</v>
      </c>
      <c r="G361" s="2" t="s">
        <v>256</v>
      </c>
      <c r="H361" s="58">
        <v>0.46736111111111112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>
        <v>10359</v>
      </c>
      <c r="B362" s="2" t="s">
        <v>258</v>
      </c>
      <c r="C362" s="2" t="s">
        <v>259</v>
      </c>
      <c r="D362" s="27">
        <v>39969279</v>
      </c>
      <c r="E362" s="2" t="s">
        <v>261</v>
      </c>
      <c r="F362" s="60">
        <v>177.3</v>
      </c>
      <c r="G362" s="2" t="s">
        <v>256</v>
      </c>
      <c r="H362" s="58">
        <v>0.48125000000000001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>
        <v>10360</v>
      </c>
      <c r="B363" s="2" t="s">
        <v>262</v>
      </c>
      <c r="C363" s="2" t="s">
        <v>253</v>
      </c>
      <c r="D363" s="27">
        <v>58790759</v>
      </c>
      <c r="E363" s="2" t="s">
        <v>254</v>
      </c>
      <c r="F363" s="60">
        <v>15.71</v>
      </c>
      <c r="G363" s="2" t="s">
        <v>255</v>
      </c>
      <c r="H363" s="58">
        <v>0.21180555555555555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>
        <v>10361</v>
      </c>
      <c r="B364" s="2" t="s">
        <v>260</v>
      </c>
      <c r="C364" s="2" t="s">
        <v>259</v>
      </c>
      <c r="D364" s="27">
        <v>45790914</v>
      </c>
      <c r="E364" s="2" t="s">
        <v>254</v>
      </c>
      <c r="F364" s="60">
        <v>21.75</v>
      </c>
      <c r="G364" s="2" t="s">
        <v>255</v>
      </c>
      <c r="H364" s="58">
        <v>0.72361111111111109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>
        <v>10362</v>
      </c>
      <c r="B365" s="2" t="s">
        <v>262</v>
      </c>
      <c r="C365" s="2" t="s">
        <v>259</v>
      </c>
      <c r="D365" s="27">
        <v>85351233</v>
      </c>
      <c r="E365" s="2" t="s">
        <v>261</v>
      </c>
      <c r="F365" s="60">
        <v>18.25</v>
      </c>
      <c r="G365" s="2" t="s">
        <v>256</v>
      </c>
      <c r="H365" s="58">
        <v>0.21180555555555555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>
        <v>10363</v>
      </c>
      <c r="B366" s="2" t="s">
        <v>262</v>
      </c>
      <c r="C366" s="2" t="s">
        <v>259</v>
      </c>
      <c r="D366" s="27">
        <v>40331224</v>
      </c>
      <c r="E366" s="2" t="s">
        <v>254</v>
      </c>
      <c r="F366" s="60">
        <v>203.72</v>
      </c>
      <c r="G366" s="2" t="s">
        <v>256</v>
      </c>
      <c r="H366" s="58">
        <v>0.60347222222222219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>
        <v>10364</v>
      </c>
      <c r="B367" s="2" t="s">
        <v>258</v>
      </c>
      <c r="C367" s="2" t="s">
        <v>253</v>
      </c>
      <c r="D367" s="27">
        <v>13065288</v>
      </c>
      <c r="E367" s="2" t="s">
        <v>261</v>
      </c>
      <c r="F367" s="60">
        <v>15.54</v>
      </c>
      <c r="G367" s="2" t="s">
        <v>256</v>
      </c>
      <c r="H367" s="58">
        <v>0.81666666666666676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>
        <v>10365</v>
      </c>
      <c r="B368" s="2" t="s">
        <v>258</v>
      </c>
      <c r="C368" s="2" t="s">
        <v>259</v>
      </c>
      <c r="D368" s="27">
        <v>30370343</v>
      </c>
      <c r="E368" s="2" t="s">
        <v>254</v>
      </c>
      <c r="F368" s="60">
        <v>17.5</v>
      </c>
      <c r="G368" s="2" t="s">
        <v>255</v>
      </c>
      <c r="H368" s="58">
        <v>0.21180555555555555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>
        <v>10366</v>
      </c>
      <c r="B369" s="2" t="s">
        <v>252</v>
      </c>
      <c r="C369" s="2" t="s">
        <v>259</v>
      </c>
      <c r="D369" s="27">
        <v>38342520</v>
      </c>
      <c r="E369" s="2" t="s">
        <v>254</v>
      </c>
      <c r="F369" s="60">
        <v>21.32</v>
      </c>
      <c r="G369" s="2" t="s">
        <v>256</v>
      </c>
      <c r="H369" s="58">
        <v>8.4722222222222213E-2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>
        <v>10367</v>
      </c>
      <c r="B370" s="2" t="s">
        <v>252</v>
      </c>
      <c r="C370" s="2" t="s">
        <v>253</v>
      </c>
      <c r="D370" s="27">
        <v>37778643</v>
      </c>
      <c r="E370" s="2" t="s">
        <v>254</v>
      </c>
      <c r="F370" s="60">
        <v>150.86000000000001</v>
      </c>
      <c r="G370" s="2" t="s">
        <v>256</v>
      </c>
      <c r="H370" s="58">
        <v>0.55347222222222225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>
        <v>10368</v>
      </c>
      <c r="B371" s="2" t="s">
        <v>258</v>
      </c>
      <c r="C371" s="2" t="s">
        <v>253</v>
      </c>
      <c r="D371" s="27">
        <v>21005551</v>
      </c>
      <c r="E371" s="2" t="s">
        <v>254</v>
      </c>
      <c r="F371" s="60">
        <v>17.39</v>
      </c>
      <c r="G371" s="2" t="s">
        <v>256</v>
      </c>
      <c r="H371" s="58">
        <v>0.16944444444444443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>
        <v>10369</v>
      </c>
      <c r="B372" s="2" t="s">
        <v>252</v>
      </c>
      <c r="C372" s="2" t="s">
        <v>259</v>
      </c>
      <c r="D372" s="27">
        <v>80160243</v>
      </c>
      <c r="E372" s="2" t="s">
        <v>254</v>
      </c>
      <c r="F372" s="60">
        <v>23.87</v>
      </c>
      <c r="G372" s="2" t="s">
        <v>255</v>
      </c>
      <c r="H372" s="58">
        <v>0.57777777777777783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>
        <v>10370</v>
      </c>
      <c r="B373" s="2" t="s">
        <v>260</v>
      </c>
      <c r="C373" s="2" t="s">
        <v>259</v>
      </c>
      <c r="D373" s="27">
        <v>70859272</v>
      </c>
      <c r="E373" s="2" t="s">
        <v>254</v>
      </c>
      <c r="F373" s="60">
        <v>21.53</v>
      </c>
      <c r="G373" s="2" t="s">
        <v>256</v>
      </c>
      <c r="H373" s="58">
        <v>0.6694444444444444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>
        <v>10371</v>
      </c>
      <c r="B374" s="2" t="s">
        <v>260</v>
      </c>
      <c r="C374" s="2" t="s">
        <v>259</v>
      </c>
      <c r="D374" s="27">
        <v>41514905</v>
      </c>
      <c r="E374" s="2" t="s">
        <v>254</v>
      </c>
      <c r="F374" s="60">
        <v>19.64</v>
      </c>
      <c r="G374" s="2" t="s">
        <v>255</v>
      </c>
      <c r="H374" s="58">
        <v>0.67638888888888893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>
        <v>10372</v>
      </c>
      <c r="B375" s="2" t="s">
        <v>258</v>
      </c>
      <c r="C375" s="2" t="s">
        <v>253</v>
      </c>
      <c r="D375" s="27">
        <v>68986646</v>
      </c>
      <c r="E375" s="2" t="s">
        <v>254</v>
      </c>
      <c r="F375" s="60">
        <v>18.27</v>
      </c>
      <c r="G375" s="2" t="s">
        <v>256</v>
      </c>
      <c r="H375" s="58">
        <v>0.77708333333333324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>
        <v>10373</v>
      </c>
      <c r="B376" s="2" t="s">
        <v>258</v>
      </c>
      <c r="C376" s="2" t="s">
        <v>259</v>
      </c>
      <c r="D376" s="27">
        <v>51423763</v>
      </c>
      <c r="E376" s="2" t="s">
        <v>254</v>
      </c>
      <c r="F376" s="60">
        <v>19.27</v>
      </c>
      <c r="G376" s="2" t="s">
        <v>255</v>
      </c>
      <c r="H376" s="58">
        <v>0.25416666666666665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>
        <v>10374</v>
      </c>
      <c r="B377" s="2" t="s">
        <v>260</v>
      </c>
      <c r="C377" s="2" t="s">
        <v>259</v>
      </c>
      <c r="D377" s="27">
        <v>78615837</v>
      </c>
      <c r="E377" s="2" t="s">
        <v>254</v>
      </c>
      <c r="F377" s="60">
        <v>20.16</v>
      </c>
      <c r="G377" s="2" t="s">
        <v>256</v>
      </c>
      <c r="H377" s="58">
        <v>0.60972222222222217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>
        <v>10375</v>
      </c>
      <c r="B378" s="2" t="s">
        <v>258</v>
      </c>
      <c r="C378" s="2" t="s">
        <v>259</v>
      </c>
      <c r="D378" s="27">
        <v>95641106</v>
      </c>
      <c r="E378" s="2" t="s">
        <v>254</v>
      </c>
      <c r="F378" s="60">
        <v>15.59</v>
      </c>
      <c r="G378" s="2" t="s">
        <v>255</v>
      </c>
      <c r="H378" s="58">
        <v>0.16944444444444443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>
        <v>10376</v>
      </c>
      <c r="B379" s="2" t="s">
        <v>262</v>
      </c>
      <c r="C379" s="2" t="s">
        <v>253</v>
      </c>
      <c r="D379" s="27">
        <v>40892422</v>
      </c>
      <c r="E379" s="2" t="s">
        <v>261</v>
      </c>
      <c r="F379" s="60">
        <v>16.34</v>
      </c>
      <c r="G379" s="2" t="s">
        <v>255</v>
      </c>
      <c r="H379" s="58">
        <v>0.52430555555555558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>
        <v>10377</v>
      </c>
      <c r="B380" s="2" t="s">
        <v>252</v>
      </c>
      <c r="C380" s="2" t="s">
        <v>259</v>
      </c>
      <c r="D380" s="27">
        <v>70431710</v>
      </c>
      <c r="E380" s="2" t="s">
        <v>254</v>
      </c>
      <c r="F380" s="60">
        <v>199.18</v>
      </c>
      <c r="G380" s="2" t="s">
        <v>256</v>
      </c>
      <c r="H380" s="58">
        <v>0.58333333333333337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>
        <v>10378</v>
      </c>
      <c r="B381" s="2" t="s">
        <v>262</v>
      </c>
      <c r="C381" s="2" t="s">
        <v>253</v>
      </c>
      <c r="D381" s="27">
        <v>95673115</v>
      </c>
      <c r="E381" s="2" t="s">
        <v>254</v>
      </c>
      <c r="F381" s="60">
        <v>19.989999999999998</v>
      </c>
      <c r="G381" s="2" t="s">
        <v>256</v>
      </c>
      <c r="H381" s="58">
        <v>0.8534722222222223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>
        <v>10379</v>
      </c>
      <c r="B382" s="2" t="s">
        <v>260</v>
      </c>
      <c r="C382" s="2" t="s">
        <v>259</v>
      </c>
      <c r="D382" s="27">
        <v>72527223</v>
      </c>
      <c r="E382" s="2" t="s">
        <v>261</v>
      </c>
      <c r="F382" s="60">
        <v>18.440000000000001</v>
      </c>
      <c r="G382" s="2" t="s">
        <v>255</v>
      </c>
      <c r="H382" s="58">
        <v>0.77638888888888891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>
        <v>10380</v>
      </c>
      <c r="B383" s="2" t="s">
        <v>258</v>
      </c>
      <c r="C383" s="2" t="s">
        <v>259</v>
      </c>
      <c r="D383" s="27">
        <v>77577648</v>
      </c>
      <c r="E383" s="2" t="s">
        <v>254</v>
      </c>
      <c r="F383" s="60">
        <v>23.75</v>
      </c>
      <c r="G383" s="2" t="s">
        <v>256</v>
      </c>
      <c r="H383" s="58">
        <v>0.38124999999999998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>
        <v>10381</v>
      </c>
      <c r="B384" s="2" t="s">
        <v>258</v>
      </c>
      <c r="C384" s="2" t="s">
        <v>259</v>
      </c>
      <c r="D384" s="27">
        <v>26849225</v>
      </c>
      <c r="E384" s="2" t="s">
        <v>254</v>
      </c>
      <c r="F384" s="60">
        <v>20.88</v>
      </c>
      <c r="G384" s="2" t="s">
        <v>255</v>
      </c>
      <c r="H384" s="58">
        <v>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>
        <v>10382</v>
      </c>
      <c r="B385" s="2" t="s">
        <v>262</v>
      </c>
      <c r="C385" s="2" t="s">
        <v>259</v>
      </c>
      <c r="D385" s="27">
        <v>27508938</v>
      </c>
      <c r="E385" s="2" t="s">
        <v>254</v>
      </c>
      <c r="F385" s="60">
        <v>197.43</v>
      </c>
      <c r="G385" s="2" t="s">
        <v>256</v>
      </c>
      <c r="H385" s="58">
        <v>0.4465277777777778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>
        <v>10383</v>
      </c>
      <c r="B386" s="2" t="s">
        <v>258</v>
      </c>
      <c r="C386" s="2" t="s">
        <v>259</v>
      </c>
      <c r="D386" s="27">
        <v>43095105</v>
      </c>
      <c r="E386" s="2" t="s">
        <v>254</v>
      </c>
      <c r="F386" s="60">
        <v>20.32</v>
      </c>
      <c r="G386" s="2" t="s">
        <v>256</v>
      </c>
      <c r="H386" s="58">
        <v>0.7729166666666667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>
        <v>10384</v>
      </c>
      <c r="B387" s="2" t="s">
        <v>262</v>
      </c>
      <c r="C387" s="2" t="s">
        <v>259</v>
      </c>
      <c r="D387" s="27">
        <v>70978581</v>
      </c>
      <c r="E387" s="2" t="s">
        <v>254</v>
      </c>
      <c r="F387" s="60">
        <v>16.82</v>
      </c>
      <c r="G387" s="2" t="s">
        <v>255</v>
      </c>
      <c r="H387" s="58">
        <v>0.33888888888888885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>
        <v>10385</v>
      </c>
      <c r="B388" s="2" t="s">
        <v>258</v>
      </c>
      <c r="C388" s="2" t="s">
        <v>253</v>
      </c>
      <c r="D388" s="27">
        <v>72898757</v>
      </c>
      <c r="E388" s="2" t="s">
        <v>254</v>
      </c>
      <c r="F388" s="60">
        <v>20.16</v>
      </c>
      <c r="G388" s="2" t="s">
        <v>256</v>
      </c>
      <c r="H388" s="58">
        <v>0.56944444444444442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>
        <v>10386</v>
      </c>
      <c r="B389" s="2" t="s">
        <v>258</v>
      </c>
      <c r="C389" s="2" t="s">
        <v>259</v>
      </c>
      <c r="D389" s="27">
        <v>56976893</v>
      </c>
      <c r="E389" s="2" t="s">
        <v>254</v>
      </c>
      <c r="F389" s="60">
        <v>16.79</v>
      </c>
      <c r="G389" s="2" t="s">
        <v>256</v>
      </c>
      <c r="H389" s="58">
        <v>0.89375000000000004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>
        <v>10387</v>
      </c>
      <c r="B390" s="2" t="s">
        <v>260</v>
      </c>
      <c r="C390" s="2" t="s">
        <v>259</v>
      </c>
      <c r="D390" s="27">
        <v>35119351</v>
      </c>
      <c r="E390" s="2" t="s">
        <v>261</v>
      </c>
      <c r="F390" s="60">
        <v>22.53</v>
      </c>
      <c r="G390" s="2" t="s">
        <v>256</v>
      </c>
      <c r="H390" s="58">
        <v>0.48680555555555555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>
        <v>10388</v>
      </c>
      <c r="B391" s="2" t="s">
        <v>262</v>
      </c>
      <c r="C391" s="2" t="s">
        <v>253</v>
      </c>
      <c r="D391" s="27">
        <v>65437162</v>
      </c>
      <c r="E391" s="2" t="s">
        <v>261</v>
      </c>
      <c r="F391" s="60">
        <v>21.68</v>
      </c>
      <c r="G391" s="2" t="s">
        <v>256</v>
      </c>
      <c r="H391" s="58">
        <v>0.60555555555555551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>
        <v>10389</v>
      </c>
      <c r="B392" s="2" t="s">
        <v>260</v>
      </c>
      <c r="C392" s="2" t="s">
        <v>253</v>
      </c>
      <c r="D392" s="27">
        <v>70003314</v>
      </c>
      <c r="E392" s="2" t="s">
        <v>261</v>
      </c>
      <c r="F392" s="60">
        <v>23.54</v>
      </c>
      <c r="G392" s="2" t="s">
        <v>256</v>
      </c>
      <c r="H392" s="58">
        <v>0.25416666666666665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>
        <v>10390</v>
      </c>
      <c r="B393" s="2" t="s">
        <v>252</v>
      </c>
      <c r="C393" s="2" t="s">
        <v>253</v>
      </c>
      <c r="D393" s="27">
        <v>54664522</v>
      </c>
      <c r="E393" s="2" t="s">
        <v>254</v>
      </c>
      <c r="F393" s="60">
        <v>17.670000000000002</v>
      </c>
      <c r="G393" s="2" t="s">
        <v>255</v>
      </c>
      <c r="H393" s="58">
        <v>0.38124999999999998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>
        <v>10391</v>
      </c>
      <c r="B394" s="2" t="s">
        <v>258</v>
      </c>
      <c r="C394" s="2" t="s">
        <v>259</v>
      </c>
      <c r="D394" s="27">
        <v>10325805</v>
      </c>
      <c r="E394" s="2" t="s">
        <v>254</v>
      </c>
      <c r="F394" s="60">
        <v>22.79</v>
      </c>
      <c r="G394" s="2" t="s">
        <v>256</v>
      </c>
      <c r="H394" s="58">
        <v>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>
        <v>10392</v>
      </c>
      <c r="B395" s="2" t="s">
        <v>252</v>
      </c>
      <c r="C395" s="2" t="s">
        <v>253</v>
      </c>
      <c r="D395" s="27">
        <v>28672617</v>
      </c>
      <c r="E395" s="2" t="s">
        <v>254</v>
      </c>
      <c r="F395" s="60">
        <v>24.8</v>
      </c>
      <c r="G395" s="2" t="s">
        <v>256</v>
      </c>
      <c r="H395" s="58">
        <v>0.75624999999999998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>
        <v>10393</v>
      </c>
      <c r="B396" s="2" t="s">
        <v>262</v>
      </c>
      <c r="C396" s="2" t="s">
        <v>253</v>
      </c>
      <c r="D396" s="27">
        <v>21364705</v>
      </c>
      <c r="E396" s="2" t="s">
        <v>261</v>
      </c>
      <c r="F396" s="60">
        <v>15.27</v>
      </c>
      <c r="G396" s="2" t="s">
        <v>256</v>
      </c>
      <c r="H396" s="58">
        <v>0.33888888888888885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>
        <v>10394</v>
      </c>
      <c r="B397" s="2" t="s">
        <v>258</v>
      </c>
      <c r="C397" s="2" t="s">
        <v>259</v>
      </c>
      <c r="D397" s="27">
        <v>44719881</v>
      </c>
      <c r="E397" s="2" t="s">
        <v>261</v>
      </c>
      <c r="F397" s="60">
        <v>18.739999999999998</v>
      </c>
      <c r="G397" s="2" t="s">
        <v>256</v>
      </c>
      <c r="H397" s="58">
        <v>0.94513888888888886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>
        <v>10395</v>
      </c>
      <c r="B398" s="2" t="s">
        <v>258</v>
      </c>
      <c r="C398" s="2" t="s">
        <v>259</v>
      </c>
      <c r="D398" s="27">
        <v>42164058</v>
      </c>
      <c r="E398" s="2" t="s">
        <v>254</v>
      </c>
      <c r="F398" s="60">
        <v>16.47</v>
      </c>
      <c r="G398" s="2" t="s">
        <v>255</v>
      </c>
      <c r="H398" s="58">
        <v>0.85138888888888886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>
        <v>10396</v>
      </c>
      <c r="B399" s="2" t="s">
        <v>258</v>
      </c>
      <c r="C399" s="2" t="s">
        <v>253</v>
      </c>
      <c r="D399" s="27">
        <v>68675115</v>
      </c>
      <c r="E399" s="2" t="s">
        <v>254</v>
      </c>
      <c r="F399" s="60">
        <v>18.11</v>
      </c>
      <c r="G399" s="2" t="s">
        <v>255</v>
      </c>
      <c r="H399" s="58">
        <v>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>
        <v>10397</v>
      </c>
      <c r="B400" s="2" t="s">
        <v>258</v>
      </c>
      <c r="C400" s="2" t="s">
        <v>253</v>
      </c>
      <c r="D400" s="27">
        <v>48712948</v>
      </c>
      <c r="E400" s="2" t="s">
        <v>254</v>
      </c>
      <c r="F400" s="60">
        <v>20.73</v>
      </c>
      <c r="G400" s="2" t="s">
        <v>255</v>
      </c>
      <c r="H400" s="58">
        <v>0.7402777777777777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>
        <v>10398</v>
      </c>
      <c r="B401" s="2" t="s">
        <v>258</v>
      </c>
      <c r="C401" s="2" t="s">
        <v>259</v>
      </c>
      <c r="D401" s="27">
        <v>93152672</v>
      </c>
      <c r="E401" s="2" t="s">
        <v>254</v>
      </c>
      <c r="F401" s="60">
        <v>21.64</v>
      </c>
      <c r="G401" s="2" t="s">
        <v>255</v>
      </c>
      <c r="H401" s="58">
        <v>0.6743055555555556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>
        <v>10399</v>
      </c>
      <c r="B402" s="2" t="s">
        <v>252</v>
      </c>
      <c r="C402" s="2" t="s">
        <v>259</v>
      </c>
      <c r="D402" s="27">
        <v>12824694</v>
      </c>
      <c r="E402" s="2" t="s">
        <v>254</v>
      </c>
      <c r="F402" s="60">
        <v>17.38</v>
      </c>
      <c r="G402" s="2" t="s">
        <v>256</v>
      </c>
      <c r="H402" s="58">
        <v>0.67638888888888893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>
        <v>10400</v>
      </c>
      <c r="B403" s="2" t="s">
        <v>258</v>
      </c>
      <c r="C403" s="2" t="s">
        <v>259</v>
      </c>
      <c r="D403" s="27">
        <v>73484989</v>
      </c>
      <c r="E403" s="2" t="s">
        <v>254</v>
      </c>
      <c r="F403" s="60">
        <v>17.7</v>
      </c>
      <c r="G403" s="2" t="s">
        <v>255</v>
      </c>
      <c r="H403" s="58">
        <v>0.29652777777777778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>
        <v>10401</v>
      </c>
      <c r="B404" s="2" t="s">
        <v>258</v>
      </c>
      <c r="C404" s="2" t="s">
        <v>259</v>
      </c>
      <c r="D404" s="27">
        <v>79418802</v>
      </c>
      <c r="E404" s="2" t="s">
        <v>254</v>
      </c>
      <c r="F404" s="60">
        <v>24.66</v>
      </c>
      <c r="G404" s="2" t="s">
        <v>256</v>
      </c>
      <c r="H404" s="58">
        <v>0.71319444444444446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>
        <v>10402</v>
      </c>
      <c r="B405" s="2" t="s">
        <v>258</v>
      </c>
      <c r="C405" s="2" t="s">
        <v>259</v>
      </c>
      <c r="D405" s="27">
        <v>85598102</v>
      </c>
      <c r="E405" s="2" t="s">
        <v>254</v>
      </c>
      <c r="F405" s="60">
        <v>24.24</v>
      </c>
      <c r="G405" s="2" t="s">
        <v>255</v>
      </c>
      <c r="H405" s="58">
        <v>0.8027777777777777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>
        <v>10403</v>
      </c>
      <c r="B406" s="2" t="s">
        <v>262</v>
      </c>
      <c r="C406" s="2" t="s">
        <v>253</v>
      </c>
      <c r="D406" s="27">
        <v>81254753</v>
      </c>
      <c r="E406" s="2" t="s">
        <v>261</v>
      </c>
      <c r="F406" s="60">
        <v>19.79</v>
      </c>
      <c r="G406" s="2" t="s">
        <v>256</v>
      </c>
      <c r="H406" s="58">
        <v>0.29652777777777778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>
        <v>10404</v>
      </c>
      <c r="B407" s="2" t="s">
        <v>260</v>
      </c>
      <c r="C407" s="2" t="s">
        <v>259</v>
      </c>
      <c r="D407" s="27">
        <v>97869460</v>
      </c>
      <c r="E407" s="2" t="s">
        <v>254</v>
      </c>
      <c r="F407" s="60">
        <v>16.86</v>
      </c>
      <c r="G407" s="2" t="s">
        <v>255</v>
      </c>
      <c r="H407" s="58">
        <v>0.33888888888888885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>
        <v>10405</v>
      </c>
      <c r="B408" s="2" t="s">
        <v>260</v>
      </c>
      <c r="C408" s="2" t="s">
        <v>259</v>
      </c>
      <c r="D408" s="27">
        <v>19446725</v>
      </c>
      <c r="E408" s="2" t="s">
        <v>254</v>
      </c>
      <c r="F408" s="60">
        <v>19.97</v>
      </c>
      <c r="G408" s="2" t="s">
        <v>255</v>
      </c>
      <c r="H408" s="58">
        <v>0.94236111111111109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>
        <v>10406</v>
      </c>
      <c r="B409" s="2" t="s">
        <v>252</v>
      </c>
      <c r="C409" s="2" t="s">
        <v>259</v>
      </c>
      <c r="D409" s="27">
        <v>12075708</v>
      </c>
      <c r="E409" s="2" t="s">
        <v>254</v>
      </c>
      <c r="F409" s="60">
        <v>22.99</v>
      </c>
      <c r="G409" s="2" t="s">
        <v>256</v>
      </c>
      <c r="H409" s="58">
        <v>0.38124999999999998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>
        <v>10407</v>
      </c>
      <c r="B410" s="2" t="s">
        <v>260</v>
      </c>
      <c r="C410" s="2" t="s">
        <v>259</v>
      </c>
      <c r="D410" s="27">
        <v>87645248</v>
      </c>
      <c r="E410" s="2" t="s">
        <v>254</v>
      </c>
      <c r="F410" s="60">
        <v>153.83000000000001</v>
      </c>
      <c r="G410" s="2" t="s">
        <v>256</v>
      </c>
      <c r="H410" s="58">
        <v>0.62986111111111109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>
        <v>10408</v>
      </c>
      <c r="B411" s="2" t="s">
        <v>262</v>
      </c>
      <c r="C411" s="2" t="s">
        <v>259</v>
      </c>
      <c r="D411" s="27">
        <v>88351358</v>
      </c>
      <c r="E411" s="2" t="s">
        <v>254</v>
      </c>
      <c r="F411" s="60">
        <v>15.2</v>
      </c>
      <c r="G411" s="2" t="s">
        <v>255</v>
      </c>
      <c r="H411" s="58">
        <v>0.62708333333333333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>
        <v>10409</v>
      </c>
      <c r="B412" s="2" t="s">
        <v>258</v>
      </c>
      <c r="C412" s="2" t="s">
        <v>259</v>
      </c>
      <c r="D412" s="27">
        <v>86741411</v>
      </c>
      <c r="E412" s="2" t="s">
        <v>254</v>
      </c>
      <c r="F412" s="60">
        <v>16.010000000000002</v>
      </c>
      <c r="G412" s="2" t="s">
        <v>255</v>
      </c>
      <c r="H412" s="58">
        <v>0.83472222222222225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>
        <v>10410</v>
      </c>
      <c r="B413" s="2" t="s">
        <v>258</v>
      </c>
      <c r="C413" s="2" t="s">
        <v>253</v>
      </c>
      <c r="D413" s="27">
        <v>85689748</v>
      </c>
      <c r="E413" s="2" t="s">
        <v>254</v>
      </c>
      <c r="F413" s="60">
        <v>18.88</v>
      </c>
      <c r="G413" s="2" t="s">
        <v>255</v>
      </c>
      <c r="H413" s="58">
        <v>0.74791666666666667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>
        <v>10411</v>
      </c>
      <c r="B414" s="2" t="s">
        <v>262</v>
      </c>
      <c r="C414" s="2" t="s">
        <v>259</v>
      </c>
      <c r="D414" s="27">
        <v>39676844</v>
      </c>
      <c r="E414" s="2" t="s">
        <v>261</v>
      </c>
      <c r="F414" s="60">
        <v>21.54</v>
      </c>
      <c r="G414" s="2" t="s">
        <v>256</v>
      </c>
      <c r="H414" s="58">
        <v>0.81736111111111109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>
        <v>10412</v>
      </c>
      <c r="B415" s="2" t="s">
        <v>252</v>
      </c>
      <c r="C415" s="2" t="s">
        <v>259</v>
      </c>
      <c r="D415" s="27">
        <v>59845402</v>
      </c>
      <c r="E415" s="2" t="s">
        <v>254</v>
      </c>
      <c r="F415" s="60">
        <v>24.11</v>
      </c>
      <c r="G415" s="2" t="s">
        <v>256</v>
      </c>
      <c r="H415" s="58">
        <v>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>
        <v>10413</v>
      </c>
      <c r="B416" s="2" t="s">
        <v>260</v>
      </c>
      <c r="C416" s="2" t="s">
        <v>253</v>
      </c>
      <c r="D416" s="27">
        <v>39267241</v>
      </c>
      <c r="E416" s="2" t="s">
        <v>254</v>
      </c>
      <c r="F416" s="60">
        <v>21.43</v>
      </c>
      <c r="G416" s="2" t="s">
        <v>256</v>
      </c>
      <c r="H416" s="58">
        <v>0.33888888888888885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>
        <v>10414</v>
      </c>
      <c r="B417" s="2" t="s">
        <v>260</v>
      </c>
      <c r="C417" s="2" t="s">
        <v>259</v>
      </c>
      <c r="D417" s="27">
        <v>82025542</v>
      </c>
      <c r="E417" s="2" t="s">
        <v>254</v>
      </c>
      <c r="F417" s="60">
        <v>24.8</v>
      </c>
      <c r="G417" s="2" t="s">
        <v>255</v>
      </c>
      <c r="H417" s="58">
        <v>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>
        <v>10415</v>
      </c>
      <c r="B418" s="2" t="s">
        <v>258</v>
      </c>
      <c r="C418" s="2" t="s">
        <v>259</v>
      </c>
      <c r="D418" s="27">
        <v>16559991</v>
      </c>
      <c r="E418" s="2" t="s">
        <v>254</v>
      </c>
      <c r="F418" s="60">
        <v>19.760000000000002</v>
      </c>
      <c r="G418" s="2" t="s">
        <v>255</v>
      </c>
      <c r="H418" s="58">
        <v>0.84375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>
        <v>10416</v>
      </c>
      <c r="B419" s="2" t="s">
        <v>260</v>
      </c>
      <c r="C419" s="2" t="s">
        <v>259</v>
      </c>
      <c r="D419" s="27">
        <v>80278554</v>
      </c>
      <c r="E419" s="2" t="s">
        <v>254</v>
      </c>
      <c r="F419" s="60">
        <v>23.97</v>
      </c>
      <c r="G419" s="2" t="s">
        <v>255</v>
      </c>
      <c r="H419" s="58">
        <v>0.77708333333333324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>
        <v>10417</v>
      </c>
      <c r="B420" s="2" t="s">
        <v>260</v>
      </c>
      <c r="C420" s="2" t="s">
        <v>259</v>
      </c>
      <c r="D420" s="27">
        <v>30257860</v>
      </c>
      <c r="E420" s="2" t="s">
        <v>254</v>
      </c>
      <c r="F420" s="60">
        <v>19.96</v>
      </c>
      <c r="G420" s="2" t="s">
        <v>255</v>
      </c>
      <c r="H420" s="58">
        <v>0.47569444444444442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>
        <v>10418</v>
      </c>
      <c r="B421" s="2" t="s">
        <v>258</v>
      </c>
      <c r="C421" s="2" t="s">
        <v>259</v>
      </c>
      <c r="D421" s="27">
        <v>46744434</v>
      </c>
      <c r="E421" s="2" t="s">
        <v>254</v>
      </c>
      <c r="F421" s="60">
        <v>18.190000000000001</v>
      </c>
      <c r="G421" s="2" t="s">
        <v>256</v>
      </c>
      <c r="H421" s="58">
        <v>4.2361111111111106E-2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>
        <v>10419</v>
      </c>
      <c r="B422" s="2" t="s">
        <v>252</v>
      </c>
      <c r="C422" s="2" t="s">
        <v>259</v>
      </c>
      <c r="D422" s="27">
        <v>49155614</v>
      </c>
      <c r="E422" s="2" t="s">
        <v>254</v>
      </c>
      <c r="F422" s="60">
        <v>17.28</v>
      </c>
      <c r="G422" s="2" t="s">
        <v>255</v>
      </c>
      <c r="H422" s="58">
        <v>0.65625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>
        <v>10420</v>
      </c>
      <c r="B423" s="2" t="s">
        <v>258</v>
      </c>
      <c r="C423" s="2" t="s">
        <v>259</v>
      </c>
      <c r="D423" s="27">
        <v>53795790</v>
      </c>
      <c r="E423" s="2" t="s">
        <v>254</v>
      </c>
      <c r="F423" s="60">
        <v>24.84</v>
      </c>
      <c r="G423" s="2" t="s">
        <v>256</v>
      </c>
      <c r="H423" s="58">
        <v>0.33888888888888885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>
        <v>10421</v>
      </c>
      <c r="B424" s="2" t="s">
        <v>262</v>
      </c>
      <c r="C424" s="2" t="s">
        <v>253</v>
      </c>
      <c r="D424" s="27">
        <v>75332091</v>
      </c>
      <c r="E424" s="2" t="s">
        <v>261</v>
      </c>
      <c r="F424" s="60">
        <v>16.32</v>
      </c>
      <c r="G424" s="2" t="s">
        <v>256</v>
      </c>
      <c r="H424" s="58">
        <v>0.57638888888888895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>
        <v>10422</v>
      </c>
      <c r="B425" s="2" t="s">
        <v>260</v>
      </c>
      <c r="C425" s="2" t="s">
        <v>259</v>
      </c>
      <c r="D425" s="27">
        <v>83194866</v>
      </c>
      <c r="E425" s="2" t="s">
        <v>254</v>
      </c>
      <c r="F425" s="60">
        <v>23.47</v>
      </c>
      <c r="G425" s="2" t="s">
        <v>256</v>
      </c>
      <c r="H425" s="58">
        <v>0.70833333333333337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>
        <v>10423</v>
      </c>
      <c r="B426" s="2" t="s">
        <v>258</v>
      </c>
      <c r="C426" s="2" t="s">
        <v>259</v>
      </c>
      <c r="D426" s="27">
        <v>33911548</v>
      </c>
      <c r="E426" s="2" t="s">
        <v>261</v>
      </c>
      <c r="F426" s="60">
        <v>16.649999999999999</v>
      </c>
      <c r="G426" s="2" t="s">
        <v>256</v>
      </c>
      <c r="H426" s="58">
        <v>0.80486111111111114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>
        <v>10424</v>
      </c>
      <c r="B427" s="2" t="s">
        <v>252</v>
      </c>
      <c r="C427" s="2" t="s">
        <v>253</v>
      </c>
      <c r="D427" s="27">
        <v>20917768</v>
      </c>
      <c r="E427" s="2" t="s">
        <v>254</v>
      </c>
      <c r="F427" s="60">
        <v>22.64</v>
      </c>
      <c r="G427" s="2" t="s">
        <v>256</v>
      </c>
      <c r="H427" s="58">
        <v>0.49513888888888885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>
        <v>10425</v>
      </c>
      <c r="B428" s="2" t="s">
        <v>260</v>
      </c>
      <c r="C428" s="2" t="s">
        <v>259</v>
      </c>
      <c r="D428" s="27">
        <v>63888401</v>
      </c>
      <c r="E428" s="2" t="s">
        <v>254</v>
      </c>
      <c r="F428" s="60">
        <v>16.66</v>
      </c>
      <c r="G428" s="2" t="s">
        <v>256</v>
      </c>
      <c r="H428" s="58">
        <v>8.4722222222222213E-2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>
        <v>10426</v>
      </c>
      <c r="B429" s="2" t="s">
        <v>260</v>
      </c>
      <c r="C429" s="2" t="s">
        <v>259</v>
      </c>
      <c r="D429" s="27">
        <v>99361092</v>
      </c>
      <c r="E429" s="2" t="s">
        <v>261</v>
      </c>
      <c r="F429" s="60">
        <v>21.78</v>
      </c>
      <c r="G429" s="2" t="s">
        <v>256</v>
      </c>
      <c r="H429" s="58">
        <v>0.59027777777777779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>
        <v>10427</v>
      </c>
      <c r="B430" s="2" t="s">
        <v>258</v>
      </c>
      <c r="C430" s="2" t="s">
        <v>253</v>
      </c>
      <c r="D430" s="27">
        <v>39373058</v>
      </c>
      <c r="E430" s="2" t="s">
        <v>254</v>
      </c>
      <c r="F430" s="60">
        <v>21.29</v>
      </c>
      <c r="G430" s="2" t="s">
        <v>255</v>
      </c>
      <c r="H430" s="58">
        <v>0.59305555555555556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>
        <v>10428</v>
      </c>
      <c r="B431" s="2" t="s">
        <v>260</v>
      </c>
      <c r="C431" s="2" t="s">
        <v>253</v>
      </c>
      <c r="D431" s="27">
        <v>91945826</v>
      </c>
      <c r="E431" s="2" t="s">
        <v>254</v>
      </c>
      <c r="F431" s="60">
        <v>160.78</v>
      </c>
      <c r="G431" s="2" t="s">
        <v>256</v>
      </c>
      <c r="H431" s="58">
        <v>0.61597222222222225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>
        <v>10429</v>
      </c>
      <c r="B432" s="2" t="s">
        <v>258</v>
      </c>
      <c r="C432" s="2" t="s">
        <v>259</v>
      </c>
      <c r="D432" s="27">
        <v>39442197</v>
      </c>
      <c r="E432" s="2" t="s">
        <v>254</v>
      </c>
      <c r="F432" s="60">
        <v>21.1</v>
      </c>
      <c r="G432" s="2" t="s">
        <v>256</v>
      </c>
      <c r="H432" s="58">
        <v>0.60972222222222217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>
        <v>10430</v>
      </c>
      <c r="B433" s="2" t="s">
        <v>252</v>
      </c>
      <c r="C433" s="2" t="s">
        <v>259</v>
      </c>
      <c r="D433" s="27">
        <v>96995760</v>
      </c>
      <c r="E433" s="2" t="s">
        <v>254</v>
      </c>
      <c r="F433" s="60">
        <v>169.79</v>
      </c>
      <c r="G433" s="2" t="s">
        <v>256</v>
      </c>
      <c r="H433" s="58">
        <v>0.84236111111111101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>
        <v>10431</v>
      </c>
      <c r="B434" s="2" t="s">
        <v>258</v>
      </c>
      <c r="C434" s="2" t="s">
        <v>253</v>
      </c>
      <c r="D434" s="27">
        <v>99830378</v>
      </c>
      <c r="E434" s="2" t="s">
        <v>254</v>
      </c>
      <c r="F434" s="60">
        <v>16.989999999999998</v>
      </c>
      <c r="G434" s="2" t="s">
        <v>256</v>
      </c>
      <c r="H434" s="58">
        <v>0.12708333333333333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>
        <v>10432</v>
      </c>
      <c r="B435" s="2" t="s">
        <v>260</v>
      </c>
      <c r="C435" s="2" t="s">
        <v>259</v>
      </c>
      <c r="D435" s="27">
        <v>97898924</v>
      </c>
      <c r="E435" s="2" t="s">
        <v>261</v>
      </c>
      <c r="F435" s="60">
        <v>23.64</v>
      </c>
      <c r="G435" s="2" t="s">
        <v>255</v>
      </c>
      <c r="H435" s="58">
        <v>0.33888888888888885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>
        <v>10433</v>
      </c>
      <c r="B436" s="2" t="s">
        <v>260</v>
      </c>
      <c r="C436" s="2" t="s">
        <v>259</v>
      </c>
      <c r="D436" s="27">
        <v>48100304</v>
      </c>
      <c r="E436" s="2" t="s">
        <v>261</v>
      </c>
      <c r="F436" s="60">
        <v>18.920000000000002</v>
      </c>
      <c r="G436" s="2" t="s">
        <v>256</v>
      </c>
      <c r="H436" s="58">
        <v>0.55763888888888891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>
        <v>10434</v>
      </c>
      <c r="B437" s="2" t="s">
        <v>258</v>
      </c>
      <c r="C437" s="2" t="s">
        <v>253</v>
      </c>
      <c r="D437" s="27">
        <v>61029935</v>
      </c>
      <c r="E437" s="2" t="s">
        <v>261</v>
      </c>
      <c r="F437" s="60">
        <v>23.96</v>
      </c>
      <c r="G437" s="2" t="s">
        <v>256</v>
      </c>
      <c r="H437" s="58">
        <v>0.29652777777777778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>
        <v>10435</v>
      </c>
      <c r="B438" s="2" t="s">
        <v>262</v>
      </c>
      <c r="C438" s="2" t="s">
        <v>253</v>
      </c>
      <c r="D438" s="27">
        <v>74335115</v>
      </c>
      <c r="E438" s="2" t="s">
        <v>254</v>
      </c>
      <c r="F438" s="60">
        <v>18.53</v>
      </c>
      <c r="G438" s="2" t="s">
        <v>256</v>
      </c>
      <c r="H438" s="58">
        <v>0.88888888888888884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>
        <v>10436</v>
      </c>
      <c r="B439" s="2" t="s">
        <v>258</v>
      </c>
      <c r="C439" s="2" t="s">
        <v>259</v>
      </c>
      <c r="D439" s="27">
        <v>94386287</v>
      </c>
      <c r="E439" s="2" t="s">
        <v>254</v>
      </c>
      <c r="F439" s="60">
        <v>24.44</v>
      </c>
      <c r="G439" s="2" t="s">
        <v>255</v>
      </c>
      <c r="H439" s="58">
        <v>0.21180555555555555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>
        <v>10437</v>
      </c>
      <c r="B440" s="2" t="s">
        <v>262</v>
      </c>
      <c r="C440" s="2" t="s">
        <v>259</v>
      </c>
      <c r="D440" s="27">
        <v>94086275</v>
      </c>
      <c r="E440" s="2" t="s">
        <v>254</v>
      </c>
      <c r="F440" s="60">
        <v>21.81</v>
      </c>
      <c r="G440" s="2" t="s">
        <v>255</v>
      </c>
      <c r="H440" s="58">
        <v>0.21180555555555555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>
        <v>10438</v>
      </c>
      <c r="B441" s="2" t="s">
        <v>262</v>
      </c>
      <c r="C441" s="2" t="s">
        <v>253</v>
      </c>
      <c r="D441" s="27">
        <v>59470574</v>
      </c>
      <c r="E441" s="2" t="s">
        <v>261</v>
      </c>
      <c r="F441" s="60">
        <v>18.25</v>
      </c>
      <c r="G441" s="2" t="s">
        <v>255</v>
      </c>
      <c r="H441" s="58">
        <v>0.66249999999999998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>
        <v>10439</v>
      </c>
      <c r="B442" s="2" t="s">
        <v>252</v>
      </c>
      <c r="C442" s="2" t="s">
        <v>259</v>
      </c>
      <c r="D442" s="27">
        <v>20030922</v>
      </c>
      <c r="E442" s="2" t="s">
        <v>254</v>
      </c>
      <c r="F442" s="60">
        <v>17.420000000000002</v>
      </c>
      <c r="G442" s="2" t="s">
        <v>256</v>
      </c>
      <c r="H442" s="58">
        <v>4.2361111111111106E-2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>
        <v>10440</v>
      </c>
      <c r="B443" s="2" t="s">
        <v>262</v>
      </c>
      <c r="C443" s="2" t="s">
        <v>259</v>
      </c>
      <c r="D443" s="27">
        <v>45769254</v>
      </c>
      <c r="E443" s="2" t="s">
        <v>254</v>
      </c>
      <c r="F443" s="60">
        <v>18.399999999999999</v>
      </c>
      <c r="G443" s="2" t="s">
        <v>256</v>
      </c>
      <c r="H443" s="58">
        <v>0.43402777777777773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>
        <v>10441</v>
      </c>
      <c r="B444" s="2" t="s">
        <v>260</v>
      </c>
      <c r="C444" s="2" t="s">
        <v>253</v>
      </c>
      <c r="D444" s="27">
        <v>94775848</v>
      </c>
      <c r="E444" s="2" t="s">
        <v>261</v>
      </c>
      <c r="F444" s="60">
        <v>23.88</v>
      </c>
      <c r="G444" s="2" t="s">
        <v>255</v>
      </c>
      <c r="H444" s="58">
        <v>0.12708333333333333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>
        <v>10442</v>
      </c>
      <c r="B445" s="2" t="s">
        <v>258</v>
      </c>
      <c r="C445" s="2" t="s">
        <v>259</v>
      </c>
      <c r="D445" s="27">
        <v>98078573</v>
      </c>
      <c r="E445" s="2" t="s">
        <v>254</v>
      </c>
      <c r="F445" s="60">
        <v>17.760000000000002</v>
      </c>
      <c r="G445" s="2" t="s">
        <v>256</v>
      </c>
      <c r="H445" s="58">
        <v>0.60902777777777783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>
        <v>10443</v>
      </c>
      <c r="B446" s="2" t="s">
        <v>262</v>
      </c>
      <c r="C446" s="2" t="s">
        <v>259</v>
      </c>
      <c r="D446" s="27">
        <v>48152632</v>
      </c>
      <c r="E446" s="2" t="s">
        <v>261</v>
      </c>
      <c r="F446" s="60">
        <v>23.06</v>
      </c>
      <c r="G446" s="2" t="s">
        <v>256</v>
      </c>
      <c r="H446" s="58">
        <v>0.49791666666666662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>
        <v>10444</v>
      </c>
      <c r="B447" s="2" t="s">
        <v>258</v>
      </c>
      <c r="C447" s="2" t="s">
        <v>253</v>
      </c>
      <c r="D447" s="27">
        <v>44336631</v>
      </c>
      <c r="E447" s="2" t="s">
        <v>254</v>
      </c>
      <c r="F447" s="60">
        <v>18.87</v>
      </c>
      <c r="G447" s="2" t="s">
        <v>256</v>
      </c>
      <c r="H447" s="58">
        <v>0.68958333333333333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>
        <v>10445</v>
      </c>
      <c r="B448" s="2" t="s">
        <v>258</v>
      </c>
      <c r="C448" s="2" t="s">
        <v>259</v>
      </c>
      <c r="D448" s="27">
        <v>74850396</v>
      </c>
      <c r="E448" s="2" t="s">
        <v>254</v>
      </c>
      <c r="F448" s="60">
        <v>17.87</v>
      </c>
      <c r="G448" s="2" t="s">
        <v>255</v>
      </c>
      <c r="H448" s="58">
        <v>0.6743055555555556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>
        <v>10446</v>
      </c>
      <c r="B449" s="2" t="s">
        <v>252</v>
      </c>
      <c r="C449" s="2" t="s">
        <v>259</v>
      </c>
      <c r="D449" s="27">
        <v>85688947</v>
      </c>
      <c r="E449" s="2" t="s">
        <v>254</v>
      </c>
      <c r="F449" s="60">
        <v>18.77</v>
      </c>
      <c r="G449" s="2" t="s">
        <v>256</v>
      </c>
      <c r="H449" s="58">
        <v>0.63124999999999998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>
        <v>10447</v>
      </c>
      <c r="B450" s="2" t="s">
        <v>260</v>
      </c>
      <c r="C450" s="2" t="s">
        <v>259</v>
      </c>
      <c r="D450" s="27">
        <v>83549993</v>
      </c>
      <c r="E450" s="2" t="s">
        <v>254</v>
      </c>
      <c r="F450" s="60">
        <v>18.600000000000001</v>
      </c>
      <c r="G450" s="2" t="s">
        <v>255</v>
      </c>
      <c r="H450" s="58">
        <v>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>
        <v>10448</v>
      </c>
      <c r="B451" s="2" t="s">
        <v>260</v>
      </c>
      <c r="C451" s="2" t="s">
        <v>259</v>
      </c>
      <c r="D451" s="27">
        <v>62629771</v>
      </c>
      <c r="E451" s="2" t="s">
        <v>254</v>
      </c>
      <c r="F451" s="60">
        <v>152.27000000000001</v>
      </c>
      <c r="G451" s="2" t="s">
        <v>256</v>
      </c>
      <c r="H451" s="58">
        <v>0.25416666666666665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>
        <v>10449</v>
      </c>
      <c r="B452" s="2" t="s">
        <v>260</v>
      </c>
      <c r="C452" s="2" t="s">
        <v>259</v>
      </c>
      <c r="D452" s="27">
        <v>76032910</v>
      </c>
      <c r="E452" s="2" t="s">
        <v>254</v>
      </c>
      <c r="F452" s="60">
        <v>20.83</v>
      </c>
      <c r="G452" s="2" t="s">
        <v>256</v>
      </c>
      <c r="H452" s="58">
        <v>0.69861111111111107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>
        <v>10450</v>
      </c>
      <c r="B453" s="2" t="s">
        <v>258</v>
      </c>
      <c r="C453" s="2" t="s">
        <v>259</v>
      </c>
      <c r="D453" s="27">
        <v>78837536</v>
      </c>
      <c r="E453" s="2" t="s">
        <v>261</v>
      </c>
      <c r="F453" s="60">
        <v>21.47</v>
      </c>
      <c r="G453" s="2" t="s">
        <v>256</v>
      </c>
      <c r="H453" s="58">
        <v>0.74444444444444446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>
        <v>10451</v>
      </c>
      <c r="B454" s="2" t="s">
        <v>258</v>
      </c>
      <c r="C454" s="2" t="s">
        <v>259</v>
      </c>
      <c r="D454" s="27">
        <v>61532595</v>
      </c>
      <c r="E454" s="2" t="s">
        <v>254</v>
      </c>
      <c r="F454" s="60">
        <v>218.6</v>
      </c>
      <c r="G454" s="2" t="s">
        <v>256</v>
      </c>
      <c r="H454" s="58">
        <v>0.5229166666666667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>
        <v>10452</v>
      </c>
      <c r="B455" s="2" t="s">
        <v>260</v>
      </c>
      <c r="C455" s="2" t="s">
        <v>253</v>
      </c>
      <c r="D455" s="27">
        <v>50289683</v>
      </c>
      <c r="E455" s="2" t="s">
        <v>254</v>
      </c>
      <c r="F455" s="60">
        <v>163.37</v>
      </c>
      <c r="G455" s="2" t="s">
        <v>256</v>
      </c>
      <c r="H455" s="58">
        <v>0.70486111111111116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>
        <v>10453</v>
      </c>
      <c r="B456" s="2" t="s">
        <v>260</v>
      </c>
      <c r="C456" s="2" t="s">
        <v>253</v>
      </c>
      <c r="D456" s="27">
        <v>56319779</v>
      </c>
      <c r="E456" s="2" t="s">
        <v>254</v>
      </c>
      <c r="F456" s="60">
        <v>24.78</v>
      </c>
      <c r="G456" s="2" t="s">
        <v>256</v>
      </c>
      <c r="H456" s="58">
        <v>0.91388888888888886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>
        <v>10454</v>
      </c>
      <c r="B457" s="2" t="s">
        <v>258</v>
      </c>
      <c r="C457" s="2" t="s">
        <v>259</v>
      </c>
      <c r="D457" s="27">
        <v>26242351</v>
      </c>
      <c r="E457" s="2" t="s">
        <v>254</v>
      </c>
      <c r="F457" s="60">
        <v>17.010000000000002</v>
      </c>
      <c r="G457" s="2" t="s">
        <v>256</v>
      </c>
      <c r="H457" s="58">
        <v>0.29652777777777778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>
        <v>10455</v>
      </c>
      <c r="B458" s="2" t="s">
        <v>262</v>
      </c>
      <c r="C458" s="2" t="s">
        <v>259</v>
      </c>
      <c r="D458" s="27">
        <v>80577738</v>
      </c>
      <c r="E458" s="2" t="s">
        <v>254</v>
      </c>
      <c r="F458" s="60">
        <v>231.23</v>
      </c>
      <c r="G458" s="2" t="s">
        <v>256</v>
      </c>
      <c r="H458" s="58">
        <v>0.85138888888888886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>
        <v>10456</v>
      </c>
      <c r="B459" s="2" t="s">
        <v>252</v>
      </c>
      <c r="C459" s="2" t="s">
        <v>259</v>
      </c>
      <c r="D459" s="27">
        <v>81079401</v>
      </c>
      <c r="E459" s="2" t="s">
        <v>254</v>
      </c>
      <c r="F459" s="60">
        <v>22.57</v>
      </c>
      <c r="G459" s="2" t="s">
        <v>255</v>
      </c>
      <c r="H459" s="58">
        <v>0.62638888888888888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>
        <v>10457</v>
      </c>
      <c r="B460" s="2" t="s">
        <v>258</v>
      </c>
      <c r="C460" s="2" t="s">
        <v>253</v>
      </c>
      <c r="D460" s="27">
        <v>17165782</v>
      </c>
      <c r="E460" s="2" t="s">
        <v>254</v>
      </c>
      <c r="F460" s="60">
        <v>24.16</v>
      </c>
      <c r="G460" s="2" t="s">
        <v>255</v>
      </c>
      <c r="H460" s="58">
        <v>0.4597222222222222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>
        <v>10458</v>
      </c>
      <c r="B461" s="2" t="s">
        <v>262</v>
      </c>
      <c r="C461" s="2" t="s">
        <v>253</v>
      </c>
      <c r="D461" s="27">
        <v>90636722</v>
      </c>
      <c r="E461" s="2" t="s">
        <v>254</v>
      </c>
      <c r="F461" s="60">
        <v>20.68</v>
      </c>
      <c r="G461" s="2" t="s">
        <v>256</v>
      </c>
      <c r="H461" s="58">
        <v>0.91041666666666676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>
        <v>10459</v>
      </c>
      <c r="B462" s="2" t="s">
        <v>262</v>
      </c>
      <c r="C462" s="2" t="s">
        <v>253</v>
      </c>
      <c r="D462" s="27">
        <v>43626259</v>
      </c>
      <c r="E462" s="2" t="s">
        <v>254</v>
      </c>
      <c r="F462" s="60">
        <v>21.2</v>
      </c>
      <c r="G462" s="2" t="s">
        <v>255</v>
      </c>
      <c r="H462" s="58">
        <v>0.29652777777777778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>
        <v>10460</v>
      </c>
      <c r="B463" s="2" t="s">
        <v>258</v>
      </c>
      <c r="C463" s="2" t="s">
        <v>259</v>
      </c>
      <c r="D463" s="27">
        <v>61496170</v>
      </c>
      <c r="E463" s="2" t="s">
        <v>254</v>
      </c>
      <c r="F463" s="60">
        <v>247.14</v>
      </c>
      <c r="G463" s="2" t="s">
        <v>256</v>
      </c>
      <c r="H463" s="58">
        <v>0.71944444444444444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>
        <v>10461</v>
      </c>
      <c r="B464" s="2" t="s">
        <v>262</v>
      </c>
      <c r="C464" s="2" t="s">
        <v>259</v>
      </c>
      <c r="D464" s="27">
        <v>16101751</v>
      </c>
      <c r="E464" s="2" t="s">
        <v>254</v>
      </c>
      <c r="F464" s="60">
        <v>19.100000000000001</v>
      </c>
      <c r="G464" s="2" t="s">
        <v>256</v>
      </c>
      <c r="H464" s="58">
        <v>0.5444444444444444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>
        <v>10462</v>
      </c>
      <c r="B465" s="2" t="s">
        <v>262</v>
      </c>
      <c r="C465" s="2" t="s">
        <v>253</v>
      </c>
      <c r="D465" s="27">
        <v>55348039</v>
      </c>
      <c r="E465" s="2" t="s">
        <v>254</v>
      </c>
      <c r="F465" s="60">
        <v>19.02</v>
      </c>
      <c r="G465" s="2" t="s">
        <v>255</v>
      </c>
      <c r="H465" s="58">
        <v>0.92152777777777783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>
        <v>10463</v>
      </c>
      <c r="B466" s="2" t="s">
        <v>252</v>
      </c>
      <c r="C466" s="2" t="s">
        <v>259</v>
      </c>
      <c r="D466" s="27">
        <v>50785284</v>
      </c>
      <c r="E466" s="2" t="s">
        <v>254</v>
      </c>
      <c r="F466" s="60">
        <v>19.66</v>
      </c>
      <c r="G466" s="2" t="s">
        <v>256</v>
      </c>
      <c r="H466" s="58">
        <v>4.2361111111111106E-2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>
        <v>10464</v>
      </c>
      <c r="B467" s="2" t="s">
        <v>258</v>
      </c>
      <c r="C467" s="2" t="s">
        <v>259</v>
      </c>
      <c r="D467" s="27">
        <v>92997267</v>
      </c>
      <c r="E467" s="2" t="s">
        <v>261</v>
      </c>
      <c r="F467" s="60">
        <v>168.1</v>
      </c>
      <c r="G467" s="2" t="s">
        <v>256</v>
      </c>
      <c r="H467" s="58">
        <v>0.68194444444444446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>
        <v>10465</v>
      </c>
      <c r="B468" s="2" t="s">
        <v>258</v>
      </c>
      <c r="C468" s="2" t="s">
        <v>259</v>
      </c>
      <c r="D468" s="27">
        <v>30255549</v>
      </c>
      <c r="E468" s="2" t="s">
        <v>254</v>
      </c>
      <c r="F468" s="60">
        <v>16.829999999999998</v>
      </c>
      <c r="G468" s="2" t="s">
        <v>256</v>
      </c>
      <c r="H468" s="58">
        <v>0.33888888888888885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>
        <v>10466</v>
      </c>
      <c r="B469" s="2" t="s">
        <v>252</v>
      </c>
      <c r="C469" s="2" t="s">
        <v>259</v>
      </c>
      <c r="D469" s="27">
        <v>85660114</v>
      </c>
      <c r="E469" s="2" t="s">
        <v>261</v>
      </c>
      <c r="F469" s="60">
        <v>23.89</v>
      </c>
      <c r="G469" s="2" t="s">
        <v>256</v>
      </c>
      <c r="H469" s="58">
        <v>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>
        <v>10467</v>
      </c>
      <c r="B470" s="2" t="s">
        <v>262</v>
      </c>
      <c r="C470" s="2" t="s">
        <v>259</v>
      </c>
      <c r="D470" s="27">
        <v>43913307</v>
      </c>
      <c r="E470" s="2" t="s">
        <v>254</v>
      </c>
      <c r="F470" s="60">
        <v>16.73</v>
      </c>
      <c r="G470" s="2" t="s">
        <v>255</v>
      </c>
      <c r="H470" s="58">
        <v>0.80555555555555547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>
        <v>10468</v>
      </c>
      <c r="B471" s="2" t="s">
        <v>262</v>
      </c>
      <c r="C471" s="2" t="s">
        <v>259</v>
      </c>
      <c r="D471" s="27">
        <v>47286881</v>
      </c>
      <c r="E471" s="2" t="s">
        <v>261</v>
      </c>
      <c r="F471" s="60">
        <v>22.05</v>
      </c>
      <c r="G471" s="2" t="s">
        <v>255</v>
      </c>
      <c r="H471" s="58">
        <v>0.43541666666666662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>
        <v>10469</v>
      </c>
      <c r="B472" s="2" t="s">
        <v>260</v>
      </c>
      <c r="C472" s="2" t="s">
        <v>253</v>
      </c>
      <c r="D472" s="27">
        <v>62265606</v>
      </c>
      <c r="E472" s="2" t="s">
        <v>261</v>
      </c>
      <c r="F472" s="60">
        <v>17.88</v>
      </c>
      <c r="G472" s="2" t="s">
        <v>256</v>
      </c>
      <c r="H472" s="58">
        <v>0.25416666666666665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>
        <v>10470</v>
      </c>
      <c r="B473" s="2" t="s">
        <v>258</v>
      </c>
      <c r="C473" s="2" t="s">
        <v>259</v>
      </c>
      <c r="D473" s="27">
        <v>63133211</v>
      </c>
      <c r="E473" s="2" t="s">
        <v>261</v>
      </c>
      <c r="F473" s="60">
        <v>15.18</v>
      </c>
      <c r="G473" s="2" t="s">
        <v>255</v>
      </c>
      <c r="H473" s="58">
        <v>0.80902777777777779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>
        <v>10471</v>
      </c>
      <c r="B474" s="2" t="s">
        <v>258</v>
      </c>
      <c r="C474" s="2" t="s">
        <v>253</v>
      </c>
      <c r="D474" s="27">
        <v>24646414</v>
      </c>
      <c r="E474" s="2" t="s">
        <v>254</v>
      </c>
      <c r="F474" s="60">
        <v>15.62</v>
      </c>
      <c r="G474" s="2" t="s">
        <v>255</v>
      </c>
      <c r="H474" s="58">
        <v>0.12708333333333333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>
        <v>10472</v>
      </c>
      <c r="B475" s="2" t="s">
        <v>260</v>
      </c>
      <c r="C475" s="2" t="s">
        <v>259</v>
      </c>
      <c r="D475" s="27">
        <v>65043803</v>
      </c>
      <c r="E475" s="2" t="s">
        <v>254</v>
      </c>
      <c r="F475" s="60">
        <v>20.58</v>
      </c>
      <c r="G475" s="2" t="s">
        <v>255</v>
      </c>
      <c r="H475" s="58">
        <v>0.75138888888888899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7"/>
      <c r="E514" s="2"/>
      <c r="F514" s="60"/>
      <c r="G514" s="2"/>
      <c r="H514" s="5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7"/>
      <c r="E515" s="2"/>
      <c r="F515" s="2"/>
      <c r="G515" s="2"/>
      <c r="H515" s="5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7"/>
      <c r="E516" s="2"/>
      <c r="F516" s="2"/>
      <c r="G516" s="2"/>
      <c r="H516" s="5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7"/>
      <c r="E517" s="2"/>
      <c r="F517" s="2"/>
      <c r="G517" s="2"/>
      <c r="H517" s="5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7"/>
      <c r="E518" s="2"/>
      <c r="F518" s="2"/>
      <c r="G518" s="2"/>
      <c r="H518" s="5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7"/>
      <c r="E519" s="2"/>
      <c r="F519" s="2"/>
      <c r="G519" s="2"/>
      <c r="H519" s="5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7"/>
      <c r="E520" s="2"/>
      <c r="F520" s="2"/>
      <c r="G520" s="2"/>
      <c r="H520" s="5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7"/>
      <c r="E521" s="2"/>
      <c r="F521" s="2"/>
      <c r="G521" s="2"/>
      <c r="H521" s="5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7"/>
      <c r="E522" s="2"/>
      <c r="F522" s="2"/>
      <c r="G522" s="2"/>
      <c r="H522" s="5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7"/>
      <c r="E523" s="2"/>
      <c r="F523" s="2"/>
      <c r="G523" s="2"/>
      <c r="H523" s="5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7"/>
      <c r="E524" s="2"/>
      <c r="F524" s="2"/>
      <c r="G524" s="2"/>
      <c r="H524" s="5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7"/>
      <c r="E525" s="2"/>
      <c r="F525" s="2"/>
      <c r="G525" s="2"/>
      <c r="H525" s="5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7"/>
      <c r="E526" s="2"/>
      <c r="F526" s="2"/>
      <c r="G526" s="2"/>
      <c r="H526" s="5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7"/>
      <c r="E527" s="2"/>
      <c r="F527" s="2"/>
      <c r="G527" s="2"/>
      <c r="H527" s="5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7"/>
      <c r="E528" s="2"/>
      <c r="F528" s="2"/>
      <c r="G528" s="2"/>
      <c r="H528" s="5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7"/>
      <c r="E529" s="2"/>
      <c r="F529" s="2"/>
      <c r="G529" s="2"/>
      <c r="H529" s="5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7"/>
      <c r="E530" s="2"/>
      <c r="F530" s="2"/>
      <c r="G530" s="2"/>
      <c r="H530" s="5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7"/>
      <c r="E531" s="2"/>
      <c r="F531" s="2"/>
      <c r="G531" s="2"/>
      <c r="H531" s="5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7"/>
      <c r="E532" s="2"/>
      <c r="F532" s="2"/>
      <c r="G532" s="2"/>
      <c r="H532" s="5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7"/>
      <c r="E533" s="2"/>
      <c r="F533" s="2"/>
      <c r="G533" s="2"/>
      <c r="H533" s="5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7"/>
      <c r="E534" s="2"/>
      <c r="F534" s="2"/>
      <c r="G534" s="2"/>
      <c r="H534" s="5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7"/>
      <c r="E535" s="2"/>
      <c r="F535" s="2"/>
      <c r="G535" s="2"/>
      <c r="H535" s="5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7"/>
      <c r="E536" s="2"/>
      <c r="F536" s="2"/>
      <c r="G536" s="2"/>
      <c r="H536" s="5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7"/>
      <c r="E537" s="2"/>
      <c r="F537" s="2"/>
      <c r="G537" s="2"/>
      <c r="H537" s="5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7"/>
      <c r="E538" s="2"/>
      <c r="F538" s="2"/>
      <c r="G538" s="2"/>
      <c r="H538" s="5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7"/>
      <c r="E539" s="2"/>
      <c r="F539" s="2"/>
      <c r="G539" s="2"/>
      <c r="H539" s="5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7"/>
      <c r="E540" s="2"/>
      <c r="F540" s="2"/>
      <c r="G540" s="2"/>
      <c r="H540" s="5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7"/>
      <c r="E541" s="2"/>
      <c r="F541" s="2"/>
      <c r="G541" s="2"/>
      <c r="H541" s="5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7"/>
      <c r="E542" s="2"/>
      <c r="F542" s="2"/>
      <c r="G542" s="2"/>
      <c r="H542" s="5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7"/>
      <c r="E543" s="2"/>
      <c r="F543" s="2"/>
      <c r="G543" s="2"/>
      <c r="H543" s="5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7"/>
      <c r="E544" s="2"/>
      <c r="F544" s="2"/>
      <c r="G544" s="2"/>
      <c r="H544" s="5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7"/>
      <c r="E545" s="2"/>
      <c r="F545" s="2"/>
      <c r="G545" s="2"/>
      <c r="H545" s="5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7"/>
      <c r="E546" s="2"/>
      <c r="F546" s="2"/>
      <c r="G546" s="2"/>
      <c r="H546" s="5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7"/>
      <c r="E547" s="2"/>
      <c r="F547" s="2"/>
      <c r="G547" s="2"/>
      <c r="H547" s="5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7"/>
      <c r="E548" s="2"/>
      <c r="F548" s="2"/>
      <c r="G548" s="2"/>
      <c r="H548" s="5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7"/>
      <c r="E549" s="2"/>
      <c r="F549" s="2"/>
      <c r="G549" s="2"/>
      <c r="H549" s="5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7"/>
      <c r="E550" s="2"/>
      <c r="F550" s="2"/>
      <c r="G550" s="2"/>
      <c r="H550" s="5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7"/>
      <c r="E551" s="2"/>
      <c r="F551" s="2"/>
      <c r="G551" s="2"/>
      <c r="H551" s="5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7"/>
      <c r="E552" s="2"/>
      <c r="F552" s="2"/>
      <c r="G552" s="2"/>
      <c r="H552" s="5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7"/>
      <c r="E553" s="2"/>
      <c r="F553" s="2"/>
      <c r="G553" s="2"/>
      <c r="H553" s="5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7"/>
      <c r="E554" s="2"/>
      <c r="F554" s="2"/>
      <c r="G554" s="2"/>
      <c r="H554" s="5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7"/>
      <c r="E555" s="2"/>
      <c r="F555" s="2"/>
      <c r="G555" s="2"/>
      <c r="H555" s="5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7"/>
      <c r="E556" s="2"/>
      <c r="F556" s="2"/>
      <c r="G556" s="2"/>
      <c r="H556" s="5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7"/>
      <c r="E557" s="2"/>
      <c r="F557" s="2"/>
      <c r="G557" s="2"/>
      <c r="H557" s="5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7"/>
      <c r="E558" s="2"/>
      <c r="F558" s="2"/>
      <c r="G558" s="2"/>
      <c r="H558" s="5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7"/>
      <c r="E559" s="2"/>
      <c r="F559" s="2"/>
      <c r="G559" s="2"/>
      <c r="H559" s="5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7"/>
      <c r="E560" s="2"/>
      <c r="F560" s="2"/>
      <c r="G560" s="2"/>
      <c r="H560" s="5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7"/>
      <c r="E561" s="2"/>
      <c r="F561" s="2"/>
      <c r="G561" s="2"/>
      <c r="H561" s="5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7"/>
      <c r="E562" s="2"/>
      <c r="F562" s="2"/>
      <c r="G562" s="2"/>
      <c r="H562" s="5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7"/>
      <c r="E563" s="2"/>
      <c r="F563" s="2"/>
      <c r="G563" s="2"/>
      <c r="H563" s="5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7"/>
      <c r="E564" s="2"/>
      <c r="F564" s="2"/>
      <c r="G564" s="2"/>
      <c r="H564" s="5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7"/>
      <c r="E565" s="2"/>
      <c r="F565" s="2"/>
      <c r="G565" s="2"/>
      <c r="H565" s="5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7"/>
      <c r="E566" s="2"/>
      <c r="F566" s="2"/>
      <c r="G566" s="2"/>
      <c r="H566" s="5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7"/>
      <c r="E567" s="2"/>
      <c r="F567" s="2"/>
      <c r="G567" s="2"/>
      <c r="H567" s="5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7"/>
      <c r="E568" s="2"/>
      <c r="F568" s="2"/>
      <c r="G568" s="2"/>
      <c r="H568" s="5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7"/>
      <c r="E569" s="2"/>
      <c r="F569" s="2"/>
      <c r="G569" s="2"/>
      <c r="H569" s="5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7"/>
      <c r="E570" s="2"/>
      <c r="F570" s="2"/>
      <c r="G570" s="2"/>
      <c r="H570" s="5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7"/>
      <c r="E571" s="2"/>
      <c r="F571" s="2"/>
      <c r="G571" s="2"/>
      <c r="H571" s="5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7"/>
      <c r="E572" s="2"/>
      <c r="F572" s="2"/>
      <c r="G572" s="2"/>
      <c r="H572" s="5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7"/>
      <c r="E573" s="2"/>
      <c r="F573" s="2"/>
      <c r="G573" s="2"/>
      <c r="H573" s="5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7"/>
      <c r="E574" s="2"/>
      <c r="F574" s="2"/>
      <c r="G574" s="2"/>
      <c r="H574" s="5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7"/>
      <c r="E575" s="2"/>
      <c r="F575" s="2"/>
      <c r="G575" s="2"/>
      <c r="H575" s="5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7"/>
      <c r="E576" s="2"/>
      <c r="F576" s="2"/>
      <c r="G576" s="2"/>
      <c r="H576" s="5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7"/>
      <c r="E577" s="2"/>
      <c r="F577" s="2"/>
      <c r="G577" s="2"/>
      <c r="H577" s="5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7"/>
      <c r="E578" s="2"/>
      <c r="F578" s="2"/>
      <c r="G578" s="2"/>
      <c r="H578" s="5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7"/>
      <c r="E579" s="2"/>
      <c r="F579" s="2"/>
      <c r="G579" s="2"/>
      <c r="H579" s="5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7"/>
      <c r="E580" s="2"/>
      <c r="F580" s="2"/>
      <c r="G580" s="2"/>
      <c r="H580" s="5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7"/>
      <c r="E581" s="2"/>
      <c r="F581" s="2"/>
      <c r="G581" s="2"/>
      <c r="H581" s="5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7"/>
      <c r="E582" s="2"/>
      <c r="F582" s="2"/>
      <c r="G582" s="2"/>
      <c r="H582" s="5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7"/>
      <c r="E583" s="2"/>
      <c r="F583" s="2"/>
      <c r="G583" s="2"/>
      <c r="H583" s="5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7"/>
      <c r="E584" s="2"/>
      <c r="F584" s="2"/>
      <c r="G584" s="2"/>
      <c r="H584" s="5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7"/>
      <c r="E585" s="2"/>
      <c r="F585" s="2"/>
      <c r="G585" s="2"/>
      <c r="H585" s="5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7"/>
      <c r="E586" s="2"/>
      <c r="F586" s="2"/>
      <c r="G586" s="2"/>
      <c r="H586" s="5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7"/>
      <c r="E587" s="2"/>
      <c r="F587" s="2"/>
      <c r="G587" s="2"/>
      <c r="H587" s="5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7"/>
      <c r="E588" s="2"/>
      <c r="F588" s="2"/>
      <c r="G588" s="2"/>
      <c r="H588" s="5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7"/>
      <c r="E589" s="2"/>
      <c r="F589" s="2"/>
      <c r="G589" s="2"/>
      <c r="H589" s="5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7"/>
      <c r="E590" s="2"/>
      <c r="F590" s="2"/>
      <c r="G590" s="2"/>
      <c r="H590" s="5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7"/>
      <c r="E591" s="2"/>
      <c r="F591" s="2"/>
      <c r="G591" s="2"/>
      <c r="H591" s="5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7"/>
      <c r="E592" s="2"/>
      <c r="F592" s="2"/>
      <c r="G592" s="2"/>
      <c r="H592" s="5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7"/>
      <c r="E593" s="2"/>
      <c r="F593" s="2"/>
      <c r="G593" s="2"/>
      <c r="H593" s="5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7"/>
      <c r="E594" s="2"/>
      <c r="F594" s="2"/>
      <c r="G594" s="2"/>
      <c r="H594" s="5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7"/>
      <c r="E595" s="2"/>
      <c r="F595" s="2"/>
      <c r="G595" s="2"/>
      <c r="H595" s="5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7"/>
      <c r="E596" s="2"/>
      <c r="F596" s="2"/>
      <c r="G596" s="2"/>
      <c r="H596" s="5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7"/>
      <c r="E597" s="2"/>
      <c r="F597" s="2"/>
      <c r="G597" s="2"/>
      <c r="H597" s="5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7"/>
      <c r="E598" s="2"/>
      <c r="F598" s="2"/>
      <c r="G598" s="2"/>
      <c r="H598" s="5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7"/>
      <c r="E599" s="2"/>
      <c r="F599" s="2"/>
      <c r="G599" s="2"/>
      <c r="H599" s="5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7"/>
      <c r="E600" s="2"/>
      <c r="F600" s="2"/>
      <c r="G600" s="2"/>
      <c r="H600" s="5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7"/>
      <c r="E601" s="2"/>
      <c r="F601" s="2"/>
      <c r="G601" s="2"/>
      <c r="H601" s="5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7"/>
      <c r="E602" s="2"/>
      <c r="F602" s="2"/>
      <c r="G602" s="2"/>
      <c r="H602" s="5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7"/>
      <c r="E603" s="2"/>
      <c r="F603" s="2"/>
      <c r="G603" s="2"/>
      <c r="H603" s="5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7"/>
      <c r="E604" s="2"/>
      <c r="F604" s="2"/>
      <c r="G604" s="2"/>
      <c r="H604" s="5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7"/>
      <c r="E605" s="2"/>
      <c r="F605" s="2"/>
      <c r="G605" s="2"/>
      <c r="H605" s="5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7"/>
      <c r="E606" s="2"/>
      <c r="F606" s="2"/>
      <c r="G606" s="2"/>
      <c r="H606" s="5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7"/>
      <c r="E607" s="2"/>
      <c r="F607" s="2"/>
      <c r="G607" s="2"/>
      <c r="H607" s="5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7"/>
      <c r="E608" s="2"/>
      <c r="F608" s="2"/>
      <c r="G608" s="2"/>
      <c r="H608" s="5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7"/>
      <c r="E609" s="2"/>
      <c r="F609" s="2"/>
      <c r="G609" s="2"/>
      <c r="H609" s="5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7"/>
      <c r="E610" s="2"/>
      <c r="F610" s="2"/>
      <c r="G610" s="2"/>
      <c r="H610" s="5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7"/>
      <c r="E611" s="2"/>
      <c r="F611" s="2"/>
      <c r="G611" s="2"/>
      <c r="H611" s="5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7"/>
      <c r="E612" s="2"/>
      <c r="F612" s="2"/>
      <c r="G612" s="2"/>
      <c r="H612" s="5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7"/>
      <c r="E613" s="2"/>
      <c r="F613" s="2"/>
      <c r="G613" s="2"/>
      <c r="H613" s="5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7"/>
      <c r="E614" s="2"/>
      <c r="F614" s="2"/>
      <c r="G614" s="2"/>
      <c r="H614" s="5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7"/>
      <c r="E615" s="2"/>
      <c r="F615" s="2"/>
      <c r="G615" s="2"/>
      <c r="H615" s="5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7"/>
      <c r="E616" s="2"/>
      <c r="F616" s="2"/>
      <c r="G616" s="2"/>
      <c r="H616" s="5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7"/>
      <c r="E617" s="2"/>
      <c r="F617" s="2"/>
      <c r="G617" s="2"/>
      <c r="H617" s="5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7"/>
      <c r="E618" s="2"/>
      <c r="F618" s="2"/>
      <c r="G618" s="2"/>
      <c r="H618" s="5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7"/>
      <c r="E619" s="2"/>
      <c r="F619" s="2"/>
      <c r="G619" s="2"/>
      <c r="H619" s="5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7"/>
      <c r="E620" s="2"/>
      <c r="F620" s="2"/>
      <c r="G620" s="2"/>
      <c r="H620" s="5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7"/>
      <c r="E621" s="2"/>
      <c r="F621" s="2"/>
      <c r="G621" s="2"/>
      <c r="H621" s="5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7"/>
      <c r="E622" s="2"/>
      <c r="F622" s="2"/>
      <c r="G622" s="2"/>
      <c r="H622" s="5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7"/>
      <c r="E623" s="2"/>
      <c r="F623" s="2"/>
      <c r="G623" s="2"/>
      <c r="H623" s="5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7"/>
      <c r="E624" s="2"/>
      <c r="F624" s="2"/>
      <c r="G624" s="2"/>
      <c r="H624" s="5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7"/>
      <c r="E625" s="2"/>
      <c r="F625" s="2"/>
      <c r="G625" s="2"/>
      <c r="H625" s="5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7"/>
      <c r="E626" s="2"/>
      <c r="F626" s="2"/>
      <c r="G626" s="2"/>
      <c r="H626" s="5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7"/>
      <c r="E627" s="2"/>
      <c r="F627" s="2"/>
      <c r="G627" s="2"/>
      <c r="H627" s="5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7"/>
      <c r="E628" s="2"/>
      <c r="F628" s="2"/>
      <c r="G628" s="2"/>
      <c r="H628" s="5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7"/>
      <c r="E629" s="2"/>
      <c r="F629" s="2"/>
      <c r="G629" s="2"/>
      <c r="H629" s="5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7"/>
      <c r="E630" s="2"/>
      <c r="F630" s="2"/>
      <c r="G630" s="2"/>
      <c r="H630" s="5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7"/>
      <c r="E631" s="2"/>
      <c r="F631" s="2"/>
      <c r="G631" s="2"/>
      <c r="H631" s="5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7"/>
      <c r="E632" s="2"/>
      <c r="F632" s="2"/>
      <c r="G632" s="2"/>
      <c r="H632" s="5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7"/>
      <c r="E633" s="2"/>
      <c r="F633" s="2"/>
      <c r="G633" s="2"/>
      <c r="H633" s="5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7"/>
      <c r="E634" s="2"/>
      <c r="F634" s="2"/>
      <c r="G634" s="2"/>
      <c r="H634" s="5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7"/>
      <c r="E635" s="2"/>
      <c r="F635" s="2"/>
      <c r="G635" s="2"/>
      <c r="H635" s="5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7"/>
      <c r="E636" s="2"/>
      <c r="F636" s="2"/>
      <c r="G636" s="2"/>
      <c r="H636" s="5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7"/>
      <c r="E637" s="2"/>
      <c r="F637" s="2"/>
      <c r="G637" s="2"/>
      <c r="H637" s="5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7"/>
      <c r="E638" s="2"/>
      <c r="F638" s="2"/>
      <c r="G638" s="2"/>
      <c r="H638" s="5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7"/>
      <c r="E639" s="2"/>
      <c r="F639" s="2"/>
      <c r="G639" s="2"/>
      <c r="H639" s="5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7"/>
      <c r="E640" s="2"/>
      <c r="F640" s="2"/>
      <c r="G640" s="2"/>
      <c r="H640" s="5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7"/>
      <c r="E641" s="2"/>
      <c r="F641" s="2"/>
      <c r="G641" s="2"/>
      <c r="H641" s="5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7"/>
      <c r="E642" s="2"/>
      <c r="F642" s="2"/>
      <c r="G642" s="2"/>
      <c r="H642" s="5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7"/>
      <c r="E643" s="2"/>
      <c r="F643" s="2"/>
      <c r="G643" s="2"/>
      <c r="H643" s="5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7"/>
      <c r="E644" s="2"/>
      <c r="F644" s="2"/>
      <c r="G644" s="2"/>
      <c r="H644" s="5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7"/>
      <c r="E645" s="2"/>
      <c r="F645" s="2"/>
      <c r="G645" s="2"/>
      <c r="H645" s="5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7"/>
      <c r="E646" s="2"/>
      <c r="F646" s="2"/>
      <c r="G646" s="2"/>
      <c r="H646" s="5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7"/>
      <c r="E647" s="2"/>
      <c r="F647" s="2"/>
      <c r="G647" s="2"/>
      <c r="H647" s="5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7"/>
      <c r="E648" s="2"/>
      <c r="F648" s="2"/>
      <c r="G648" s="2"/>
      <c r="H648" s="5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7"/>
      <c r="E649" s="2"/>
      <c r="F649" s="2"/>
      <c r="G649" s="2"/>
      <c r="H649" s="5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7"/>
      <c r="E650" s="2"/>
      <c r="F650" s="2"/>
      <c r="G650" s="2"/>
      <c r="H650" s="5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7"/>
      <c r="E651" s="2"/>
      <c r="F651" s="2"/>
      <c r="G651" s="2"/>
      <c r="H651" s="5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7"/>
      <c r="E652" s="2"/>
      <c r="F652" s="2"/>
      <c r="G652" s="2"/>
      <c r="H652" s="5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7"/>
      <c r="E653" s="2"/>
      <c r="F653" s="2"/>
      <c r="G653" s="2"/>
      <c r="H653" s="5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7"/>
      <c r="E654" s="2"/>
      <c r="F654" s="2"/>
      <c r="G654" s="2"/>
      <c r="H654" s="5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7"/>
      <c r="E655" s="2"/>
      <c r="F655" s="2"/>
      <c r="G655" s="2"/>
      <c r="H655" s="5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7"/>
      <c r="E656" s="2"/>
      <c r="F656" s="2"/>
      <c r="G656" s="2"/>
      <c r="H656" s="5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7"/>
      <c r="E657" s="2"/>
      <c r="F657" s="2"/>
      <c r="G657" s="2"/>
      <c r="H657" s="5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7"/>
      <c r="E658" s="2"/>
      <c r="F658" s="2"/>
      <c r="G658" s="2"/>
      <c r="H658" s="5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7"/>
      <c r="E659" s="2"/>
      <c r="F659" s="2"/>
      <c r="G659" s="2"/>
      <c r="H659" s="5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7"/>
      <c r="E660" s="2"/>
      <c r="F660" s="2"/>
      <c r="G660" s="2"/>
      <c r="H660" s="5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7"/>
      <c r="E661" s="2"/>
      <c r="F661" s="2"/>
      <c r="G661" s="2"/>
      <c r="H661" s="5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7"/>
      <c r="E662" s="2"/>
      <c r="F662" s="2"/>
      <c r="G662" s="2"/>
      <c r="H662" s="5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7"/>
      <c r="E663" s="2"/>
      <c r="F663" s="2"/>
      <c r="G663" s="2"/>
      <c r="H663" s="5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7"/>
      <c r="E664" s="2"/>
      <c r="F664" s="2"/>
      <c r="G664" s="2"/>
      <c r="H664" s="5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7"/>
      <c r="E665" s="2"/>
      <c r="F665" s="2"/>
      <c r="G665" s="2"/>
      <c r="H665" s="5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7"/>
      <c r="E666" s="2"/>
      <c r="F666" s="2"/>
      <c r="G666" s="2"/>
      <c r="H666" s="5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7"/>
      <c r="E667" s="2"/>
      <c r="F667" s="2"/>
      <c r="G667" s="2"/>
      <c r="H667" s="5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7"/>
      <c r="E668" s="2"/>
      <c r="F668" s="2"/>
      <c r="G668" s="2"/>
      <c r="H668" s="5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7"/>
      <c r="E669" s="2"/>
      <c r="F669" s="2"/>
      <c r="G669" s="2"/>
      <c r="H669" s="5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7"/>
      <c r="E670" s="2"/>
      <c r="F670" s="2"/>
      <c r="G670" s="2"/>
      <c r="H670" s="5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7"/>
      <c r="E671" s="2"/>
      <c r="F671" s="2"/>
      <c r="G671" s="2"/>
      <c r="H671" s="5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7"/>
      <c r="E672" s="2"/>
      <c r="F672" s="2"/>
      <c r="G672" s="2"/>
      <c r="H672" s="5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7"/>
      <c r="E673" s="2"/>
      <c r="F673" s="2"/>
      <c r="G673" s="2"/>
      <c r="H673" s="5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7"/>
      <c r="E674" s="2"/>
      <c r="F674" s="2"/>
      <c r="G674" s="2"/>
      <c r="H674" s="5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7"/>
      <c r="E675" s="2"/>
      <c r="F675" s="2"/>
      <c r="G675" s="2"/>
      <c r="H675" s="5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7"/>
      <c r="E676" s="2"/>
      <c r="F676" s="2"/>
      <c r="G676" s="2"/>
      <c r="H676" s="5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7"/>
      <c r="E677" s="2"/>
      <c r="F677" s="2"/>
      <c r="G677" s="2"/>
      <c r="H677" s="5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7"/>
      <c r="E678" s="2"/>
      <c r="F678" s="2"/>
      <c r="G678" s="2"/>
      <c r="H678" s="5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7"/>
      <c r="E679" s="2"/>
      <c r="F679" s="2"/>
      <c r="G679" s="2"/>
      <c r="H679" s="5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7"/>
      <c r="E680" s="2"/>
      <c r="F680" s="2"/>
      <c r="G680" s="2"/>
      <c r="H680" s="5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7"/>
      <c r="E681" s="2"/>
      <c r="F681" s="2"/>
      <c r="G681" s="2"/>
      <c r="H681" s="5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7"/>
      <c r="E682" s="2"/>
      <c r="F682" s="2"/>
      <c r="G682" s="2"/>
      <c r="H682" s="5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7"/>
      <c r="E683" s="2"/>
      <c r="F683" s="2"/>
      <c r="G683" s="2"/>
      <c r="H683" s="5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7"/>
      <c r="E684" s="2"/>
      <c r="F684" s="2"/>
      <c r="G684" s="2"/>
      <c r="H684" s="5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7"/>
      <c r="E685" s="2"/>
      <c r="F685" s="2"/>
      <c r="G685" s="2"/>
      <c r="H685" s="5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7"/>
      <c r="E686" s="2"/>
      <c r="F686" s="2"/>
      <c r="G686" s="2"/>
      <c r="H686" s="5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7"/>
      <c r="E687" s="2"/>
      <c r="F687" s="2"/>
      <c r="G687" s="2"/>
      <c r="H687" s="5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7"/>
      <c r="E688" s="2"/>
      <c r="F688" s="2"/>
      <c r="G688" s="2"/>
      <c r="H688" s="5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7"/>
      <c r="E689" s="2"/>
      <c r="F689" s="2"/>
      <c r="G689" s="2"/>
      <c r="H689" s="5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7"/>
      <c r="E690" s="2"/>
      <c r="F690" s="2"/>
      <c r="G690" s="2"/>
      <c r="H690" s="5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7"/>
      <c r="E691" s="2"/>
      <c r="F691" s="2"/>
      <c r="G691" s="2"/>
      <c r="H691" s="5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7"/>
      <c r="E692" s="2"/>
      <c r="F692" s="2"/>
      <c r="G692" s="2"/>
      <c r="H692" s="5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7"/>
      <c r="E693" s="2"/>
      <c r="F693" s="2"/>
      <c r="G693" s="2"/>
      <c r="H693" s="5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7"/>
      <c r="E694" s="2"/>
      <c r="F694" s="2"/>
      <c r="G694" s="2"/>
      <c r="H694" s="5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7"/>
      <c r="E695" s="2"/>
      <c r="F695" s="2"/>
      <c r="G695" s="2"/>
      <c r="H695" s="5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7"/>
      <c r="E696" s="2"/>
      <c r="F696" s="2"/>
      <c r="G696" s="2"/>
      <c r="H696" s="5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7"/>
      <c r="E697" s="2"/>
      <c r="F697" s="2"/>
      <c r="G697" s="2"/>
      <c r="H697" s="5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7"/>
      <c r="E698" s="2"/>
      <c r="F698" s="2"/>
      <c r="G698" s="2"/>
      <c r="H698" s="5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7"/>
      <c r="E699" s="2"/>
      <c r="F699" s="2"/>
      <c r="G699" s="2"/>
      <c r="H699" s="5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7"/>
      <c r="E700" s="2"/>
      <c r="F700" s="2"/>
      <c r="G700" s="2"/>
      <c r="H700" s="5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7"/>
      <c r="E701" s="2"/>
      <c r="F701" s="2"/>
      <c r="G701" s="2"/>
      <c r="H701" s="5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7"/>
      <c r="E702" s="2"/>
      <c r="F702" s="2"/>
      <c r="G702" s="2"/>
      <c r="H702" s="5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7"/>
      <c r="E703" s="2"/>
      <c r="F703" s="2"/>
      <c r="G703" s="2"/>
      <c r="H703" s="5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7"/>
      <c r="E704" s="2"/>
      <c r="F704" s="2"/>
      <c r="G704" s="2"/>
      <c r="H704" s="5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7"/>
      <c r="E705" s="2"/>
      <c r="F705" s="2"/>
      <c r="G705" s="2"/>
      <c r="H705" s="5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7"/>
      <c r="E706" s="2"/>
      <c r="F706" s="2"/>
      <c r="G706" s="2"/>
      <c r="H706" s="5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7"/>
      <c r="E707" s="2"/>
      <c r="F707" s="2"/>
      <c r="G707" s="2"/>
      <c r="H707" s="5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7"/>
      <c r="E708" s="2"/>
      <c r="F708" s="2"/>
      <c r="G708" s="2"/>
      <c r="H708" s="5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7"/>
      <c r="E709" s="2"/>
      <c r="F709" s="2"/>
      <c r="G709" s="2"/>
      <c r="H709" s="5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7"/>
      <c r="E710" s="2"/>
      <c r="F710" s="2"/>
      <c r="G710" s="2"/>
      <c r="H710" s="5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7"/>
      <c r="E711" s="2"/>
      <c r="F711" s="2"/>
      <c r="G711" s="2"/>
      <c r="H711" s="5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7"/>
      <c r="E712" s="2"/>
      <c r="F712" s="2"/>
      <c r="G712" s="2"/>
      <c r="H712" s="5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7"/>
      <c r="E713" s="2"/>
      <c r="F713" s="2"/>
      <c r="G713" s="2"/>
      <c r="H713" s="5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7"/>
      <c r="E714" s="2"/>
      <c r="F714" s="2"/>
      <c r="G714" s="2"/>
      <c r="H714" s="5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7"/>
      <c r="E715" s="2"/>
      <c r="F715" s="2"/>
      <c r="G715" s="2"/>
      <c r="H715" s="5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7"/>
      <c r="E716" s="2"/>
      <c r="F716" s="2"/>
      <c r="G716" s="2"/>
      <c r="H716" s="5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7"/>
      <c r="E717" s="2"/>
      <c r="F717" s="2"/>
      <c r="G717" s="2"/>
      <c r="H717" s="5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7"/>
      <c r="E718" s="2"/>
      <c r="F718" s="2"/>
      <c r="G718" s="2"/>
      <c r="H718" s="5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7"/>
      <c r="E719" s="2"/>
      <c r="F719" s="2"/>
      <c r="G719" s="2"/>
      <c r="H719" s="5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7"/>
      <c r="E720" s="2"/>
      <c r="F720" s="2"/>
      <c r="G720" s="2"/>
      <c r="H720" s="5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7"/>
      <c r="E721" s="2"/>
      <c r="F721" s="2"/>
      <c r="G721" s="2"/>
      <c r="H721" s="5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7"/>
      <c r="E722" s="2"/>
      <c r="F722" s="2"/>
      <c r="G722" s="2"/>
      <c r="H722" s="5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7"/>
      <c r="E723" s="2"/>
      <c r="F723" s="2"/>
      <c r="G723" s="2"/>
      <c r="H723" s="5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7"/>
      <c r="E724" s="2"/>
      <c r="F724" s="2"/>
      <c r="G724" s="2"/>
      <c r="H724" s="5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7"/>
      <c r="E725" s="2"/>
      <c r="F725" s="2"/>
      <c r="G725" s="2"/>
      <c r="H725" s="5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7"/>
      <c r="E726" s="2"/>
      <c r="F726" s="2"/>
      <c r="G726" s="2"/>
      <c r="H726" s="5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7"/>
      <c r="E727" s="2"/>
      <c r="F727" s="2"/>
      <c r="G727" s="2"/>
      <c r="H727" s="5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7"/>
      <c r="E728" s="2"/>
      <c r="F728" s="2"/>
      <c r="G728" s="2"/>
      <c r="H728" s="5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7"/>
      <c r="E729" s="2"/>
      <c r="F729" s="2"/>
      <c r="G729" s="2"/>
      <c r="H729" s="5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7"/>
      <c r="E730" s="2"/>
      <c r="F730" s="2"/>
      <c r="G730" s="2"/>
      <c r="H730" s="5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7"/>
      <c r="E731" s="2"/>
      <c r="F731" s="2"/>
      <c r="G731" s="2"/>
      <c r="H731" s="5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7"/>
      <c r="E732" s="2"/>
      <c r="F732" s="2"/>
      <c r="G732" s="2"/>
      <c r="H732" s="5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7"/>
      <c r="E733" s="2"/>
      <c r="F733" s="2"/>
      <c r="G733" s="2"/>
      <c r="H733" s="5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7"/>
      <c r="E734" s="2"/>
      <c r="F734" s="2"/>
      <c r="G734" s="2"/>
      <c r="H734" s="5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7"/>
      <c r="E735" s="2"/>
      <c r="F735" s="2"/>
      <c r="G735" s="2"/>
      <c r="H735" s="5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7"/>
      <c r="E736" s="2"/>
      <c r="F736" s="2"/>
      <c r="G736" s="2"/>
      <c r="H736" s="5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7"/>
      <c r="E737" s="2"/>
      <c r="F737" s="2"/>
      <c r="G737" s="2"/>
      <c r="H737" s="5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7"/>
      <c r="E738" s="2"/>
      <c r="F738" s="2"/>
      <c r="G738" s="2"/>
      <c r="H738" s="5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7"/>
      <c r="E739" s="2"/>
      <c r="F739" s="2"/>
      <c r="G739" s="2"/>
      <c r="H739" s="5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7"/>
      <c r="E740" s="2"/>
      <c r="F740" s="2"/>
      <c r="G740" s="2"/>
      <c r="H740" s="5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7"/>
      <c r="E741" s="2"/>
      <c r="F741" s="2"/>
      <c r="G741" s="2"/>
      <c r="H741" s="5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7"/>
      <c r="E742" s="2"/>
      <c r="F742" s="2"/>
      <c r="G742" s="2"/>
      <c r="H742" s="5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7"/>
      <c r="E743" s="2"/>
      <c r="F743" s="2"/>
      <c r="G743" s="2"/>
      <c r="H743" s="5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7"/>
      <c r="E744" s="2"/>
      <c r="F744" s="2"/>
      <c r="G744" s="2"/>
      <c r="H744" s="5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7"/>
      <c r="E745" s="2"/>
      <c r="F745" s="2"/>
      <c r="G745" s="2"/>
      <c r="H745" s="5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7"/>
      <c r="E746" s="2"/>
      <c r="F746" s="2"/>
      <c r="G746" s="2"/>
      <c r="H746" s="5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7"/>
      <c r="E747" s="2"/>
      <c r="F747" s="2"/>
      <c r="G747" s="2"/>
      <c r="H747" s="5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7"/>
      <c r="E748" s="2"/>
      <c r="F748" s="2"/>
      <c r="G748" s="2"/>
      <c r="H748" s="5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7"/>
      <c r="E749" s="2"/>
      <c r="F749" s="2"/>
      <c r="G749" s="2"/>
      <c r="H749" s="5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7"/>
      <c r="E750" s="2"/>
      <c r="F750" s="2"/>
      <c r="G750" s="2"/>
      <c r="H750" s="5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7"/>
      <c r="E751" s="2"/>
      <c r="F751" s="2"/>
      <c r="G751" s="2"/>
      <c r="H751" s="5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7"/>
      <c r="E752" s="2"/>
      <c r="F752" s="2"/>
      <c r="G752" s="2"/>
      <c r="H752" s="5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7"/>
      <c r="E753" s="2"/>
      <c r="F753" s="2"/>
      <c r="G753" s="2"/>
      <c r="H753" s="5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7"/>
      <c r="E754" s="2"/>
      <c r="F754" s="2"/>
      <c r="G754" s="2"/>
      <c r="H754" s="5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7"/>
      <c r="E755" s="2"/>
      <c r="F755" s="2"/>
      <c r="G755" s="2"/>
      <c r="H755" s="5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7"/>
      <c r="E756" s="2"/>
      <c r="F756" s="2"/>
      <c r="G756" s="2"/>
      <c r="H756" s="5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7"/>
      <c r="E757" s="2"/>
      <c r="F757" s="2"/>
      <c r="G757" s="2"/>
      <c r="H757" s="5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7"/>
      <c r="E758" s="2"/>
      <c r="F758" s="2"/>
      <c r="G758" s="2"/>
      <c r="H758" s="5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7"/>
      <c r="E759" s="2"/>
      <c r="F759" s="2"/>
      <c r="G759" s="2"/>
      <c r="H759" s="5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7"/>
      <c r="E760" s="2"/>
      <c r="F760" s="2"/>
      <c r="G760" s="2"/>
      <c r="H760" s="5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7"/>
      <c r="E761" s="2"/>
      <c r="F761" s="2"/>
      <c r="G761" s="2"/>
      <c r="H761" s="5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7"/>
      <c r="E762" s="2"/>
      <c r="F762" s="2"/>
      <c r="G762" s="2"/>
      <c r="H762" s="5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7"/>
      <c r="E763" s="2"/>
      <c r="F763" s="2"/>
      <c r="G763" s="2"/>
      <c r="H763" s="5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7"/>
      <c r="E764" s="2"/>
      <c r="F764" s="2"/>
      <c r="G764" s="2"/>
      <c r="H764" s="5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7"/>
      <c r="E765" s="2"/>
      <c r="F765" s="2"/>
      <c r="G765" s="2"/>
      <c r="H765" s="5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7"/>
      <c r="E766" s="2"/>
      <c r="F766" s="2"/>
      <c r="G766" s="2"/>
      <c r="H766" s="5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7"/>
      <c r="E767" s="2"/>
      <c r="F767" s="2"/>
      <c r="G767" s="2"/>
      <c r="H767" s="5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7"/>
      <c r="E768" s="2"/>
      <c r="F768" s="2"/>
      <c r="G768" s="2"/>
      <c r="H768" s="5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7"/>
      <c r="E769" s="2"/>
      <c r="F769" s="2"/>
      <c r="G769" s="2"/>
      <c r="H769" s="5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7"/>
      <c r="E770" s="2"/>
      <c r="F770" s="2"/>
      <c r="G770" s="2"/>
      <c r="H770" s="5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7"/>
      <c r="E771" s="2"/>
      <c r="F771" s="2"/>
      <c r="G771" s="2"/>
      <c r="H771" s="5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7"/>
      <c r="E772" s="2"/>
      <c r="F772" s="2"/>
      <c r="G772" s="2"/>
      <c r="H772" s="5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7"/>
      <c r="E773" s="2"/>
      <c r="F773" s="2"/>
      <c r="G773" s="2"/>
      <c r="H773" s="5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7"/>
      <c r="E774" s="2"/>
      <c r="F774" s="2"/>
      <c r="G774" s="2"/>
      <c r="H774" s="5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7"/>
      <c r="E775" s="2"/>
      <c r="F775" s="2"/>
      <c r="G775" s="2"/>
      <c r="H775" s="5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7"/>
      <c r="E776" s="2"/>
      <c r="F776" s="2"/>
      <c r="G776" s="2"/>
      <c r="H776" s="5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7"/>
      <c r="E777" s="2"/>
      <c r="F777" s="2"/>
      <c r="G777" s="2"/>
      <c r="H777" s="5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7"/>
      <c r="E778" s="2"/>
      <c r="F778" s="2"/>
      <c r="G778" s="2"/>
      <c r="H778" s="5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7"/>
      <c r="E779" s="2"/>
      <c r="F779" s="2"/>
      <c r="G779" s="2"/>
      <c r="H779" s="5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7"/>
      <c r="E780" s="2"/>
      <c r="F780" s="2"/>
      <c r="G780" s="2"/>
      <c r="H780" s="5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7"/>
      <c r="E781" s="2"/>
      <c r="F781" s="2"/>
      <c r="G781" s="2"/>
      <c r="H781" s="5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7"/>
      <c r="E782" s="2"/>
      <c r="F782" s="2"/>
      <c r="G782" s="2"/>
      <c r="H782" s="5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7"/>
      <c r="E783" s="2"/>
      <c r="F783" s="2"/>
      <c r="G783" s="2"/>
      <c r="H783" s="5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7"/>
      <c r="E784" s="2"/>
      <c r="F784" s="2"/>
      <c r="G784" s="2"/>
      <c r="H784" s="5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7"/>
      <c r="E785" s="2"/>
      <c r="F785" s="2"/>
      <c r="G785" s="2"/>
      <c r="H785" s="5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7"/>
      <c r="E786" s="2"/>
      <c r="F786" s="2"/>
      <c r="G786" s="2"/>
      <c r="H786" s="5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7"/>
      <c r="E787" s="2"/>
      <c r="F787" s="2"/>
      <c r="G787" s="2"/>
      <c r="H787" s="5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7"/>
      <c r="E788" s="2"/>
      <c r="F788" s="2"/>
      <c r="G788" s="2"/>
      <c r="H788" s="5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7"/>
      <c r="E789" s="2"/>
      <c r="F789" s="2"/>
      <c r="G789" s="2"/>
      <c r="H789" s="5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7"/>
      <c r="E790" s="2"/>
      <c r="F790" s="2"/>
      <c r="G790" s="2"/>
      <c r="H790" s="5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7"/>
      <c r="E791" s="2"/>
      <c r="F791" s="2"/>
      <c r="G791" s="2"/>
      <c r="H791" s="5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7"/>
      <c r="E792" s="2"/>
      <c r="F792" s="2"/>
      <c r="G792" s="2"/>
      <c r="H792" s="5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7"/>
      <c r="E793" s="2"/>
      <c r="F793" s="2"/>
      <c r="G793" s="2"/>
      <c r="H793" s="5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7"/>
      <c r="E794" s="2"/>
      <c r="F794" s="2"/>
      <c r="G794" s="2"/>
      <c r="H794" s="5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7"/>
      <c r="E795" s="2"/>
      <c r="F795" s="2"/>
      <c r="G795" s="2"/>
      <c r="H795" s="5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7"/>
      <c r="E796" s="2"/>
      <c r="F796" s="2"/>
      <c r="G796" s="2"/>
      <c r="H796" s="5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7"/>
      <c r="E797" s="2"/>
      <c r="F797" s="2"/>
      <c r="G797" s="2"/>
      <c r="H797" s="5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7"/>
      <c r="E798" s="2"/>
      <c r="F798" s="2"/>
      <c r="G798" s="2"/>
      <c r="H798" s="5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7"/>
      <c r="E799" s="2"/>
      <c r="F799" s="2"/>
      <c r="G799" s="2"/>
      <c r="H799" s="5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7"/>
      <c r="E800" s="2"/>
      <c r="F800" s="2"/>
      <c r="G800" s="2"/>
      <c r="H800" s="5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7"/>
      <c r="E801" s="2"/>
      <c r="F801" s="2"/>
      <c r="G801" s="2"/>
      <c r="H801" s="5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7"/>
      <c r="E802" s="2"/>
      <c r="F802" s="2"/>
      <c r="G802" s="2"/>
      <c r="H802" s="5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7"/>
      <c r="E803" s="2"/>
      <c r="F803" s="2"/>
      <c r="G803" s="2"/>
      <c r="H803" s="5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7"/>
      <c r="E804" s="2"/>
      <c r="F804" s="2"/>
      <c r="G804" s="2"/>
      <c r="H804" s="5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7"/>
      <c r="E805" s="2"/>
      <c r="F805" s="2"/>
      <c r="G805" s="2"/>
      <c r="H805" s="5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7"/>
      <c r="E806" s="2"/>
      <c r="F806" s="2"/>
      <c r="G806" s="2"/>
      <c r="H806" s="5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7"/>
      <c r="E807" s="2"/>
      <c r="F807" s="2"/>
      <c r="G807" s="2"/>
      <c r="H807" s="5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7"/>
      <c r="E808" s="2"/>
      <c r="F808" s="2"/>
      <c r="G808" s="2"/>
      <c r="H808" s="5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7"/>
      <c r="E809" s="2"/>
      <c r="F809" s="2"/>
      <c r="G809" s="2"/>
      <c r="H809" s="5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7"/>
      <c r="E810" s="2"/>
      <c r="F810" s="2"/>
      <c r="G810" s="2"/>
      <c r="H810" s="5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7"/>
      <c r="E811" s="2"/>
      <c r="F811" s="2"/>
      <c r="G811" s="2"/>
      <c r="H811" s="5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7"/>
      <c r="E812" s="2"/>
      <c r="F812" s="2"/>
      <c r="G812" s="2"/>
      <c r="H812" s="5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7"/>
      <c r="E813" s="2"/>
      <c r="F813" s="2"/>
      <c r="G813" s="2"/>
      <c r="H813" s="5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7"/>
      <c r="E814" s="2"/>
      <c r="F814" s="2"/>
      <c r="G814" s="2"/>
      <c r="H814" s="5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7"/>
      <c r="E815" s="2"/>
      <c r="F815" s="2"/>
      <c r="G815" s="2"/>
      <c r="H815" s="5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7"/>
      <c r="E816" s="2"/>
      <c r="F816" s="2"/>
      <c r="G816" s="2"/>
      <c r="H816" s="5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7"/>
      <c r="E817" s="2"/>
      <c r="F817" s="2"/>
      <c r="G817" s="2"/>
      <c r="H817" s="5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7"/>
      <c r="E818" s="2"/>
      <c r="F818" s="2"/>
      <c r="G818" s="2"/>
      <c r="H818" s="5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7"/>
      <c r="E819" s="2"/>
      <c r="F819" s="2"/>
      <c r="G819" s="2"/>
      <c r="H819" s="5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7"/>
      <c r="E820" s="2"/>
      <c r="F820" s="2"/>
      <c r="G820" s="2"/>
      <c r="H820" s="5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7"/>
      <c r="E821" s="2"/>
      <c r="F821" s="2"/>
      <c r="G821" s="2"/>
      <c r="H821" s="5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7"/>
      <c r="E822" s="2"/>
      <c r="F822" s="2"/>
      <c r="G822" s="2"/>
      <c r="H822" s="5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7"/>
      <c r="E823" s="2"/>
      <c r="F823" s="2"/>
      <c r="G823" s="2"/>
      <c r="H823" s="5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7"/>
      <c r="E824" s="2"/>
      <c r="F824" s="2"/>
      <c r="G824" s="2"/>
      <c r="H824" s="5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7"/>
      <c r="E825" s="2"/>
      <c r="F825" s="2"/>
      <c r="G825" s="2"/>
      <c r="H825" s="5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7"/>
      <c r="E826" s="2"/>
      <c r="F826" s="2"/>
      <c r="G826" s="2"/>
      <c r="H826" s="5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7"/>
      <c r="E827" s="2"/>
      <c r="F827" s="2"/>
      <c r="G827" s="2"/>
      <c r="H827" s="5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7"/>
      <c r="E828" s="2"/>
      <c r="F828" s="2"/>
      <c r="G828" s="2"/>
      <c r="H828" s="5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7"/>
      <c r="E829" s="2"/>
      <c r="F829" s="2"/>
      <c r="G829" s="2"/>
      <c r="H829" s="5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7"/>
      <c r="E830" s="2"/>
      <c r="F830" s="2"/>
      <c r="G830" s="2"/>
      <c r="H830" s="5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7"/>
      <c r="E831" s="2"/>
      <c r="F831" s="2"/>
      <c r="G831" s="2"/>
      <c r="H831" s="5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7"/>
      <c r="E832" s="2"/>
      <c r="F832" s="2"/>
      <c r="G832" s="2"/>
      <c r="H832" s="5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7"/>
      <c r="E833" s="2"/>
      <c r="F833" s="2"/>
      <c r="G833" s="2"/>
      <c r="H833" s="5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7"/>
      <c r="E834" s="2"/>
      <c r="F834" s="2"/>
      <c r="G834" s="2"/>
      <c r="H834" s="5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7"/>
      <c r="E835" s="2"/>
      <c r="F835" s="2"/>
      <c r="G835" s="2"/>
      <c r="H835" s="5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7"/>
      <c r="E836" s="2"/>
      <c r="F836" s="2"/>
      <c r="G836" s="2"/>
      <c r="H836" s="5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7"/>
      <c r="E837" s="2"/>
      <c r="F837" s="2"/>
      <c r="G837" s="2"/>
      <c r="H837" s="5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7"/>
      <c r="E838" s="2"/>
      <c r="F838" s="2"/>
      <c r="G838" s="2"/>
      <c r="H838" s="5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7"/>
      <c r="E839" s="2"/>
      <c r="F839" s="2"/>
      <c r="G839" s="2"/>
      <c r="H839" s="5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7"/>
      <c r="E840" s="2"/>
      <c r="F840" s="2"/>
      <c r="G840" s="2"/>
      <c r="H840" s="5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7"/>
      <c r="E841" s="2"/>
      <c r="F841" s="2"/>
      <c r="G841" s="2"/>
      <c r="H841" s="5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7"/>
      <c r="E842" s="2"/>
      <c r="F842" s="2"/>
      <c r="G842" s="2"/>
      <c r="H842" s="5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7"/>
      <c r="E843" s="2"/>
      <c r="F843" s="2"/>
      <c r="G843" s="2"/>
      <c r="H843" s="5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7"/>
      <c r="E844" s="2"/>
      <c r="F844" s="2"/>
      <c r="G844" s="2"/>
      <c r="H844" s="5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7"/>
      <c r="E845" s="2"/>
      <c r="F845" s="2"/>
      <c r="G845" s="2"/>
      <c r="H845" s="5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7"/>
      <c r="E846" s="2"/>
      <c r="F846" s="2"/>
      <c r="G846" s="2"/>
      <c r="H846" s="5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7"/>
      <c r="E847" s="2"/>
      <c r="F847" s="2"/>
      <c r="G847" s="2"/>
      <c r="H847" s="5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7"/>
      <c r="E848" s="2"/>
      <c r="F848" s="2"/>
      <c r="G848" s="2"/>
      <c r="H848" s="5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7"/>
      <c r="E849" s="2"/>
      <c r="F849" s="2"/>
      <c r="G849" s="2"/>
      <c r="H849" s="5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7"/>
      <c r="E850" s="2"/>
      <c r="F850" s="2"/>
      <c r="G850" s="2"/>
      <c r="H850" s="5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7"/>
      <c r="E851" s="2"/>
      <c r="F851" s="2"/>
      <c r="G851" s="2"/>
      <c r="H851" s="5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7"/>
      <c r="E852" s="2"/>
      <c r="F852" s="2"/>
      <c r="G852" s="2"/>
      <c r="H852" s="5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7"/>
      <c r="E853" s="2"/>
      <c r="F853" s="2"/>
      <c r="G853" s="2"/>
      <c r="H853" s="5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7"/>
      <c r="E854" s="2"/>
      <c r="F854" s="2"/>
      <c r="G854" s="2"/>
      <c r="H854" s="5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7"/>
      <c r="E855" s="2"/>
      <c r="F855" s="2"/>
      <c r="G855" s="2"/>
      <c r="H855" s="5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7"/>
      <c r="E856" s="2"/>
      <c r="F856" s="2"/>
      <c r="G856" s="2"/>
      <c r="H856" s="5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7"/>
      <c r="E857" s="2"/>
      <c r="F857" s="2"/>
      <c r="G857" s="2"/>
      <c r="H857" s="5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7"/>
      <c r="E858" s="2"/>
      <c r="F858" s="2"/>
      <c r="G858" s="2"/>
      <c r="H858" s="5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7"/>
      <c r="E859" s="2"/>
      <c r="F859" s="2"/>
      <c r="G859" s="2"/>
      <c r="H859" s="5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7"/>
      <c r="E860" s="2"/>
      <c r="F860" s="2"/>
      <c r="G860" s="2"/>
      <c r="H860" s="5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7"/>
      <c r="E861" s="2"/>
      <c r="F861" s="2"/>
      <c r="G861" s="2"/>
      <c r="H861" s="5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7"/>
      <c r="E862" s="2"/>
      <c r="F862" s="2"/>
      <c r="G862" s="2"/>
      <c r="H862" s="5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7"/>
      <c r="E863" s="2"/>
      <c r="F863" s="2"/>
      <c r="G863" s="2"/>
      <c r="H863" s="5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7"/>
      <c r="E864" s="2"/>
      <c r="F864" s="2"/>
      <c r="G864" s="2"/>
      <c r="H864" s="5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7"/>
      <c r="E865" s="2"/>
      <c r="F865" s="2"/>
      <c r="G865" s="2"/>
      <c r="H865" s="5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7"/>
      <c r="E866" s="2"/>
      <c r="F866" s="2"/>
      <c r="G866" s="2"/>
      <c r="H866" s="5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7"/>
      <c r="E867" s="2"/>
      <c r="F867" s="2"/>
      <c r="G867" s="2"/>
      <c r="H867" s="5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7"/>
      <c r="E868" s="2"/>
      <c r="F868" s="2"/>
      <c r="G868" s="2"/>
      <c r="H868" s="5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7"/>
      <c r="E869" s="2"/>
      <c r="F869" s="2"/>
      <c r="G869" s="2"/>
      <c r="H869" s="5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7"/>
      <c r="E870" s="2"/>
      <c r="F870" s="2"/>
      <c r="G870" s="2"/>
      <c r="H870" s="5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7"/>
      <c r="E871" s="2"/>
      <c r="F871" s="2"/>
      <c r="G871" s="2"/>
      <c r="H871" s="5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7"/>
      <c r="E872" s="2"/>
      <c r="F872" s="2"/>
      <c r="G872" s="2"/>
      <c r="H872" s="5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7"/>
      <c r="E873" s="2"/>
      <c r="F873" s="2"/>
      <c r="G873" s="2"/>
      <c r="H873" s="5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7"/>
      <c r="E874" s="2"/>
      <c r="F874" s="2"/>
      <c r="G874" s="2"/>
      <c r="H874" s="5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7"/>
      <c r="E875" s="2"/>
      <c r="F875" s="2"/>
      <c r="G875" s="2"/>
      <c r="H875" s="5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7"/>
      <c r="E876" s="2"/>
      <c r="F876" s="2"/>
      <c r="G876" s="2"/>
      <c r="H876" s="5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7"/>
      <c r="E877" s="2"/>
      <c r="F877" s="2"/>
      <c r="G877" s="2"/>
      <c r="H877" s="5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7"/>
      <c r="E878" s="2"/>
      <c r="F878" s="2"/>
      <c r="G878" s="2"/>
      <c r="H878" s="5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7"/>
      <c r="E879" s="2"/>
      <c r="F879" s="2"/>
      <c r="G879" s="2"/>
      <c r="H879" s="5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7"/>
      <c r="E880" s="2"/>
      <c r="F880" s="2"/>
      <c r="G880" s="2"/>
      <c r="H880" s="5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7"/>
      <c r="E881" s="2"/>
      <c r="F881" s="2"/>
      <c r="G881" s="2"/>
      <c r="H881" s="5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7"/>
      <c r="E882" s="2"/>
      <c r="F882" s="2"/>
      <c r="G882" s="2"/>
      <c r="H882" s="5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7"/>
      <c r="E883" s="2"/>
      <c r="F883" s="2"/>
      <c r="G883" s="2"/>
      <c r="H883" s="5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7"/>
      <c r="E884" s="2"/>
      <c r="F884" s="2"/>
      <c r="G884" s="2"/>
      <c r="H884" s="5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7"/>
      <c r="E885" s="2"/>
      <c r="F885" s="2"/>
      <c r="G885" s="2"/>
      <c r="H885" s="5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7"/>
      <c r="E886" s="2"/>
      <c r="F886" s="2"/>
      <c r="G886" s="2"/>
      <c r="H886" s="5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7"/>
      <c r="E887" s="2"/>
      <c r="F887" s="2"/>
      <c r="G887" s="2"/>
      <c r="H887" s="5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7"/>
      <c r="E888" s="2"/>
      <c r="F888" s="2"/>
      <c r="G888" s="2"/>
      <c r="H888" s="5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7"/>
      <c r="E889" s="2"/>
      <c r="F889" s="2"/>
      <c r="G889" s="2"/>
      <c r="H889" s="5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7"/>
      <c r="E890" s="2"/>
      <c r="F890" s="2"/>
      <c r="G890" s="2"/>
      <c r="H890" s="5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7"/>
      <c r="E891" s="2"/>
      <c r="F891" s="2"/>
      <c r="G891" s="2"/>
      <c r="H891" s="5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7"/>
      <c r="E892" s="2"/>
      <c r="F892" s="2"/>
      <c r="G892" s="2"/>
      <c r="H892" s="5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7"/>
      <c r="E893" s="2"/>
      <c r="F893" s="2"/>
      <c r="G893" s="2"/>
      <c r="H893" s="5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7"/>
      <c r="E894" s="2"/>
      <c r="F894" s="2"/>
      <c r="G894" s="2"/>
      <c r="H894" s="5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7"/>
      <c r="E895" s="2"/>
      <c r="F895" s="2"/>
      <c r="G895" s="2"/>
      <c r="H895" s="5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7"/>
      <c r="E896" s="2"/>
      <c r="F896" s="2"/>
      <c r="G896" s="2"/>
      <c r="H896" s="5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7"/>
      <c r="E897" s="2"/>
      <c r="F897" s="2"/>
      <c r="G897" s="2"/>
      <c r="H897" s="5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7"/>
      <c r="E898" s="2"/>
      <c r="F898" s="2"/>
      <c r="G898" s="2"/>
      <c r="H898" s="5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7"/>
      <c r="E899" s="2"/>
      <c r="F899" s="2"/>
      <c r="G899" s="2"/>
      <c r="H899" s="5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7"/>
      <c r="E900" s="2"/>
      <c r="F900" s="2"/>
      <c r="G900" s="2"/>
      <c r="H900" s="5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7"/>
      <c r="E901" s="2"/>
      <c r="F901" s="2"/>
      <c r="G901" s="2"/>
      <c r="H901" s="5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7"/>
      <c r="E902" s="2"/>
      <c r="F902" s="2"/>
      <c r="G902" s="2"/>
      <c r="H902" s="5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7"/>
      <c r="E903" s="2"/>
      <c r="F903" s="2"/>
      <c r="G903" s="2"/>
      <c r="H903" s="5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7"/>
      <c r="E904" s="2"/>
      <c r="F904" s="2"/>
      <c r="G904" s="2"/>
      <c r="H904" s="5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7"/>
      <c r="E905" s="2"/>
      <c r="F905" s="2"/>
      <c r="G905" s="2"/>
      <c r="H905" s="5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7"/>
      <c r="E906" s="2"/>
      <c r="F906" s="2"/>
      <c r="G906" s="2"/>
      <c r="H906" s="5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7"/>
      <c r="E907" s="2"/>
      <c r="F907" s="2"/>
      <c r="G907" s="2"/>
      <c r="H907" s="5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7"/>
      <c r="E908" s="2"/>
      <c r="F908" s="2"/>
      <c r="G908" s="2"/>
      <c r="H908" s="5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7"/>
      <c r="E909" s="2"/>
      <c r="F909" s="2"/>
      <c r="G909" s="2"/>
      <c r="H909" s="5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7"/>
      <c r="E910" s="2"/>
      <c r="F910" s="2"/>
      <c r="G910" s="2"/>
      <c r="H910" s="5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7"/>
      <c r="E911" s="2"/>
      <c r="F911" s="2"/>
      <c r="G911" s="2"/>
      <c r="H911" s="5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7"/>
      <c r="E912" s="2"/>
      <c r="F912" s="2"/>
      <c r="G912" s="2"/>
      <c r="H912" s="5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7"/>
      <c r="E913" s="2"/>
      <c r="F913" s="2"/>
      <c r="G913" s="2"/>
      <c r="H913" s="5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7"/>
      <c r="E914" s="2"/>
      <c r="F914" s="2"/>
      <c r="G914" s="2"/>
      <c r="H914" s="5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7"/>
      <c r="E915" s="2"/>
      <c r="F915" s="2"/>
      <c r="G915" s="2"/>
      <c r="H915" s="5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7"/>
      <c r="E916" s="2"/>
      <c r="F916" s="2"/>
      <c r="G916" s="2"/>
      <c r="H916" s="5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7"/>
      <c r="E917" s="2"/>
      <c r="F917" s="2"/>
      <c r="G917" s="2"/>
      <c r="H917" s="5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7"/>
      <c r="E918" s="2"/>
      <c r="F918" s="2"/>
      <c r="G918" s="2"/>
      <c r="H918" s="5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7"/>
      <c r="E919" s="2"/>
      <c r="F919" s="2"/>
      <c r="G919" s="2"/>
      <c r="H919" s="5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7"/>
      <c r="E920" s="2"/>
      <c r="F920" s="2"/>
      <c r="G920" s="2"/>
      <c r="H920" s="5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7"/>
      <c r="E921" s="2"/>
      <c r="F921" s="2"/>
      <c r="G921" s="2"/>
      <c r="H921" s="5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7"/>
      <c r="E922" s="2"/>
      <c r="F922" s="2"/>
      <c r="G922" s="2"/>
      <c r="H922" s="5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7"/>
      <c r="E923" s="2"/>
      <c r="F923" s="2"/>
      <c r="G923" s="2"/>
      <c r="H923" s="5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7"/>
      <c r="E924" s="2"/>
      <c r="F924" s="2"/>
      <c r="G924" s="2"/>
      <c r="H924" s="5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7"/>
      <c r="E925" s="2"/>
      <c r="F925" s="2"/>
      <c r="G925" s="2"/>
      <c r="H925" s="5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7"/>
      <c r="E926" s="2"/>
      <c r="F926" s="2"/>
      <c r="G926" s="2"/>
      <c r="H926" s="5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7"/>
      <c r="E927" s="2"/>
      <c r="F927" s="2"/>
      <c r="G927" s="2"/>
      <c r="H927" s="5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7"/>
      <c r="E928" s="2"/>
      <c r="F928" s="2"/>
      <c r="G928" s="2"/>
      <c r="H928" s="5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7"/>
      <c r="E929" s="2"/>
      <c r="F929" s="2"/>
      <c r="G929" s="2"/>
      <c r="H929" s="5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7"/>
      <c r="E930" s="2"/>
      <c r="F930" s="2"/>
      <c r="G930" s="2"/>
      <c r="H930" s="5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7"/>
      <c r="E931" s="2"/>
      <c r="F931" s="2"/>
      <c r="G931" s="2"/>
      <c r="H931" s="5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7"/>
      <c r="E932" s="2"/>
      <c r="F932" s="2"/>
      <c r="G932" s="2"/>
      <c r="H932" s="5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7"/>
      <c r="E933" s="2"/>
      <c r="F933" s="2"/>
      <c r="G933" s="2"/>
      <c r="H933" s="5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7"/>
      <c r="E934" s="2"/>
      <c r="F934" s="2"/>
      <c r="G934" s="2"/>
      <c r="H934" s="5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7"/>
      <c r="E935" s="2"/>
      <c r="F935" s="2"/>
      <c r="G935" s="2"/>
      <c r="H935" s="5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7"/>
      <c r="E936" s="2"/>
      <c r="F936" s="2"/>
      <c r="G936" s="2"/>
      <c r="H936" s="5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7"/>
      <c r="E937" s="2"/>
      <c r="F937" s="2"/>
      <c r="G937" s="2"/>
      <c r="H937" s="5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7"/>
      <c r="E938" s="2"/>
      <c r="F938" s="2"/>
      <c r="G938" s="2"/>
      <c r="H938" s="5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7"/>
      <c r="E939" s="2"/>
      <c r="F939" s="2"/>
      <c r="G939" s="2"/>
      <c r="H939" s="5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7"/>
      <c r="E940" s="2"/>
      <c r="F940" s="2"/>
      <c r="G940" s="2"/>
      <c r="H940" s="5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7"/>
      <c r="E941" s="2"/>
      <c r="F941" s="2"/>
      <c r="G941" s="2"/>
      <c r="H941" s="5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7"/>
      <c r="E942" s="2"/>
      <c r="F942" s="2"/>
      <c r="G942" s="2"/>
      <c r="H942" s="5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7"/>
      <c r="E943" s="2"/>
      <c r="F943" s="2"/>
      <c r="G943" s="2"/>
      <c r="H943" s="5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7"/>
      <c r="E944" s="2"/>
      <c r="F944" s="2"/>
      <c r="G944" s="2"/>
      <c r="H944" s="5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7"/>
      <c r="E945" s="2"/>
      <c r="F945" s="2"/>
      <c r="G945" s="2"/>
      <c r="H945" s="5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7"/>
      <c r="E946" s="2"/>
      <c r="F946" s="2"/>
      <c r="G946" s="2"/>
      <c r="H946" s="5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7"/>
      <c r="E947" s="2"/>
      <c r="F947" s="2"/>
      <c r="G947" s="2"/>
      <c r="H947" s="5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7"/>
      <c r="E948" s="2"/>
      <c r="F948" s="2"/>
      <c r="G948" s="2"/>
      <c r="H948" s="5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7"/>
      <c r="E949" s="2"/>
      <c r="F949" s="2"/>
      <c r="G949" s="2"/>
      <c r="H949" s="5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7"/>
      <c r="E950" s="2"/>
      <c r="F950" s="2"/>
      <c r="G950" s="2"/>
      <c r="H950" s="5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7"/>
      <c r="E951" s="2"/>
      <c r="F951" s="2"/>
      <c r="G951" s="2"/>
      <c r="H951" s="5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7"/>
      <c r="E952" s="2"/>
      <c r="F952" s="2"/>
      <c r="G952" s="2"/>
      <c r="H952" s="5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7"/>
      <c r="E953" s="2"/>
      <c r="F953" s="2"/>
      <c r="G953" s="2"/>
      <c r="H953" s="5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7"/>
      <c r="E954" s="2"/>
      <c r="F954" s="2"/>
      <c r="G954" s="2"/>
      <c r="H954" s="5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7"/>
      <c r="E955" s="2"/>
      <c r="F955" s="2"/>
      <c r="G955" s="2"/>
      <c r="H955" s="5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7"/>
      <c r="E956" s="2"/>
      <c r="F956" s="2"/>
      <c r="G956" s="2"/>
      <c r="H956" s="5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7"/>
      <c r="E957" s="2"/>
      <c r="F957" s="2"/>
      <c r="G957" s="2"/>
      <c r="H957" s="5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7"/>
      <c r="E958" s="2"/>
      <c r="F958" s="2"/>
      <c r="G958" s="2"/>
      <c r="H958" s="5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7"/>
      <c r="E959" s="2"/>
      <c r="F959" s="2"/>
      <c r="G959" s="2"/>
      <c r="H959" s="5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7"/>
      <c r="E960" s="2"/>
      <c r="F960" s="2"/>
      <c r="G960" s="2"/>
      <c r="H960" s="5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7"/>
      <c r="E961" s="2"/>
      <c r="F961" s="2"/>
      <c r="G961" s="2"/>
      <c r="H961" s="5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7"/>
      <c r="E962" s="2"/>
      <c r="F962" s="2"/>
      <c r="G962" s="2"/>
      <c r="H962" s="5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7"/>
      <c r="E963" s="2"/>
      <c r="F963" s="2"/>
      <c r="G963" s="2"/>
      <c r="H963" s="5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7"/>
      <c r="E964" s="2"/>
      <c r="F964" s="2"/>
      <c r="G964" s="2"/>
      <c r="H964" s="5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7"/>
      <c r="E965" s="2"/>
      <c r="F965" s="2"/>
      <c r="G965" s="2"/>
      <c r="H965" s="5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7"/>
      <c r="E966" s="2"/>
      <c r="F966" s="2"/>
      <c r="G966" s="2"/>
      <c r="H966" s="5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7"/>
      <c r="E967" s="2"/>
      <c r="F967" s="2"/>
      <c r="G967" s="2"/>
      <c r="H967" s="5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7"/>
      <c r="E968" s="2"/>
      <c r="F968" s="2"/>
      <c r="G968" s="2"/>
      <c r="H968" s="5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7"/>
      <c r="E969" s="2"/>
      <c r="F969" s="2"/>
      <c r="G969" s="2"/>
      <c r="H969" s="5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7"/>
      <c r="E970" s="2"/>
      <c r="F970" s="2"/>
      <c r="G970" s="2"/>
      <c r="H970" s="5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7"/>
      <c r="E971" s="2"/>
      <c r="F971" s="2"/>
      <c r="G971" s="2"/>
      <c r="H971" s="5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7"/>
      <c r="E972" s="2"/>
      <c r="F972" s="2"/>
      <c r="G972" s="2"/>
      <c r="H972" s="5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7"/>
      <c r="E973" s="2"/>
      <c r="F973" s="2"/>
      <c r="G973" s="2"/>
      <c r="H973" s="5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7"/>
      <c r="E974" s="2"/>
      <c r="F974" s="2"/>
      <c r="G974" s="2"/>
      <c r="H974" s="5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7"/>
      <c r="E975" s="2"/>
      <c r="F975" s="2"/>
      <c r="G975" s="2"/>
      <c r="H975" s="5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7"/>
      <c r="E976" s="2"/>
      <c r="F976" s="2"/>
      <c r="G976" s="2"/>
      <c r="H976" s="5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7"/>
      <c r="E977" s="2"/>
      <c r="F977" s="2"/>
      <c r="G977" s="2"/>
      <c r="H977" s="5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7"/>
      <c r="E978" s="2"/>
      <c r="F978" s="2"/>
      <c r="G978" s="2"/>
      <c r="H978" s="5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7"/>
      <c r="E979" s="2"/>
      <c r="F979" s="2"/>
      <c r="G979" s="2"/>
      <c r="H979" s="5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7"/>
      <c r="E980" s="2"/>
      <c r="F980" s="2"/>
      <c r="G980" s="2"/>
      <c r="H980" s="5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7"/>
      <c r="E981" s="2"/>
      <c r="F981" s="2"/>
      <c r="G981" s="2"/>
      <c r="H981" s="5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7"/>
      <c r="E982" s="2"/>
      <c r="F982" s="2"/>
      <c r="G982" s="2"/>
      <c r="H982" s="5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7"/>
      <c r="E983" s="2"/>
      <c r="F983" s="2"/>
      <c r="G983" s="2"/>
      <c r="H983" s="5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7"/>
      <c r="E984" s="2"/>
      <c r="F984" s="2"/>
      <c r="G984" s="2"/>
      <c r="H984" s="5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7"/>
      <c r="E985" s="2"/>
      <c r="F985" s="2"/>
      <c r="G985" s="2"/>
      <c r="H985" s="5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7"/>
      <c r="E986" s="2"/>
      <c r="F986" s="2"/>
      <c r="G986" s="2"/>
      <c r="H986" s="5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7"/>
      <c r="E987" s="2"/>
      <c r="F987" s="2"/>
      <c r="G987" s="2"/>
      <c r="H987" s="5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7"/>
      <c r="E988" s="2"/>
      <c r="F988" s="2"/>
      <c r="G988" s="2"/>
      <c r="H988" s="5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7"/>
      <c r="E989" s="2"/>
      <c r="F989" s="2"/>
      <c r="G989" s="2"/>
      <c r="H989" s="5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7"/>
      <c r="E990" s="2"/>
      <c r="F990" s="2"/>
      <c r="G990" s="2"/>
      <c r="H990" s="5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7"/>
      <c r="E991" s="2"/>
      <c r="F991" s="2"/>
      <c r="G991" s="2"/>
      <c r="H991" s="5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7"/>
      <c r="E992" s="2"/>
      <c r="F992" s="2"/>
      <c r="G992" s="2"/>
      <c r="H992" s="5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7"/>
      <c r="E993" s="2"/>
      <c r="F993" s="2"/>
      <c r="G993" s="2"/>
      <c r="H993" s="5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7"/>
      <c r="E994" s="2"/>
      <c r="F994" s="2"/>
      <c r="G994" s="2"/>
      <c r="H994" s="5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7"/>
      <c r="E995" s="2"/>
      <c r="F995" s="2"/>
      <c r="G995" s="2"/>
      <c r="H995" s="5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7"/>
      <c r="E996" s="2"/>
      <c r="F996" s="2"/>
      <c r="G996" s="2"/>
      <c r="H996" s="5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7"/>
      <c r="E997" s="2"/>
      <c r="F997" s="2"/>
      <c r="G997" s="2"/>
      <c r="H997" s="5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7"/>
      <c r="E998" s="2"/>
      <c r="F998" s="2"/>
      <c r="G998" s="2"/>
      <c r="H998" s="5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7"/>
      <c r="E999" s="2"/>
      <c r="F999" s="2"/>
      <c r="G999" s="2"/>
      <c r="H999" s="5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7"/>
      <c r="E1000" s="2"/>
      <c r="F1000" s="2"/>
      <c r="G1000" s="2"/>
      <c r="H1000" s="5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6" sqref="B26"/>
    </sheetView>
  </sheetViews>
  <sheetFormatPr defaultColWidth="12.5703125" defaultRowHeight="15" customHeight="1" x14ac:dyDescent="0.2"/>
  <cols>
    <col min="1" max="1" width="18" customWidth="1"/>
    <col min="2" max="2" width="11.28515625" customWidth="1"/>
    <col min="3" max="3" width="9.42578125" customWidth="1"/>
    <col min="4" max="4" width="12.7109375" customWidth="1"/>
    <col min="5" max="5" width="11.28515625" customWidth="1"/>
    <col min="6" max="6" width="13.28515625" customWidth="1"/>
    <col min="7" max="7" width="14.140625" customWidth="1"/>
    <col min="8" max="8" width="8.42578125" customWidth="1"/>
    <col min="9" max="9" width="10.7109375" customWidth="1"/>
    <col min="10" max="10" width="9" customWidth="1"/>
    <col min="11" max="11" width="8.42578125" customWidth="1"/>
    <col min="12" max="26" width="23.28515625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5" t="s">
        <v>9</v>
      </c>
      <c r="J3" s="5" t="s">
        <v>10</v>
      </c>
      <c r="K3" s="4" t="s">
        <v>11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">
      <c r="A4" s="7" t="s">
        <v>12</v>
      </c>
      <c r="B4" s="8">
        <v>632329</v>
      </c>
      <c r="C4" s="8">
        <v>60258</v>
      </c>
      <c r="D4" s="8">
        <v>80733</v>
      </c>
      <c r="E4" s="8">
        <v>39868</v>
      </c>
      <c r="F4" s="8">
        <v>62019</v>
      </c>
      <c r="G4" s="8">
        <v>67014</v>
      </c>
      <c r="H4" s="8">
        <v>61322</v>
      </c>
      <c r="I4" s="8">
        <v>120810</v>
      </c>
      <c r="J4" s="8">
        <v>68752</v>
      </c>
      <c r="K4" s="8">
        <v>71553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7" t="s">
        <v>13</v>
      </c>
      <c r="B5" s="8">
        <v>349353</v>
      </c>
      <c r="C5" s="8">
        <v>41777</v>
      </c>
      <c r="D5" s="8">
        <v>39792</v>
      </c>
      <c r="E5" s="8">
        <v>19848</v>
      </c>
      <c r="F5" s="8">
        <v>23727</v>
      </c>
      <c r="G5" s="8">
        <v>11293</v>
      </c>
      <c r="H5" s="8">
        <v>55853</v>
      </c>
      <c r="I5" s="8">
        <v>84724</v>
      </c>
      <c r="J5" s="8">
        <v>44736</v>
      </c>
      <c r="K5" s="8">
        <v>27603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7" t="s">
        <v>14</v>
      </c>
      <c r="B6" s="8">
        <v>282976</v>
      </c>
      <c r="C6" s="8">
        <v>18481</v>
      </c>
      <c r="D6" s="8">
        <v>40941</v>
      </c>
      <c r="E6" s="8">
        <v>20020</v>
      </c>
      <c r="F6" s="8">
        <v>38292</v>
      </c>
      <c r="G6" s="8">
        <v>55721</v>
      </c>
      <c r="H6" s="8">
        <v>5469</v>
      </c>
      <c r="I6" s="8">
        <v>36086</v>
      </c>
      <c r="J6" s="8">
        <v>24016</v>
      </c>
      <c r="K6" s="8">
        <v>43950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7" t="s">
        <v>15</v>
      </c>
      <c r="B8" s="8">
        <v>407545</v>
      </c>
      <c r="C8" s="8">
        <v>51252</v>
      </c>
      <c r="D8" s="8">
        <v>67622</v>
      </c>
      <c r="E8" s="8">
        <v>28830</v>
      </c>
      <c r="F8" s="8">
        <v>41091</v>
      </c>
      <c r="G8" s="8">
        <v>44565</v>
      </c>
      <c r="H8" s="8">
        <v>45742</v>
      </c>
      <c r="I8" s="8">
        <v>67555</v>
      </c>
      <c r="J8" s="8">
        <v>26712</v>
      </c>
      <c r="K8" s="8">
        <v>34176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7" t="s">
        <v>13</v>
      </c>
      <c r="B9" s="8">
        <v>237516</v>
      </c>
      <c r="C9" s="8">
        <v>36536</v>
      </c>
      <c r="D9" s="8">
        <v>34842</v>
      </c>
      <c r="E9" s="8">
        <v>16004</v>
      </c>
      <c r="F9" s="8">
        <v>17756</v>
      </c>
      <c r="G9" s="8">
        <v>7656</v>
      </c>
      <c r="H9" s="8">
        <v>42699</v>
      </c>
      <c r="I9" s="8">
        <v>50537</v>
      </c>
      <c r="J9" s="8">
        <v>17802</v>
      </c>
      <c r="K9" s="8">
        <v>13684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7" t="s">
        <v>14</v>
      </c>
      <c r="B10" s="8">
        <v>170029</v>
      </c>
      <c r="C10" s="8">
        <v>14716</v>
      </c>
      <c r="D10" s="8">
        <v>32780</v>
      </c>
      <c r="E10" s="8">
        <v>12826</v>
      </c>
      <c r="F10" s="8">
        <v>23335</v>
      </c>
      <c r="G10" s="8">
        <v>36909</v>
      </c>
      <c r="H10" s="8">
        <v>3043</v>
      </c>
      <c r="I10" s="8">
        <v>17018</v>
      </c>
      <c r="J10" s="8">
        <v>8910</v>
      </c>
      <c r="K10" s="8">
        <v>20492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7" t="s">
        <v>16</v>
      </c>
      <c r="B12" s="8">
        <v>224784</v>
      </c>
      <c r="C12" s="8">
        <v>9006</v>
      </c>
      <c r="D12" s="8">
        <v>13111</v>
      </c>
      <c r="E12" s="8">
        <v>11038</v>
      </c>
      <c r="F12" s="8">
        <v>20928</v>
      </c>
      <c r="G12" s="8">
        <v>22449</v>
      </c>
      <c r="H12" s="8">
        <v>15580</v>
      </c>
      <c r="I12" s="8">
        <v>53255</v>
      </c>
      <c r="J12" s="8">
        <v>42040</v>
      </c>
      <c r="K12" s="8">
        <v>37377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7" t="s">
        <v>13</v>
      </c>
      <c r="B13" s="8">
        <v>111837</v>
      </c>
      <c r="C13" s="8">
        <v>5241</v>
      </c>
      <c r="D13" s="8">
        <v>4950</v>
      </c>
      <c r="E13" s="8">
        <v>3844</v>
      </c>
      <c r="F13" s="8">
        <v>5971</v>
      </c>
      <c r="G13" s="8">
        <v>3637</v>
      </c>
      <c r="H13" s="8">
        <v>13154</v>
      </c>
      <c r="I13" s="8">
        <v>34187</v>
      </c>
      <c r="J13" s="8">
        <v>26934</v>
      </c>
      <c r="K13" s="8">
        <v>13919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7" t="s">
        <v>14</v>
      </c>
      <c r="B14" s="8">
        <v>112947</v>
      </c>
      <c r="C14" s="8">
        <v>3765</v>
      </c>
      <c r="D14" s="8">
        <v>8161</v>
      </c>
      <c r="E14" s="8">
        <v>7194</v>
      </c>
      <c r="F14" s="8">
        <v>14957</v>
      </c>
      <c r="G14" s="8">
        <v>18812</v>
      </c>
      <c r="H14" s="8">
        <v>2426</v>
      </c>
      <c r="I14" s="8">
        <v>19068</v>
      </c>
      <c r="J14" s="8">
        <v>15106</v>
      </c>
      <c r="K14" s="8">
        <v>23458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7" t="s">
        <v>17</v>
      </c>
      <c r="B16" s="8">
        <v>187419</v>
      </c>
      <c r="C16" s="8">
        <v>7516</v>
      </c>
      <c r="D16" s="8">
        <v>9914</v>
      </c>
      <c r="E16" s="8">
        <v>9974</v>
      </c>
      <c r="F16" s="8">
        <v>19389</v>
      </c>
      <c r="G16" s="8">
        <v>21107</v>
      </c>
      <c r="H16" s="8">
        <v>12232</v>
      </c>
      <c r="I16" s="8">
        <v>45709</v>
      </c>
      <c r="J16" s="8">
        <v>27459</v>
      </c>
      <c r="K16" s="8">
        <v>34119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7" t="s">
        <v>13</v>
      </c>
      <c r="B17" s="8">
        <v>86332</v>
      </c>
      <c r="C17" s="8">
        <v>4146</v>
      </c>
      <c r="D17" s="8">
        <v>2904</v>
      </c>
      <c r="E17" s="8">
        <v>3148</v>
      </c>
      <c r="F17" s="8">
        <v>5370</v>
      </c>
      <c r="G17" s="8">
        <v>3312</v>
      </c>
      <c r="H17" s="8">
        <v>10077</v>
      </c>
      <c r="I17" s="8">
        <v>28610</v>
      </c>
      <c r="J17" s="8">
        <v>16881</v>
      </c>
      <c r="K17" s="8">
        <v>11884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7" t="s">
        <v>14</v>
      </c>
      <c r="B18" s="8">
        <v>101087</v>
      </c>
      <c r="C18" s="8">
        <v>3370</v>
      </c>
      <c r="D18" s="8">
        <v>7010</v>
      </c>
      <c r="E18" s="8">
        <v>6826</v>
      </c>
      <c r="F18" s="8">
        <v>14019</v>
      </c>
      <c r="G18" s="8">
        <v>17795</v>
      </c>
      <c r="H18" s="8">
        <v>2155</v>
      </c>
      <c r="I18" s="8">
        <v>17099</v>
      </c>
      <c r="J18" s="8">
        <v>10578</v>
      </c>
      <c r="K18" s="8">
        <v>22235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7" t="s">
        <v>18</v>
      </c>
      <c r="B20" s="8">
        <v>29181</v>
      </c>
      <c r="C20" s="9">
        <v>652</v>
      </c>
      <c r="D20" s="9">
        <v>920</v>
      </c>
      <c r="E20" s="9">
        <v>474</v>
      </c>
      <c r="F20" s="9">
        <v>788</v>
      </c>
      <c r="G20" s="9">
        <v>802</v>
      </c>
      <c r="H20" s="8">
        <v>2684</v>
      </c>
      <c r="I20" s="8">
        <v>6316</v>
      </c>
      <c r="J20" s="8">
        <v>13956</v>
      </c>
      <c r="K20" s="8">
        <v>2589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7" t="s">
        <v>13</v>
      </c>
      <c r="B21" s="8">
        <v>20777</v>
      </c>
      <c r="C21" s="9">
        <v>486</v>
      </c>
      <c r="D21" s="9">
        <v>614</v>
      </c>
      <c r="E21" s="9">
        <v>326</v>
      </c>
      <c r="F21" s="9">
        <v>334</v>
      </c>
      <c r="G21" s="9">
        <v>206</v>
      </c>
      <c r="H21" s="8">
        <v>2496</v>
      </c>
      <c r="I21" s="8">
        <v>4856</v>
      </c>
      <c r="J21" s="8">
        <v>9676</v>
      </c>
      <c r="K21" s="8">
        <v>1783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7" t="s">
        <v>14</v>
      </c>
      <c r="B22" s="8">
        <v>8404</v>
      </c>
      <c r="C22" s="9">
        <v>166</v>
      </c>
      <c r="D22" s="9">
        <v>306</v>
      </c>
      <c r="E22" s="9">
        <v>148</v>
      </c>
      <c r="F22" s="9">
        <v>454</v>
      </c>
      <c r="G22" s="9">
        <v>596</v>
      </c>
      <c r="H22" s="9">
        <v>188</v>
      </c>
      <c r="I22" s="8">
        <v>1460</v>
      </c>
      <c r="J22" s="8">
        <v>4280</v>
      </c>
      <c r="K22" s="9">
        <v>806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7"/>
      <c r="B23" s="8"/>
      <c r="C23" s="9"/>
      <c r="D23" s="9"/>
      <c r="E23" s="9"/>
      <c r="F23" s="9"/>
      <c r="G23" s="9"/>
      <c r="H23" s="9"/>
      <c r="I23" s="8"/>
      <c r="J23" s="8"/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7" t="s">
        <v>19</v>
      </c>
      <c r="B24" s="8">
        <v>5563</v>
      </c>
      <c r="C24" s="9">
        <v>576</v>
      </c>
      <c r="D24" s="8">
        <v>1903</v>
      </c>
      <c r="E24" s="9">
        <v>423</v>
      </c>
      <c r="F24" s="9">
        <v>502</v>
      </c>
      <c r="G24" s="9">
        <v>364</v>
      </c>
      <c r="H24" s="9">
        <v>298</v>
      </c>
      <c r="I24" s="9">
        <v>698</v>
      </c>
      <c r="J24" s="9">
        <v>329</v>
      </c>
      <c r="K24" s="9">
        <v>470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7" t="s">
        <v>13</v>
      </c>
      <c r="B25" s="8">
        <v>3091</v>
      </c>
      <c r="C25" s="9">
        <v>419</v>
      </c>
      <c r="D25" s="8">
        <v>1214</v>
      </c>
      <c r="E25" s="9">
        <v>265</v>
      </c>
      <c r="F25" s="9">
        <v>181</v>
      </c>
      <c r="G25" s="9">
        <v>84</v>
      </c>
      <c r="H25" s="9">
        <v>254</v>
      </c>
      <c r="I25" s="9">
        <v>349</v>
      </c>
      <c r="J25" s="9">
        <v>152</v>
      </c>
      <c r="K25" s="9">
        <v>173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7" t="s">
        <v>14</v>
      </c>
      <c r="B26" s="8">
        <v>2472</v>
      </c>
      <c r="C26" s="9">
        <v>157</v>
      </c>
      <c r="D26" s="9">
        <v>689</v>
      </c>
      <c r="E26" s="9">
        <v>158</v>
      </c>
      <c r="F26" s="9">
        <v>321</v>
      </c>
      <c r="G26" s="9">
        <v>280</v>
      </c>
      <c r="H26" s="9">
        <v>44</v>
      </c>
      <c r="I26" s="9">
        <v>349</v>
      </c>
      <c r="J26" s="9">
        <v>177</v>
      </c>
      <c r="K26" s="9">
        <v>297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7" t="s">
        <v>20</v>
      </c>
      <c r="B28" s="8">
        <v>2621</v>
      </c>
      <c r="C28" s="9">
        <v>262</v>
      </c>
      <c r="D28" s="9">
        <v>374</v>
      </c>
      <c r="E28" s="9">
        <v>167</v>
      </c>
      <c r="F28" s="9">
        <v>249</v>
      </c>
      <c r="G28" s="9">
        <v>176</v>
      </c>
      <c r="H28" s="9">
        <v>366</v>
      </c>
      <c r="I28" s="9">
        <v>532</v>
      </c>
      <c r="J28" s="9">
        <v>296</v>
      </c>
      <c r="K28" s="9">
        <v>199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7" t="s">
        <v>13</v>
      </c>
      <c r="B29" s="8">
        <v>1637</v>
      </c>
      <c r="C29" s="9">
        <v>190</v>
      </c>
      <c r="D29" s="9">
        <v>218</v>
      </c>
      <c r="E29" s="9">
        <v>105</v>
      </c>
      <c r="F29" s="9">
        <v>86</v>
      </c>
      <c r="G29" s="9">
        <v>35</v>
      </c>
      <c r="H29" s="9">
        <v>327</v>
      </c>
      <c r="I29" s="9">
        <v>372</v>
      </c>
      <c r="J29" s="9">
        <v>225</v>
      </c>
      <c r="K29" s="9">
        <v>79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7" t="s">
        <v>14</v>
      </c>
      <c r="B30" s="9">
        <v>984</v>
      </c>
      <c r="C30" s="9">
        <v>72</v>
      </c>
      <c r="D30" s="9">
        <v>156</v>
      </c>
      <c r="E30" s="9">
        <v>62</v>
      </c>
      <c r="F30" s="9">
        <v>163</v>
      </c>
      <c r="G30" s="9">
        <v>141</v>
      </c>
      <c r="H30" s="9">
        <v>39</v>
      </c>
      <c r="I30" s="9">
        <v>160</v>
      </c>
      <c r="J30" s="9">
        <v>71</v>
      </c>
      <c r="K30" s="9">
        <v>120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O15" sqref="O15"/>
    </sheetView>
  </sheetViews>
  <sheetFormatPr defaultColWidth="12.5703125" defaultRowHeight="15" customHeight="1" x14ac:dyDescent="0.2"/>
  <cols>
    <col min="1" max="1" width="12" customWidth="1"/>
    <col min="2" max="2" width="12.140625" customWidth="1"/>
    <col min="3" max="3" width="13.140625" customWidth="1"/>
    <col min="4" max="4" width="14.42578125" customWidth="1"/>
    <col min="5" max="5" width="11.42578125" customWidth="1"/>
    <col min="6" max="6" width="10.140625" customWidth="1"/>
    <col min="7" max="26" width="10.28515625" customWidth="1"/>
  </cols>
  <sheetData>
    <row r="1" spans="1:26" ht="12.75" customHeight="1" x14ac:dyDescent="0.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1" t="s">
        <v>22</v>
      </c>
      <c r="B3" s="11" t="s">
        <v>23</v>
      </c>
      <c r="C3" s="1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2">
        <v>33</v>
      </c>
      <c r="B4" s="13">
        <v>1812</v>
      </c>
      <c r="C4" s="14">
        <v>90000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2">
        <v>32</v>
      </c>
      <c r="B5" s="13">
        <v>1914</v>
      </c>
      <c r="C5" s="14">
        <v>104400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2">
        <v>32</v>
      </c>
      <c r="B6" s="13">
        <v>1842</v>
      </c>
      <c r="C6" s="14">
        <v>93300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2">
        <v>33</v>
      </c>
      <c r="B7" s="13">
        <v>1812</v>
      </c>
      <c r="C7" s="14">
        <v>91000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2">
        <v>32</v>
      </c>
      <c r="B8" s="13">
        <v>1836</v>
      </c>
      <c r="C8" s="14">
        <v>101900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2">
        <v>33</v>
      </c>
      <c r="B9" s="13">
        <v>2028</v>
      </c>
      <c r="C9" s="14">
        <v>108500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2">
        <v>32</v>
      </c>
      <c r="B10" s="13">
        <v>1732</v>
      </c>
      <c r="C10" s="14">
        <v>87600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2">
        <v>33</v>
      </c>
      <c r="B11" s="13">
        <v>1850</v>
      </c>
      <c r="C11" s="14">
        <v>96000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2">
        <v>32</v>
      </c>
      <c r="B12" s="13">
        <v>1791</v>
      </c>
      <c r="C12" s="14">
        <v>89200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2">
        <v>33</v>
      </c>
      <c r="B13" s="13">
        <v>1666</v>
      </c>
      <c r="C13" s="14">
        <v>88400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2">
        <v>32</v>
      </c>
      <c r="B14" s="13">
        <v>1852</v>
      </c>
      <c r="C14" s="14">
        <v>100800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2">
        <v>32</v>
      </c>
      <c r="B15" s="13">
        <v>1620</v>
      </c>
      <c r="C15" s="14">
        <v>96700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2">
        <v>32</v>
      </c>
      <c r="B16" s="13">
        <v>1692</v>
      </c>
      <c r="C16" s="14">
        <v>87500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2">
        <v>32</v>
      </c>
      <c r="B17" s="13">
        <v>2372</v>
      </c>
      <c r="C17" s="14">
        <v>114000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2">
        <v>32</v>
      </c>
      <c r="B18" s="13">
        <v>2372</v>
      </c>
      <c r="C18" s="14">
        <v>113200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2">
        <v>33</v>
      </c>
      <c r="B19" s="13">
        <v>1666</v>
      </c>
      <c r="C19" s="14">
        <v>87500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2">
        <v>32</v>
      </c>
      <c r="B20" s="13">
        <v>2123</v>
      </c>
      <c r="C20" s="14">
        <v>116100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2">
        <v>32</v>
      </c>
      <c r="B21" s="13">
        <v>1620</v>
      </c>
      <c r="C21" s="14">
        <v>94700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2">
        <v>32</v>
      </c>
      <c r="B22" s="13">
        <v>1731</v>
      </c>
      <c r="C22" s="14">
        <v>86400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2">
        <v>32</v>
      </c>
      <c r="B23" s="13">
        <v>1666</v>
      </c>
      <c r="C23" s="14">
        <v>87100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2">
        <v>28</v>
      </c>
      <c r="B24" s="13">
        <v>1520</v>
      </c>
      <c r="C24" s="14">
        <v>83400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2">
        <v>27</v>
      </c>
      <c r="B25" s="13">
        <v>1484</v>
      </c>
      <c r="C25" s="14">
        <v>79800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2">
        <v>28</v>
      </c>
      <c r="B26" s="13">
        <v>1588</v>
      </c>
      <c r="C26" s="14">
        <v>81500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2">
        <v>28</v>
      </c>
      <c r="B27" s="13">
        <v>1598</v>
      </c>
      <c r="C27" s="14">
        <v>87100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2">
        <v>28</v>
      </c>
      <c r="B28" s="13">
        <v>1484</v>
      </c>
      <c r="C28" s="14">
        <v>82600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2">
        <v>28</v>
      </c>
      <c r="B29" s="13">
        <v>1484</v>
      </c>
      <c r="C29" s="14">
        <v>78800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2">
        <v>28</v>
      </c>
      <c r="B30" s="13">
        <v>1520</v>
      </c>
      <c r="C30" s="14">
        <v>87600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2">
        <v>27</v>
      </c>
      <c r="B31" s="13">
        <v>1701</v>
      </c>
      <c r="C31" s="14">
        <v>94200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2">
        <v>28</v>
      </c>
      <c r="B32" s="13">
        <v>1484</v>
      </c>
      <c r="C32" s="14">
        <v>82000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2">
        <v>28</v>
      </c>
      <c r="B33" s="13">
        <v>1468</v>
      </c>
      <c r="C33" s="14">
        <v>88100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2">
        <v>28</v>
      </c>
      <c r="B34" s="13">
        <v>1520</v>
      </c>
      <c r="C34" s="14">
        <v>88100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2">
        <v>27</v>
      </c>
      <c r="B35" s="13">
        <v>1520</v>
      </c>
      <c r="C35" s="14">
        <v>88600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2">
        <v>27</v>
      </c>
      <c r="B36" s="13">
        <v>1484</v>
      </c>
      <c r="C36" s="14">
        <v>76600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2">
        <v>28</v>
      </c>
      <c r="B37" s="13">
        <v>1520</v>
      </c>
      <c r="C37" s="14">
        <v>84400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2">
        <v>27</v>
      </c>
      <c r="B38" s="13">
        <v>1668</v>
      </c>
      <c r="C38" s="14">
        <v>90900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2">
        <v>28</v>
      </c>
      <c r="B39" s="13">
        <v>1588</v>
      </c>
      <c r="C39" s="14">
        <v>81000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2">
        <v>28</v>
      </c>
      <c r="B40" s="13">
        <v>1784</v>
      </c>
      <c r="C40" s="14">
        <v>91300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2">
        <v>27</v>
      </c>
      <c r="B41" s="13">
        <v>1484</v>
      </c>
      <c r="C41" s="14">
        <v>81300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2">
        <v>27</v>
      </c>
      <c r="B42" s="13">
        <v>1520</v>
      </c>
      <c r="C42" s="14">
        <v>100700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2">
        <v>28</v>
      </c>
      <c r="B43" s="13">
        <v>1520</v>
      </c>
      <c r="C43" s="14">
        <v>87200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2">
        <v>27</v>
      </c>
      <c r="B44" s="13">
        <v>1684</v>
      </c>
      <c r="C44" s="14">
        <v>96700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2">
        <v>27</v>
      </c>
      <c r="B45" s="13">
        <v>1581</v>
      </c>
      <c r="C45" s="14">
        <v>120700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21" ht="12.75" customHeight="1" x14ac:dyDescent="0.2">
      <c r="A1" s="1" t="s">
        <v>25</v>
      </c>
      <c r="B1" s="2"/>
      <c r="C1" s="2"/>
      <c r="D1" s="2"/>
      <c r="E1" s="2"/>
      <c r="F1" s="2"/>
    </row>
    <row r="2" spans="1:21" ht="12.75" customHeight="1" x14ac:dyDescent="0.2">
      <c r="A2" s="1"/>
      <c r="B2" s="2"/>
      <c r="C2" s="2"/>
      <c r="D2" s="6" t="s">
        <v>26</v>
      </c>
      <c r="E2" s="2"/>
      <c r="F2" s="2"/>
    </row>
    <row r="3" spans="1:21" ht="12.75" customHeight="1" x14ac:dyDescent="0.2">
      <c r="A3" s="15" t="s">
        <v>27</v>
      </c>
      <c r="B3" s="16" t="s">
        <v>28</v>
      </c>
      <c r="C3" s="16" t="s">
        <v>29</v>
      </c>
      <c r="D3" s="16" t="s">
        <v>30</v>
      </c>
      <c r="E3" s="16" t="s">
        <v>31</v>
      </c>
      <c r="F3" s="16" t="s">
        <v>32</v>
      </c>
      <c r="P3" s="15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</row>
    <row r="4" spans="1:21" ht="12.75" customHeight="1" x14ac:dyDescent="0.2">
      <c r="A4" s="1" t="s">
        <v>33</v>
      </c>
      <c r="B4" s="17">
        <v>7792</v>
      </c>
      <c r="C4" s="17">
        <v>5554</v>
      </c>
      <c r="D4" s="17">
        <v>3105</v>
      </c>
      <c r="E4" s="17">
        <v>3168</v>
      </c>
      <c r="F4" s="17">
        <v>10350</v>
      </c>
      <c r="P4" s="1" t="s">
        <v>33</v>
      </c>
      <c r="Q4" s="17">
        <v>7792</v>
      </c>
      <c r="R4" s="17">
        <v>5554</v>
      </c>
      <c r="S4" s="17">
        <v>3105</v>
      </c>
      <c r="T4" s="17">
        <v>3168</v>
      </c>
      <c r="U4" s="17">
        <v>10350</v>
      </c>
    </row>
    <row r="5" spans="1:21" ht="12.75" customHeight="1" x14ac:dyDescent="0.2">
      <c r="A5" s="1" t="s">
        <v>34</v>
      </c>
      <c r="B5" s="17">
        <v>7268</v>
      </c>
      <c r="C5" s="17">
        <v>3024</v>
      </c>
      <c r="D5" s="17">
        <v>3228</v>
      </c>
      <c r="E5" s="17">
        <v>3751</v>
      </c>
      <c r="F5" s="17">
        <v>8965</v>
      </c>
      <c r="P5" s="1" t="s">
        <v>34</v>
      </c>
      <c r="Q5" s="17">
        <v>7268</v>
      </c>
      <c r="R5" s="17">
        <v>3024</v>
      </c>
      <c r="S5" s="17">
        <v>3228</v>
      </c>
      <c r="T5" s="17">
        <v>3751</v>
      </c>
      <c r="U5" s="17">
        <v>8965</v>
      </c>
    </row>
    <row r="6" spans="1:21" ht="12.75" customHeight="1" x14ac:dyDescent="0.2">
      <c r="A6" s="1" t="s">
        <v>35</v>
      </c>
      <c r="B6" s="17">
        <v>7049</v>
      </c>
      <c r="C6" s="17">
        <v>5543</v>
      </c>
      <c r="D6" s="17">
        <v>2147</v>
      </c>
      <c r="E6" s="17">
        <v>3319</v>
      </c>
      <c r="F6" s="17">
        <v>6827</v>
      </c>
      <c r="P6" s="1" t="s">
        <v>35</v>
      </c>
      <c r="Q6" s="17">
        <v>7049</v>
      </c>
      <c r="R6" s="17">
        <v>5543</v>
      </c>
      <c r="S6" s="17">
        <v>2147</v>
      </c>
      <c r="T6" s="17">
        <v>3319</v>
      </c>
      <c r="U6" s="17">
        <v>6827</v>
      </c>
    </row>
    <row r="7" spans="1:21" ht="12.75" customHeight="1" x14ac:dyDescent="0.2">
      <c r="A7" s="1" t="s">
        <v>36</v>
      </c>
      <c r="B7" s="17">
        <v>7560</v>
      </c>
      <c r="C7" s="17">
        <v>5232</v>
      </c>
      <c r="D7" s="17">
        <v>2636</v>
      </c>
      <c r="E7" s="17">
        <v>4057</v>
      </c>
      <c r="F7" s="17">
        <v>8544</v>
      </c>
      <c r="P7" s="1" t="s">
        <v>36</v>
      </c>
      <c r="Q7" s="17">
        <v>7560</v>
      </c>
      <c r="R7" s="17">
        <v>5232</v>
      </c>
      <c r="S7" s="17">
        <v>2636</v>
      </c>
      <c r="T7" s="17">
        <v>4057</v>
      </c>
      <c r="U7" s="17">
        <v>8544</v>
      </c>
    </row>
    <row r="8" spans="1:21" ht="12.75" customHeight="1" x14ac:dyDescent="0.2">
      <c r="A8" s="1" t="s">
        <v>37</v>
      </c>
      <c r="B8" s="17">
        <v>8233</v>
      </c>
      <c r="C8" s="17">
        <v>5450</v>
      </c>
      <c r="D8" s="17">
        <v>2726</v>
      </c>
      <c r="E8" s="17">
        <v>3837</v>
      </c>
      <c r="F8" s="17">
        <v>7535</v>
      </c>
      <c r="P8" s="1" t="s">
        <v>37</v>
      </c>
      <c r="Q8" s="17">
        <v>8233</v>
      </c>
      <c r="R8" s="17">
        <v>5450</v>
      </c>
      <c r="S8" s="17">
        <v>2726</v>
      </c>
      <c r="T8" s="17">
        <v>3837</v>
      </c>
      <c r="U8" s="17">
        <v>7535</v>
      </c>
    </row>
    <row r="9" spans="1:21" ht="12.75" customHeight="1" x14ac:dyDescent="0.2">
      <c r="A9" s="1" t="s">
        <v>38</v>
      </c>
      <c r="B9" s="17">
        <v>8629</v>
      </c>
      <c r="C9" s="17">
        <v>3943</v>
      </c>
      <c r="D9" s="17">
        <v>2705</v>
      </c>
      <c r="E9" s="17">
        <v>4664</v>
      </c>
      <c r="F9" s="17">
        <v>9070</v>
      </c>
      <c r="P9" s="1" t="s">
        <v>38</v>
      </c>
      <c r="Q9" s="17">
        <v>8629</v>
      </c>
      <c r="R9" s="17">
        <v>3943</v>
      </c>
      <c r="S9" s="17">
        <v>2705</v>
      </c>
      <c r="T9" s="17">
        <v>4664</v>
      </c>
      <c r="U9" s="17">
        <v>9070</v>
      </c>
    </row>
    <row r="10" spans="1:21" ht="12.75" customHeight="1" x14ac:dyDescent="0.2">
      <c r="A10" s="1" t="s">
        <v>39</v>
      </c>
      <c r="B10" s="17">
        <v>8702</v>
      </c>
      <c r="C10" s="17">
        <v>5991</v>
      </c>
      <c r="D10" s="17">
        <v>2891</v>
      </c>
      <c r="E10" s="17">
        <v>5418</v>
      </c>
      <c r="F10" s="17">
        <v>8389</v>
      </c>
      <c r="P10" s="1" t="s">
        <v>39</v>
      </c>
      <c r="Q10" s="17">
        <v>8702</v>
      </c>
      <c r="R10" s="17">
        <v>5991</v>
      </c>
      <c r="S10" s="17">
        <v>2891</v>
      </c>
      <c r="T10" s="17">
        <v>5418</v>
      </c>
      <c r="U10" s="17">
        <v>8389</v>
      </c>
    </row>
    <row r="11" spans="1:21" ht="12.75" customHeight="1" x14ac:dyDescent="0.2">
      <c r="A11" s="1" t="s">
        <v>40</v>
      </c>
      <c r="B11" s="17">
        <v>9215</v>
      </c>
      <c r="C11" s="17">
        <v>3920</v>
      </c>
      <c r="D11" s="17">
        <v>2782</v>
      </c>
      <c r="E11" s="17">
        <v>4085</v>
      </c>
      <c r="F11" s="17">
        <v>7367</v>
      </c>
      <c r="P11" s="1" t="s">
        <v>40</v>
      </c>
      <c r="Q11" s="17">
        <v>9215</v>
      </c>
      <c r="R11" s="17">
        <v>3920</v>
      </c>
      <c r="S11" s="17">
        <v>2782</v>
      </c>
      <c r="T11" s="17">
        <v>4085</v>
      </c>
      <c r="U11" s="17">
        <v>7367</v>
      </c>
    </row>
    <row r="12" spans="1:21" ht="12.75" customHeight="1" x14ac:dyDescent="0.2">
      <c r="A12" s="1" t="s">
        <v>41</v>
      </c>
      <c r="B12" s="17">
        <v>8986</v>
      </c>
      <c r="C12" s="17">
        <v>4753</v>
      </c>
      <c r="D12" s="17">
        <v>2524</v>
      </c>
      <c r="E12" s="17">
        <v>5575</v>
      </c>
      <c r="F12" s="17">
        <v>5377</v>
      </c>
      <c r="P12" s="1" t="s">
        <v>41</v>
      </c>
      <c r="Q12" s="17">
        <v>8986</v>
      </c>
      <c r="R12" s="17">
        <v>4753</v>
      </c>
      <c r="S12" s="17">
        <v>2524</v>
      </c>
      <c r="T12" s="17">
        <v>5575</v>
      </c>
      <c r="U12" s="17">
        <v>5377</v>
      </c>
    </row>
    <row r="13" spans="1:21" ht="12.75" customHeight="1" x14ac:dyDescent="0.2">
      <c r="A13" s="1" t="s">
        <v>42</v>
      </c>
      <c r="B13" s="17">
        <v>8654</v>
      </c>
      <c r="C13" s="17">
        <v>4746</v>
      </c>
      <c r="D13" s="17">
        <v>3258</v>
      </c>
      <c r="E13" s="17">
        <v>5333</v>
      </c>
      <c r="F13" s="17">
        <v>7645</v>
      </c>
      <c r="P13" s="1" t="s">
        <v>42</v>
      </c>
      <c r="Q13" s="17">
        <v>8654</v>
      </c>
      <c r="R13" s="17">
        <v>4746</v>
      </c>
      <c r="S13" s="17">
        <v>3258</v>
      </c>
      <c r="T13" s="17">
        <v>5333</v>
      </c>
      <c r="U13" s="17">
        <v>7645</v>
      </c>
    </row>
    <row r="14" spans="1:21" ht="12.75" customHeight="1" x14ac:dyDescent="0.2">
      <c r="A14" s="1" t="s">
        <v>43</v>
      </c>
      <c r="B14" s="17">
        <v>8315</v>
      </c>
      <c r="C14" s="17">
        <v>3566</v>
      </c>
      <c r="D14" s="17">
        <v>2144</v>
      </c>
      <c r="E14" s="17">
        <v>4924</v>
      </c>
      <c r="F14" s="17">
        <v>8173</v>
      </c>
      <c r="P14" s="1" t="s">
        <v>43</v>
      </c>
      <c r="Q14" s="17">
        <v>8315</v>
      </c>
      <c r="R14" s="17">
        <v>3566</v>
      </c>
      <c r="S14" s="17">
        <v>2144</v>
      </c>
      <c r="T14" s="17">
        <v>4924</v>
      </c>
      <c r="U14" s="17">
        <v>8173</v>
      </c>
    </row>
    <row r="15" spans="1:21" ht="12.75" customHeight="1" x14ac:dyDescent="0.2">
      <c r="A15" s="1" t="s">
        <v>44</v>
      </c>
      <c r="B15" s="17">
        <v>7978</v>
      </c>
      <c r="C15" s="17">
        <v>5670</v>
      </c>
      <c r="D15" s="17">
        <v>3071</v>
      </c>
      <c r="E15" s="17">
        <v>6563</v>
      </c>
      <c r="F15" s="17">
        <v>6088</v>
      </c>
      <c r="P15" s="1" t="s">
        <v>44</v>
      </c>
      <c r="Q15" s="17">
        <v>7978</v>
      </c>
      <c r="R15" s="17">
        <v>5670</v>
      </c>
      <c r="S15" s="17">
        <v>3071</v>
      </c>
      <c r="T15" s="17">
        <v>6563</v>
      </c>
      <c r="U15" s="17">
        <v>6088</v>
      </c>
    </row>
    <row r="16" spans="1:21" ht="12.75" customHeight="1" x14ac:dyDescent="0.2"/>
    <row r="17" spans="1:6" ht="12.75" customHeight="1" x14ac:dyDescent="0.2">
      <c r="A17" s="15" t="s">
        <v>27</v>
      </c>
      <c r="B17" s="16" t="s">
        <v>28</v>
      </c>
      <c r="C17" s="16" t="s">
        <v>29</v>
      </c>
      <c r="D17" s="16" t="s">
        <v>30</v>
      </c>
      <c r="E17" s="16" t="s">
        <v>31</v>
      </c>
      <c r="F17" s="16" t="s">
        <v>32</v>
      </c>
    </row>
    <row r="18" spans="1:6" ht="12.75" customHeight="1" x14ac:dyDescent="0.2">
      <c r="A18" s="1" t="s">
        <v>33</v>
      </c>
      <c r="B18" s="17">
        <v>7792</v>
      </c>
      <c r="C18" s="17">
        <v>5554</v>
      </c>
      <c r="D18" s="17">
        <v>3105</v>
      </c>
      <c r="E18" s="17">
        <v>3168</v>
      </c>
      <c r="F18" s="17">
        <v>10350</v>
      </c>
    </row>
    <row r="19" spans="1:6" ht="12.75" customHeight="1" x14ac:dyDescent="0.2">
      <c r="A19" s="1" t="s">
        <v>34</v>
      </c>
      <c r="B19" s="17">
        <v>7268</v>
      </c>
      <c r="C19" s="17">
        <v>3024</v>
      </c>
      <c r="D19" s="17">
        <v>3228</v>
      </c>
      <c r="E19" s="17">
        <v>3751</v>
      </c>
      <c r="F19" s="17">
        <v>8965</v>
      </c>
    </row>
    <row r="20" spans="1:6" ht="12.75" customHeight="1" x14ac:dyDescent="0.2">
      <c r="A20" s="1" t="s">
        <v>35</v>
      </c>
      <c r="B20" s="17">
        <v>7049</v>
      </c>
      <c r="C20" s="17">
        <v>5543</v>
      </c>
      <c r="D20" s="17">
        <v>2147</v>
      </c>
      <c r="E20" s="17">
        <v>3319</v>
      </c>
      <c r="F20" s="17">
        <v>6827</v>
      </c>
    </row>
    <row r="21" spans="1:6" ht="12.75" customHeight="1" x14ac:dyDescent="0.2">
      <c r="A21" s="1" t="s">
        <v>36</v>
      </c>
      <c r="B21" s="17">
        <v>7560</v>
      </c>
      <c r="C21" s="17">
        <v>5232</v>
      </c>
      <c r="D21" s="17">
        <v>2636</v>
      </c>
      <c r="E21" s="17">
        <v>4057</v>
      </c>
      <c r="F21" s="17">
        <v>8544</v>
      </c>
    </row>
    <row r="22" spans="1:6" ht="12.75" customHeight="1" x14ac:dyDescent="0.2">
      <c r="A22" s="1" t="s">
        <v>37</v>
      </c>
      <c r="B22" s="17">
        <v>8233</v>
      </c>
      <c r="C22" s="17">
        <v>5450</v>
      </c>
      <c r="D22" s="17">
        <v>2726</v>
      </c>
      <c r="E22" s="17">
        <v>3837</v>
      </c>
      <c r="F22" s="17">
        <v>7535</v>
      </c>
    </row>
    <row r="23" spans="1:6" ht="12.75" customHeight="1" x14ac:dyDescent="0.2">
      <c r="A23" s="1" t="s">
        <v>38</v>
      </c>
      <c r="B23" s="17">
        <v>8629</v>
      </c>
      <c r="C23" s="17">
        <v>3943</v>
      </c>
      <c r="D23" s="17">
        <v>2705</v>
      </c>
      <c r="E23" s="17">
        <v>4664</v>
      </c>
      <c r="F23" s="17">
        <v>9070</v>
      </c>
    </row>
    <row r="24" spans="1:6" ht="12.75" customHeight="1" x14ac:dyDescent="0.2">
      <c r="A24" s="1" t="s">
        <v>39</v>
      </c>
      <c r="B24" s="17">
        <v>8702</v>
      </c>
      <c r="C24" s="17">
        <v>5991</v>
      </c>
      <c r="D24" s="17">
        <v>2891</v>
      </c>
      <c r="E24" s="17">
        <v>5418</v>
      </c>
      <c r="F24" s="17">
        <v>8389</v>
      </c>
    </row>
    <row r="25" spans="1:6" ht="12.75" customHeight="1" x14ac:dyDescent="0.2">
      <c r="A25" s="1" t="s">
        <v>40</v>
      </c>
      <c r="B25" s="17">
        <v>9215</v>
      </c>
      <c r="C25" s="17">
        <v>3920</v>
      </c>
      <c r="D25" s="17">
        <v>2782</v>
      </c>
      <c r="E25" s="17">
        <v>4085</v>
      </c>
      <c r="F25" s="17">
        <v>7367</v>
      </c>
    </row>
    <row r="26" spans="1:6" ht="12.75" customHeight="1" x14ac:dyDescent="0.2">
      <c r="A26" s="1" t="s">
        <v>41</v>
      </c>
      <c r="B26" s="17">
        <v>8986</v>
      </c>
      <c r="C26" s="17">
        <v>4753</v>
      </c>
      <c r="D26" s="17">
        <v>2524</v>
      </c>
      <c r="E26" s="17">
        <v>5575</v>
      </c>
      <c r="F26" s="17">
        <v>5377</v>
      </c>
    </row>
    <row r="27" spans="1:6" ht="12.75" customHeight="1" x14ac:dyDescent="0.2">
      <c r="A27" s="1" t="s">
        <v>42</v>
      </c>
      <c r="B27" s="17">
        <v>8654</v>
      </c>
      <c r="C27" s="17">
        <v>4746</v>
      </c>
      <c r="D27" s="17">
        <v>3258</v>
      </c>
      <c r="E27" s="17">
        <v>5333</v>
      </c>
      <c r="F27" s="17">
        <v>7645</v>
      </c>
    </row>
    <row r="28" spans="1:6" ht="12.75" customHeight="1" x14ac:dyDescent="0.2">
      <c r="A28" s="1" t="s">
        <v>43</v>
      </c>
      <c r="B28" s="17">
        <v>8315</v>
      </c>
      <c r="C28" s="17">
        <v>3566</v>
      </c>
      <c r="D28" s="17">
        <v>2144</v>
      </c>
      <c r="E28" s="17">
        <v>4924</v>
      </c>
      <c r="F28" s="17">
        <v>8173</v>
      </c>
    </row>
    <row r="29" spans="1:6" ht="12.75" customHeight="1" x14ac:dyDescent="0.2">
      <c r="A29" s="1" t="s">
        <v>44</v>
      </c>
      <c r="B29" s="17">
        <v>7978</v>
      </c>
      <c r="C29" s="17">
        <v>5670</v>
      </c>
      <c r="D29" s="17">
        <v>3071</v>
      </c>
      <c r="E29" s="17">
        <v>6563</v>
      </c>
      <c r="F29" s="17">
        <v>6088</v>
      </c>
    </row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B18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"/>
  <cols>
    <col min="1" max="1" width="30.28515625" customWidth="1"/>
    <col min="2" max="2" width="13.85546875" customWidth="1"/>
    <col min="3" max="3" width="8.7109375" customWidth="1"/>
    <col min="4" max="4" width="18.42578125" customWidth="1"/>
    <col min="5" max="5" width="21.7109375" customWidth="1"/>
    <col min="6" max="6" width="8.7109375" customWidth="1"/>
    <col min="7" max="7" width="14.28515625" customWidth="1"/>
    <col min="8" max="8" width="19.140625" customWidth="1"/>
    <col min="9" max="9" width="11.140625" customWidth="1"/>
    <col min="10" max="10" width="12" customWidth="1"/>
    <col min="11" max="26" width="8.85546875" customWidth="1"/>
  </cols>
  <sheetData>
    <row r="1" spans="1:10" ht="12" customHeight="1" x14ac:dyDescent="0.2">
      <c r="A1" s="1" t="s">
        <v>45</v>
      </c>
    </row>
    <row r="2" spans="1:10" ht="12.75" customHeight="1" x14ac:dyDescent="0.2"/>
    <row r="3" spans="1:10" ht="12.75" customHeight="1" x14ac:dyDescent="0.2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J3" s="18" t="s">
        <v>55</v>
      </c>
    </row>
    <row r="4" spans="1:10" ht="12.75" customHeight="1" x14ac:dyDescent="0.2">
      <c r="A4" s="19" t="s">
        <v>56</v>
      </c>
      <c r="B4" s="19" t="s">
        <v>57</v>
      </c>
      <c r="C4" s="20">
        <v>5417</v>
      </c>
      <c r="D4" s="19" t="s">
        <v>58</v>
      </c>
      <c r="E4" s="21">
        <v>255</v>
      </c>
      <c r="F4" s="22">
        <v>500</v>
      </c>
      <c r="G4" s="21">
        <f t="shared" ref="G4:G97" si="0">E4*F4</f>
        <v>127500</v>
      </c>
      <c r="H4" s="23">
        <v>30</v>
      </c>
      <c r="I4" s="24">
        <v>40836</v>
      </c>
      <c r="J4" s="24">
        <v>40843</v>
      </c>
    </row>
    <row r="5" spans="1:10" ht="12.75" customHeight="1" x14ac:dyDescent="0.2">
      <c r="A5" s="19" t="s">
        <v>56</v>
      </c>
      <c r="B5" s="19" t="s">
        <v>59</v>
      </c>
      <c r="C5" s="20">
        <v>5417</v>
      </c>
      <c r="D5" s="19" t="s">
        <v>58</v>
      </c>
      <c r="E5" s="21">
        <v>255</v>
      </c>
      <c r="F5" s="22">
        <v>406</v>
      </c>
      <c r="G5" s="21">
        <f t="shared" si="0"/>
        <v>103530</v>
      </c>
      <c r="H5" s="23">
        <v>30</v>
      </c>
      <c r="I5" s="24">
        <v>40787</v>
      </c>
      <c r="J5" s="24">
        <v>40796</v>
      </c>
    </row>
    <row r="6" spans="1:10" ht="12.75" customHeight="1" x14ac:dyDescent="0.2">
      <c r="A6" s="19" t="s">
        <v>56</v>
      </c>
      <c r="B6" s="19" t="s">
        <v>60</v>
      </c>
      <c r="C6" s="23">
        <v>1243</v>
      </c>
      <c r="D6" s="25" t="s">
        <v>61</v>
      </c>
      <c r="E6" s="21">
        <v>4.25</v>
      </c>
      <c r="F6" s="22">
        <v>10500</v>
      </c>
      <c r="G6" s="26">
        <f t="shared" si="0"/>
        <v>44625</v>
      </c>
      <c r="H6" s="23">
        <v>30</v>
      </c>
      <c r="I6" s="24">
        <v>40826</v>
      </c>
      <c r="J6" s="24">
        <v>40833</v>
      </c>
    </row>
    <row r="7" spans="1:10" ht="12.75" customHeight="1" x14ac:dyDescent="0.2">
      <c r="A7" s="19" t="s">
        <v>56</v>
      </c>
      <c r="B7" s="19" t="s">
        <v>62</v>
      </c>
      <c r="C7" s="23">
        <v>1243</v>
      </c>
      <c r="D7" s="25" t="s">
        <v>61</v>
      </c>
      <c r="E7" s="21">
        <v>4.25</v>
      </c>
      <c r="F7" s="22">
        <v>10000</v>
      </c>
      <c r="G7" s="26">
        <f t="shared" si="0"/>
        <v>42500</v>
      </c>
      <c r="H7" s="23">
        <v>30</v>
      </c>
      <c r="I7" s="24">
        <v>40763</v>
      </c>
      <c r="J7" s="24">
        <v>40769</v>
      </c>
    </row>
    <row r="8" spans="1:10" ht="12.75" customHeight="1" x14ac:dyDescent="0.2">
      <c r="A8" s="19" t="s">
        <v>56</v>
      </c>
      <c r="B8" s="19" t="s">
        <v>63</v>
      </c>
      <c r="C8" s="23">
        <v>1243</v>
      </c>
      <c r="D8" s="25" t="s">
        <v>61</v>
      </c>
      <c r="E8" s="21">
        <v>4.25</v>
      </c>
      <c r="F8" s="22">
        <v>9000</v>
      </c>
      <c r="G8" s="26">
        <f t="shared" si="0"/>
        <v>38250</v>
      </c>
      <c r="H8" s="23">
        <v>30</v>
      </c>
      <c r="I8" s="24">
        <v>40791</v>
      </c>
      <c r="J8" s="24">
        <v>40798</v>
      </c>
    </row>
    <row r="9" spans="1:10" ht="12.75" customHeight="1" x14ac:dyDescent="0.2">
      <c r="A9" s="19" t="s">
        <v>56</v>
      </c>
      <c r="B9" s="19" t="s">
        <v>64</v>
      </c>
      <c r="C9" s="20">
        <v>5634</v>
      </c>
      <c r="D9" s="19" t="s">
        <v>65</v>
      </c>
      <c r="E9" s="21">
        <v>185</v>
      </c>
      <c r="F9" s="22">
        <v>150</v>
      </c>
      <c r="G9" s="21">
        <f t="shared" si="0"/>
        <v>27750</v>
      </c>
      <c r="H9" s="23">
        <v>30</v>
      </c>
      <c r="I9" s="24">
        <v>40841</v>
      </c>
      <c r="J9" s="24">
        <v>40850</v>
      </c>
    </row>
    <row r="10" spans="1:10" ht="12.75" customHeight="1" x14ac:dyDescent="0.2">
      <c r="A10" s="19" t="s">
        <v>56</v>
      </c>
      <c r="B10" s="19" t="s">
        <v>66</v>
      </c>
      <c r="C10" s="20">
        <v>5634</v>
      </c>
      <c r="D10" s="19" t="s">
        <v>65</v>
      </c>
      <c r="E10" s="21">
        <v>185</v>
      </c>
      <c r="F10" s="22">
        <v>140</v>
      </c>
      <c r="G10" s="21">
        <f t="shared" si="0"/>
        <v>25900</v>
      </c>
      <c r="H10" s="23">
        <v>30</v>
      </c>
      <c r="I10" s="24">
        <v>40845</v>
      </c>
      <c r="J10" s="24">
        <v>40851</v>
      </c>
    </row>
    <row r="11" spans="1:10" ht="12.75" customHeight="1" x14ac:dyDescent="0.2">
      <c r="A11" s="19" t="s">
        <v>56</v>
      </c>
      <c r="B11" s="19" t="s">
        <v>67</v>
      </c>
      <c r="C11" s="23">
        <v>4224</v>
      </c>
      <c r="D11" s="25" t="s">
        <v>68</v>
      </c>
      <c r="E11" s="21">
        <v>3.95</v>
      </c>
      <c r="F11" s="22">
        <v>4500</v>
      </c>
      <c r="G11" s="21">
        <f t="shared" si="0"/>
        <v>17775</v>
      </c>
      <c r="H11" s="23">
        <v>30</v>
      </c>
      <c r="I11" s="24">
        <v>40831</v>
      </c>
      <c r="J11" s="24">
        <v>40836</v>
      </c>
    </row>
    <row r="12" spans="1:10" ht="12.75" customHeight="1" x14ac:dyDescent="0.2">
      <c r="A12" s="27" t="s">
        <v>69</v>
      </c>
      <c r="B12" s="19" t="s">
        <v>70</v>
      </c>
      <c r="C12" s="20">
        <v>5454</v>
      </c>
      <c r="D12" s="19" t="s">
        <v>58</v>
      </c>
      <c r="E12" s="21">
        <v>220</v>
      </c>
      <c r="F12" s="22">
        <v>550</v>
      </c>
      <c r="G12" s="21">
        <f t="shared" si="0"/>
        <v>121000</v>
      </c>
      <c r="H12" s="20">
        <v>45</v>
      </c>
      <c r="I12" s="24">
        <v>40825</v>
      </c>
      <c r="J12" s="24">
        <v>40830</v>
      </c>
    </row>
    <row r="13" spans="1:10" ht="12.75" customHeight="1" x14ac:dyDescent="0.2">
      <c r="A13" s="27" t="s">
        <v>69</v>
      </c>
      <c r="B13" s="19" t="s">
        <v>71</v>
      </c>
      <c r="C13" s="20">
        <v>5454</v>
      </c>
      <c r="D13" s="19" t="s">
        <v>58</v>
      </c>
      <c r="E13" s="21">
        <v>220</v>
      </c>
      <c r="F13" s="22">
        <v>500</v>
      </c>
      <c r="G13" s="21">
        <f t="shared" si="0"/>
        <v>110000</v>
      </c>
      <c r="H13" s="20">
        <v>45</v>
      </c>
      <c r="I13" s="24">
        <v>40831</v>
      </c>
      <c r="J13" s="24">
        <v>40836</v>
      </c>
    </row>
    <row r="14" spans="1:10" ht="12.75" customHeight="1" x14ac:dyDescent="0.2">
      <c r="A14" s="27" t="s">
        <v>69</v>
      </c>
      <c r="B14" s="19" t="s">
        <v>72</v>
      </c>
      <c r="C14" s="23">
        <v>1369</v>
      </c>
      <c r="D14" s="25" t="s">
        <v>61</v>
      </c>
      <c r="E14" s="21">
        <v>4.2</v>
      </c>
      <c r="F14" s="22">
        <v>15000</v>
      </c>
      <c r="G14" s="26">
        <f t="shared" si="0"/>
        <v>63000</v>
      </c>
      <c r="H14" s="20">
        <v>45</v>
      </c>
      <c r="I14" s="24">
        <v>40811</v>
      </c>
      <c r="J14" s="24">
        <v>40816</v>
      </c>
    </row>
    <row r="15" spans="1:10" ht="12.75" customHeight="1" x14ac:dyDescent="0.2">
      <c r="A15" s="27" t="s">
        <v>69</v>
      </c>
      <c r="B15" s="19" t="s">
        <v>73</v>
      </c>
      <c r="C15" s="23">
        <v>1369</v>
      </c>
      <c r="D15" s="25" t="s">
        <v>61</v>
      </c>
      <c r="E15" s="21">
        <v>4.2</v>
      </c>
      <c r="F15" s="22">
        <v>14000</v>
      </c>
      <c r="G15" s="28">
        <f t="shared" si="0"/>
        <v>58800</v>
      </c>
      <c r="H15" s="20">
        <v>45</v>
      </c>
      <c r="I15" s="24">
        <v>40813</v>
      </c>
      <c r="J15" s="24">
        <v>40819</v>
      </c>
    </row>
    <row r="16" spans="1:10" ht="12.75" customHeight="1" x14ac:dyDescent="0.2">
      <c r="A16" s="27" t="s">
        <v>69</v>
      </c>
      <c r="B16" s="19" t="s">
        <v>74</v>
      </c>
      <c r="C16" s="23">
        <v>1369</v>
      </c>
      <c r="D16" s="25" t="s">
        <v>61</v>
      </c>
      <c r="E16" s="21">
        <v>4.2</v>
      </c>
      <c r="F16" s="22">
        <v>10000</v>
      </c>
      <c r="G16" s="26">
        <f t="shared" si="0"/>
        <v>42000</v>
      </c>
      <c r="H16" s="20">
        <v>45</v>
      </c>
      <c r="I16" s="24">
        <v>40815</v>
      </c>
      <c r="J16" s="24">
        <v>40820</v>
      </c>
    </row>
    <row r="17" spans="1:10" ht="12.75" customHeight="1" x14ac:dyDescent="0.2">
      <c r="A17" s="27" t="s">
        <v>69</v>
      </c>
      <c r="B17" s="19" t="s">
        <v>75</v>
      </c>
      <c r="C17" s="20">
        <v>5275</v>
      </c>
      <c r="D17" s="19" t="s">
        <v>76</v>
      </c>
      <c r="E17" s="21">
        <v>1</v>
      </c>
      <c r="F17" s="22">
        <v>25000</v>
      </c>
      <c r="G17" s="21">
        <f t="shared" si="0"/>
        <v>25000</v>
      </c>
      <c r="H17" s="20">
        <v>45</v>
      </c>
      <c r="I17" s="24">
        <v>40841</v>
      </c>
      <c r="J17" s="24">
        <v>40846</v>
      </c>
    </row>
    <row r="18" spans="1:10" ht="12.75" customHeight="1" x14ac:dyDescent="0.2">
      <c r="A18" s="27" t="s">
        <v>69</v>
      </c>
      <c r="B18" s="19" t="s">
        <v>77</v>
      </c>
      <c r="C18" s="23">
        <v>4569</v>
      </c>
      <c r="D18" s="25" t="s">
        <v>68</v>
      </c>
      <c r="E18" s="21">
        <v>3.5</v>
      </c>
      <c r="F18" s="22">
        <v>3900</v>
      </c>
      <c r="G18" s="21">
        <f t="shared" si="0"/>
        <v>13650</v>
      </c>
      <c r="H18" s="20">
        <v>45</v>
      </c>
      <c r="I18" s="24">
        <v>40821</v>
      </c>
      <c r="J18" s="24">
        <v>40826</v>
      </c>
    </row>
    <row r="19" spans="1:10" ht="12.75" customHeight="1" x14ac:dyDescent="0.2">
      <c r="A19" s="27" t="s">
        <v>69</v>
      </c>
      <c r="B19" s="19" t="s">
        <v>78</v>
      </c>
      <c r="C19" s="20">
        <v>7258</v>
      </c>
      <c r="D19" s="19" t="s">
        <v>79</v>
      </c>
      <c r="E19" s="21">
        <v>90</v>
      </c>
      <c r="F19" s="22">
        <v>120</v>
      </c>
      <c r="G19" s="21">
        <f t="shared" si="0"/>
        <v>10800</v>
      </c>
      <c r="H19" s="20">
        <v>45</v>
      </c>
      <c r="I19" s="24">
        <v>40791</v>
      </c>
      <c r="J19" s="24">
        <v>40795</v>
      </c>
    </row>
    <row r="20" spans="1:10" ht="12.75" customHeight="1" x14ac:dyDescent="0.2">
      <c r="A20" s="27" t="s">
        <v>69</v>
      </c>
      <c r="B20" s="19" t="s">
        <v>80</v>
      </c>
      <c r="C20" s="20">
        <v>7258</v>
      </c>
      <c r="D20" s="19" t="s">
        <v>79</v>
      </c>
      <c r="E20" s="21">
        <v>90</v>
      </c>
      <c r="F20" s="22">
        <v>100</v>
      </c>
      <c r="G20" s="21">
        <f t="shared" si="0"/>
        <v>9000</v>
      </c>
      <c r="H20" s="20">
        <v>45</v>
      </c>
      <c r="I20" s="24">
        <v>40780</v>
      </c>
      <c r="J20" s="24">
        <v>40783</v>
      </c>
    </row>
    <row r="21" spans="1:10" ht="12.75" customHeight="1" x14ac:dyDescent="0.2">
      <c r="A21" s="25" t="s">
        <v>69</v>
      </c>
      <c r="B21" s="19" t="s">
        <v>81</v>
      </c>
      <c r="C21" s="23">
        <v>9399</v>
      </c>
      <c r="D21" s="25" t="s">
        <v>82</v>
      </c>
      <c r="E21" s="26">
        <v>3.65</v>
      </c>
      <c r="F21" s="29">
        <v>1985</v>
      </c>
      <c r="G21" s="26">
        <f t="shared" si="0"/>
        <v>7245.25</v>
      </c>
      <c r="H21" s="20">
        <v>45</v>
      </c>
      <c r="I21" s="30">
        <v>40821</v>
      </c>
      <c r="J21" s="30">
        <v>40827</v>
      </c>
    </row>
    <row r="22" spans="1:10" ht="12.75" customHeight="1" x14ac:dyDescent="0.2">
      <c r="A22" s="25" t="s">
        <v>69</v>
      </c>
      <c r="B22" s="19" t="s">
        <v>83</v>
      </c>
      <c r="C22" s="23">
        <v>9399</v>
      </c>
      <c r="D22" s="25" t="s">
        <v>82</v>
      </c>
      <c r="E22" s="26">
        <v>3.65</v>
      </c>
      <c r="F22" s="29">
        <v>1470</v>
      </c>
      <c r="G22" s="26">
        <f t="shared" si="0"/>
        <v>5365.5</v>
      </c>
      <c r="H22" s="20">
        <v>45</v>
      </c>
      <c r="I22" s="30">
        <v>40823</v>
      </c>
      <c r="J22" s="30">
        <v>40828</v>
      </c>
    </row>
    <row r="23" spans="1:10" ht="12.75" customHeight="1" x14ac:dyDescent="0.2">
      <c r="A23" s="25" t="s">
        <v>69</v>
      </c>
      <c r="B23" s="19" t="s">
        <v>84</v>
      </c>
      <c r="C23" s="23">
        <v>9399</v>
      </c>
      <c r="D23" s="25" t="s">
        <v>82</v>
      </c>
      <c r="E23" s="26">
        <v>3.65</v>
      </c>
      <c r="F23" s="29">
        <v>1450</v>
      </c>
      <c r="G23" s="26">
        <f t="shared" si="0"/>
        <v>5292.5</v>
      </c>
      <c r="H23" s="20">
        <v>45</v>
      </c>
      <c r="I23" s="30">
        <v>40819</v>
      </c>
      <c r="J23" s="30">
        <v>40824</v>
      </c>
    </row>
    <row r="24" spans="1:10" ht="12.75" customHeight="1" x14ac:dyDescent="0.2">
      <c r="A24" s="25" t="s">
        <v>69</v>
      </c>
      <c r="B24" s="19" t="s">
        <v>85</v>
      </c>
      <c r="C24" s="23">
        <v>9399</v>
      </c>
      <c r="D24" s="25" t="s">
        <v>82</v>
      </c>
      <c r="E24" s="26">
        <v>3.65</v>
      </c>
      <c r="F24" s="29">
        <v>1250</v>
      </c>
      <c r="G24" s="26">
        <f t="shared" si="0"/>
        <v>4562.5</v>
      </c>
      <c r="H24" s="20">
        <v>45</v>
      </c>
      <c r="I24" s="30">
        <v>40817</v>
      </c>
      <c r="J24" s="30">
        <v>40822</v>
      </c>
    </row>
    <row r="25" spans="1:10" ht="12.75" customHeight="1" x14ac:dyDescent="0.2">
      <c r="A25" s="19" t="s">
        <v>86</v>
      </c>
      <c r="B25" s="19" t="s">
        <v>87</v>
      </c>
      <c r="C25" s="20">
        <v>5689</v>
      </c>
      <c r="D25" s="19" t="s">
        <v>65</v>
      </c>
      <c r="E25" s="21">
        <v>175</v>
      </c>
      <c r="F25" s="22">
        <v>175</v>
      </c>
      <c r="G25" s="21">
        <f t="shared" si="0"/>
        <v>30625</v>
      </c>
      <c r="H25" s="23">
        <v>30</v>
      </c>
      <c r="I25" s="24">
        <v>40852</v>
      </c>
      <c r="J25" s="24">
        <v>40862</v>
      </c>
    </row>
    <row r="26" spans="1:10" ht="12.75" customHeight="1" x14ac:dyDescent="0.2">
      <c r="A26" s="19" t="s">
        <v>86</v>
      </c>
      <c r="B26" s="19" t="s">
        <v>88</v>
      </c>
      <c r="C26" s="20">
        <v>5689</v>
      </c>
      <c r="D26" s="19" t="s">
        <v>65</v>
      </c>
      <c r="E26" s="21">
        <v>175</v>
      </c>
      <c r="F26" s="22">
        <v>155</v>
      </c>
      <c r="G26" s="21">
        <f t="shared" si="0"/>
        <v>27125</v>
      </c>
      <c r="H26" s="23">
        <v>30</v>
      </c>
      <c r="I26" s="24">
        <v>40841</v>
      </c>
      <c r="J26" s="24">
        <v>40850</v>
      </c>
    </row>
    <row r="27" spans="1:10" ht="12.75" customHeight="1" x14ac:dyDescent="0.2">
      <c r="A27" s="19" t="s">
        <v>86</v>
      </c>
      <c r="B27" s="19" t="s">
        <v>89</v>
      </c>
      <c r="C27" s="20">
        <v>5689</v>
      </c>
      <c r="D27" s="19" t="s">
        <v>65</v>
      </c>
      <c r="E27" s="21">
        <v>175</v>
      </c>
      <c r="F27" s="22">
        <v>150</v>
      </c>
      <c r="G27" s="21">
        <f t="shared" si="0"/>
        <v>26250</v>
      </c>
      <c r="H27" s="23">
        <v>30</v>
      </c>
      <c r="I27" s="24">
        <v>40848</v>
      </c>
      <c r="J27" s="24">
        <v>40856</v>
      </c>
    </row>
    <row r="28" spans="1:10" ht="12.75" customHeight="1" x14ac:dyDescent="0.2">
      <c r="A28" s="19" t="s">
        <v>86</v>
      </c>
      <c r="B28" s="19" t="s">
        <v>90</v>
      </c>
      <c r="C28" s="20">
        <v>5462</v>
      </c>
      <c r="D28" s="19" t="s">
        <v>76</v>
      </c>
      <c r="E28" s="21">
        <v>1.05</v>
      </c>
      <c r="F28" s="22">
        <v>23000</v>
      </c>
      <c r="G28" s="21">
        <f t="shared" si="0"/>
        <v>24150</v>
      </c>
      <c r="H28" s="23">
        <v>30</v>
      </c>
      <c r="I28" s="24">
        <v>40765</v>
      </c>
      <c r="J28" s="24">
        <v>40770</v>
      </c>
    </row>
    <row r="29" spans="1:10" ht="12.75" customHeight="1" x14ac:dyDescent="0.2">
      <c r="A29" s="19" t="s">
        <v>86</v>
      </c>
      <c r="B29" s="19" t="s">
        <v>91</v>
      </c>
      <c r="C29" s="20">
        <v>5462</v>
      </c>
      <c r="D29" s="19" t="s">
        <v>76</v>
      </c>
      <c r="E29" s="21">
        <v>1.05</v>
      </c>
      <c r="F29" s="22">
        <v>22500</v>
      </c>
      <c r="G29" s="21">
        <f t="shared" si="0"/>
        <v>23625</v>
      </c>
      <c r="H29" s="23">
        <v>30</v>
      </c>
      <c r="I29" s="24">
        <v>40775</v>
      </c>
      <c r="J29" s="24">
        <v>40781</v>
      </c>
    </row>
    <row r="30" spans="1:10" ht="12.75" customHeight="1" x14ac:dyDescent="0.2">
      <c r="A30" s="19" t="s">
        <v>86</v>
      </c>
      <c r="B30" s="19" t="s">
        <v>92</v>
      </c>
      <c r="C30" s="20">
        <v>5462</v>
      </c>
      <c r="D30" s="19" t="s">
        <v>76</v>
      </c>
      <c r="E30" s="21">
        <v>1.05</v>
      </c>
      <c r="F30" s="22">
        <v>22500</v>
      </c>
      <c r="G30" s="21">
        <f t="shared" si="0"/>
        <v>23625</v>
      </c>
      <c r="H30" s="23">
        <v>30</v>
      </c>
      <c r="I30" s="24">
        <v>40780</v>
      </c>
      <c r="J30" s="24">
        <v>40788</v>
      </c>
    </row>
    <row r="31" spans="1:10" ht="12.75" customHeight="1" x14ac:dyDescent="0.2">
      <c r="A31" s="19" t="s">
        <v>86</v>
      </c>
      <c r="B31" s="19" t="s">
        <v>93</v>
      </c>
      <c r="C31" s="20">
        <v>5462</v>
      </c>
      <c r="D31" s="19" t="s">
        <v>76</v>
      </c>
      <c r="E31" s="21">
        <v>1.05</v>
      </c>
      <c r="F31" s="22">
        <v>21500</v>
      </c>
      <c r="G31" s="21">
        <f t="shared" si="0"/>
        <v>22575</v>
      </c>
      <c r="H31" s="23">
        <v>30</v>
      </c>
      <c r="I31" s="24">
        <v>40770</v>
      </c>
      <c r="J31" s="24">
        <v>40777</v>
      </c>
    </row>
    <row r="32" spans="1:10" ht="12.75" customHeight="1" x14ac:dyDescent="0.2">
      <c r="A32" s="19" t="s">
        <v>86</v>
      </c>
      <c r="B32" s="19" t="s">
        <v>94</v>
      </c>
      <c r="C32" s="20">
        <v>7268</v>
      </c>
      <c r="D32" s="19" t="s">
        <v>79</v>
      </c>
      <c r="E32" s="21">
        <v>95</v>
      </c>
      <c r="F32" s="22">
        <v>110</v>
      </c>
      <c r="G32" s="21">
        <f t="shared" si="0"/>
        <v>10450</v>
      </c>
      <c r="H32" s="23">
        <v>30</v>
      </c>
      <c r="I32" s="24">
        <v>40848</v>
      </c>
      <c r="J32" s="24">
        <v>40859</v>
      </c>
    </row>
    <row r="33" spans="1:10" ht="12.75" customHeight="1" x14ac:dyDescent="0.2">
      <c r="A33" s="19" t="s">
        <v>86</v>
      </c>
      <c r="B33" s="19" t="s">
        <v>95</v>
      </c>
      <c r="C33" s="20">
        <v>7268</v>
      </c>
      <c r="D33" s="19" t="s">
        <v>79</v>
      </c>
      <c r="E33" s="21">
        <v>95</v>
      </c>
      <c r="F33" s="22">
        <v>105</v>
      </c>
      <c r="G33" s="21">
        <f t="shared" si="0"/>
        <v>9975</v>
      </c>
      <c r="H33" s="23">
        <v>30</v>
      </c>
      <c r="I33" s="24">
        <v>40852</v>
      </c>
      <c r="J33" s="24">
        <v>40863</v>
      </c>
    </row>
    <row r="34" spans="1:10" ht="12.75" customHeight="1" x14ac:dyDescent="0.2">
      <c r="A34" s="19" t="s">
        <v>86</v>
      </c>
      <c r="B34" s="19" t="s">
        <v>96</v>
      </c>
      <c r="C34" s="20">
        <v>5166</v>
      </c>
      <c r="D34" s="19" t="s">
        <v>97</v>
      </c>
      <c r="E34" s="21">
        <v>1.25</v>
      </c>
      <c r="F34" s="22">
        <v>5650</v>
      </c>
      <c r="G34" s="21">
        <f t="shared" si="0"/>
        <v>7062.5</v>
      </c>
      <c r="H34" s="23">
        <v>30</v>
      </c>
      <c r="I34" s="24">
        <v>40817</v>
      </c>
      <c r="J34" s="24">
        <v>40822</v>
      </c>
    </row>
    <row r="35" spans="1:10" ht="12.75" customHeight="1" x14ac:dyDescent="0.2">
      <c r="A35" s="25" t="s">
        <v>86</v>
      </c>
      <c r="B35" s="19" t="s">
        <v>98</v>
      </c>
      <c r="C35" s="23">
        <v>6321</v>
      </c>
      <c r="D35" s="25" t="s">
        <v>99</v>
      </c>
      <c r="E35" s="26">
        <v>2.4500000000000002</v>
      </c>
      <c r="F35" s="29">
        <v>2500</v>
      </c>
      <c r="G35" s="26">
        <f t="shared" si="0"/>
        <v>6125</v>
      </c>
      <c r="H35" s="23">
        <v>30</v>
      </c>
      <c r="I35" s="30">
        <v>40811</v>
      </c>
      <c r="J35" s="30">
        <v>40820</v>
      </c>
    </row>
    <row r="36" spans="1:10" ht="12.75" customHeight="1" x14ac:dyDescent="0.2">
      <c r="A36" s="25" t="s">
        <v>86</v>
      </c>
      <c r="B36" s="19" t="s">
        <v>100</v>
      </c>
      <c r="C36" s="23">
        <v>6321</v>
      </c>
      <c r="D36" s="25" t="s">
        <v>99</v>
      </c>
      <c r="E36" s="26">
        <v>2.4500000000000002</v>
      </c>
      <c r="F36" s="29">
        <v>1500</v>
      </c>
      <c r="G36" s="26">
        <f t="shared" si="0"/>
        <v>3675.0000000000005</v>
      </c>
      <c r="H36" s="23">
        <v>30</v>
      </c>
      <c r="I36" s="30">
        <v>40841</v>
      </c>
      <c r="J36" s="30">
        <v>40849</v>
      </c>
    </row>
    <row r="37" spans="1:10" ht="12.75" customHeight="1" x14ac:dyDescent="0.2">
      <c r="A37" s="25" t="s">
        <v>86</v>
      </c>
      <c r="B37" s="19" t="s">
        <v>101</v>
      </c>
      <c r="C37" s="23">
        <v>6321</v>
      </c>
      <c r="D37" s="25" t="s">
        <v>99</v>
      </c>
      <c r="E37" s="26">
        <v>2.4500000000000002</v>
      </c>
      <c r="F37" s="29">
        <v>1300</v>
      </c>
      <c r="G37" s="26">
        <f t="shared" si="0"/>
        <v>3185.0000000000005</v>
      </c>
      <c r="H37" s="23">
        <v>30</v>
      </c>
      <c r="I37" s="30">
        <v>40780</v>
      </c>
      <c r="J37" s="30">
        <v>40790</v>
      </c>
    </row>
    <row r="38" spans="1:10" ht="12.75" customHeight="1" x14ac:dyDescent="0.2">
      <c r="A38" s="25" t="s">
        <v>86</v>
      </c>
      <c r="B38" s="19" t="s">
        <v>102</v>
      </c>
      <c r="C38" s="23">
        <v>6321</v>
      </c>
      <c r="D38" s="25" t="s">
        <v>99</v>
      </c>
      <c r="E38" s="26">
        <v>2.4500000000000002</v>
      </c>
      <c r="F38" s="29">
        <v>1250</v>
      </c>
      <c r="G38" s="26">
        <f t="shared" si="0"/>
        <v>3062.5</v>
      </c>
      <c r="H38" s="23">
        <v>30</v>
      </c>
      <c r="I38" s="30">
        <v>40828</v>
      </c>
      <c r="J38" s="30">
        <v>40837</v>
      </c>
    </row>
    <row r="39" spans="1:10" ht="12.75" customHeight="1" x14ac:dyDescent="0.2">
      <c r="A39" s="25" t="s">
        <v>86</v>
      </c>
      <c r="B39" s="19" t="s">
        <v>103</v>
      </c>
      <c r="C39" s="23">
        <v>6321</v>
      </c>
      <c r="D39" s="25" t="s">
        <v>99</v>
      </c>
      <c r="E39" s="26">
        <v>2.4500000000000002</v>
      </c>
      <c r="F39" s="29">
        <v>1200</v>
      </c>
      <c r="G39" s="26">
        <f t="shared" si="0"/>
        <v>2940</v>
      </c>
      <c r="H39" s="23">
        <v>30</v>
      </c>
      <c r="I39" s="30">
        <v>40798</v>
      </c>
      <c r="J39" s="30">
        <v>40809</v>
      </c>
    </row>
    <row r="40" spans="1:10" ht="12.75" customHeight="1" x14ac:dyDescent="0.2">
      <c r="A40" s="25" t="s">
        <v>104</v>
      </c>
      <c r="B40" s="19" t="s">
        <v>105</v>
      </c>
      <c r="C40" s="23">
        <v>1122</v>
      </c>
      <c r="D40" s="25" t="s">
        <v>61</v>
      </c>
      <c r="E40" s="26">
        <v>4.25</v>
      </c>
      <c r="F40" s="29">
        <v>19500</v>
      </c>
      <c r="G40" s="26">
        <f t="shared" si="0"/>
        <v>82875</v>
      </c>
      <c r="H40" s="23">
        <v>30</v>
      </c>
      <c r="I40" s="30">
        <v>40760</v>
      </c>
      <c r="J40" s="30">
        <v>40768</v>
      </c>
    </row>
    <row r="41" spans="1:10" ht="12.75" customHeight="1" x14ac:dyDescent="0.2">
      <c r="A41" s="25" t="s">
        <v>104</v>
      </c>
      <c r="B41" s="19" t="s">
        <v>106</v>
      </c>
      <c r="C41" s="23">
        <v>1122</v>
      </c>
      <c r="D41" s="25" t="s">
        <v>61</v>
      </c>
      <c r="E41" s="26">
        <v>4.25</v>
      </c>
      <c r="F41" s="29">
        <v>18000</v>
      </c>
      <c r="G41" s="26">
        <f t="shared" si="0"/>
        <v>76500</v>
      </c>
      <c r="H41" s="23">
        <v>30</v>
      </c>
      <c r="I41" s="30">
        <v>40817</v>
      </c>
      <c r="J41" s="30">
        <v>40824</v>
      </c>
    </row>
    <row r="42" spans="1:10" ht="12.75" customHeight="1" x14ac:dyDescent="0.2">
      <c r="A42" s="25" t="s">
        <v>104</v>
      </c>
      <c r="B42" s="19" t="s">
        <v>107</v>
      </c>
      <c r="C42" s="23">
        <v>1122</v>
      </c>
      <c r="D42" s="25" t="s">
        <v>61</v>
      </c>
      <c r="E42" s="26">
        <v>4.25</v>
      </c>
      <c r="F42" s="29">
        <v>17500</v>
      </c>
      <c r="G42" s="26">
        <f t="shared" si="0"/>
        <v>74375</v>
      </c>
      <c r="H42" s="23">
        <v>30</v>
      </c>
      <c r="I42" s="30">
        <v>40841</v>
      </c>
      <c r="J42" s="30">
        <v>40850</v>
      </c>
    </row>
    <row r="43" spans="1:10" ht="12.75" customHeight="1" x14ac:dyDescent="0.2">
      <c r="A43" s="25" t="s">
        <v>104</v>
      </c>
      <c r="B43" s="19" t="s">
        <v>108</v>
      </c>
      <c r="C43" s="23">
        <v>1122</v>
      </c>
      <c r="D43" s="25" t="s">
        <v>61</v>
      </c>
      <c r="E43" s="26">
        <v>4.25</v>
      </c>
      <c r="F43" s="29">
        <v>17000</v>
      </c>
      <c r="G43" s="26">
        <f t="shared" si="0"/>
        <v>72250</v>
      </c>
      <c r="H43" s="23">
        <v>30</v>
      </c>
      <c r="I43" s="30">
        <v>40827</v>
      </c>
      <c r="J43" s="30">
        <v>40835</v>
      </c>
    </row>
    <row r="44" spans="1:10" ht="12.75" customHeight="1" x14ac:dyDescent="0.2">
      <c r="A44" s="25" t="s">
        <v>104</v>
      </c>
      <c r="B44" s="19" t="s">
        <v>109</v>
      </c>
      <c r="C44" s="23">
        <v>1122</v>
      </c>
      <c r="D44" s="25" t="s">
        <v>61</v>
      </c>
      <c r="E44" s="26">
        <v>4.25</v>
      </c>
      <c r="F44" s="29">
        <v>15500</v>
      </c>
      <c r="G44" s="26">
        <f t="shared" si="0"/>
        <v>65875</v>
      </c>
      <c r="H44" s="23">
        <v>30</v>
      </c>
      <c r="I44" s="30">
        <v>40790</v>
      </c>
      <c r="J44" s="30">
        <v>40798</v>
      </c>
    </row>
    <row r="45" spans="1:10" ht="12.75" customHeight="1" x14ac:dyDescent="0.2">
      <c r="A45" s="25" t="s">
        <v>104</v>
      </c>
      <c r="B45" s="19" t="s">
        <v>110</v>
      </c>
      <c r="C45" s="23">
        <v>1122</v>
      </c>
      <c r="D45" s="25" t="s">
        <v>61</v>
      </c>
      <c r="E45" s="26">
        <v>4.25</v>
      </c>
      <c r="F45" s="29">
        <v>15000</v>
      </c>
      <c r="G45" s="26">
        <f t="shared" si="0"/>
        <v>63750</v>
      </c>
      <c r="H45" s="23">
        <v>30</v>
      </c>
      <c r="I45" s="30">
        <v>40794</v>
      </c>
      <c r="J45" s="30">
        <v>40801</v>
      </c>
    </row>
    <row r="46" spans="1:10" ht="12.75" customHeight="1" x14ac:dyDescent="0.2">
      <c r="A46" s="25" t="s">
        <v>104</v>
      </c>
      <c r="B46" s="19" t="s">
        <v>111</v>
      </c>
      <c r="C46" s="23">
        <v>1122</v>
      </c>
      <c r="D46" s="25" t="s">
        <v>61</v>
      </c>
      <c r="E46" s="26">
        <v>4.25</v>
      </c>
      <c r="F46" s="29">
        <v>14500</v>
      </c>
      <c r="G46" s="26">
        <f t="shared" si="0"/>
        <v>61625</v>
      </c>
      <c r="H46" s="23">
        <v>30</v>
      </c>
      <c r="I46" s="30">
        <v>40814</v>
      </c>
      <c r="J46" s="30">
        <v>40819</v>
      </c>
    </row>
    <row r="47" spans="1:10" ht="12.75" customHeight="1" x14ac:dyDescent="0.2">
      <c r="A47" s="25" t="s">
        <v>104</v>
      </c>
      <c r="B47" s="19" t="s">
        <v>112</v>
      </c>
      <c r="C47" s="23">
        <v>1122</v>
      </c>
      <c r="D47" s="25" t="s">
        <v>61</v>
      </c>
      <c r="E47" s="26">
        <v>4.25</v>
      </c>
      <c r="F47" s="29">
        <v>12500</v>
      </c>
      <c r="G47" s="26">
        <f t="shared" si="0"/>
        <v>53125</v>
      </c>
      <c r="H47" s="23">
        <v>30</v>
      </c>
      <c r="I47" s="30">
        <v>40791</v>
      </c>
      <c r="J47" s="30">
        <v>40797</v>
      </c>
    </row>
    <row r="48" spans="1:10" ht="12.75" customHeight="1" x14ac:dyDescent="0.2">
      <c r="A48" s="19" t="s">
        <v>104</v>
      </c>
      <c r="B48" s="19" t="s">
        <v>113</v>
      </c>
      <c r="C48" s="20">
        <v>5066</v>
      </c>
      <c r="D48" s="19" t="s">
        <v>76</v>
      </c>
      <c r="E48" s="21">
        <v>0.95</v>
      </c>
      <c r="F48" s="22">
        <v>25000</v>
      </c>
      <c r="G48" s="21">
        <f t="shared" si="0"/>
        <v>23750</v>
      </c>
      <c r="H48" s="23">
        <v>30</v>
      </c>
      <c r="I48" s="24">
        <v>40791</v>
      </c>
      <c r="J48" s="24">
        <v>40798</v>
      </c>
    </row>
    <row r="49" spans="1:10" ht="12.75" customHeight="1" x14ac:dyDescent="0.2">
      <c r="A49" s="19" t="s">
        <v>104</v>
      </c>
      <c r="B49" s="19" t="s">
        <v>114</v>
      </c>
      <c r="C49" s="20">
        <v>5066</v>
      </c>
      <c r="D49" s="19" t="s">
        <v>76</v>
      </c>
      <c r="E49" s="21">
        <v>0.95</v>
      </c>
      <c r="F49" s="22">
        <v>17500</v>
      </c>
      <c r="G49" s="21">
        <f t="shared" si="0"/>
        <v>16625</v>
      </c>
      <c r="H49" s="23">
        <v>30</v>
      </c>
      <c r="I49" s="24">
        <v>40801</v>
      </c>
      <c r="J49" s="24">
        <v>40808</v>
      </c>
    </row>
    <row r="50" spans="1:10" ht="12.75" customHeight="1" x14ac:dyDescent="0.2">
      <c r="A50" s="19" t="s">
        <v>104</v>
      </c>
      <c r="B50" s="19" t="s">
        <v>115</v>
      </c>
      <c r="C50" s="20">
        <v>3166</v>
      </c>
      <c r="D50" s="19" t="s">
        <v>97</v>
      </c>
      <c r="E50" s="21">
        <v>1.25</v>
      </c>
      <c r="F50" s="22">
        <v>5650</v>
      </c>
      <c r="G50" s="21">
        <f t="shared" si="0"/>
        <v>7062.5</v>
      </c>
      <c r="H50" s="23">
        <v>30</v>
      </c>
      <c r="I50" s="24">
        <v>40791</v>
      </c>
      <c r="J50" s="24">
        <v>40796</v>
      </c>
    </row>
    <row r="51" spans="1:10" ht="12.75" customHeight="1" x14ac:dyDescent="0.2">
      <c r="A51" s="19" t="s">
        <v>104</v>
      </c>
      <c r="B51" s="19" t="s">
        <v>116</v>
      </c>
      <c r="C51" s="20">
        <v>3166</v>
      </c>
      <c r="D51" s="19" t="s">
        <v>97</v>
      </c>
      <c r="E51" s="21">
        <v>1.25</v>
      </c>
      <c r="F51" s="22">
        <v>5600</v>
      </c>
      <c r="G51" s="21">
        <f t="shared" si="0"/>
        <v>7000</v>
      </c>
      <c r="H51" s="23">
        <v>30</v>
      </c>
      <c r="I51" s="24">
        <v>40780</v>
      </c>
      <c r="J51" s="24">
        <v>40784</v>
      </c>
    </row>
    <row r="52" spans="1:10" ht="12.75" customHeight="1" x14ac:dyDescent="0.2">
      <c r="A52" s="19" t="s">
        <v>104</v>
      </c>
      <c r="B52" s="19" t="s">
        <v>117</v>
      </c>
      <c r="C52" s="20">
        <v>3166</v>
      </c>
      <c r="D52" s="19" t="s">
        <v>97</v>
      </c>
      <c r="E52" s="21">
        <v>1.25</v>
      </c>
      <c r="F52" s="22">
        <v>5500</v>
      </c>
      <c r="G52" s="21">
        <f t="shared" si="0"/>
        <v>6875</v>
      </c>
      <c r="H52" s="23">
        <v>30</v>
      </c>
      <c r="I52" s="24">
        <v>40787</v>
      </c>
      <c r="J52" s="24">
        <v>40792</v>
      </c>
    </row>
    <row r="53" spans="1:10" ht="12.75" customHeight="1" x14ac:dyDescent="0.2">
      <c r="A53" s="19" t="s">
        <v>104</v>
      </c>
      <c r="B53" s="19" t="s">
        <v>118</v>
      </c>
      <c r="C53" s="20">
        <v>3166</v>
      </c>
      <c r="D53" s="19" t="s">
        <v>97</v>
      </c>
      <c r="E53" s="21">
        <v>1.25</v>
      </c>
      <c r="F53" s="22">
        <v>5425</v>
      </c>
      <c r="G53" s="21">
        <f t="shared" si="0"/>
        <v>6781.25</v>
      </c>
      <c r="H53" s="23">
        <v>30</v>
      </c>
      <c r="I53" s="24">
        <v>40796</v>
      </c>
      <c r="J53" s="24">
        <v>40801</v>
      </c>
    </row>
    <row r="54" spans="1:10" ht="12.75" customHeight="1" x14ac:dyDescent="0.2">
      <c r="A54" s="19" t="s">
        <v>104</v>
      </c>
      <c r="B54" s="19" t="s">
        <v>119</v>
      </c>
      <c r="C54" s="20">
        <v>9966</v>
      </c>
      <c r="D54" s="19" t="s">
        <v>120</v>
      </c>
      <c r="E54" s="21">
        <v>0.75</v>
      </c>
      <c r="F54" s="22">
        <v>500</v>
      </c>
      <c r="G54" s="21">
        <f t="shared" si="0"/>
        <v>375</v>
      </c>
      <c r="H54" s="23">
        <v>30</v>
      </c>
      <c r="I54" s="24">
        <v>40780</v>
      </c>
      <c r="J54" s="24">
        <v>40786</v>
      </c>
    </row>
    <row r="55" spans="1:10" ht="12.75" customHeight="1" x14ac:dyDescent="0.2">
      <c r="A55" s="19" t="s">
        <v>121</v>
      </c>
      <c r="B55" s="19" t="s">
        <v>122</v>
      </c>
      <c r="C55" s="20">
        <v>8148</v>
      </c>
      <c r="D55" s="19" t="s">
        <v>123</v>
      </c>
      <c r="E55" s="21">
        <v>655.5</v>
      </c>
      <c r="F55" s="22">
        <v>125</v>
      </c>
      <c r="G55" s="21">
        <f t="shared" si="0"/>
        <v>81937.5</v>
      </c>
      <c r="H55" s="23">
        <v>30</v>
      </c>
      <c r="I55" s="24">
        <v>40826</v>
      </c>
      <c r="J55" s="24">
        <v>40833</v>
      </c>
    </row>
    <row r="56" spans="1:10" ht="12.75" customHeight="1" x14ac:dyDescent="0.2">
      <c r="A56" s="19" t="s">
        <v>121</v>
      </c>
      <c r="B56" s="19" t="s">
        <v>124</v>
      </c>
      <c r="C56" s="20">
        <v>7258</v>
      </c>
      <c r="D56" s="19" t="s">
        <v>79</v>
      </c>
      <c r="E56" s="21">
        <v>100.5</v>
      </c>
      <c r="F56" s="22">
        <v>100</v>
      </c>
      <c r="G56" s="21">
        <f t="shared" si="0"/>
        <v>10050</v>
      </c>
      <c r="H56" s="23">
        <v>30</v>
      </c>
      <c r="I56" s="24">
        <v>40831</v>
      </c>
      <c r="J56" s="24">
        <v>40840</v>
      </c>
    </row>
    <row r="57" spans="1:10" ht="12.75" customHeight="1" x14ac:dyDescent="0.2">
      <c r="A57" s="19" t="s">
        <v>121</v>
      </c>
      <c r="B57" s="19" t="s">
        <v>125</v>
      </c>
      <c r="C57" s="20">
        <v>7258</v>
      </c>
      <c r="D57" s="19" t="s">
        <v>79</v>
      </c>
      <c r="E57" s="21">
        <v>100.5</v>
      </c>
      <c r="F57" s="22">
        <v>95</v>
      </c>
      <c r="G57" s="21">
        <f t="shared" si="0"/>
        <v>9547.5</v>
      </c>
      <c r="H57" s="23">
        <v>30</v>
      </c>
      <c r="I57" s="24">
        <v>40836</v>
      </c>
      <c r="J57" s="24">
        <v>40845</v>
      </c>
    </row>
    <row r="58" spans="1:10" ht="12.75" customHeight="1" x14ac:dyDescent="0.2">
      <c r="A58" s="19" t="s">
        <v>121</v>
      </c>
      <c r="B58" s="19" t="s">
        <v>126</v>
      </c>
      <c r="C58" s="20">
        <v>7258</v>
      </c>
      <c r="D58" s="19" t="s">
        <v>79</v>
      </c>
      <c r="E58" s="21">
        <v>100.5</v>
      </c>
      <c r="F58" s="22">
        <v>90</v>
      </c>
      <c r="G58" s="21">
        <f t="shared" si="0"/>
        <v>9045</v>
      </c>
      <c r="H58" s="23">
        <v>30</v>
      </c>
      <c r="I58" s="24">
        <v>40826</v>
      </c>
      <c r="J58" s="24">
        <v>40833</v>
      </c>
    </row>
    <row r="59" spans="1:10" ht="12.75" customHeight="1" x14ac:dyDescent="0.2">
      <c r="A59" s="19" t="s">
        <v>121</v>
      </c>
      <c r="B59" s="19" t="s">
        <v>127</v>
      </c>
      <c r="C59" s="23">
        <v>6431</v>
      </c>
      <c r="D59" s="25" t="s">
        <v>99</v>
      </c>
      <c r="E59" s="21">
        <v>2.85</v>
      </c>
      <c r="F59" s="22">
        <v>1350</v>
      </c>
      <c r="G59" s="21">
        <f t="shared" si="0"/>
        <v>3847.5</v>
      </c>
      <c r="H59" s="23">
        <v>30</v>
      </c>
      <c r="I59" s="24">
        <v>40817</v>
      </c>
      <c r="J59" s="24">
        <v>40823</v>
      </c>
    </row>
    <row r="60" spans="1:10" ht="12.75" customHeight="1" x14ac:dyDescent="0.2">
      <c r="A60" s="19" t="s">
        <v>121</v>
      </c>
      <c r="B60" s="19" t="s">
        <v>128</v>
      </c>
      <c r="C60" s="23">
        <v>6431</v>
      </c>
      <c r="D60" s="25" t="s">
        <v>99</v>
      </c>
      <c r="E60" s="21">
        <v>2.85</v>
      </c>
      <c r="F60" s="22">
        <v>1300</v>
      </c>
      <c r="G60" s="21">
        <f t="shared" si="0"/>
        <v>3705</v>
      </c>
      <c r="H60" s="23">
        <v>30</v>
      </c>
      <c r="I60" s="24">
        <v>40811</v>
      </c>
      <c r="J60" s="24">
        <v>40817</v>
      </c>
    </row>
    <row r="61" spans="1:10" ht="12.75" customHeight="1" x14ac:dyDescent="0.2">
      <c r="A61" s="19" t="s">
        <v>121</v>
      </c>
      <c r="B61" s="19" t="s">
        <v>129</v>
      </c>
      <c r="C61" s="23">
        <v>6431</v>
      </c>
      <c r="D61" s="25" t="s">
        <v>99</v>
      </c>
      <c r="E61" s="21">
        <v>2.85</v>
      </c>
      <c r="F61" s="22">
        <v>1250</v>
      </c>
      <c r="G61" s="21">
        <f t="shared" si="0"/>
        <v>3562.5</v>
      </c>
      <c r="H61" s="23">
        <v>30</v>
      </c>
      <c r="I61" s="24">
        <v>40821</v>
      </c>
      <c r="J61" s="24">
        <v>40826</v>
      </c>
    </row>
    <row r="62" spans="1:10" ht="12.75" customHeight="1" x14ac:dyDescent="0.2">
      <c r="A62" s="19" t="s">
        <v>121</v>
      </c>
      <c r="B62" s="19" t="s">
        <v>130</v>
      </c>
      <c r="C62" s="20">
        <v>9977</v>
      </c>
      <c r="D62" s="19" t="s">
        <v>131</v>
      </c>
      <c r="E62" s="21">
        <v>1</v>
      </c>
      <c r="F62" s="22">
        <v>525</v>
      </c>
      <c r="G62" s="21">
        <f t="shared" si="0"/>
        <v>525</v>
      </c>
      <c r="H62" s="23">
        <v>30</v>
      </c>
      <c r="I62" s="24">
        <v>40848</v>
      </c>
      <c r="J62" s="24">
        <v>40854</v>
      </c>
    </row>
    <row r="63" spans="1:10" ht="12.75" customHeight="1" x14ac:dyDescent="0.2">
      <c r="A63" s="19" t="s">
        <v>121</v>
      </c>
      <c r="B63" s="19" t="s">
        <v>132</v>
      </c>
      <c r="C63" s="20">
        <v>9967</v>
      </c>
      <c r="D63" s="19" t="s">
        <v>120</v>
      </c>
      <c r="E63" s="21">
        <v>0.85</v>
      </c>
      <c r="F63" s="22">
        <v>550</v>
      </c>
      <c r="G63" s="21">
        <f t="shared" si="0"/>
        <v>467.5</v>
      </c>
      <c r="H63" s="23">
        <v>30</v>
      </c>
      <c r="I63" s="24">
        <v>40852</v>
      </c>
      <c r="J63" s="24">
        <v>40858</v>
      </c>
    </row>
    <row r="64" spans="1:10" ht="12.75" customHeight="1" x14ac:dyDescent="0.2">
      <c r="A64" s="19" t="s">
        <v>121</v>
      </c>
      <c r="B64" s="19" t="s">
        <v>133</v>
      </c>
      <c r="C64" s="20">
        <v>9955</v>
      </c>
      <c r="D64" s="19" t="s">
        <v>134</v>
      </c>
      <c r="E64" s="21">
        <v>0.55000000000000004</v>
      </c>
      <c r="F64" s="22">
        <v>150</v>
      </c>
      <c r="G64" s="21">
        <f t="shared" si="0"/>
        <v>82.5</v>
      </c>
      <c r="H64" s="23">
        <v>30</v>
      </c>
      <c r="I64" s="24">
        <v>40848</v>
      </c>
      <c r="J64" s="24">
        <v>40853</v>
      </c>
    </row>
    <row r="65" spans="1:10" ht="12.75" customHeight="1" x14ac:dyDescent="0.2">
      <c r="A65" s="19" t="s">
        <v>121</v>
      </c>
      <c r="B65" s="19" t="s">
        <v>135</v>
      </c>
      <c r="C65" s="20">
        <v>9955</v>
      </c>
      <c r="D65" s="19" t="s">
        <v>134</v>
      </c>
      <c r="E65" s="21">
        <v>0.55000000000000004</v>
      </c>
      <c r="F65" s="22">
        <v>125</v>
      </c>
      <c r="G65" s="21">
        <f t="shared" si="0"/>
        <v>68.75</v>
      </c>
      <c r="H65" s="23">
        <v>30</v>
      </c>
      <c r="I65" s="24">
        <v>40852</v>
      </c>
      <c r="J65" s="24">
        <v>40857</v>
      </c>
    </row>
    <row r="66" spans="1:10" ht="12.75" customHeight="1" x14ac:dyDescent="0.2">
      <c r="A66" s="19" t="s">
        <v>136</v>
      </c>
      <c r="B66" s="19" t="s">
        <v>137</v>
      </c>
      <c r="C66" s="23">
        <v>9764</v>
      </c>
      <c r="D66" s="25" t="s">
        <v>82</v>
      </c>
      <c r="E66" s="21">
        <v>3.75</v>
      </c>
      <c r="F66" s="22">
        <v>1980</v>
      </c>
      <c r="G66" s="21">
        <f t="shared" si="0"/>
        <v>7425</v>
      </c>
      <c r="H66" s="20">
        <v>15</v>
      </c>
      <c r="I66" s="24">
        <v>40806</v>
      </c>
      <c r="J66" s="24">
        <v>40815</v>
      </c>
    </row>
    <row r="67" spans="1:10" ht="12.75" customHeight="1" x14ac:dyDescent="0.2">
      <c r="A67" s="19" t="s">
        <v>136</v>
      </c>
      <c r="B67" s="19" t="s">
        <v>138</v>
      </c>
      <c r="C67" s="23">
        <v>9764</v>
      </c>
      <c r="D67" s="25" t="s">
        <v>82</v>
      </c>
      <c r="E67" s="21">
        <v>3.75</v>
      </c>
      <c r="F67" s="22">
        <v>1850</v>
      </c>
      <c r="G67" s="21">
        <f t="shared" si="0"/>
        <v>6937.5</v>
      </c>
      <c r="H67" s="20">
        <v>15</v>
      </c>
      <c r="I67" s="24">
        <v>40811</v>
      </c>
      <c r="J67" s="24">
        <v>40821</v>
      </c>
    </row>
    <row r="68" spans="1:10" ht="12.75" customHeight="1" x14ac:dyDescent="0.2">
      <c r="A68" s="19" t="s">
        <v>136</v>
      </c>
      <c r="B68" s="19" t="s">
        <v>139</v>
      </c>
      <c r="C68" s="23">
        <v>9764</v>
      </c>
      <c r="D68" s="25" t="s">
        <v>82</v>
      </c>
      <c r="E68" s="21">
        <v>3.75</v>
      </c>
      <c r="F68" s="22">
        <v>1800</v>
      </c>
      <c r="G68" s="21">
        <f t="shared" si="0"/>
        <v>6750</v>
      </c>
      <c r="H68" s="20">
        <v>15</v>
      </c>
      <c r="I68" s="24">
        <v>40814</v>
      </c>
      <c r="J68" s="24">
        <v>40821</v>
      </c>
    </row>
    <row r="69" spans="1:10" ht="12.75" customHeight="1" x14ac:dyDescent="0.2">
      <c r="A69" s="19" t="s">
        <v>136</v>
      </c>
      <c r="B69" s="19" t="s">
        <v>140</v>
      </c>
      <c r="C69" s="23">
        <v>9764</v>
      </c>
      <c r="D69" s="25" t="s">
        <v>82</v>
      </c>
      <c r="E69" s="21">
        <v>3.75</v>
      </c>
      <c r="F69" s="22">
        <v>1750</v>
      </c>
      <c r="G69" s="21">
        <f t="shared" si="0"/>
        <v>6562.5</v>
      </c>
      <c r="H69" s="20">
        <v>15</v>
      </c>
      <c r="I69" s="24">
        <v>40806</v>
      </c>
      <c r="J69" s="24">
        <v>40811</v>
      </c>
    </row>
    <row r="70" spans="1:10" ht="12.75" customHeight="1" x14ac:dyDescent="0.2">
      <c r="A70" s="19" t="s">
        <v>136</v>
      </c>
      <c r="B70" s="19" t="s">
        <v>141</v>
      </c>
      <c r="C70" s="23">
        <v>6433</v>
      </c>
      <c r="D70" s="25" t="s">
        <v>99</v>
      </c>
      <c r="E70" s="21">
        <v>2.95</v>
      </c>
      <c r="F70" s="22">
        <v>1500</v>
      </c>
      <c r="G70" s="21">
        <f t="shared" si="0"/>
        <v>4425</v>
      </c>
      <c r="H70" s="20">
        <v>15</v>
      </c>
      <c r="I70" s="24">
        <v>40817</v>
      </c>
      <c r="J70" s="24">
        <v>40826</v>
      </c>
    </row>
    <row r="71" spans="1:10" ht="12.75" customHeight="1" x14ac:dyDescent="0.2">
      <c r="A71" s="19" t="s">
        <v>142</v>
      </c>
      <c r="B71" s="19" t="s">
        <v>143</v>
      </c>
      <c r="C71" s="20">
        <v>5125</v>
      </c>
      <c r="D71" s="19" t="s">
        <v>76</v>
      </c>
      <c r="E71" s="21">
        <v>1.1499999999999999</v>
      </c>
      <c r="F71" s="22">
        <v>15000</v>
      </c>
      <c r="G71" s="21">
        <f t="shared" si="0"/>
        <v>17250</v>
      </c>
      <c r="H71" s="23">
        <v>25</v>
      </c>
      <c r="I71" s="24">
        <v>40817</v>
      </c>
      <c r="J71" s="24">
        <v>40831</v>
      </c>
    </row>
    <row r="72" spans="1:10" ht="12.75" customHeight="1" x14ac:dyDescent="0.2">
      <c r="A72" s="25" t="s">
        <v>142</v>
      </c>
      <c r="B72" s="19" t="s">
        <v>144</v>
      </c>
      <c r="C72" s="23">
        <v>4111</v>
      </c>
      <c r="D72" s="25" t="s">
        <v>68</v>
      </c>
      <c r="E72" s="26">
        <v>3.55</v>
      </c>
      <c r="F72" s="29">
        <v>4800</v>
      </c>
      <c r="G72" s="26">
        <f t="shared" si="0"/>
        <v>17040</v>
      </c>
      <c r="H72" s="23">
        <v>25</v>
      </c>
      <c r="I72" s="30">
        <v>40791</v>
      </c>
      <c r="J72" s="30">
        <v>40806</v>
      </c>
    </row>
    <row r="73" spans="1:10" ht="12.75" customHeight="1" x14ac:dyDescent="0.2">
      <c r="A73" s="25" t="s">
        <v>142</v>
      </c>
      <c r="B73" s="19" t="s">
        <v>145</v>
      </c>
      <c r="C73" s="23">
        <v>4111</v>
      </c>
      <c r="D73" s="25" t="s">
        <v>68</v>
      </c>
      <c r="E73" s="26">
        <v>3.55</v>
      </c>
      <c r="F73" s="29">
        <v>4600</v>
      </c>
      <c r="G73" s="26">
        <f t="shared" si="0"/>
        <v>16330</v>
      </c>
      <c r="H73" s="23">
        <v>25</v>
      </c>
      <c r="I73" s="30">
        <v>40821</v>
      </c>
      <c r="J73" s="30">
        <v>40835</v>
      </c>
    </row>
    <row r="74" spans="1:10" ht="12.75" customHeight="1" x14ac:dyDescent="0.2">
      <c r="A74" s="25" t="s">
        <v>142</v>
      </c>
      <c r="B74" s="19" t="s">
        <v>146</v>
      </c>
      <c r="C74" s="23">
        <v>4111</v>
      </c>
      <c r="D74" s="25" t="s">
        <v>68</v>
      </c>
      <c r="E74" s="26">
        <v>3.55</v>
      </c>
      <c r="F74" s="29">
        <v>4585</v>
      </c>
      <c r="G74" s="26">
        <f t="shared" si="0"/>
        <v>16276.75</v>
      </c>
      <c r="H74" s="23">
        <v>25</v>
      </c>
      <c r="I74" s="30">
        <v>40796</v>
      </c>
      <c r="J74" s="30">
        <v>40816</v>
      </c>
    </row>
    <row r="75" spans="1:10" ht="12.75" customHeight="1" x14ac:dyDescent="0.2">
      <c r="A75" s="25" t="s">
        <v>142</v>
      </c>
      <c r="B75" s="19" t="s">
        <v>147</v>
      </c>
      <c r="C75" s="23">
        <v>4111</v>
      </c>
      <c r="D75" s="25" t="s">
        <v>68</v>
      </c>
      <c r="E75" s="26">
        <v>3.55</v>
      </c>
      <c r="F75" s="29">
        <v>4250</v>
      </c>
      <c r="G75" s="26">
        <f t="shared" si="0"/>
        <v>15087.5</v>
      </c>
      <c r="H75" s="23">
        <v>25</v>
      </c>
      <c r="I75" s="30">
        <v>40806</v>
      </c>
      <c r="J75" s="30">
        <v>40826</v>
      </c>
    </row>
    <row r="76" spans="1:10" ht="12.75" customHeight="1" x14ac:dyDescent="0.2">
      <c r="A76" s="25" t="s">
        <v>142</v>
      </c>
      <c r="B76" s="19" t="s">
        <v>148</v>
      </c>
      <c r="C76" s="23">
        <v>4111</v>
      </c>
      <c r="D76" s="25" t="s">
        <v>68</v>
      </c>
      <c r="E76" s="26">
        <v>3.55</v>
      </c>
      <c r="F76" s="29">
        <v>4200</v>
      </c>
      <c r="G76" s="26">
        <f t="shared" si="0"/>
        <v>14910</v>
      </c>
      <c r="H76" s="23">
        <v>25</v>
      </c>
      <c r="I76" s="30">
        <v>40801</v>
      </c>
      <c r="J76" s="30">
        <v>40831</v>
      </c>
    </row>
    <row r="77" spans="1:10" ht="12.75" customHeight="1" x14ac:dyDescent="0.2">
      <c r="A77" s="25" t="s">
        <v>142</v>
      </c>
      <c r="B77" s="19" t="s">
        <v>149</v>
      </c>
      <c r="C77" s="23">
        <v>4111</v>
      </c>
      <c r="D77" s="25" t="s">
        <v>68</v>
      </c>
      <c r="E77" s="26">
        <v>3.55</v>
      </c>
      <c r="F77" s="29">
        <v>4200</v>
      </c>
      <c r="G77" s="26">
        <f t="shared" si="0"/>
        <v>14910</v>
      </c>
      <c r="H77" s="23">
        <v>25</v>
      </c>
      <c r="I77" s="30">
        <v>40811</v>
      </c>
      <c r="J77" s="30">
        <v>40841</v>
      </c>
    </row>
    <row r="78" spans="1:10" ht="12.75" customHeight="1" x14ac:dyDescent="0.2">
      <c r="A78" s="19" t="s">
        <v>142</v>
      </c>
      <c r="B78" s="19" t="s">
        <v>150</v>
      </c>
      <c r="C78" s="23">
        <v>9752</v>
      </c>
      <c r="D78" s="25" t="s">
        <v>82</v>
      </c>
      <c r="E78" s="21">
        <v>4.05</v>
      </c>
      <c r="F78" s="22">
        <v>1550</v>
      </c>
      <c r="G78" s="21">
        <f t="shared" si="0"/>
        <v>6277.5</v>
      </c>
      <c r="H78" s="23">
        <v>25</v>
      </c>
      <c r="I78" s="24">
        <v>40811</v>
      </c>
      <c r="J78" s="24">
        <v>40821</v>
      </c>
    </row>
    <row r="79" spans="1:10" ht="12.75" customHeight="1" x14ac:dyDescent="0.2">
      <c r="A79" s="19" t="s">
        <v>142</v>
      </c>
      <c r="B79" s="19" t="s">
        <v>151</v>
      </c>
      <c r="C79" s="23">
        <v>9752</v>
      </c>
      <c r="D79" s="25" t="s">
        <v>82</v>
      </c>
      <c r="E79" s="21">
        <v>4.05</v>
      </c>
      <c r="F79" s="22">
        <v>1500</v>
      </c>
      <c r="G79" s="21">
        <f t="shared" si="0"/>
        <v>6075</v>
      </c>
      <c r="H79" s="23">
        <v>25</v>
      </c>
      <c r="I79" s="24">
        <v>40806</v>
      </c>
      <c r="J79" s="24">
        <v>40811</v>
      </c>
    </row>
    <row r="80" spans="1:10" ht="12.75" customHeight="1" x14ac:dyDescent="0.2">
      <c r="A80" s="19" t="s">
        <v>142</v>
      </c>
      <c r="B80" s="19" t="s">
        <v>152</v>
      </c>
      <c r="C80" s="23">
        <v>6489</v>
      </c>
      <c r="D80" s="25" t="s">
        <v>99</v>
      </c>
      <c r="E80" s="21">
        <v>3</v>
      </c>
      <c r="F80" s="22">
        <v>1100</v>
      </c>
      <c r="G80" s="21">
        <f t="shared" si="0"/>
        <v>3300</v>
      </c>
      <c r="H80" s="23">
        <v>25</v>
      </c>
      <c r="I80" s="24">
        <v>40821</v>
      </c>
      <c r="J80" s="24">
        <v>40826</v>
      </c>
    </row>
    <row r="81" spans="1:10" ht="12.75" customHeight="1" x14ac:dyDescent="0.2">
      <c r="A81" s="19" t="s">
        <v>142</v>
      </c>
      <c r="B81" s="19" t="s">
        <v>153</v>
      </c>
      <c r="C81" s="23">
        <v>6489</v>
      </c>
      <c r="D81" s="25" t="s">
        <v>99</v>
      </c>
      <c r="E81" s="21">
        <v>3</v>
      </c>
      <c r="F81" s="22">
        <v>1050</v>
      </c>
      <c r="G81" s="21">
        <f t="shared" si="0"/>
        <v>3150</v>
      </c>
      <c r="H81" s="23">
        <v>25</v>
      </c>
      <c r="I81" s="24">
        <v>40845</v>
      </c>
      <c r="J81" s="24">
        <v>40857</v>
      </c>
    </row>
    <row r="82" spans="1:10" ht="12.75" customHeight="1" x14ac:dyDescent="0.2">
      <c r="A82" s="19" t="s">
        <v>142</v>
      </c>
      <c r="B82" s="19" t="s">
        <v>154</v>
      </c>
      <c r="C82" s="23">
        <v>6489</v>
      </c>
      <c r="D82" s="25" t="s">
        <v>99</v>
      </c>
      <c r="E82" s="21">
        <v>3</v>
      </c>
      <c r="F82" s="22">
        <v>900</v>
      </c>
      <c r="G82" s="21">
        <f t="shared" si="0"/>
        <v>2700</v>
      </c>
      <c r="H82" s="23">
        <v>25</v>
      </c>
      <c r="I82" s="24">
        <v>40826</v>
      </c>
      <c r="J82" s="24">
        <v>40834</v>
      </c>
    </row>
    <row r="83" spans="1:10" ht="12.75" customHeight="1" x14ac:dyDescent="0.2">
      <c r="A83" s="19" t="s">
        <v>155</v>
      </c>
      <c r="B83" s="19" t="s">
        <v>156</v>
      </c>
      <c r="C83" s="20">
        <v>8008</v>
      </c>
      <c r="D83" s="19" t="s">
        <v>123</v>
      </c>
      <c r="E83" s="21">
        <v>645</v>
      </c>
      <c r="F83" s="22">
        <v>150</v>
      </c>
      <c r="G83" s="21">
        <f t="shared" si="0"/>
        <v>96750</v>
      </c>
      <c r="H83" s="23">
        <v>30</v>
      </c>
      <c r="I83" s="24">
        <v>40831</v>
      </c>
      <c r="J83" s="24">
        <v>40842</v>
      </c>
    </row>
    <row r="84" spans="1:10" ht="12.75" customHeight="1" x14ac:dyDescent="0.2">
      <c r="A84" s="19" t="s">
        <v>155</v>
      </c>
      <c r="B84" s="19" t="s">
        <v>157</v>
      </c>
      <c r="C84" s="20">
        <v>8008</v>
      </c>
      <c r="D84" s="19" t="s">
        <v>123</v>
      </c>
      <c r="E84" s="21">
        <v>645</v>
      </c>
      <c r="F84" s="22">
        <v>120</v>
      </c>
      <c r="G84" s="21">
        <f t="shared" si="0"/>
        <v>77400</v>
      </c>
      <c r="H84" s="23">
        <v>30</v>
      </c>
      <c r="I84" s="24">
        <v>40844</v>
      </c>
      <c r="J84" s="24">
        <v>40851</v>
      </c>
    </row>
    <row r="85" spans="1:10" ht="12.75" customHeight="1" x14ac:dyDescent="0.2">
      <c r="A85" s="19" t="s">
        <v>155</v>
      </c>
      <c r="B85" s="19" t="s">
        <v>158</v>
      </c>
      <c r="C85" s="20">
        <v>8008</v>
      </c>
      <c r="D85" s="19" t="s">
        <v>123</v>
      </c>
      <c r="E85" s="21">
        <v>645</v>
      </c>
      <c r="F85" s="22">
        <v>100</v>
      </c>
      <c r="G85" s="21">
        <f t="shared" si="0"/>
        <v>64500</v>
      </c>
      <c r="H85" s="23">
        <v>30</v>
      </c>
      <c r="I85" s="24">
        <v>40826</v>
      </c>
      <c r="J85" s="24">
        <v>40837</v>
      </c>
    </row>
    <row r="86" spans="1:10" ht="12.75" customHeight="1" x14ac:dyDescent="0.2">
      <c r="A86" s="19" t="s">
        <v>155</v>
      </c>
      <c r="B86" s="19" t="s">
        <v>159</v>
      </c>
      <c r="C86" s="20">
        <v>5677</v>
      </c>
      <c r="D86" s="19" t="s">
        <v>65</v>
      </c>
      <c r="E86" s="21">
        <v>195</v>
      </c>
      <c r="F86" s="22">
        <v>130</v>
      </c>
      <c r="G86" s="21">
        <f t="shared" si="0"/>
        <v>25350</v>
      </c>
      <c r="H86" s="23">
        <v>30</v>
      </c>
      <c r="I86" s="24">
        <v>40844</v>
      </c>
      <c r="J86" s="24">
        <v>40854</v>
      </c>
    </row>
    <row r="87" spans="1:10" ht="12.75" customHeight="1" x14ac:dyDescent="0.2">
      <c r="A87" s="19" t="s">
        <v>155</v>
      </c>
      <c r="B87" s="19" t="s">
        <v>160</v>
      </c>
      <c r="C87" s="20">
        <v>5677</v>
      </c>
      <c r="D87" s="19" t="s">
        <v>65</v>
      </c>
      <c r="E87" s="21">
        <v>195</v>
      </c>
      <c r="F87" s="22">
        <v>120</v>
      </c>
      <c r="G87" s="21">
        <f t="shared" si="0"/>
        <v>23400</v>
      </c>
      <c r="H87" s="23">
        <v>30</v>
      </c>
      <c r="I87" s="24">
        <v>40849</v>
      </c>
      <c r="J87" s="24">
        <v>40860</v>
      </c>
    </row>
    <row r="88" spans="1:10" ht="12.75" customHeight="1" x14ac:dyDescent="0.2">
      <c r="A88" s="19" t="s">
        <v>155</v>
      </c>
      <c r="B88" s="19" t="s">
        <v>161</v>
      </c>
      <c r="C88" s="20">
        <v>5677</v>
      </c>
      <c r="D88" s="19" t="s">
        <v>65</v>
      </c>
      <c r="E88" s="21">
        <v>195</v>
      </c>
      <c r="F88" s="22">
        <v>110</v>
      </c>
      <c r="G88" s="21">
        <f t="shared" si="0"/>
        <v>21450</v>
      </c>
      <c r="H88" s="23">
        <v>30</v>
      </c>
      <c r="I88" s="24">
        <v>40852</v>
      </c>
      <c r="J88" s="24">
        <v>40864</v>
      </c>
    </row>
    <row r="89" spans="1:10" ht="12.75" customHeight="1" x14ac:dyDescent="0.2">
      <c r="A89" s="19" t="s">
        <v>155</v>
      </c>
      <c r="B89" s="19" t="s">
        <v>162</v>
      </c>
      <c r="C89" s="20">
        <v>5319</v>
      </c>
      <c r="D89" s="19" t="s">
        <v>76</v>
      </c>
      <c r="E89" s="21">
        <v>1.1000000000000001</v>
      </c>
      <c r="F89" s="22">
        <v>18100</v>
      </c>
      <c r="G89" s="21">
        <f t="shared" si="0"/>
        <v>19910</v>
      </c>
      <c r="H89" s="23">
        <v>30</v>
      </c>
      <c r="I89" s="24">
        <v>40780</v>
      </c>
      <c r="J89" s="24">
        <v>40791</v>
      </c>
    </row>
    <row r="90" spans="1:10" ht="12.75" customHeight="1" x14ac:dyDescent="0.2">
      <c r="A90" s="19" t="s">
        <v>155</v>
      </c>
      <c r="B90" s="19" t="s">
        <v>163</v>
      </c>
      <c r="C90" s="20">
        <v>5319</v>
      </c>
      <c r="D90" s="19" t="s">
        <v>76</v>
      </c>
      <c r="E90" s="21">
        <v>1.1000000000000001</v>
      </c>
      <c r="F90" s="22">
        <v>17500</v>
      </c>
      <c r="G90" s="21">
        <f t="shared" si="0"/>
        <v>19250</v>
      </c>
      <c r="H90" s="23">
        <v>30</v>
      </c>
      <c r="I90" s="24">
        <v>40775</v>
      </c>
      <c r="J90" s="24">
        <v>40786</v>
      </c>
    </row>
    <row r="91" spans="1:10" ht="12.75" customHeight="1" x14ac:dyDescent="0.2">
      <c r="A91" s="19" t="s">
        <v>155</v>
      </c>
      <c r="B91" s="19" t="s">
        <v>164</v>
      </c>
      <c r="C91" s="20">
        <v>5319</v>
      </c>
      <c r="D91" s="19" t="s">
        <v>76</v>
      </c>
      <c r="E91" s="21">
        <v>1.1000000000000001</v>
      </c>
      <c r="F91" s="22">
        <v>16500</v>
      </c>
      <c r="G91" s="21">
        <f t="shared" si="0"/>
        <v>18150</v>
      </c>
      <c r="H91" s="23">
        <v>30</v>
      </c>
      <c r="I91" s="24">
        <v>40801</v>
      </c>
      <c r="J91" s="24">
        <v>40821</v>
      </c>
    </row>
    <row r="92" spans="1:10" ht="12.75" customHeight="1" x14ac:dyDescent="0.2">
      <c r="A92" s="19" t="s">
        <v>155</v>
      </c>
      <c r="B92" s="19" t="s">
        <v>165</v>
      </c>
      <c r="C92" s="23">
        <v>4312</v>
      </c>
      <c r="D92" s="25" t="s">
        <v>68</v>
      </c>
      <c r="E92" s="21">
        <v>3.75</v>
      </c>
      <c r="F92" s="22">
        <v>4250</v>
      </c>
      <c r="G92" s="21">
        <f t="shared" si="0"/>
        <v>15937.5</v>
      </c>
      <c r="H92" s="23">
        <v>30</v>
      </c>
      <c r="I92" s="24">
        <v>40780</v>
      </c>
      <c r="J92" s="24">
        <v>40787</v>
      </c>
    </row>
    <row r="93" spans="1:10" ht="12.75" customHeight="1" x14ac:dyDescent="0.2">
      <c r="A93" s="19" t="s">
        <v>155</v>
      </c>
      <c r="B93" s="19" t="s">
        <v>166</v>
      </c>
      <c r="C93" s="23">
        <v>4312</v>
      </c>
      <c r="D93" s="25" t="s">
        <v>68</v>
      </c>
      <c r="E93" s="21">
        <v>3.75</v>
      </c>
      <c r="F93" s="22">
        <v>4200</v>
      </c>
      <c r="G93" s="21">
        <f t="shared" si="0"/>
        <v>15750</v>
      </c>
      <c r="H93" s="23">
        <v>30</v>
      </c>
      <c r="I93" s="24">
        <v>40787</v>
      </c>
      <c r="J93" s="24">
        <v>40796</v>
      </c>
    </row>
    <row r="94" spans="1:10" ht="12.75" customHeight="1" x14ac:dyDescent="0.2">
      <c r="A94" s="19" t="s">
        <v>155</v>
      </c>
      <c r="B94" s="19" t="s">
        <v>167</v>
      </c>
      <c r="C94" s="23">
        <v>4312</v>
      </c>
      <c r="D94" s="25" t="s">
        <v>68</v>
      </c>
      <c r="E94" s="21">
        <v>3.75</v>
      </c>
      <c r="F94" s="22">
        <v>4150</v>
      </c>
      <c r="G94" s="21">
        <f t="shared" si="0"/>
        <v>15562.5</v>
      </c>
      <c r="H94" s="23">
        <v>30</v>
      </c>
      <c r="I94" s="24">
        <v>40789</v>
      </c>
      <c r="J94" s="24">
        <v>40797</v>
      </c>
    </row>
    <row r="95" spans="1:10" ht="12.75" customHeight="1" x14ac:dyDescent="0.2">
      <c r="A95" s="19" t="s">
        <v>155</v>
      </c>
      <c r="B95" s="19" t="s">
        <v>168</v>
      </c>
      <c r="C95" s="20">
        <v>5234</v>
      </c>
      <c r="D95" s="19" t="s">
        <v>97</v>
      </c>
      <c r="E95" s="21">
        <v>1.65</v>
      </c>
      <c r="F95" s="22">
        <v>4850</v>
      </c>
      <c r="G95" s="21">
        <f t="shared" si="0"/>
        <v>8002.5</v>
      </c>
      <c r="H95" s="23">
        <v>30</v>
      </c>
      <c r="I95" s="24">
        <v>40788</v>
      </c>
      <c r="J95" s="24">
        <v>40797</v>
      </c>
    </row>
    <row r="96" spans="1:10" ht="12.75" customHeight="1" x14ac:dyDescent="0.2">
      <c r="A96" s="19" t="s">
        <v>155</v>
      </c>
      <c r="B96" s="19" t="s">
        <v>169</v>
      </c>
      <c r="C96" s="20">
        <v>5234</v>
      </c>
      <c r="D96" s="19" t="s">
        <v>97</v>
      </c>
      <c r="E96" s="21">
        <v>1.65</v>
      </c>
      <c r="F96" s="22">
        <v>4750</v>
      </c>
      <c r="G96" s="21">
        <f t="shared" si="0"/>
        <v>7837.5</v>
      </c>
      <c r="H96" s="23">
        <v>30</v>
      </c>
      <c r="I96" s="24">
        <v>40791</v>
      </c>
      <c r="J96" s="24">
        <v>40799</v>
      </c>
    </row>
    <row r="97" spans="1:10" ht="12.75" customHeight="1" x14ac:dyDescent="0.2">
      <c r="A97" s="19" t="s">
        <v>155</v>
      </c>
      <c r="B97" s="19" t="s">
        <v>170</v>
      </c>
      <c r="C97" s="20">
        <v>5234</v>
      </c>
      <c r="D97" s="19" t="s">
        <v>97</v>
      </c>
      <c r="E97" s="21">
        <v>1.65</v>
      </c>
      <c r="F97" s="22">
        <v>4500</v>
      </c>
      <c r="G97" s="21">
        <f t="shared" si="0"/>
        <v>7425</v>
      </c>
      <c r="H97" s="23">
        <v>30</v>
      </c>
      <c r="I97" s="24">
        <v>40783</v>
      </c>
      <c r="J97" s="24">
        <v>40791</v>
      </c>
    </row>
    <row r="98" spans="1:10" ht="12.75" customHeight="1" x14ac:dyDescent="0.2"/>
    <row r="99" spans="1:10" ht="12.75" customHeight="1" x14ac:dyDescent="0.2"/>
    <row r="100" spans="1:10" ht="12.75" customHeight="1" x14ac:dyDescent="0.2"/>
    <row r="101" spans="1:10" ht="12.75" customHeight="1" x14ac:dyDescent="0.2"/>
    <row r="102" spans="1:10" ht="12.75" customHeight="1" x14ac:dyDescent="0.2"/>
    <row r="103" spans="1:10" ht="12.75" customHeight="1" x14ac:dyDescent="0.2"/>
    <row r="104" spans="1:10" ht="12.75" customHeight="1" x14ac:dyDescent="0.2"/>
    <row r="105" spans="1:10" ht="12.75" customHeight="1" x14ac:dyDescent="0.2"/>
    <row r="106" spans="1:10" ht="12.75" customHeight="1" x14ac:dyDescent="0.2"/>
    <row r="107" spans="1:10" ht="12.75" customHeight="1" x14ac:dyDescent="0.2"/>
    <row r="108" spans="1:10" ht="12.75" customHeight="1" x14ac:dyDescent="0.2"/>
    <row r="109" spans="1:10" ht="12.75" customHeight="1" x14ac:dyDescent="0.2"/>
    <row r="110" spans="1:10" ht="12.75" customHeight="1" x14ac:dyDescent="0.2"/>
    <row r="111" spans="1:10" ht="12.75" customHeight="1" x14ac:dyDescent="0.2"/>
    <row r="112" spans="1:1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"/>
  <cols>
    <col min="1" max="2" width="9.140625" customWidth="1"/>
    <col min="3" max="3" width="20.28515625" customWidth="1"/>
    <col min="4" max="4" width="8.28515625" customWidth="1"/>
    <col min="5" max="5" width="7.5703125" customWidth="1"/>
    <col min="6" max="6" width="31.42578125" customWidth="1"/>
    <col min="7" max="7" width="8.5703125" customWidth="1"/>
    <col min="8" max="8" width="15.42578125" customWidth="1"/>
    <col min="9" max="9" width="15.7109375" customWidth="1"/>
    <col min="10" max="10" width="13.42578125" customWidth="1"/>
    <col min="11" max="26" width="8.5703125" customWidth="1"/>
  </cols>
  <sheetData>
    <row r="1" spans="1:26" ht="12.75" customHeight="1" x14ac:dyDescent="0.2">
      <c r="A1" s="31"/>
      <c r="B1" s="32" t="s">
        <v>171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 x14ac:dyDescent="0.2">
      <c r="A3" s="33" t="s">
        <v>172</v>
      </c>
      <c r="B3" s="33" t="s">
        <v>173</v>
      </c>
      <c r="C3" s="33" t="s">
        <v>174</v>
      </c>
      <c r="D3" s="33" t="s">
        <v>175</v>
      </c>
      <c r="E3" s="33" t="s">
        <v>176</v>
      </c>
      <c r="F3" s="33" t="s">
        <v>46</v>
      </c>
      <c r="G3" s="33" t="s">
        <v>177</v>
      </c>
      <c r="H3" s="33" t="s">
        <v>178</v>
      </c>
      <c r="I3" s="33" t="s">
        <v>179</v>
      </c>
      <c r="J3" s="33" t="s">
        <v>180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 x14ac:dyDescent="0.2">
      <c r="A4" s="34">
        <v>5</v>
      </c>
      <c r="B4" s="35" t="s">
        <v>181</v>
      </c>
      <c r="C4" s="35" t="s">
        <v>182</v>
      </c>
      <c r="D4" s="36">
        <v>207.49</v>
      </c>
      <c r="E4" s="36">
        <v>290.49</v>
      </c>
      <c r="F4" s="34" t="s">
        <v>183</v>
      </c>
      <c r="G4" s="34">
        <v>7</v>
      </c>
      <c r="H4" s="37">
        <f t="shared" ref="H4:H27" si="0">G4*D4</f>
        <v>1452.43</v>
      </c>
      <c r="I4" s="38">
        <f t="shared" ref="I4:I27" si="1">H4/SUM($H$4:$H$27)</f>
        <v>7.2069197703399993E-2</v>
      </c>
      <c r="J4" s="38">
        <f>I4</f>
        <v>7.2069197703399993E-2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 x14ac:dyDescent="0.2">
      <c r="A5" s="39">
        <v>11</v>
      </c>
      <c r="B5" s="40" t="s">
        <v>181</v>
      </c>
      <c r="C5" s="40" t="s">
        <v>184</v>
      </c>
      <c r="D5" s="41">
        <v>281.52</v>
      </c>
      <c r="E5" s="41">
        <v>394.13</v>
      </c>
      <c r="F5" s="39" t="s">
        <v>183</v>
      </c>
      <c r="G5" s="39">
        <v>7</v>
      </c>
      <c r="H5" s="37">
        <f t="shared" si="0"/>
        <v>1970.6399999999999</v>
      </c>
      <c r="I5" s="38">
        <f t="shared" si="1"/>
        <v>9.7782642717534174E-2</v>
      </c>
      <c r="J5" s="38">
        <f t="shared" ref="J5:J27" si="2">J4+I5</f>
        <v>0.16985184042093415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 x14ac:dyDescent="0.2">
      <c r="A6" s="39">
        <v>18</v>
      </c>
      <c r="B6" s="40" t="s">
        <v>181</v>
      </c>
      <c r="C6" s="40" t="s">
        <v>185</v>
      </c>
      <c r="D6" s="41">
        <v>250.95</v>
      </c>
      <c r="E6" s="41">
        <v>350.99</v>
      </c>
      <c r="F6" s="39" t="s">
        <v>186</v>
      </c>
      <c r="G6" s="39">
        <v>8</v>
      </c>
      <c r="H6" s="37">
        <f t="shared" si="0"/>
        <v>2007.6</v>
      </c>
      <c r="I6" s="38">
        <f t="shared" si="1"/>
        <v>9.9616588275748791E-2</v>
      </c>
      <c r="J6" s="38">
        <f t="shared" si="2"/>
        <v>0.26946842869668297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2">
      <c r="A7" s="39">
        <v>19</v>
      </c>
      <c r="B7" s="40" t="s">
        <v>181</v>
      </c>
      <c r="C7" s="40" t="s">
        <v>187</v>
      </c>
      <c r="D7" s="41">
        <v>390.95</v>
      </c>
      <c r="E7" s="41">
        <v>495.99</v>
      </c>
      <c r="F7" s="39" t="s">
        <v>186</v>
      </c>
      <c r="G7" s="39">
        <v>5</v>
      </c>
      <c r="H7" s="37">
        <f t="shared" si="0"/>
        <v>1954.75</v>
      </c>
      <c r="I7" s="38">
        <f t="shared" si="1"/>
        <v>9.6994185062771451E-2</v>
      </c>
      <c r="J7" s="38">
        <f t="shared" si="2"/>
        <v>0.36646261375945444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 x14ac:dyDescent="0.2">
      <c r="A8" s="39">
        <v>20</v>
      </c>
      <c r="B8" s="40" t="s">
        <v>181</v>
      </c>
      <c r="C8" s="40" t="s">
        <v>188</v>
      </c>
      <c r="D8" s="41">
        <v>450.95</v>
      </c>
      <c r="E8" s="41">
        <v>599.99</v>
      </c>
      <c r="F8" s="39" t="s">
        <v>186</v>
      </c>
      <c r="G8" s="39">
        <v>5</v>
      </c>
      <c r="H8" s="37">
        <f t="shared" si="0"/>
        <v>2254.75</v>
      </c>
      <c r="I8" s="38">
        <f t="shared" si="1"/>
        <v>0.1118801068015265</v>
      </c>
      <c r="J8" s="38">
        <f t="shared" si="2"/>
        <v>0.47834272056098093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 x14ac:dyDescent="0.2">
      <c r="A9" s="39">
        <v>24</v>
      </c>
      <c r="B9" s="40" t="s">
        <v>181</v>
      </c>
      <c r="C9" s="40" t="s">
        <v>189</v>
      </c>
      <c r="D9" s="41">
        <v>490.5</v>
      </c>
      <c r="E9" s="41">
        <v>635.70000000000005</v>
      </c>
      <c r="F9" s="39" t="s">
        <v>190</v>
      </c>
      <c r="G9" s="39">
        <v>0</v>
      </c>
      <c r="H9" s="37">
        <f t="shared" si="0"/>
        <v>0</v>
      </c>
      <c r="I9" s="38">
        <f t="shared" si="1"/>
        <v>0</v>
      </c>
      <c r="J9" s="38">
        <f t="shared" si="2"/>
        <v>0.47834272056098093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 x14ac:dyDescent="0.2">
      <c r="A10" s="39">
        <v>2</v>
      </c>
      <c r="B10" s="40" t="s">
        <v>191</v>
      </c>
      <c r="C10" s="40" t="s">
        <v>192</v>
      </c>
      <c r="D10" s="41">
        <v>375</v>
      </c>
      <c r="E10" s="41">
        <v>495</v>
      </c>
      <c r="F10" s="39" t="s">
        <v>193</v>
      </c>
      <c r="G10" s="39">
        <v>3</v>
      </c>
      <c r="H10" s="37">
        <f t="shared" si="0"/>
        <v>1125</v>
      </c>
      <c r="I10" s="38">
        <f t="shared" si="1"/>
        <v>5.5822206520331437E-2</v>
      </c>
      <c r="J10" s="38">
        <f t="shared" si="2"/>
        <v>0.53416492708131236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 x14ac:dyDescent="0.2">
      <c r="A11" s="39">
        <v>7</v>
      </c>
      <c r="B11" s="40" t="s">
        <v>191</v>
      </c>
      <c r="C11" s="40" t="s">
        <v>194</v>
      </c>
      <c r="D11" s="41">
        <v>410.01</v>
      </c>
      <c r="E11" s="41">
        <v>574.01</v>
      </c>
      <c r="F11" s="39" t="s">
        <v>195</v>
      </c>
      <c r="G11" s="39">
        <v>1</v>
      </c>
      <c r="H11" s="37">
        <f t="shared" si="0"/>
        <v>410.01</v>
      </c>
      <c r="I11" s="38">
        <f t="shared" si="1"/>
        <v>2.0344589240356526E-2</v>
      </c>
      <c r="J11" s="38">
        <f t="shared" si="2"/>
        <v>0.55450951632166889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 x14ac:dyDescent="0.2">
      <c r="A12" s="39">
        <v>8</v>
      </c>
      <c r="B12" s="40" t="s">
        <v>191</v>
      </c>
      <c r="C12" s="40" t="s">
        <v>196</v>
      </c>
      <c r="D12" s="41">
        <v>401.11</v>
      </c>
      <c r="E12" s="41">
        <v>561.54</v>
      </c>
      <c r="F12" s="39" t="s">
        <v>195</v>
      </c>
      <c r="G12" s="39">
        <v>2</v>
      </c>
      <c r="H12" s="37">
        <f t="shared" si="0"/>
        <v>802.22</v>
      </c>
      <c r="I12" s="38">
        <f t="shared" si="1"/>
        <v>3.9805947124213592E-2</v>
      </c>
      <c r="J12" s="38">
        <f t="shared" si="2"/>
        <v>0.59431546344588249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 x14ac:dyDescent="0.2">
      <c r="A13" s="39">
        <v>9</v>
      </c>
      <c r="B13" s="40" t="s">
        <v>191</v>
      </c>
      <c r="C13" s="40" t="s">
        <v>197</v>
      </c>
      <c r="D13" s="41">
        <v>350.52</v>
      </c>
      <c r="E13" s="41">
        <v>490.73</v>
      </c>
      <c r="F13" s="39" t="s">
        <v>195</v>
      </c>
      <c r="G13" s="39">
        <v>5</v>
      </c>
      <c r="H13" s="37">
        <f t="shared" si="0"/>
        <v>1752.6</v>
      </c>
      <c r="I13" s="38">
        <f t="shared" si="1"/>
        <v>8.6963554797806999E-2</v>
      </c>
      <c r="J13" s="38">
        <f t="shared" si="2"/>
        <v>0.68127901824368953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 x14ac:dyDescent="0.2">
      <c r="A14" s="39">
        <v>13</v>
      </c>
      <c r="B14" s="40" t="s">
        <v>191</v>
      </c>
      <c r="C14" s="40" t="s">
        <v>198</v>
      </c>
      <c r="D14" s="41">
        <v>455.95</v>
      </c>
      <c r="E14" s="41">
        <v>649.95000000000005</v>
      </c>
      <c r="F14" s="39" t="s">
        <v>193</v>
      </c>
      <c r="G14" s="39">
        <v>1</v>
      </c>
      <c r="H14" s="37">
        <f t="shared" si="0"/>
        <v>455.95</v>
      </c>
      <c r="I14" s="38">
        <f t="shared" si="1"/>
        <v>2.2624120055951217E-2</v>
      </c>
      <c r="J14" s="38">
        <f t="shared" si="2"/>
        <v>0.7039031382996408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 x14ac:dyDescent="0.2">
      <c r="A15" s="39">
        <v>1</v>
      </c>
      <c r="B15" s="40" t="s">
        <v>199</v>
      </c>
      <c r="C15" s="40" t="s">
        <v>200</v>
      </c>
      <c r="D15" s="41">
        <v>75.290000000000006</v>
      </c>
      <c r="E15" s="41">
        <v>105.41</v>
      </c>
      <c r="F15" s="39" t="s">
        <v>190</v>
      </c>
      <c r="G15" s="39">
        <v>4</v>
      </c>
      <c r="H15" s="37">
        <f t="shared" si="0"/>
        <v>301.16000000000003</v>
      </c>
      <c r="I15" s="38">
        <f t="shared" si="1"/>
        <v>1.4943480636144904E-2</v>
      </c>
      <c r="J15" s="38">
        <f t="shared" si="2"/>
        <v>0.71884661893578572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 x14ac:dyDescent="0.2">
      <c r="A16" s="39">
        <v>3</v>
      </c>
      <c r="B16" s="40" t="s">
        <v>199</v>
      </c>
      <c r="C16" s="40" t="s">
        <v>201</v>
      </c>
      <c r="D16" s="41">
        <v>89.95</v>
      </c>
      <c r="E16" s="41">
        <v>130.94999999999999</v>
      </c>
      <c r="F16" s="39" t="s">
        <v>193</v>
      </c>
      <c r="G16" s="39">
        <v>4</v>
      </c>
      <c r="H16" s="37">
        <f t="shared" si="0"/>
        <v>359.8</v>
      </c>
      <c r="I16" s="38">
        <f t="shared" si="1"/>
        <v>1.7853182138680226E-2</v>
      </c>
      <c r="J16" s="38">
        <f t="shared" si="2"/>
        <v>0.73669980107446598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 x14ac:dyDescent="0.2">
      <c r="A17" s="39">
        <v>4</v>
      </c>
      <c r="B17" s="40" t="s">
        <v>199</v>
      </c>
      <c r="C17" s="40" t="s">
        <v>202</v>
      </c>
      <c r="D17" s="41">
        <v>109.95</v>
      </c>
      <c r="E17" s="41">
        <v>149.94999999999999</v>
      </c>
      <c r="F17" s="39" t="s">
        <v>193</v>
      </c>
      <c r="G17" s="39">
        <v>5</v>
      </c>
      <c r="H17" s="37">
        <f t="shared" si="0"/>
        <v>549.75</v>
      </c>
      <c r="I17" s="38">
        <f t="shared" si="1"/>
        <v>2.727845158626863E-2</v>
      </c>
      <c r="J17" s="38">
        <f t="shared" si="2"/>
        <v>0.7639782526607346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 x14ac:dyDescent="0.2">
      <c r="A18" s="39">
        <v>16</v>
      </c>
      <c r="B18" s="40" t="s">
        <v>199</v>
      </c>
      <c r="C18" s="40" t="s">
        <v>203</v>
      </c>
      <c r="D18" s="41">
        <v>85.95</v>
      </c>
      <c r="E18" s="41">
        <v>135.99</v>
      </c>
      <c r="F18" s="39" t="s">
        <v>186</v>
      </c>
      <c r="G18" s="39">
        <v>5</v>
      </c>
      <c r="H18" s="37">
        <f t="shared" si="0"/>
        <v>429.75</v>
      </c>
      <c r="I18" s="38">
        <f t="shared" si="1"/>
        <v>2.1324082890766611E-2</v>
      </c>
      <c r="J18" s="38">
        <f t="shared" si="2"/>
        <v>0.7853023355515012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 x14ac:dyDescent="0.2">
      <c r="A19" s="39">
        <v>21</v>
      </c>
      <c r="B19" s="40" t="s">
        <v>199</v>
      </c>
      <c r="C19" s="40" t="s">
        <v>204</v>
      </c>
      <c r="D19" s="41">
        <v>100.47</v>
      </c>
      <c r="E19" s="41">
        <v>140.66</v>
      </c>
      <c r="F19" s="39" t="s">
        <v>190</v>
      </c>
      <c r="G19" s="39">
        <v>1</v>
      </c>
      <c r="H19" s="37">
        <f t="shared" si="0"/>
        <v>100.47</v>
      </c>
      <c r="I19" s="38">
        <f t="shared" si="1"/>
        <v>4.9852951903090661E-3</v>
      </c>
      <c r="J19" s="38">
        <f t="shared" si="2"/>
        <v>0.7902876307418103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 x14ac:dyDescent="0.2">
      <c r="A20" s="39">
        <v>22</v>
      </c>
      <c r="B20" s="40" t="s">
        <v>199</v>
      </c>
      <c r="C20" s="40" t="s">
        <v>205</v>
      </c>
      <c r="D20" s="41">
        <v>50</v>
      </c>
      <c r="E20" s="41">
        <v>70</v>
      </c>
      <c r="F20" s="39" t="s">
        <v>183</v>
      </c>
      <c r="G20" s="39">
        <v>3</v>
      </c>
      <c r="H20" s="37">
        <f t="shared" si="0"/>
        <v>150</v>
      </c>
      <c r="I20" s="38">
        <f t="shared" si="1"/>
        <v>7.442960869377525E-3</v>
      </c>
      <c r="J20" s="38">
        <f t="shared" si="2"/>
        <v>0.79773059161118787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 x14ac:dyDescent="0.2">
      <c r="A21" s="39">
        <v>10</v>
      </c>
      <c r="B21" s="40" t="s">
        <v>206</v>
      </c>
      <c r="C21" s="40" t="s">
        <v>207</v>
      </c>
      <c r="D21" s="41">
        <v>150.88999999999999</v>
      </c>
      <c r="E21" s="41">
        <v>211.46</v>
      </c>
      <c r="F21" s="39" t="s">
        <v>195</v>
      </c>
      <c r="G21" s="39">
        <v>9</v>
      </c>
      <c r="H21" s="37">
        <f t="shared" si="0"/>
        <v>1358.0099999999998</v>
      </c>
      <c r="I21" s="38">
        <f t="shared" si="1"/>
        <v>6.7384101934822471E-2</v>
      </c>
      <c r="J21" s="38">
        <f t="shared" si="2"/>
        <v>0.86511469354601034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 x14ac:dyDescent="0.2">
      <c r="A22" s="39">
        <v>15</v>
      </c>
      <c r="B22" s="40" t="s">
        <v>206</v>
      </c>
      <c r="C22" s="40" t="s">
        <v>208</v>
      </c>
      <c r="D22" s="41">
        <v>180.95</v>
      </c>
      <c r="E22" s="41">
        <v>255.99</v>
      </c>
      <c r="F22" s="39" t="s">
        <v>186</v>
      </c>
      <c r="G22" s="39">
        <v>0</v>
      </c>
      <c r="H22" s="37">
        <f t="shared" si="0"/>
        <v>0</v>
      </c>
      <c r="I22" s="38">
        <f t="shared" si="1"/>
        <v>0</v>
      </c>
      <c r="J22" s="38">
        <f t="shared" si="2"/>
        <v>0.86511469354601034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 x14ac:dyDescent="0.2">
      <c r="A23" s="39">
        <v>23</v>
      </c>
      <c r="B23" s="40" t="s">
        <v>206</v>
      </c>
      <c r="C23" s="40" t="s">
        <v>209</v>
      </c>
      <c r="D23" s="41">
        <v>429.02</v>
      </c>
      <c r="E23" s="41">
        <v>609</v>
      </c>
      <c r="F23" s="39" t="s">
        <v>190</v>
      </c>
      <c r="G23" s="39">
        <v>3</v>
      </c>
      <c r="H23" s="37">
        <f t="shared" si="0"/>
        <v>1287.06</v>
      </c>
      <c r="I23" s="38">
        <f t="shared" si="1"/>
        <v>6.3863581443606918E-2</v>
      </c>
      <c r="J23" s="38">
        <f t="shared" si="2"/>
        <v>0.92897827498961727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 x14ac:dyDescent="0.2">
      <c r="A24" s="39">
        <v>6</v>
      </c>
      <c r="B24" s="40" t="s">
        <v>210</v>
      </c>
      <c r="C24" s="40" t="s">
        <v>211</v>
      </c>
      <c r="D24" s="41">
        <v>69.989999999999995</v>
      </c>
      <c r="E24" s="41">
        <v>97.98</v>
      </c>
      <c r="F24" s="39" t="s">
        <v>183</v>
      </c>
      <c r="G24" s="39">
        <v>6</v>
      </c>
      <c r="H24" s="37">
        <f t="shared" si="0"/>
        <v>419.93999999999994</v>
      </c>
      <c r="I24" s="38">
        <f t="shared" si="1"/>
        <v>2.0837313249909315E-2</v>
      </c>
      <c r="J24" s="38">
        <f t="shared" si="2"/>
        <v>0.94981558823952661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 x14ac:dyDescent="0.2">
      <c r="A25" s="39">
        <v>12</v>
      </c>
      <c r="B25" s="40" t="s">
        <v>210</v>
      </c>
      <c r="C25" s="40" t="s">
        <v>212</v>
      </c>
      <c r="D25" s="41">
        <v>95.47</v>
      </c>
      <c r="E25" s="41">
        <v>133.66</v>
      </c>
      <c r="F25" s="39" t="s">
        <v>190</v>
      </c>
      <c r="G25" s="39">
        <v>4</v>
      </c>
      <c r="H25" s="37">
        <f t="shared" si="0"/>
        <v>381.88</v>
      </c>
      <c r="I25" s="38">
        <f t="shared" si="1"/>
        <v>1.8948785978652596E-2</v>
      </c>
      <c r="J25" s="38">
        <f t="shared" si="2"/>
        <v>0.96876437421817918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 x14ac:dyDescent="0.2">
      <c r="A26" s="39">
        <v>14</v>
      </c>
      <c r="B26" s="40" t="s">
        <v>210</v>
      </c>
      <c r="C26" s="40" t="s">
        <v>213</v>
      </c>
      <c r="D26" s="41">
        <v>15</v>
      </c>
      <c r="E26" s="41">
        <v>25.5</v>
      </c>
      <c r="F26" s="39" t="s">
        <v>190</v>
      </c>
      <c r="G26" s="39">
        <v>8</v>
      </c>
      <c r="H26" s="37">
        <f t="shared" si="0"/>
        <v>120</v>
      </c>
      <c r="I26" s="38">
        <f t="shared" si="1"/>
        <v>5.9543686955020204E-3</v>
      </c>
      <c r="J26" s="38">
        <f t="shared" si="2"/>
        <v>0.97471874291368121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 x14ac:dyDescent="0.2">
      <c r="A27" s="39">
        <v>17</v>
      </c>
      <c r="B27" s="40" t="s">
        <v>210</v>
      </c>
      <c r="C27" s="40" t="s">
        <v>214</v>
      </c>
      <c r="D27" s="41">
        <v>50.95</v>
      </c>
      <c r="E27" s="41">
        <v>75.989999999999995</v>
      </c>
      <c r="F27" s="39" t="s">
        <v>186</v>
      </c>
      <c r="G27" s="39">
        <v>10</v>
      </c>
      <c r="H27" s="37">
        <f t="shared" si="0"/>
        <v>509.5</v>
      </c>
      <c r="I27" s="38">
        <f t="shared" si="1"/>
        <v>2.5281257086318995E-2</v>
      </c>
      <c r="J27" s="38">
        <f t="shared" si="2"/>
        <v>1.0000000000000002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 x14ac:dyDescent="0.2">
      <c r="A28" s="31"/>
      <c r="B28" s="31"/>
      <c r="C28" s="31"/>
      <c r="D28" s="31"/>
      <c r="E28" s="31"/>
      <c r="F28" s="31"/>
      <c r="G28" s="42" t="s">
        <v>215</v>
      </c>
      <c r="H28" s="43">
        <f>SUM(H4:H27)</f>
        <v>20153.27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autoFilter ref="A3:J28" xr:uid="{00000000-0009-0000-0000-000005000000}">
    <sortState xmlns:xlrd2="http://schemas.microsoft.com/office/spreadsheetml/2017/richdata2" ref="A3:J28">
      <sortCondition descending="1" ref="B3:B28"/>
    </sortState>
  </autoFilter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"/>
  <cols>
    <col min="1" max="1" width="30.28515625" customWidth="1"/>
    <col min="2" max="2" width="13.85546875" customWidth="1"/>
    <col min="3" max="3" width="8.7109375" customWidth="1"/>
    <col min="4" max="4" width="18.42578125" customWidth="1"/>
    <col min="5" max="5" width="21.7109375" customWidth="1"/>
    <col min="6" max="6" width="8.7109375" customWidth="1"/>
    <col min="7" max="7" width="14.28515625" customWidth="1"/>
    <col min="8" max="8" width="19.140625" customWidth="1"/>
    <col min="9" max="9" width="11.140625" customWidth="1"/>
    <col min="10" max="10" width="12" customWidth="1"/>
    <col min="11" max="26" width="8.85546875" customWidth="1"/>
  </cols>
  <sheetData>
    <row r="1" spans="1:10" ht="12" customHeight="1" x14ac:dyDescent="0.2">
      <c r="A1" s="1" t="s">
        <v>45</v>
      </c>
    </row>
    <row r="2" spans="1:10" ht="12.75" customHeight="1" x14ac:dyDescent="0.2"/>
    <row r="3" spans="1:10" ht="12.75" customHeight="1" x14ac:dyDescent="0.2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J3" s="18" t="s">
        <v>55</v>
      </c>
    </row>
    <row r="4" spans="1:10" ht="12.75" customHeight="1" x14ac:dyDescent="0.2">
      <c r="A4" s="19" t="s">
        <v>56</v>
      </c>
      <c r="B4" s="19" t="s">
        <v>57</v>
      </c>
      <c r="C4" s="20">
        <v>5417</v>
      </c>
      <c r="D4" s="19" t="s">
        <v>58</v>
      </c>
      <c r="E4" s="21">
        <v>255</v>
      </c>
      <c r="F4" s="22">
        <v>500</v>
      </c>
      <c r="G4" s="21">
        <f t="shared" ref="G4:G97" si="0">E4*F4</f>
        <v>127500</v>
      </c>
      <c r="H4" s="23">
        <v>30</v>
      </c>
      <c r="I4" s="24">
        <v>40836</v>
      </c>
      <c r="J4" s="24">
        <v>40843</v>
      </c>
    </row>
    <row r="5" spans="1:10" ht="12.75" customHeight="1" x14ac:dyDescent="0.2">
      <c r="A5" s="27" t="s">
        <v>69</v>
      </c>
      <c r="B5" s="19" t="s">
        <v>70</v>
      </c>
      <c r="C5" s="20">
        <v>5454</v>
      </c>
      <c r="D5" s="19" t="s">
        <v>58</v>
      </c>
      <c r="E5" s="21">
        <v>220</v>
      </c>
      <c r="F5" s="22">
        <v>550</v>
      </c>
      <c r="G5" s="21">
        <f t="shared" si="0"/>
        <v>121000</v>
      </c>
      <c r="H5" s="20">
        <v>45</v>
      </c>
      <c r="I5" s="24">
        <v>40825</v>
      </c>
      <c r="J5" s="24">
        <v>40830</v>
      </c>
    </row>
    <row r="6" spans="1:10" ht="12.75" customHeight="1" x14ac:dyDescent="0.2">
      <c r="A6" s="27" t="s">
        <v>69</v>
      </c>
      <c r="B6" s="19" t="s">
        <v>71</v>
      </c>
      <c r="C6" s="20">
        <v>5454</v>
      </c>
      <c r="D6" s="19" t="s">
        <v>58</v>
      </c>
      <c r="E6" s="21">
        <v>220</v>
      </c>
      <c r="F6" s="22">
        <v>500</v>
      </c>
      <c r="G6" s="21">
        <f t="shared" si="0"/>
        <v>110000</v>
      </c>
      <c r="H6" s="20">
        <v>45</v>
      </c>
      <c r="I6" s="24">
        <v>40831</v>
      </c>
      <c r="J6" s="24">
        <v>40836</v>
      </c>
    </row>
    <row r="7" spans="1:10" ht="12.75" customHeight="1" x14ac:dyDescent="0.2">
      <c r="A7" s="19" t="s">
        <v>56</v>
      </c>
      <c r="B7" s="19" t="s">
        <v>59</v>
      </c>
      <c r="C7" s="20">
        <v>5417</v>
      </c>
      <c r="D7" s="19" t="s">
        <v>58</v>
      </c>
      <c r="E7" s="21">
        <v>255</v>
      </c>
      <c r="F7" s="22">
        <v>406</v>
      </c>
      <c r="G7" s="21">
        <f t="shared" si="0"/>
        <v>103530</v>
      </c>
      <c r="H7" s="23">
        <v>30</v>
      </c>
      <c r="I7" s="24">
        <v>40787</v>
      </c>
      <c r="J7" s="24">
        <v>40796</v>
      </c>
    </row>
    <row r="8" spans="1:10" ht="12.75" customHeight="1" x14ac:dyDescent="0.2">
      <c r="A8" s="19" t="s">
        <v>155</v>
      </c>
      <c r="B8" s="19" t="s">
        <v>156</v>
      </c>
      <c r="C8" s="20">
        <v>8008</v>
      </c>
      <c r="D8" s="19" t="s">
        <v>123</v>
      </c>
      <c r="E8" s="21">
        <v>645</v>
      </c>
      <c r="F8" s="22">
        <v>150</v>
      </c>
      <c r="G8" s="21">
        <f t="shared" si="0"/>
        <v>96750</v>
      </c>
      <c r="H8" s="23">
        <v>30</v>
      </c>
      <c r="I8" s="24">
        <v>40831</v>
      </c>
      <c r="J8" s="24">
        <v>40842</v>
      </c>
    </row>
    <row r="9" spans="1:10" ht="12.75" customHeight="1" x14ac:dyDescent="0.2">
      <c r="A9" s="25" t="s">
        <v>104</v>
      </c>
      <c r="B9" s="19" t="s">
        <v>105</v>
      </c>
      <c r="C9" s="23">
        <v>1122</v>
      </c>
      <c r="D9" s="25" t="s">
        <v>61</v>
      </c>
      <c r="E9" s="26">
        <v>4.25</v>
      </c>
      <c r="F9" s="29">
        <v>19500</v>
      </c>
      <c r="G9" s="26">
        <f t="shared" si="0"/>
        <v>82875</v>
      </c>
      <c r="H9" s="23">
        <v>30</v>
      </c>
      <c r="I9" s="30">
        <v>40760</v>
      </c>
      <c r="J9" s="30">
        <v>40768</v>
      </c>
    </row>
    <row r="10" spans="1:10" ht="12.75" customHeight="1" x14ac:dyDescent="0.2">
      <c r="A10" s="19" t="s">
        <v>121</v>
      </c>
      <c r="B10" s="19" t="s">
        <v>122</v>
      </c>
      <c r="C10" s="20">
        <v>8148</v>
      </c>
      <c r="D10" s="19" t="s">
        <v>123</v>
      </c>
      <c r="E10" s="21">
        <v>655.5</v>
      </c>
      <c r="F10" s="22">
        <v>125</v>
      </c>
      <c r="G10" s="21">
        <f t="shared" si="0"/>
        <v>81937.5</v>
      </c>
      <c r="H10" s="23">
        <v>30</v>
      </c>
      <c r="I10" s="24">
        <v>40826</v>
      </c>
      <c r="J10" s="24">
        <v>40833</v>
      </c>
    </row>
    <row r="11" spans="1:10" ht="12.75" customHeight="1" x14ac:dyDescent="0.2">
      <c r="A11" s="19" t="s">
        <v>155</v>
      </c>
      <c r="B11" s="19" t="s">
        <v>157</v>
      </c>
      <c r="C11" s="20">
        <v>8008</v>
      </c>
      <c r="D11" s="19" t="s">
        <v>123</v>
      </c>
      <c r="E11" s="21">
        <v>645</v>
      </c>
      <c r="F11" s="22">
        <v>120</v>
      </c>
      <c r="G11" s="21">
        <f t="shared" si="0"/>
        <v>77400</v>
      </c>
      <c r="H11" s="23">
        <v>30</v>
      </c>
      <c r="I11" s="24">
        <v>40844</v>
      </c>
      <c r="J11" s="24">
        <v>40851</v>
      </c>
    </row>
    <row r="12" spans="1:10" ht="12.75" customHeight="1" x14ac:dyDescent="0.2">
      <c r="A12" s="25" t="s">
        <v>104</v>
      </c>
      <c r="B12" s="19" t="s">
        <v>106</v>
      </c>
      <c r="C12" s="23">
        <v>1122</v>
      </c>
      <c r="D12" s="25" t="s">
        <v>61</v>
      </c>
      <c r="E12" s="26">
        <v>4.25</v>
      </c>
      <c r="F12" s="29">
        <v>18000</v>
      </c>
      <c r="G12" s="26">
        <f t="shared" si="0"/>
        <v>76500</v>
      </c>
      <c r="H12" s="23">
        <v>30</v>
      </c>
      <c r="I12" s="30">
        <v>40817</v>
      </c>
      <c r="J12" s="30">
        <v>40824</v>
      </c>
    </row>
    <row r="13" spans="1:10" ht="12.75" customHeight="1" x14ac:dyDescent="0.2">
      <c r="A13" s="25" t="s">
        <v>104</v>
      </c>
      <c r="B13" s="19" t="s">
        <v>107</v>
      </c>
      <c r="C13" s="23">
        <v>1122</v>
      </c>
      <c r="D13" s="25" t="s">
        <v>61</v>
      </c>
      <c r="E13" s="26">
        <v>4.25</v>
      </c>
      <c r="F13" s="29">
        <v>17500</v>
      </c>
      <c r="G13" s="26">
        <f t="shared" si="0"/>
        <v>74375</v>
      </c>
      <c r="H13" s="23">
        <v>30</v>
      </c>
      <c r="I13" s="30">
        <v>40841</v>
      </c>
      <c r="J13" s="30">
        <v>40850</v>
      </c>
    </row>
    <row r="14" spans="1:10" ht="12.75" customHeight="1" x14ac:dyDescent="0.2">
      <c r="A14" s="25" t="s">
        <v>104</v>
      </c>
      <c r="B14" s="19" t="s">
        <v>108</v>
      </c>
      <c r="C14" s="23">
        <v>1122</v>
      </c>
      <c r="D14" s="25" t="s">
        <v>61</v>
      </c>
      <c r="E14" s="26">
        <v>4.25</v>
      </c>
      <c r="F14" s="29">
        <v>17000</v>
      </c>
      <c r="G14" s="26">
        <f t="shared" si="0"/>
        <v>72250</v>
      </c>
      <c r="H14" s="23">
        <v>30</v>
      </c>
      <c r="I14" s="30">
        <v>40827</v>
      </c>
      <c r="J14" s="30">
        <v>40835</v>
      </c>
    </row>
    <row r="15" spans="1:10" ht="12.75" customHeight="1" x14ac:dyDescent="0.2">
      <c r="A15" s="25" t="s">
        <v>104</v>
      </c>
      <c r="B15" s="19" t="s">
        <v>109</v>
      </c>
      <c r="C15" s="23">
        <v>1122</v>
      </c>
      <c r="D15" s="25" t="s">
        <v>61</v>
      </c>
      <c r="E15" s="26">
        <v>4.25</v>
      </c>
      <c r="F15" s="29">
        <v>15500</v>
      </c>
      <c r="G15" s="26">
        <f t="shared" si="0"/>
        <v>65875</v>
      </c>
      <c r="H15" s="23">
        <v>30</v>
      </c>
      <c r="I15" s="30">
        <v>40790</v>
      </c>
      <c r="J15" s="30">
        <v>40798</v>
      </c>
    </row>
    <row r="16" spans="1:10" ht="12.75" customHeight="1" x14ac:dyDescent="0.2">
      <c r="A16" s="19" t="s">
        <v>155</v>
      </c>
      <c r="B16" s="19" t="s">
        <v>158</v>
      </c>
      <c r="C16" s="20">
        <v>8008</v>
      </c>
      <c r="D16" s="19" t="s">
        <v>123</v>
      </c>
      <c r="E16" s="21">
        <v>645</v>
      </c>
      <c r="F16" s="22">
        <v>100</v>
      </c>
      <c r="G16" s="21">
        <f t="shared" si="0"/>
        <v>64500</v>
      </c>
      <c r="H16" s="23">
        <v>30</v>
      </c>
      <c r="I16" s="24">
        <v>40826</v>
      </c>
      <c r="J16" s="24">
        <v>40837</v>
      </c>
    </row>
    <row r="17" spans="1:10" ht="12.75" customHeight="1" x14ac:dyDescent="0.2">
      <c r="A17" s="25" t="s">
        <v>104</v>
      </c>
      <c r="B17" s="19" t="s">
        <v>110</v>
      </c>
      <c r="C17" s="23">
        <v>1122</v>
      </c>
      <c r="D17" s="25" t="s">
        <v>61</v>
      </c>
      <c r="E17" s="26">
        <v>4.25</v>
      </c>
      <c r="F17" s="29">
        <v>15000</v>
      </c>
      <c r="G17" s="26">
        <f t="shared" si="0"/>
        <v>63750</v>
      </c>
      <c r="H17" s="23">
        <v>30</v>
      </c>
      <c r="I17" s="30">
        <v>40794</v>
      </c>
      <c r="J17" s="30">
        <v>40801</v>
      </c>
    </row>
    <row r="18" spans="1:10" ht="12.75" customHeight="1" x14ac:dyDescent="0.2">
      <c r="A18" s="27" t="s">
        <v>69</v>
      </c>
      <c r="B18" s="19" t="s">
        <v>72</v>
      </c>
      <c r="C18" s="23">
        <v>1369</v>
      </c>
      <c r="D18" s="25" t="s">
        <v>61</v>
      </c>
      <c r="E18" s="21">
        <v>4.2</v>
      </c>
      <c r="F18" s="22">
        <v>15000</v>
      </c>
      <c r="G18" s="26">
        <f t="shared" si="0"/>
        <v>63000</v>
      </c>
      <c r="H18" s="20">
        <v>45</v>
      </c>
      <c r="I18" s="24">
        <v>40811</v>
      </c>
      <c r="J18" s="24">
        <v>40816</v>
      </c>
    </row>
    <row r="19" spans="1:10" ht="12.75" customHeight="1" x14ac:dyDescent="0.2">
      <c r="A19" s="25" t="s">
        <v>104</v>
      </c>
      <c r="B19" s="19" t="s">
        <v>111</v>
      </c>
      <c r="C19" s="23">
        <v>1122</v>
      </c>
      <c r="D19" s="25" t="s">
        <v>61</v>
      </c>
      <c r="E19" s="26">
        <v>4.25</v>
      </c>
      <c r="F19" s="29">
        <v>14500</v>
      </c>
      <c r="G19" s="26">
        <f t="shared" si="0"/>
        <v>61625</v>
      </c>
      <c r="H19" s="23">
        <v>30</v>
      </c>
      <c r="I19" s="30">
        <v>40814</v>
      </c>
      <c r="J19" s="30">
        <v>40819</v>
      </c>
    </row>
    <row r="20" spans="1:10" ht="12.75" customHeight="1" x14ac:dyDescent="0.2">
      <c r="A20" s="27" t="s">
        <v>69</v>
      </c>
      <c r="B20" s="19" t="s">
        <v>73</v>
      </c>
      <c r="C20" s="23">
        <v>1369</v>
      </c>
      <c r="D20" s="25" t="s">
        <v>61</v>
      </c>
      <c r="E20" s="21">
        <v>4.2</v>
      </c>
      <c r="F20" s="22">
        <v>14000</v>
      </c>
      <c r="G20" s="28">
        <f t="shared" si="0"/>
        <v>58800</v>
      </c>
      <c r="H20" s="20">
        <v>45</v>
      </c>
      <c r="I20" s="24">
        <v>40813</v>
      </c>
      <c r="J20" s="24">
        <v>40819</v>
      </c>
    </row>
    <row r="21" spans="1:10" ht="12.75" customHeight="1" x14ac:dyDescent="0.2">
      <c r="A21" s="25" t="s">
        <v>104</v>
      </c>
      <c r="B21" s="19" t="s">
        <v>112</v>
      </c>
      <c r="C21" s="23">
        <v>1122</v>
      </c>
      <c r="D21" s="25" t="s">
        <v>61</v>
      </c>
      <c r="E21" s="26">
        <v>4.25</v>
      </c>
      <c r="F21" s="29">
        <v>12500</v>
      </c>
      <c r="G21" s="26">
        <f t="shared" si="0"/>
        <v>53125</v>
      </c>
      <c r="H21" s="23">
        <v>30</v>
      </c>
      <c r="I21" s="30">
        <v>40791</v>
      </c>
      <c r="J21" s="30">
        <v>40797</v>
      </c>
    </row>
    <row r="22" spans="1:10" ht="12.75" customHeight="1" x14ac:dyDescent="0.2">
      <c r="A22" s="19" t="s">
        <v>56</v>
      </c>
      <c r="B22" s="19" t="s">
        <v>60</v>
      </c>
      <c r="C22" s="23">
        <v>1243</v>
      </c>
      <c r="D22" s="25" t="s">
        <v>61</v>
      </c>
      <c r="E22" s="21">
        <v>4.25</v>
      </c>
      <c r="F22" s="22">
        <v>10500</v>
      </c>
      <c r="G22" s="26">
        <f t="shared" si="0"/>
        <v>44625</v>
      </c>
      <c r="H22" s="23">
        <v>30</v>
      </c>
      <c r="I22" s="24">
        <v>40826</v>
      </c>
      <c r="J22" s="24">
        <v>40833</v>
      </c>
    </row>
    <row r="23" spans="1:10" ht="12.75" customHeight="1" x14ac:dyDescent="0.2">
      <c r="A23" s="19" t="s">
        <v>56</v>
      </c>
      <c r="B23" s="19" t="s">
        <v>62</v>
      </c>
      <c r="C23" s="23">
        <v>1243</v>
      </c>
      <c r="D23" s="25" t="s">
        <v>61</v>
      </c>
      <c r="E23" s="21">
        <v>4.25</v>
      </c>
      <c r="F23" s="22">
        <v>10000</v>
      </c>
      <c r="G23" s="26">
        <f t="shared" si="0"/>
        <v>42500</v>
      </c>
      <c r="H23" s="23">
        <v>30</v>
      </c>
      <c r="I23" s="24">
        <v>40763</v>
      </c>
      <c r="J23" s="24">
        <v>40769</v>
      </c>
    </row>
    <row r="24" spans="1:10" ht="12.75" customHeight="1" x14ac:dyDescent="0.2">
      <c r="A24" s="27" t="s">
        <v>69</v>
      </c>
      <c r="B24" s="19" t="s">
        <v>74</v>
      </c>
      <c r="C24" s="23">
        <v>1369</v>
      </c>
      <c r="D24" s="25" t="s">
        <v>61</v>
      </c>
      <c r="E24" s="21">
        <v>4.2</v>
      </c>
      <c r="F24" s="22">
        <v>10000</v>
      </c>
      <c r="G24" s="26">
        <f t="shared" si="0"/>
        <v>42000</v>
      </c>
      <c r="H24" s="20">
        <v>45</v>
      </c>
      <c r="I24" s="24">
        <v>40815</v>
      </c>
      <c r="J24" s="24">
        <v>40820</v>
      </c>
    </row>
    <row r="25" spans="1:10" ht="12.75" customHeight="1" x14ac:dyDescent="0.2">
      <c r="A25" s="19" t="s">
        <v>56</v>
      </c>
      <c r="B25" s="19" t="s">
        <v>63</v>
      </c>
      <c r="C25" s="23">
        <v>1243</v>
      </c>
      <c r="D25" s="25" t="s">
        <v>61</v>
      </c>
      <c r="E25" s="21">
        <v>4.25</v>
      </c>
      <c r="F25" s="22">
        <v>9000</v>
      </c>
      <c r="G25" s="26">
        <f t="shared" si="0"/>
        <v>38250</v>
      </c>
      <c r="H25" s="23">
        <v>30</v>
      </c>
      <c r="I25" s="24">
        <v>40791</v>
      </c>
      <c r="J25" s="24">
        <v>40798</v>
      </c>
    </row>
    <row r="26" spans="1:10" ht="12.75" customHeight="1" x14ac:dyDescent="0.2">
      <c r="A26" s="19" t="s">
        <v>86</v>
      </c>
      <c r="B26" s="19" t="s">
        <v>87</v>
      </c>
      <c r="C26" s="20">
        <v>5689</v>
      </c>
      <c r="D26" s="19" t="s">
        <v>65</v>
      </c>
      <c r="E26" s="21">
        <v>175</v>
      </c>
      <c r="F26" s="22">
        <v>175</v>
      </c>
      <c r="G26" s="21">
        <f t="shared" si="0"/>
        <v>30625</v>
      </c>
      <c r="H26" s="23">
        <v>30</v>
      </c>
      <c r="I26" s="24">
        <v>40852</v>
      </c>
      <c r="J26" s="24">
        <v>40862</v>
      </c>
    </row>
    <row r="27" spans="1:10" ht="12.75" customHeight="1" x14ac:dyDescent="0.2">
      <c r="A27" s="19" t="s">
        <v>56</v>
      </c>
      <c r="B27" s="19" t="s">
        <v>64</v>
      </c>
      <c r="C27" s="20">
        <v>5634</v>
      </c>
      <c r="D27" s="19" t="s">
        <v>65</v>
      </c>
      <c r="E27" s="21">
        <v>185</v>
      </c>
      <c r="F27" s="22">
        <v>150</v>
      </c>
      <c r="G27" s="21">
        <f t="shared" si="0"/>
        <v>27750</v>
      </c>
      <c r="H27" s="23">
        <v>30</v>
      </c>
      <c r="I27" s="24">
        <v>40841</v>
      </c>
      <c r="J27" s="24">
        <v>40850</v>
      </c>
    </row>
    <row r="28" spans="1:10" ht="12.75" customHeight="1" x14ac:dyDescent="0.2">
      <c r="A28" s="19" t="s">
        <v>86</v>
      </c>
      <c r="B28" s="19" t="s">
        <v>88</v>
      </c>
      <c r="C28" s="20">
        <v>5689</v>
      </c>
      <c r="D28" s="19" t="s">
        <v>65</v>
      </c>
      <c r="E28" s="21">
        <v>175</v>
      </c>
      <c r="F28" s="22">
        <v>155</v>
      </c>
      <c r="G28" s="21">
        <f t="shared" si="0"/>
        <v>27125</v>
      </c>
      <c r="H28" s="23">
        <v>30</v>
      </c>
      <c r="I28" s="24">
        <v>40841</v>
      </c>
      <c r="J28" s="24">
        <v>40850</v>
      </c>
    </row>
    <row r="29" spans="1:10" ht="12.75" customHeight="1" x14ac:dyDescent="0.2">
      <c r="A29" s="19" t="s">
        <v>86</v>
      </c>
      <c r="B29" s="19" t="s">
        <v>89</v>
      </c>
      <c r="C29" s="20">
        <v>5689</v>
      </c>
      <c r="D29" s="19" t="s">
        <v>65</v>
      </c>
      <c r="E29" s="21">
        <v>175</v>
      </c>
      <c r="F29" s="22">
        <v>150</v>
      </c>
      <c r="G29" s="21">
        <f t="shared" si="0"/>
        <v>26250</v>
      </c>
      <c r="H29" s="23">
        <v>30</v>
      </c>
      <c r="I29" s="24">
        <v>40848</v>
      </c>
      <c r="J29" s="24">
        <v>40856</v>
      </c>
    </row>
    <row r="30" spans="1:10" ht="12.75" customHeight="1" x14ac:dyDescent="0.2">
      <c r="A30" s="19" t="s">
        <v>56</v>
      </c>
      <c r="B30" s="19" t="s">
        <v>66</v>
      </c>
      <c r="C30" s="20">
        <v>5634</v>
      </c>
      <c r="D30" s="19" t="s">
        <v>65</v>
      </c>
      <c r="E30" s="21">
        <v>185</v>
      </c>
      <c r="F30" s="22">
        <v>140</v>
      </c>
      <c r="G30" s="21">
        <f t="shared" si="0"/>
        <v>25900</v>
      </c>
      <c r="H30" s="23">
        <v>30</v>
      </c>
      <c r="I30" s="24">
        <v>40845</v>
      </c>
      <c r="J30" s="24">
        <v>40851</v>
      </c>
    </row>
    <row r="31" spans="1:10" ht="12.75" customHeight="1" x14ac:dyDescent="0.2">
      <c r="A31" s="19" t="s">
        <v>155</v>
      </c>
      <c r="B31" s="19" t="s">
        <v>159</v>
      </c>
      <c r="C31" s="20">
        <v>5677</v>
      </c>
      <c r="D31" s="19" t="s">
        <v>65</v>
      </c>
      <c r="E31" s="21">
        <v>195</v>
      </c>
      <c r="F31" s="22">
        <v>130</v>
      </c>
      <c r="G31" s="21">
        <f t="shared" si="0"/>
        <v>25350</v>
      </c>
      <c r="H31" s="23">
        <v>30</v>
      </c>
      <c r="I31" s="24">
        <v>40844</v>
      </c>
      <c r="J31" s="24">
        <v>40854</v>
      </c>
    </row>
    <row r="32" spans="1:10" ht="12.75" customHeight="1" x14ac:dyDescent="0.2">
      <c r="A32" s="27" t="s">
        <v>69</v>
      </c>
      <c r="B32" s="19" t="s">
        <v>75</v>
      </c>
      <c r="C32" s="20">
        <v>5275</v>
      </c>
      <c r="D32" s="19" t="s">
        <v>76</v>
      </c>
      <c r="E32" s="21">
        <v>1</v>
      </c>
      <c r="F32" s="22">
        <v>25000</v>
      </c>
      <c r="G32" s="21">
        <f t="shared" si="0"/>
        <v>25000</v>
      </c>
      <c r="H32" s="20">
        <v>45</v>
      </c>
      <c r="I32" s="24">
        <v>40841</v>
      </c>
      <c r="J32" s="24">
        <v>40846</v>
      </c>
    </row>
    <row r="33" spans="1:10" ht="12.75" customHeight="1" x14ac:dyDescent="0.2">
      <c r="A33" s="19" t="s">
        <v>86</v>
      </c>
      <c r="B33" s="19" t="s">
        <v>90</v>
      </c>
      <c r="C33" s="20">
        <v>5462</v>
      </c>
      <c r="D33" s="19" t="s">
        <v>76</v>
      </c>
      <c r="E33" s="21">
        <v>1.05</v>
      </c>
      <c r="F33" s="22">
        <v>23000</v>
      </c>
      <c r="G33" s="21">
        <f t="shared" si="0"/>
        <v>24150</v>
      </c>
      <c r="H33" s="23">
        <v>30</v>
      </c>
      <c r="I33" s="24">
        <v>40765</v>
      </c>
      <c r="J33" s="24">
        <v>40770</v>
      </c>
    </row>
    <row r="34" spans="1:10" ht="12.75" customHeight="1" x14ac:dyDescent="0.2">
      <c r="A34" s="19" t="s">
        <v>104</v>
      </c>
      <c r="B34" s="19" t="s">
        <v>113</v>
      </c>
      <c r="C34" s="20">
        <v>5066</v>
      </c>
      <c r="D34" s="19" t="s">
        <v>76</v>
      </c>
      <c r="E34" s="21">
        <v>0.95</v>
      </c>
      <c r="F34" s="22">
        <v>25000</v>
      </c>
      <c r="G34" s="21">
        <f t="shared" si="0"/>
        <v>23750</v>
      </c>
      <c r="H34" s="23">
        <v>30</v>
      </c>
      <c r="I34" s="24">
        <v>40791</v>
      </c>
      <c r="J34" s="24">
        <v>40798</v>
      </c>
    </row>
    <row r="35" spans="1:10" ht="12.75" customHeight="1" x14ac:dyDescent="0.2">
      <c r="A35" s="19" t="s">
        <v>86</v>
      </c>
      <c r="B35" s="19" t="s">
        <v>91</v>
      </c>
      <c r="C35" s="20">
        <v>5462</v>
      </c>
      <c r="D35" s="19" t="s">
        <v>76</v>
      </c>
      <c r="E35" s="21">
        <v>1.05</v>
      </c>
      <c r="F35" s="22">
        <v>22500</v>
      </c>
      <c r="G35" s="21">
        <f t="shared" si="0"/>
        <v>23625</v>
      </c>
      <c r="H35" s="23">
        <v>30</v>
      </c>
      <c r="I35" s="24">
        <v>40775</v>
      </c>
      <c r="J35" s="24">
        <v>40781</v>
      </c>
    </row>
    <row r="36" spans="1:10" ht="12.75" customHeight="1" x14ac:dyDescent="0.2">
      <c r="A36" s="19" t="s">
        <v>86</v>
      </c>
      <c r="B36" s="19" t="s">
        <v>92</v>
      </c>
      <c r="C36" s="20">
        <v>5462</v>
      </c>
      <c r="D36" s="19" t="s">
        <v>76</v>
      </c>
      <c r="E36" s="21">
        <v>1.05</v>
      </c>
      <c r="F36" s="22">
        <v>22500</v>
      </c>
      <c r="G36" s="21">
        <f t="shared" si="0"/>
        <v>23625</v>
      </c>
      <c r="H36" s="23">
        <v>30</v>
      </c>
      <c r="I36" s="24">
        <v>40780</v>
      </c>
      <c r="J36" s="24">
        <v>40788</v>
      </c>
    </row>
    <row r="37" spans="1:10" ht="12.75" customHeight="1" x14ac:dyDescent="0.2">
      <c r="A37" s="19" t="s">
        <v>155</v>
      </c>
      <c r="B37" s="19" t="s">
        <v>160</v>
      </c>
      <c r="C37" s="20">
        <v>5677</v>
      </c>
      <c r="D37" s="19" t="s">
        <v>65</v>
      </c>
      <c r="E37" s="21">
        <v>195</v>
      </c>
      <c r="F37" s="22">
        <v>120</v>
      </c>
      <c r="G37" s="21">
        <f t="shared" si="0"/>
        <v>23400</v>
      </c>
      <c r="H37" s="23">
        <v>30</v>
      </c>
      <c r="I37" s="24">
        <v>40849</v>
      </c>
      <c r="J37" s="24">
        <v>40860</v>
      </c>
    </row>
    <row r="38" spans="1:10" ht="12.75" customHeight="1" x14ac:dyDescent="0.2">
      <c r="A38" s="19" t="s">
        <v>86</v>
      </c>
      <c r="B38" s="19" t="s">
        <v>93</v>
      </c>
      <c r="C38" s="20">
        <v>5462</v>
      </c>
      <c r="D38" s="19" t="s">
        <v>76</v>
      </c>
      <c r="E38" s="21">
        <v>1.05</v>
      </c>
      <c r="F38" s="22">
        <v>21500</v>
      </c>
      <c r="G38" s="21">
        <f t="shared" si="0"/>
        <v>22575</v>
      </c>
      <c r="H38" s="23">
        <v>30</v>
      </c>
      <c r="I38" s="24">
        <v>40770</v>
      </c>
      <c r="J38" s="24">
        <v>40777</v>
      </c>
    </row>
    <row r="39" spans="1:10" ht="12.75" customHeight="1" x14ac:dyDescent="0.2">
      <c r="A39" s="19" t="s">
        <v>155</v>
      </c>
      <c r="B39" s="19" t="s">
        <v>161</v>
      </c>
      <c r="C39" s="20">
        <v>5677</v>
      </c>
      <c r="D39" s="19" t="s">
        <v>65</v>
      </c>
      <c r="E39" s="21">
        <v>195</v>
      </c>
      <c r="F39" s="22">
        <v>110</v>
      </c>
      <c r="G39" s="21">
        <f t="shared" si="0"/>
        <v>21450</v>
      </c>
      <c r="H39" s="23">
        <v>30</v>
      </c>
      <c r="I39" s="24">
        <v>40852</v>
      </c>
      <c r="J39" s="24">
        <v>40864</v>
      </c>
    </row>
    <row r="40" spans="1:10" ht="12.75" customHeight="1" x14ac:dyDescent="0.2">
      <c r="A40" s="19" t="s">
        <v>155</v>
      </c>
      <c r="B40" s="19" t="s">
        <v>162</v>
      </c>
      <c r="C40" s="20">
        <v>5319</v>
      </c>
      <c r="D40" s="19" t="s">
        <v>76</v>
      </c>
      <c r="E40" s="21">
        <v>1.1000000000000001</v>
      </c>
      <c r="F40" s="22">
        <v>18100</v>
      </c>
      <c r="G40" s="21">
        <f t="shared" si="0"/>
        <v>19910</v>
      </c>
      <c r="H40" s="23">
        <v>30</v>
      </c>
      <c r="I40" s="24">
        <v>40780</v>
      </c>
      <c r="J40" s="24">
        <v>40791</v>
      </c>
    </row>
    <row r="41" spans="1:10" ht="12.75" customHeight="1" x14ac:dyDescent="0.2">
      <c r="A41" s="19" t="s">
        <v>155</v>
      </c>
      <c r="B41" s="19" t="s">
        <v>163</v>
      </c>
      <c r="C41" s="20">
        <v>5319</v>
      </c>
      <c r="D41" s="19" t="s">
        <v>76</v>
      </c>
      <c r="E41" s="21">
        <v>1.1000000000000001</v>
      </c>
      <c r="F41" s="22">
        <v>17500</v>
      </c>
      <c r="G41" s="21">
        <f t="shared" si="0"/>
        <v>19250</v>
      </c>
      <c r="H41" s="23">
        <v>30</v>
      </c>
      <c r="I41" s="24">
        <v>40775</v>
      </c>
      <c r="J41" s="24">
        <v>40786</v>
      </c>
    </row>
    <row r="42" spans="1:10" ht="12.75" customHeight="1" x14ac:dyDescent="0.2">
      <c r="A42" s="19" t="s">
        <v>155</v>
      </c>
      <c r="B42" s="19" t="s">
        <v>164</v>
      </c>
      <c r="C42" s="20">
        <v>5319</v>
      </c>
      <c r="D42" s="19" t="s">
        <v>76</v>
      </c>
      <c r="E42" s="21">
        <v>1.1000000000000001</v>
      </c>
      <c r="F42" s="22">
        <v>16500</v>
      </c>
      <c r="G42" s="21">
        <f t="shared" si="0"/>
        <v>18150</v>
      </c>
      <c r="H42" s="23">
        <v>30</v>
      </c>
      <c r="I42" s="24">
        <v>40801</v>
      </c>
      <c r="J42" s="24">
        <v>40821</v>
      </c>
    </row>
    <row r="43" spans="1:10" ht="12.75" customHeight="1" x14ac:dyDescent="0.2">
      <c r="A43" s="19" t="s">
        <v>56</v>
      </c>
      <c r="B43" s="19" t="s">
        <v>67</v>
      </c>
      <c r="C43" s="23">
        <v>4224</v>
      </c>
      <c r="D43" s="25" t="s">
        <v>68</v>
      </c>
      <c r="E43" s="21">
        <v>3.95</v>
      </c>
      <c r="F43" s="22">
        <v>4500</v>
      </c>
      <c r="G43" s="21">
        <f t="shared" si="0"/>
        <v>17775</v>
      </c>
      <c r="H43" s="23">
        <v>30</v>
      </c>
      <c r="I43" s="24">
        <v>40831</v>
      </c>
      <c r="J43" s="24">
        <v>40836</v>
      </c>
    </row>
    <row r="44" spans="1:10" ht="12.75" customHeight="1" x14ac:dyDescent="0.2">
      <c r="A44" s="19" t="s">
        <v>142</v>
      </c>
      <c r="B44" s="19" t="s">
        <v>143</v>
      </c>
      <c r="C44" s="20">
        <v>5125</v>
      </c>
      <c r="D44" s="19" t="s">
        <v>76</v>
      </c>
      <c r="E44" s="21">
        <v>1.1499999999999999</v>
      </c>
      <c r="F44" s="22">
        <v>15000</v>
      </c>
      <c r="G44" s="21">
        <f t="shared" si="0"/>
        <v>17250</v>
      </c>
      <c r="H44" s="23">
        <v>25</v>
      </c>
      <c r="I44" s="24">
        <v>40817</v>
      </c>
      <c r="J44" s="24">
        <v>40831</v>
      </c>
    </row>
    <row r="45" spans="1:10" ht="12.75" customHeight="1" x14ac:dyDescent="0.2">
      <c r="A45" s="25" t="s">
        <v>142</v>
      </c>
      <c r="B45" s="19" t="s">
        <v>144</v>
      </c>
      <c r="C45" s="23">
        <v>4111</v>
      </c>
      <c r="D45" s="25" t="s">
        <v>68</v>
      </c>
      <c r="E45" s="26">
        <v>3.55</v>
      </c>
      <c r="F45" s="29">
        <v>4800</v>
      </c>
      <c r="G45" s="26">
        <f t="shared" si="0"/>
        <v>17040</v>
      </c>
      <c r="H45" s="23">
        <v>25</v>
      </c>
      <c r="I45" s="30">
        <v>40791</v>
      </c>
      <c r="J45" s="30">
        <v>40806</v>
      </c>
    </row>
    <row r="46" spans="1:10" ht="12.75" customHeight="1" x14ac:dyDescent="0.2">
      <c r="A46" s="19" t="s">
        <v>104</v>
      </c>
      <c r="B46" s="19" t="s">
        <v>114</v>
      </c>
      <c r="C46" s="20">
        <v>5066</v>
      </c>
      <c r="D46" s="19" t="s">
        <v>76</v>
      </c>
      <c r="E46" s="21">
        <v>0.95</v>
      </c>
      <c r="F46" s="22">
        <v>17500</v>
      </c>
      <c r="G46" s="21">
        <f t="shared" si="0"/>
        <v>16625</v>
      </c>
      <c r="H46" s="23">
        <v>30</v>
      </c>
      <c r="I46" s="24">
        <v>40801</v>
      </c>
      <c r="J46" s="24">
        <v>40808</v>
      </c>
    </row>
    <row r="47" spans="1:10" ht="12.75" customHeight="1" x14ac:dyDescent="0.2">
      <c r="A47" s="25" t="s">
        <v>142</v>
      </c>
      <c r="B47" s="19" t="s">
        <v>145</v>
      </c>
      <c r="C47" s="23">
        <v>4111</v>
      </c>
      <c r="D47" s="25" t="s">
        <v>68</v>
      </c>
      <c r="E47" s="26">
        <v>3.55</v>
      </c>
      <c r="F47" s="29">
        <v>4600</v>
      </c>
      <c r="G47" s="26">
        <f t="shared" si="0"/>
        <v>16330</v>
      </c>
      <c r="H47" s="23">
        <v>25</v>
      </c>
      <c r="I47" s="30">
        <v>40821</v>
      </c>
      <c r="J47" s="30">
        <v>40835</v>
      </c>
    </row>
    <row r="48" spans="1:10" ht="12.75" customHeight="1" x14ac:dyDescent="0.2">
      <c r="A48" s="25" t="s">
        <v>142</v>
      </c>
      <c r="B48" s="19" t="s">
        <v>146</v>
      </c>
      <c r="C48" s="23">
        <v>4111</v>
      </c>
      <c r="D48" s="25" t="s">
        <v>68</v>
      </c>
      <c r="E48" s="26">
        <v>3.55</v>
      </c>
      <c r="F48" s="29">
        <v>4585</v>
      </c>
      <c r="G48" s="26">
        <f t="shared" si="0"/>
        <v>16276.75</v>
      </c>
      <c r="H48" s="23">
        <v>25</v>
      </c>
      <c r="I48" s="30">
        <v>40796</v>
      </c>
      <c r="J48" s="30">
        <v>40816</v>
      </c>
    </row>
    <row r="49" spans="1:10" ht="12.75" customHeight="1" x14ac:dyDescent="0.2">
      <c r="A49" s="19" t="s">
        <v>155</v>
      </c>
      <c r="B49" s="19" t="s">
        <v>165</v>
      </c>
      <c r="C49" s="23">
        <v>4312</v>
      </c>
      <c r="D49" s="25" t="s">
        <v>68</v>
      </c>
      <c r="E49" s="21">
        <v>3.75</v>
      </c>
      <c r="F49" s="22">
        <v>4250</v>
      </c>
      <c r="G49" s="21">
        <f t="shared" si="0"/>
        <v>15937.5</v>
      </c>
      <c r="H49" s="23">
        <v>30</v>
      </c>
      <c r="I49" s="24">
        <v>40780</v>
      </c>
      <c r="J49" s="24">
        <v>40787</v>
      </c>
    </row>
    <row r="50" spans="1:10" ht="12.75" customHeight="1" x14ac:dyDescent="0.2">
      <c r="A50" s="19" t="s">
        <v>155</v>
      </c>
      <c r="B50" s="19" t="s">
        <v>166</v>
      </c>
      <c r="C50" s="23">
        <v>4312</v>
      </c>
      <c r="D50" s="25" t="s">
        <v>68</v>
      </c>
      <c r="E50" s="21">
        <v>3.75</v>
      </c>
      <c r="F50" s="22">
        <v>4200</v>
      </c>
      <c r="G50" s="21">
        <f t="shared" si="0"/>
        <v>15750</v>
      </c>
      <c r="H50" s="23">
        <v>30</v>
      </c>
      <c r="I50" s="24">
        <v>40787</v>
      </c>
      <c r="J50" s="24">
        <v>40796</v>
      </c>
    </row>
    <row r="51" spans="1:10" ht="12.75" customHeight="1" x14ac:dyDescent="0.2">
      <c r="A51" s="19" t="s">
        <v>155</v>
      </c>
      <c r="B51" s="19" t="s">
        <v>167</v>
      </c>
      <c r="C51" s="23">
        <v>4312</v>
      </c>
      <c r="D51" s="25" t="s">
        <v>68</v>
      </c>
      <c r="E51" s="21">
        <v>3.75</v>
      </c>
      <c r="F51" s="22">
        <v>4150</v>
      </c>
      <c r="G51" s="21">
        <f t="shared" si="0"/>
        <v>15562.5</v>
      </c>
      <c r="H51" s="23">
        <v>30</v>
      </c>
      <c r="I51" s="24">
        <v>40789</v>
      </c>
      <c r="J51" s="24">
        <v>40797</v>
      </c>
    </row>
    <row r="52" spans="1:10" ht="12.75" customHeight="1" x14ac:dyDescent="0.2">
      <c r="A52" s="25" t="s">
        <v>142</v>
      </c>
      <c r="B52" s="19" t="s">
        <v>147</v>
      </c>
      <c r="C52" s="23">
        <v>4111</v>
      </c>
      <c r="D52" s="25" t="s">
        <v>68</v>
      </c>
      <c r="E52" s="26">
        <v>3.55</v>
      </c>
      <c r="F52" s="29">
        <v>4250</v>
      </c>
      <c r="G52" s="26">
        <f t="shared" si="0"/>
        <v>15087.5</v>
      </c>
      <c r="H52" s="23">
        <v>25</v>
      </c>
      <c r="I52" s="30">
        <v>40806</v>
      </c>
      <c r="J52" s="30">
        <v>40826</v>
      </c>
    </row>
    <row r="53" spans="1:10" ht="12.75" customHeight="1" x14ac:dyDescent="0.2">
      <c r="A53" s="25" t="s">
        <v>142</v>
      </c>
      <c r="B53" s="19" t="s">
        <v>148</v>
      </c>
      <c r="C53" s="23">
        <v>4111</v>
      </c>
      <c r="D53" s="25" t="s">
        <v>68</v>
      </c>
      <c r="E53" s="26">
        <v>3.55</v>
      </c>
      <c r="F53" s="29">
        <v>4200</v>
      </c>
      <c r="G53" s="26">
        <f t="shared" si="0"/>
        <v>14910</v>
      </c>
      <c r="H53" s="23">
        <v>25</v>
      </c>
      <c r="I53" s="30">
        <v>40801</v>
      </c>
      <c r="J53" s="30">
        <v>40831</v>
      </c>
    </row>
    <row r="54" spans="1:10" ht="12.75" customHeight="1" x14ac:dyDescent="0.2">
      <c r="A54" s="25" t="s">
        <v>142</v>
      </c>
      <c r="B54" s="19" t="s">
        <v>149</v>
      </c>
      <c r="C54" s="23">
        <v>4111</v>
      </c>
      <c r="D54" s="25" t="s">
        <v>68</v>
      </c>
      <c r="E54" s="26">
        <v>3.55</v>
      </c>
      <c r="F54" s="29">
        <v>4200</v>
      </c>
      <c r="G54" s="26">
        <f t="shared" si="0"/>
        <v>14910</v>
      </c>
      <c r="H54" s="23">
        <v>25</v>
      </c>
      <c r="I54" s="30">
        <v>40811</v>
      </c>
      <c r="J54" s="30">
        <v>40841</v>
      </c>
    </row>
    <row r="55" spans="1:10" ht="12.75" customHeight="1" x14ac:dyDescent="0.2">
      <c r="A55" s="27" t="s">
        <v>69</v>
      </c>
      <c r="B55" s="19" t="s">
        <v>77</v>
      </c>
      <c r="C55" s="23">
        <v>4569</v>
      </c>
      <c r="D55" s="25" t="s">
        <v>68</v>
      </c>
      <c r="E55" s="21">
        <v>3.5</v>
      </c>
      <c r="F55" s="22">
        <v>3900</v>
      </c>
      <c r="G55" s="21">
        <f t="shared" si="0"/>
        <v>13650</v>
      </c>
      <c r="H55" s="20">
        <v>45</v>
      </c>
      <c r="I55" s="24">
        <v>40821</v>
      </c>
      <c r="J55" s="24">
        <v>40826</v>
      </c>
    </row>
    <row r="56" spans="1:10" ht="12.75" customHeight="1" x14ac:dyDescent="0.2">
      <c r="A56" s="27" t="s">
        <v>69</v>
      </c>
      <c r="B56" s="19" t="s">
        <v>78</v>
      </c>
      <c r="C56" s="20">
        <v>7258</v>
      </c>
      <c r="D56" s="19" t="s">
        <v>79</v>
      </c>
      <c r="E56" s="21">
        <v>90</v>
      </c>
      <c r="F56" s="22">
        <v>120</v>
      </c>
      <c r="G56" s="21">
        <f t="shared" si="0"/>
        <v>10800</v>
      </c>
      <c r="H56" s="20">
        <v>45</v>
      </c>
      <c r="I56" s="24">
        <v>40791</v>
      </c>
      <c r="J56" s="24">
        <v>40795</v>
      </c>
    </row>
    <row r="57" spans="1:10" ht="12.75" customHeight="1" x14ac:dyDescent="0.2">
      <c r="A57" s="19" t="s">
        <v>86</v>
      </c>
      <c r="B57" s="19" t="s">
        <v>94</v>
      </c>
      <c r="C57" s="20">
        <v>7268</v>
      </c>
      <c r="D57" s="19" t="s">
        <v>79</v>
      </c>
      <c r="E57" s="21">
        <v>95</v>
      </c>
      <c r="F57" s="22">
        <v>110</v>
      </c>
      <c r="G57" s="21">
        <f t="shared" si="0"/>
        <v>10450</v>
      </c>
      <c r="H57" s="23">
        <v>30</v>
      </c>
      <c r="I57" s="24">
        <v>40848</v>
      </c>
      <c r="J57" s="24">
        <v>40859</v>
      </c>
    </row>
    <row r="58" spans="1:10" ht="12.75" customHeight="1" x14ac:dyDescent="0.2">
      <c r="A58" s="19" t="s">
        <v>121</v>
      </c>
      <c r="B58" s="19" t="s">
        <v>124</v>
      </c>
      <c r="C58" s="20">
        <v>7258</v>
      </c>
      <c r="D58" s="19" t="s">
        <v>79</v>
      </c>
      <c r="E58" s="21">
        <v>100.5</v>
      </c>
      <c r="F58" s="22">
        <v>100</v>
      </c>
      <c r="G58" s="21">
        <f t="shared" si="0"/>
        <v>10050</v>
      </c>
      <c r="H58" s="23">
        <v>30</v>
      </c>
      <c r="I58" s="24">
        <v>40831</v>
      </c>
      <c r="J58" s="24">
        <v>40840</v>
      </c>
    </row>
    <row r="59" spans="1:10" ht="12.75" customHeight="1" x14ac:dyDescent="0.2">
      <c r="A59" s="19" t="s">
        <v>86</v>
      </c>
      <c r="B59" s="19" t="s">
        <v>95</v>
      </c>
      <c r="C59" s="20">
        <v>7268</v>
      </c>
      <c r="D59" s="19" t="s">
        <v>79</v>
      </c>
      <c r="E59" s="21">
        <v>95</v>
      </c>
      <c r="F59" s="22">
        <v>105</v>
      </c>
      <c r="G59" s="21">
        <f t="shared" si="0"/>
        <v>9975</v>
      </c>
      <c r="H59" s="23">
        <v>30</v>
      </c>
      <c r="I59" s="24">
        <v>40852</v>
      </c>
      <c r="J59" s="24">
        <v>40863</v>
      </c>
    </row>
    <row r="60" spans="1:10" ht="12.75" customHeight="1" x14ac:dyDescent="0.2">
      <c r="A60" s="19" t="s">
        <v>121</v>
      </c>
      <c r="B60" s="19" t="s">
        <v>125</v>
      </c>
      <c r="C60" s="20">
        <v>7258</v>
      </c>
      <c r="D60" s="19" t="s">
        <v>79</v>
      </c>
      <c r="E60" s="21">
        <v>100.5</v>
      </c>
      <c r="F60" s="22">
        <v>95</v>
      </c>
      <c r="G60" s="21">
        <f t="shared" si="0"/>
        <v>9547.5</v>
      </c>
      <c r="H60" s="23">
        <v>30</v>
      </c>
      <c r="I60" s="24">
        <v>40836</v>
      </c>
      <c r="J60" s="24">
        <v>40845</v>
      </c>
    </row>
    <row r="61" spans="1:10" ht="12.75" customHeight="1" x14ac:dyDescent="0.2">
      <c r="A61" s="19" t="s">
        <v>121</v>
      </c>
      <c r="B61" s="19" t="s">
        <v>126</v>
      </c>
      <c r="C61" s="20">
        <v>7258</v>
      </c>
      <c r="D61" s="19" t="s">
        <v>79</v>
      </c>
      <c r="E61" s="21">
        <v>100.5</v>
      </c>
      <c r="F61" s="22">
        <v>90</v>
      </c>
      <c r="G61" s="21">
        <f t="shared" si="0"/>
        <v>9045</v>
      </c>
      <c r="H61" s="23">
        <v>30</v>
      </c>
      <c r="I61" s="24">
        <v>40826</v>
      </c>
      <c r="J61" s="24">
        <v>40833</v>
      </c>
    </row>
    <row r="62" spans="1:10" ht="12.75" customHeight="1" x14ac:dyDescent="0.2">
      <c r="A62" s="27" t="s">
        <v>69</v>
      </c>
      <c r="B62" s="19" t="s">
        <v>80</v>
      </c>
      <c r="C62" s="20">
        <v>7258</v>
      </c>
      <c r="D62" s="19" t="s">
        <v>79</v>
      </c>
      <c r="E62" s="21">
        <v>90</v>
      </c>
      <c r="F62" s="22">
        <v>100</v>
      </c>
      <c r="G62" s="21">
        <f t="shared" si="0"/>
        <v>9000</v>
      </c>
      <c r="H62" s="20">
        <v>45</v>
      </c>
      <c r="I62" s="24">
        <v>40780</v>
      </c>
      <c r="J62" s="24">
        <v>40783</v>
      </c>
    </row>
    <row r="63" spans="1:10" ht="12.75" customHeight="1" x14ac:dyDescent="0.2">
      <c r="A63" s="19" t="s">
        <v>155</v>
      </c>
      <c r="B63" s="19" t="s">
        <v>168</v>
      </c>
      <c r="C63" s="20">
        <v>5234</v>
      </c>
      <c r="D63" s="19" t="s">
        <v>97</v>
      </c>
      <c r="E63" s="21">
        <v>1.65</v>
      </c>
      <c r="F63" s="22">
        <v>4850</v>
      </c>
      <c r="G63" s="21">
        <f t="shared" si="0"/>
        <v>8002.5</v>
      </c>
      <c r="H63" s="23">
        <v>30</v>
      </c>
      <c r="I63" s="24">
        <v>40788</v>
      </c>
      <c r="J63" s="24">
        <v>40797</v>
      </c>
    </row>
    <row r="64" spans="1:10" ht="12.75" customHeight="1" x14ac:dyDescent="0.2">
      <c r="A64" s="19" t="s">
        <v>155</v>
      </c>
      <c r="B64" s="19" t="s">
        <v>169</v>
      </c>
      <c r="C64" s="20">
        <v>5234</v>
      </c>
      <c r="D64" s="19" t="s">
        <v>97</v>
      </c>
      <c r="E64" s="21">
        <v>1.65</v>
      </c>
      <c r="F64" s="22">
        <v>4750</v>
      </c>
      <c r="G64" s="21">
        <f t="shared" si="0"/>
        <v>7837.5</v>
      </c>
      <c r="H64" s="23">
        <v>30</v>
      </c>
      <c r="I64" s="24">
        <v>40791</v>
      </c>
      <c r="J64" s="24">
        <v>40799</v>
      </c>
    </row>
    <row r="65" spans="1:10" ht="12.75" customHeight="1" x14ac:dyDescent="0.2">
      <c r="A65" s="19" t="s">
        <v>136</v>
      </c>
      <c r="B65" s="19" t="s">
        <v>137</v>
      </c>
      <c r="C65" s="23">
        <v>9764</v>
      </c>
      <c r="D65" s="25" t="s">
        <v>82</v>
      </c>
      <c r="E65" s="21">
        <v>3.75</v>
      </c>
      <c r="F65" s="22">
        <v>1980</v>
      </c>
      <c r="G65" s="21">
        <f t="shared" si="0"/>
        <v>7425</v>
      </c>
      <c r="H65" s="20">
        <v>15</v>
      </c>
      <c r="I65" s="24">
        <v>40806</v>
      </c>
      <c r="J65" s="24">
        <v>40815</v>
      </c>
    </row>
    <row r="66" spans="1:10" ht="12.75" customHeight="1" x14ac:dyDescent="0.2">
      <c r="A66" s="19" t="s">
        <v>155</v>
      </c>
      <c r="B66" s="19" t="s">
        <v>170</v>
      </c>
      <c r="C66" s="20">
        <v>5234</v>
      </c>
      <c r="D66" s="19" t="s">
        <v>97</v>
      </c>
      <c r="E66" s="21">
        <v>1.65</v>
      </c>
      <c r="F66" s="22">
        <v>4500</v>
      </c>
      <c r="G66" s="21">
        <f t="shared" si="0"/>
        <v>7425</v>
      </c>
      <c r="H66" s="23">
        <v>30</v>
      </c>
      <c r="I66" s="24">
        <v>40783</v>
      </c>
      <c r="J66" s="24">
        <v>40791</v>
      </c>
    </row>
    <row r="67" spans="1:10" ht="12.75" customHeight="1" x14ac:dyDescent="0.2">
      <c r="A67" s="25" t="s">
        <v>69</v>
      </c>
      <c r="B67" s="19" t="s">
        <v>81</v>
      </c>
      <c r="C67" s="23">
        <v>9399</v>
      </c>
      <c r="D67" s="25" t="s">
        <v>82</v>
      </c>
      <c r="E67" s="26">
        <v>3.65</v>
      </c>
      <c r="F67" s="29">
        <v>1985</v>
      </c>
      <c r="G67" s="26">
        <f t="shared" si="0"/>
        <v>7245.25</v>
      </c>
      <c r="H67" s="20">
        <v>45</v>
      </c>
      <c r="I67" s="30">
        <v>40821</v>
      </c>
      <c r="J67" s="30">
        <v>40827</v>
      </c>
    </row>
    <row r="68" spans="1:10" ht="12.75" customHeight="1" x14ac:dyDescent="0.2">
      <c r="A68" s="19" t="s">
        <v>86</v>
      </c>
      <c r="B68" s="19" t="s">
        <v>96</v>
      </c>
      <c r="C68" s="20">
        <v>5166</v>
      </c>
      <c r="D68" s="19" t="s">
        <v>97</v>
      </c>
      <c r="E68" s="21">
        <v>1.25</v>
      </c>
      <c r="F68" s="22">
        <v>5650</v>
      </c>
      <c r="G68" s="21">
        <f t="shared" si="0"/>
        <v>7062.5</v>
      </c>
      <c r="H68" s="23">
        <v>30</v>
      </c>
      <c r="I68" s="24">
        <v>40817</v>
      </c>
      <c r="J68" s="24">
        <v>40822</v>
      </c>
    </row>
    <row r="69" spans="1:10" ht="12.75" customHeight="1" x14ac:dyDescent="0.2">
      <c r="A69" s="19" t="s">
        <v>104</v>
      </c>
      <c r="B69" s="19" t="s">
        <v>115</v>
      </c>
      <c r="C69" s="20">
        <v>3166</v>
      </c>
      <c r="D69" s="19" t="s">
        <v>97</v>
      </c>
      <c r="E69" s="21">
        <v>1.25</v>
      </c>
      <c r="F69" s="22">
        <v>5650</v>
      </c>
      <c r="G69" s="21">
        <f t="shared" si="0"/>
        <v>7062.5</v>
      </c>
      <c r="H69" s="23">
        <v>30</v>
      </c>
      <c r="I69" s="24">
        <v>40791</v>
      </c>
      <c r="J69" s="24">
        <v>40796</v>
      </c>
    </row>
    <row r="70" spans="1:10" ht="12.75" customHeight="1" x14ac:dyDescent="0.2">
      <c r="A70" s="19" t="s">
        <v>104</v>
      </c>
      <c r="B70" s="19" t="s">
        <v>116</v>
      </c>
      <c r="C70" s="20">
        <v>3166</v>
      </c>
      <c r="D70" s="19" t="s">
        <v>97</v>
      </c>
      <c r="E70" s="21">
        <v>1.25</v>
      </c>
      <c r="F70" s="22">
        <v>5600</v>
      </c>
      <c r="G70" s="21">
        <f t="shared" si="0"/>
        <v>7000</v>
      </c>
      <c r="H70" s="23">
        <v>30</v>
      </c>
      <c r="I70" s="24">
        <v>40780</v>
      </c>
      <c r="J70" s="24">
        <v>40784</v>
      </c>
    </row>
    <row r="71" spans="1:10" ht="12.75" customHeight="1" x14ac:dyDescent="0.2">
      <c r="A71" s="19" t="s">
        <v>136</v>
      </c>
      <c r="B71" s="19" t="s">
        <v>138</v>
      </c>
      <c r="C71" s="23">
        <v>9764</v>
      </c>
      <c r="D71" s="25" t="s">
        <v>82</v>
      </c>
      <c r="E71" s="21">
        <v>3.75</v>
      </c>
      <c r="F71" s="22">
        <v>1850</v>
      </c>
      <c r="G71" s="21">
        <f t="shared" si="0"/>
        <v>6937.5</v>
      </c>
      <c r="H71" s="20">
        <v>15</v>
      </c>
      <c r="I71" s="24">
        <v>40811</v>
      </c>
      <c r="J71" s="24">
        <v>40821</v>
      </c>
    </row>
    <row r="72" spans="1:10" ht="12.75" customHeight="1" x14ac:dyDescent="0.2">
      <c r="A72" s="19" t="s">
        <v>104</v>
      </c>
      <c r="B72" s="19" t="s">
        <v>117</v>
      </c>
      <c r="C72" s="20">
        <v>3166</v>
      </c>
      <c r="D72" s="19" t="s">
        <v>97</v>
      </c>
      <c r="E72" s="21">
        <v>1.25</v>
      </c>
      <c r="F72" s="22">
        <v>5500</v>
      </c>
      <c r="G72" s="21">
        <f t="shared" si="0"/>
        <v>6875</v>
      </c>
      <c r="H72" s="23">
        <v>30</v>
      </c>
      <c r="I72" s="24">
        <v>40787</v>
      </c>
      <c r="J72" s="24">
        <v>40792</v>
      </c>
    </row>
    <row r="73" spans="1:10" ht="12.75" customHeight="1" x14ac:dyDescent="0.2">
      <c r="A73" s="19" t="s">
        <v>104</v>
      </c>
      <c r="B73" s="19" t="s">
        <v>118</v>
      </c>
      <c r="C73" s="20">
        <v>3166</v>
      </c>
      <c r="D73" s="19" t="s">
        <v>97</v>
      </c>
      <c r="E73" s="21">
        <v>1.25</v>
      </c>
      <c r="F73" s="22">
        <v>5425</v>
      </c>
      <c r="G73" s="21">
        <f t="shared" si="0"/>
        <v>6781.25</v>
      </c>
      <c r="H73" s="23">
        <v>30</v>
      </c>
      <c r="I73" s="24">
        <v>40796</v>
      </c>
      <c r="J73" s="24">
        <v>40801</v>
      </c>
    </row>
    <row r="74" spans="1:10" ht="12.75" customHeight="1" x14ac:dyDescent="0.2">
      <c r="A74" s="19" t="s">
        <v>136</v>
      </c>
      <c r="B74" s="19" t="s">
        <v>139</v>
      </c>
      <c r="C74" s="23">
        <v>9764</v>
      </c>
      <c r="D74" s="25" t="s">
        <v>82</v>
      </c>
      <c r="E74" s="21">
        <v>3.75</v>
      </c>
      <c r="F74" s="22">
        <v>1800</v>
      </c>
      <c r="G74" s="21">
        <f t="shared" si="0"/>
        <v>6750</v>
      </c>
      <c r="H74" s="20">
        <v>15</v>
      </c>
      <c r="I74" s="24">
        <v>40814</v>
      </c>
      <c r="J74" s="24">
        <v>40821</v>
      </c>
    </row>
    <row r="75" spans="1:10" ht="12.75" customHeight="1" x14ac:dyDescent="0.2">
      <c r="A75" s="19" t="s">
        <v>136</v>
      </c>
      <c r="B75" s="19" t="s">
        <v>140</v>
      </c>
      <c r="C75" s="23">
        <v>9764</v>
      </c>
      <c r="D75" s="25" t="s">
        <v>82</v>
      </c>
      <c r="E75" s="21">
        <v>3.75</v>
      </c>
      <c r="F75" s="22">
        <v>1750</v>
      </c>
      <c r="G75" s="21">
        <f t="shared" si="0"/>
        <v>6562.5</v>
      </c>
      <c r="H75" s="20">
        <v>15</v>
      </c>
      <c r="I75" s="24">
        <v>40806</v>
      </c>
      <c r="J75" s="24">
        <v>40811</v>
      </c>
    </row>
    <row r="76" spans="1:10" ht="12.75" customHeight="1" x14ac:dyDescent="0.2">
      <c r="A76" s="19" t="s">
        <v>142</v>
      </c>
      <c r="B76" s="19" t="s">
        <v>150</v>
      </c>
      <c r="C76" s="23">
        <v>9752</v>
      </c>
      <c r="D76" s="25" t="s">
        <v>82</v>
      </c>
      <c r="E76" s="21">
        <v>4.05</v>
      </c>
      <c r="F76" s="22">
        <v>1550</v>
      </c>
      <c r="G76" s="21">
        <f t="shared" si="0"/>
        <v>6277.5</v>
      </c>
      <c r="H76" s="23">
        <v>25</v>
      </c>
      <c r="I76" s="24">
        <v>40811</v>
      </c>
      <c r="J76" s="24">
        <v>40821</v>
      </c>
    </row>
    <row r="77" spans="1:10" ht="12.75" customHeight="1" x14ac:dyDescent="0.2">
      <c r="A77" s="25" t="s">
        <v>86</v>
      </c>
      <c r="B77" s="19" t="s">
        <v>98</v>
      </c>
      <c r="C77" s="23">
        <v>6321</v>
      </c>
      <c r="D77" s="25" t="s">
        <v>99</v>
      </c>
      <c r="E77" s="26">
        <v>2.4500000000000002</v>
      </c>
      <c r="F77" s="29">
        <v>2500</v>
      </c>
      <c r="G77" s="26">
        <f t="shared" si="0"/>
        <v>6125</v>
      </c>
      <c r="H77" s="23">
        <v>30</v>
      </c>
      <c r="I77" s="30">
        <v>40811</v>
      </c>
      <c r="J77" s="30">
        <v>40820</v>
      </c>
    </row>
    <row r="78" spans="1:10" ht="12.75" customHeight="1" x14ac:dyDescent="0.2">
      <c r="A78" s="19" t="s">
        <v>142</v>
      </c>
      <c r="B78" s="19" t="s">
        <v>151</v>
      </c>
      <c r="C78" s="23">
        <v>9752</v>
      </c>
      <c r="D78" s="25" t="s">
        <v>82</v>
      </c>
      <c r="E78" s="21">
        <v>4.05</v>
      </c>
      <c r="F78" s="22">
        <v>1500</v>
      </c>
      <c r="G78" s="21">
        <f t="shared" si="0"/>
        <v>6075</v>
      </c>
      <c r="H78" s="23">
        <v>25</v>
      </c>
      <c r="I78" s="24">
        <v>40806</v>
      </c>
      <c r="J78" s="24">
        <v>40811</v>
      </c>
    </row>
    <row r="79" spans="1:10" ht="12.75" customHeight="1" x14ac:dyDescent="0.2">
      <c r="A79" s="25" t="s">
        <v>69</v>
      </c>
      <c r="B79" s="19" t="s">
        <v>83</v>
      </c>
      <c r="C79" s="23">
        <v>9399</v>
      </c>
      <c r="D79" s="25" t="s">
        <v>82</v>
      </c>
      <c r="E79" s="26">
        <v>3.65</v>
      </c>
      <c r="F79" s="29">
        <v>1470</v>
      </c>
      <c r="G79" s="26">
        <f t="shared" si="0"/>
        <v>5365.5</v>
      </c>
      <c r="H79" s="20">
        <v>45</v>
      </c>
      <c r="I79" s="30">
        <v>40823</v>
      </c>
      <c r="J79" s="30">
        <v>40828</v>
      </c>
    </row>
    <row r="80" spans="1:10" ht="12.75" customHeight="1" x14ac:dyDescent="0.2">
      <c r="A80" s="25" t="s">
        <v>69</v>
      </c>
      <c r="B80" s="19" t="s">
        <v>84</v>
      </c>
      <c r="C80" s="23">
        <v>9399</v>
      </c>
      <c r="D80" s="25" t="s">
        <v>82</v>
      </c>
      <c r="E80" s="26">
        <v>3.65</v>
      </c>
      <c r="F80" s="29">
        <v>1450</v>
      </c>
      <c r="G80" s="26">
        <f t="shared" si="0"/>
        <v>5292.5</v>
      </c>
      <c r="H80" s="20">
        <v>45</v>
      </c>
      <c r="I80" s="30">
        <v>40819</v>
      </c>
      <c r="J80" s="30">
        <v>40824</v>
      </c>
    </row>
    <row r="81" spans="1:10" ht="12.75" customHeight="1" x14ac:dyDescent="0.2">
      <c r="A81" s="25" t="s">
        <v>69</v>
      </c>
      <c r="B81" s="19" t="s">
        <v>85</v>
      </c>
      <c r="C81" s="23">
        <v>9399</v>
      </c>
      <c r="D81" s="25" t="s">
        <v>82</v>
      </c>
      <c r="E81" s="26">
        <v>3.65</v>
      </c>
      <c r="F81" s="29">
        <v>1250</v>
      </c>
      <c r="G81" s="26">
        <f t="shared" si="0"/>
        <v>4562.5</v>
      </c>
      <c r="H81" s="20">
        <v>45</v>
      </c>
      <c r="I81" s="30">
        <v>40817</v>
      </c>
      <c r="J81" s="30">
        <v>40822</v>
      </c>
    </row>
    <row r="82" spans="1:10" ht="12.75" customHeight="1" x14ac:dyDescent="0.2">
      <c r="A82" s="19" t="s">
        <v>136</v>
      </c>
      <c r="B82" s="19" t="s">
        <v>141</v>
      </c>
      <c r="C82" s="23">
        <v>6433</v>
      </c>
      <c r="D82" s="25" t="s">
        <v>99</v>
      </c>
      <c r="E82" s="21">
        <v>2.95</v>
      </c>
      <c r="F82" s="22">
        <v>1500</v>
      </c>
      <c r="G82" s="21">
        <f t="shared" si="0"/>
        <v>4425</v>
      </c>
      <c r="H82" s="20">
        <v>15</v>
      </c>
      <c r="I82" s="24">
        <v>40817</v>
      </c>
      <c r="J82" s="24">
        <v>40826</v>
      </c>
    </row>
    <row r="83" spans="1:10" ht="12.75" customHeight="1" x14ac:dyDescent="0.2">
      <c r="A83" s="19" t="s">
        <v>121</v>
      </c>
      <c r="B83" s="19" t="s">
        <v>127</v>
      </c>
      <c r="C83" s="23">
        <v>6431</v>
      </c>
      <c r="D83" s="25" t="s">
        <v>99</v>
      </c>
      <c r="E83" s="21">
        <v>2.85</v>
      </c>
      <c r="F83" s="22">
        <v>1350</v>
      </c>
      <c r="G83" s="21">
        <f t="shared" si="0"/>
        <v>3847.5</v>
      </c>
      <c r="H83" s="23">
        <v>30</v>
      </c>
      <c r="I83" s="24">
        <v>40817</v>
      </c>
      <c r="J83" s="24">
        <v>40823</v>
      </c>
    </row>
    <row r="84" spans="1:10" ht="12.75" customHeight="1" x14ac:dyDescent="0.2">
      <c r="A84" s="19" t="s">
        <v>121</v>
      </c>
      <c r="B84" s="19" t="s">
        <v>128</v>
      </c>
      <c r="C84" s="23">
        <v>6431</v>
      </c>
      <c r="D84" s="25" t="s">
        <v>99</v>
      </c>
      <c r="E84" s="21">
        <v>2.85</v>
      </c>
      <c r="F84" s="22">
        <v>1300</v>
      </c>
      <c r="G84" s="21">
        <f t="shared" si="0"/>
        <v>3705</v>
      </c>
      <c r="H84" s="23">
        <v>30</v>
      </c>
      <c r="I84" s="24">
        <v>40811</v>
      </c>
      <c r="J84" s="24">
        <v>40817</v>
      </c>
    </row>
    <row r="85" spans="1:10" ht="12.75" customHeight="1" x14ac:dyDescent="0.2">
      <c r="A85" s="25" t="s">
        <v>86</v>
      </c>
      <c r="B85" s="19" t="s">
        <v>100</v>
      </c>
      <c r="C85" s="23">
        <v>6321</v>
      </c>
      <c r="D85" s="25" t="s">
        <v>99</v>
      </c>
      <c r="E85" s="26">
        <v>2.4500000000000002</v>
      </c>
      <c r="F85" s="29">
        <v>1500</v>
      </c>
      <c r="G85" s="26">
        <f t="shared" si="0"/>
        <v>3675.0000000000005</v>
      </c>
      <c r="H85" s="23">
        <v>30</v>
      </c>
      <c r="I85" s="30">
        <v>40841</v>
      </c>
      <c r="J85" s="30">
        <v>40849</v>
      </c>
    </row>
    <row r="86" spans="1:10" ht="12.75" customHeight="1" x14ac:dyDescent="0.2">
      <c r="A86" s="19" t="s">
        <v>121</v>
      </c>
      <c r="B86" s="19" t="s">
        <v>129</v>
      </c>
      <c r="C86" s="23">
        <v>6431</v>
      </c>
      <c r="D86" s="25" t="s">
        <v>99</v>
      </c>
      <c r="E86" s="21">
        <v>2.85</v>
      </c>
      <c r="F86" s="22">
        <v>1250</v>
      </c>
      <c r="G86" s="21">
        <f t="shared" si="0"/>
        <v>3562.5</v>
      </c>
      <c r="H86" s="23">
        <v>30</v>
      </c>
      <c r="I86" s="24">
        <v>40821</v>
      </c>
      <c r="J86" s="24">
        <v>40826</v>
      </c>
    </row>
    <row r="87" spans="1:10" ht="12.75" customHeight="1" x14ac:dyDescent="0.2">
      <c r="A87" s="19" t="s">
        <v>142</v>
      </c>
      <c r="B87" s="19" t="s">
        <v>152</v>
      </c>
      <c r="C87" s="23">
        <v>6489</v>
      </c>
      <c r="D87" s="25" t="s">
        <v>99</v>
      </c>
      <c r="E87" s="21">
        <v>3</v>
      </c>
      <c r="F87" s="22">
        <v>1100</v>
      </c>
      <c r="G87" s="21">
        <f t="shared" si="0"/>
        <v>3300</v>
      </c>
      <c r="H87" s="23">
        <v>25</v>
      </c>
      <c r="I87" s="24">
        <v>40821</v>
      </c>
      <c r="J87" s="24">
        <v>40826</v>
      </c>
    </row>
    <row r="88" spans="1:10" ht="12.75" customHeight="1" x14ac:dyDescent="0.2">
      <c r="A88" s="25" t="s">
        <v>86</v>
      </c>
      <c r="B88" s="19" t="s">
        <v>101</v>
      </c>
      <c r="C88" s="23">
        <v>6321</v>
      </c>
      <c r="D88" s="25" t="s">
        <v>99</v>
      </c>
      <c r="E88" s="26">
        <v>2.4500000000000002</v>
      </c>
      <c r="F88" s="29">
        <v>1300</v>
      </c>
      <c r="G88" s="26">
        <f t="shared" si="0"/>
        <v>3185.0000000000005</v>
      </c>
      <c r="H88" s="23">
        <v>30</v>
      </c>
      <c r="I88" s="30">
        <v>40780</v>
      </c>
      <c r="J88" s="30">
        <v>40790</v>
      </c>
    </row>
    <row r="89" spans="1:10" ht="12.75" customHeight="1" x14ac:dyDescent="0.2">
      <c r="A89" s="19" t="s">
        <v>142</v>
      </c>
      <c r="B89" s="19" t="s">
        <v>153</v>
      </c>
      <c r="C89" s="23">
        <v>6489</v>
      </c>
      <c r="D89" s="25" t="s">
        <v>99</v>
      </c>
      <c r="E89" s="21">
        <v>3</v>
      </c>
      <c r="F89" s="22">
        <v>1050</v>
      </c>
      <c r="G89" s="21">
        <f t="shared" si="0"/>
        <v>3150</v>
      </c>
      <c r="H89" s="23">
        <v>25</v>
      </c>
      <c r="I89" s="24">
        <v>40845</v>
      </c>
      <c r="J89" s="24">
        <v>40857</v>
      </c>
    </row>
    <row r="90" spans="1:10" ht="12.75" customHeight="1" x14ac:dyDescent="0.2">
      <c r="A90" s="25" t="s">
        <v>86</v>
      </c>
      <c r="B90" s="19" t="s">
        <v>102</v>
      </c>
      <c r="C90" s="23">
        <v>6321</v>
      </c>
      <c r="D90" s="25" t="s">
        <v>99</v>
      </c>
      <c r="E90" s="26">
        <v>2.4500000000000002</v>
      </c>
      <c r="F90" s="29">
        <v>1250</v>
      </c>
      <c r="G90" s="26">
        <f t="shared" si="0"/>
        <v>3062.5</v>
      </c>
      <c r="H90" s="23">
        <v>30</v>
      </c>
      <c r="I90" s="30">
        <v>40828</v>
      </c>
      <c r="J90" s="30">
        <v>40837</v>
      </c>
    </row>
    <row r="91" spans="1:10" ht="12.75" customHeight="1" x14ac:dyDescent="0.2">
      <c r="A91" s="25" t="s">
        <v>86</v>
      </c>
      <c r="B91" s="19" t="s">
        <v>103</v>
      </c>
      <c r="C91" s="23">
        <v>6321</v>
      </c>
      <c r="D91" s="25" t="s">
        <v>99</v>
      </c>
      <c r="E91" s="26">
        <v>2.4500000000000002</v>
      </c>
      <c r="F91" s="29">
        <v>1200</v>
      </c>
      <c r="G91" s="26">
        <f t="shared" si="0"/>
        <v>2940</v>
      </c>
      <c r="H91" s="23">
        <v>30</v>
      </c>
      <c r="I91" s="30">
        <v>40798</v>
      </c>
      <c r="J91" s="30">
        <v>40809</v>
      </c>
    </row>
    <row r="92" spans="1:10" ht="12.75" customHeight="1" x14ac:dyDescent="0.2">
      <c r="A92" s="19" t="s">
        <v>142</v>
      </c>
      <c r="B92" s="19" t="s">
        <v>154</v>
      </c>
      <c r="C92" s="23">
        <v>6489</v>
      </c>
      <c r="D92" s="25" t="s">
        <v>99</v>
      </c>
      <c r="E92" s="21">
        <v>3</v>
      </c>
      <c r="F92" s="22">
        <v>900</v>
      </c>
      <c r="G92" s="21">
        <f t="shared" si="0"/>
        <v>2700</v>
      </c>
      <c r="H92" s="23">
        <v>25</v>
      </c>
      <c r="I92" s="24">
        <v>40826</v>
      </c>
      <c r="J92" s="24">
        <v>40834</v>
      </c>
    </row>
    <row r="93" spans="1:10" ht="12.75" customHeight="1" x14ac:dyDescent="0.2">
      <c r="A93" s="19" t="s">
        <v>121</v>
      </c>
      <c r="B93" s="19" t="s">
        <v>130</v>
      </c>
      <c r="C93" s="20">
        <v>9977</v>
      </c>
      <c r="D93" s="19" t="s">
        <v>131</v>
      </c>
      <c r="E93" s="21">
        <v>1</v>
      </c>
      <c r="F93" s="22">
        <v>525</v>
      </c>
      <c r="G93" s="21">
        <f t="shared" si="0"/>
        <v>525</v>
      </c>
      <c r="H93" s="23">
        <v>30</v>
      </c>
      <c r="I93" s="24">
        <v>40848</v>
      </c>
      <c r="J93" s="24">
        <v>40854</v>
      </c>
    </row>
    <row r="94" spans="1:10" ht="12.75" customHeight="1" x14ac:dyDescent="0.2">
      <c r="A94" s="19" t="s">
        <v>121</v>
      </c>
      <c r="B94" s="19" t="s">
        <v>132</v>
      </c>
      <c r="C94" s="20">
        <v>9967</v>
      </c>
      <c r="D94" s="19" t="s">
        <v>120</v>
      </c>
      <c r="E94" s="21">
        <v>0.85</v>
      </c>
      <c r="F94" s="22">
        <v>550</v>
      </c>
      <c r="G94" s="21">
        <f t="shared" si="0"/>
        <v>467.5</v>
      </c>
      <c r="H94" s="23">
        <v>30</v>
      </c>
      <c r="I94" s="24">
        <v>40852</v>
      </c>
      <c r="J94" s="24">
        <v>40858</v>
      </c>
    </row>
    <row r="95" spans="1:10" ht="12.75" customHeight="1" x14ac:dyDescent="0.2">
      <c r="A95" s="19" t="s">
        <v>104</v>
      </c>
      <c r="B95" s="19" t="s">
        <v>119</v>
      </c>
      <c r="C95" s="20">
        <v>9966</v>
      </c>
      <c r="D95" s="19" t="s">
        <v>120</v>
      </c>
      <c r="E95" s="21">
        <v>0.75</v>
      </c>
      <c r="F95" s="22">
        <v>500</v>
      </c>
      <c r="G95" s="21">
        <f t="shared" si="0"/>
        <v>375</v>
      </c>
      <c r="H95" s="23">
        <v>30</v>
      </c>
      <c r="I95" s="24">
        <v>40780</v>
      </c>
      <c r="J95" s="24">
        <v>40786</v>
      </c>
    </row>
    <row r="96" spans="1:10" ht="12.75" customHeight="1" x14ac:dyDescent="0.2">
      <c r="A96" s="19" t="s">
        <v>121</v>
      </c>
      <c r="B96" s="19" t="s">
        <v>133</v>
      </c>
      <c r="C96" s="20">
        <v>9955</v>
      </c>
      <c r="D96" s="19" t="s">
        <v>134</v>
      </c>
      <c r="E96" s="21">
        <v>0.55000000000000004</v>
      </c>
      <c r="F96" s="22">
        <v>150</v>
      </c>
      <c r="G96" s="21">
        <f t="shared" si="0"/>
        <v>82.5</v>
      </c>
      <c r="H96" s="23">
        <v>30</v>
      </c>
      <c r="I96" s="24">
        <v>40848</v>
      </c>
      <c r="J96" s="24">
        <v>40853</v>
      </c>
    </row>
    <row r="97" spans="1:10" ht="12.75" customHeight="1" x14ac:dyDescent="0.2">
      <c r="A97" s="19" t="s">
        <v>121</v>
      </c>
      <c r="B97" s="19" t="s">
        <v>135</v>
      </c>
      <c r="C97" s="20">
        <v>9955</v>
      </c>
      <c r="D97" s="19" t="s">
        <v>134</v>
      </c>
      <c r="E97" s="21">
        <v>0.55000000000000004</v>
      </c>
      <c r="F97" s="22">
        <v>125</v>
      </c>
      <c r="G97" s="21">
        <f t="shared" si="0"/>
        <v>68.75</v>
      </c>
      <c r="H97" s="23">
        <v>30</v>
      </c>
      <c r="I97" s="24">
        <v>40852</v>
      </c>
      <c r="J97" s="24">
        <v>40857</v>
      </c>
    </row>
    <row r="98" spans="1:10" ht="12.75" customHeight="1" x14ac:dyDescent="0.2"/>
    <row r="99" spans="1:10" ht="12.75" customHeight="1" x14ac:dyDescent="0.2"/>
    <row r="100" spans="1:10" ht="12.75" customHeight="1" x14ac:dyDescent="0.2"/>
    <row r="101" spans="1:10" ht="12.75" customHeight="1" x14ac:dyDescent="0.2"/>
    <row r="102" spans="1:10" ht="12.75" customHeight="1" x14ac:dyDescent="0.2"/>
    <row r="103" spans="1:10" ht="12.75" customHeight="1" x14ac:dyDescent="0.2"/>
    <row r="104" spans="1:10" ht="12.75" customHeight="1" x14ac:dyDescent="0.2"/>
    <row r="105" spans="1:10" ht="12.75" customHeight="1" x14ac:dyDescent="0.2"/>
    <row r="106" spans="1:10" ht="12.75" customHeight="1" x14ac:dyDescent="0.2"/>
    <row r="107" spans="1:10" ht="12.75" customHeight="1" x14ac:dyDescent="0.2"/>
    <row r="108" spans="1:10" ht="12.75" customHeight="1" x14ac:dyDescent="0.2"/>
    <row r="109" spans="1:10" ht="12.75" customHeight="1" x14ac:dyDescent="0.2"/>
    <row r="110" spans="1:10" ht="12.75" customHeight="1" x14ac:dyDescent="0.2"/>
    <row r="111" spans="1:10" ht="12.75" customHeight="1" x14ac:dyDescent="0.2"/>
    <row r="112" spans="1:1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J3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"/>
  <cols>
    <col min="1" max="3" width="8.5703125" customWidth="1"/>
    <col min="4" max="4" width="18" customWidth="1"/>
    <col min="5" max="6" width="8.5703125" customWidth="1"/>
    <col min="7" max="7" width="14" customWidth="1"/>
    <col min="8" max="10" width="8.5703125" customWidth="1"/>
    <col min="11" max="11" width="18" customWidth="1"/>
    <col min="12" max="12" width="25.42578125" customWidth="1"/>
    <col min="13" max="13" width="22.140625" customWidth="1"/>
    <col min="14" max="14" width="18.140625" customWidth="1"/>
    <col min="15" max="26" width="8.5703125" customWidth="1"/>
  </cols>
  <sheetData>
    <row r="1" spans="1:14" ht="12.75" customHeight="1" x14ac:dyDescent="0.2">
      <c r="A1" s="1" t="s">
        <v>45</v>
      </c>
      <c r="K1" s="44" t="s">
        <v>216</v>
      </c>
      <c r="L1" s="45"/>
      <c r="M1" s="45"/>
      <c r="N1" s="44" t="s">
        <v>217</v>
      </c>
    </row>
    <row r="2" spans="1:14" ht="12.75" customHeight="1" x14ac:dyDescent="0.2"/>
    <row r="3" spans="1:14" ht="12.75" customHeight="1" x14ac:dyDescent="0.2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K3" s="18" t="s">
        <v>218</v>
      </c>
      <c r="L3" s="18" t="s">
        <v>219</v>
      </c>
      <c r="M3" s="18" t="s">
        <v>220</v>
      </c>
      <c r="N3" s="18" t="s">
        <v>221</v>
      </c>
    </row>
    <row r="4" spans="1:14" ht="12.75" customHeight="1" x14ac:dyDescent="0.2">
      <c r="A4" s="25" t="s">
        <v>104</v>
      </c>
      <c r="B4" s="19" t="s">
        <v>105</v>
      </c>
      <c r="C4" s="23">
        <v>1122</v>
      </c>
      <c r="D4" s="25" t="s">
        <v>61</v>
      </c>
      <c r="E4" s="26">
        <v>4.25</v>
      </c>
      <c r="F4" s="29">
        <v>19500</v>
      </c>
      <c r="G4" s="26">
        <f t="shared" ref="G4:G97" si="0">E4*F4</f>
        <v>82875</v>
      </c>
      <c r="H4" s="23">
        <v>30</v>
      </c>
      <c r="I4" s="30">
        <v>40760</v>
      </c>
      <c r="K4" s="25" t="s">
        <v>61</v>
      </c>
      <c r="L4" s="46">
        <f t="shared" ref="L4:L16" si="1">COUNTIF(D4:D97,K4)</f>
        <v>14</v>
      </c>
      <c r="M4" s="47">
        <f t="shared" ref="M4:M16" si="2">L4/SUM($L$4:$L$16)</f>
        <v>0.15217391304347827</v>
      </c>
      <c r="N4" s="47">
        <f>M4</f>
        <v>0.15217391304347827</v>
      </c>
    </row>
    <row r="5" spans="1:14" ht="12.75" customHeight="1" x14ac:dyDescent="0.2">
      <c r="A5" s="19" t="s">
        <v>56</v>
      </c>
      <c r="B5" s="19" t="s">
        <v>62</v>
      </c>
      <c r="C5" s="23">
        <v>1243</v>
      </c>
      <c r="D5" s="25" t="s">
        <v>61</v>
      </c>
      <c r="E5" s="21">
        <v>4.25</v>
      </c>
      <c r="F5" s="22">
        <v>10000</v>
      </c>
      <c r="G5" s="26">
        <f t="shared" si="0"/>
        <v>42500</v>
      </c>
      <c r="H5" s="23">
        <v>30</v>
      </c>
      <c r="I5" s="24">
        <v>40763</v>
      </c>
      <c r="K5" s="19" t="s">
        <v>65</v>
      </c>
      <c r="L5" s="46">
        <f t="shared" si="1"/>
        <v>8</v>
      </c>
      <c r="M5" s="47">
        <f t="shared" si="2"/>
        <v>8.6956521739130432E-2</v>
      </c>
      <c r="N5" s="47">
        <f t="shared" ref="N5:N16" si="3">N4+M5</f>
        <v>0.2391304347826087</v>
      </c>
    </row>
    <row r="6" spans="1:14" ht="12.75" customHeight="1" x14ac:dyDescent="0.2">
      <c r="A6" s="19" t="s">
        <v>86</v>
      </c>
      <c r="B6" s="19" t="s">
        <v>90</v>
      </c>
      <c r="C6" s="20">
        <v>5462</v>
      </c>
      <c r="D6" s="19" t="s">
        <v>76</v>
      </c>
      <c r="E6" s="21">
        <v>1.05</v>
      </c>
      <c r="F6" s="22">
        <v>23000</v>
      </c>
      <c r="G6" s="21">
        <f t="shared" si="0"/>
        <v>24150</v>
      </c>
      <c r="H6" s="23">
        <v>30</v>
      </c>
      <c r="I6" s="24">
        <v>40765</v>
      </c>
      <c r="K6" s="19" t="s">
        <v>123</v>
      </c>
      <c r="L6" s="46">
        <f t="shared" si="1"/>
        <v>4</v>
      </c>
      <c r="M6" s="47">
        <f t="shared" si="2"/>
        <v>4.3478260869565216E-2</v>
      </c>
      <c r="N6" s="47">
        <f t="shared" si="3"/>
        <v>0.28260869565217395</v>
      </c>
    </row>
    <row r="7" spans="1:14" ht="12.75" customHeight="1" x14ac:dyDescent="0.2">
      <c r="A7" s="19" t="s">
        <v>86</v>
      </c>
      <c r="B7" s="19" t="s">
        <v>93</v>
      </c>
      <c r="C7" s="20">
        <v>5462</v>
      </c>
      <c r="D7" s="19" t="s">
        <v>76</v>
      </c>
      <c r="E7" s="21">
        <v>1.05</v>
      </c>
      <c r="F7" s="22">
        <v>21500</v>
      </c>
      <c r="G7" s="21">
        <f t="shared" si="0"/>
        <v>22575</v>
      </c>
      <c r="H7" s="23">
        <v>30</v>
      </c>
      <c r="I7" s="24">
        <v>40770</v>
      </c>
      <c r="K7" s="25" t="s">
        <v>99</v>
      </c>
      <c r="L7" s="46">
        <f t="shared" si="1"/>
        <v>12</v>
      </c>
      <c r="M7" s="47">
        <f t="shared" si="2"/>
        <v>0.13043478260869565</v>
      </c>
      <c r="N7" s="47">
        <f t="shared" si="3"/>
        <v>0.41304347826086962</v>
      </c>
    </row>
    <row r="8" spans="1:14" ht="12.75" customHeight="1" x14ac:dyDescent="0.2">
      <c r="A8" s="19" t="s">
        <v>155</v>
      </c>
      <c r="B8" s="19" t="s">
        <v>163</v>
      </c>
      <c r="C8" s="20">
        <v>5319</v>
      </c>
      <c r="D8" s="19" t="s">
        <v>76</v>
      </c>
      <c r="E8" s="21">
        <v>1.1000000000000001</v>
      </c>
      <c r="F8" s="22">
        <v>17500</v>
      </c>
      <c r="G8" s="21">
        <f t="shared" si="0"/>
        <v>19250</v>
      </c>
      <c r="H8" s="23">
        <v>30</v>
      </c>
      <c r="I8" s="24">
        <v>40775</v>
      </c>
      <c r="K8" s="19" t="s">
        <v>65</v>
      </c>
      <c r="L8" s="46">
        <f t="shared" si="1"/>
        <v>8</v>
      </c>
      <c r="M8" s="47">
        <f t="shared" si="2"/>
        <v>8.6956521739130432E-2</v>
      </c>
      <c r="N8" s="47">
        <f t="shared" si="3"/>
        <v>0.5</v>
      </c>
    </row>
    <row r="9" spans="1:14" ht="12.75" customHeight="1" x14ac:dyDescent="0.2">
      <c r="A9" s="19" t="s">
        <v>86</v>
      </c>
      <c r="B9" s="19" t="s">
        <v>91</v>
      </c>
      <c r="C9" s="20">
        <v>5462</v>
      </c>
      <c r="D9" s="19" t="s">
        <v>76</v>
      </c>
      <c r="E9" s="21">
        <v>1.05</v>
      </c>
      <c r="F9" s="22">
        <v>22500</v>
      </c>
      <c r="G9" s="21">
        <f t="shared" si="0"/>
        <v>23625</v>
      </c>
      <c r="H9" s="23">
        <v>30</v>
      </c>
      <c r="I9" s="24">
        <v>40775</v>
      </c>
      <c r="K9" s="19" t="s">
        <v>131</v>
      </c>
      <c r="L9" s="46">
        <f t="shared" si="1"/>
        <v>1</v>
      </c>
      <c r="M9" s="47">
        <f t="shared" si="2"/>
        <v>1.0869565217391304E-2</v>
      </c>
      <c r="N9" s="47">
        <f t="shared" si="3"/>
        <v>0.51086956521739135</v>
      </c>
    </row>
    <row r="10" spans="1:14" ht="12.75" customHeight="1" x14ac:dyDescent="0.2">
      <c r="A10" s="19" t="s">
        <v>155</v>
      </c>
      <c r="B10" s="19" t="s">
        <v>165</v>
      </c>
      <c r="C10" s="23">
        <v>4312</v>
      </c>
      <c r="D10" s="25" t="s">
        <v>68</v>
      </c>
      <c r="E10" s="21">
        <v>3.75</v>
      </c>
      <c r="F10" s="22">
        <v>4250</v>
      </c>
      <c r="G10" s="21">
        <f t="shared" si="0"/>
        <v>15937.5</v>
      </c>
      <c r="H10" s="23">
        <v>30</v>
      </c>
      <c r="I10" s="24">
        <v>40780</v>
      </c>
      <c r="K10" s="19" t="s">
        <v>134</v>
      </c>
      <c r="L10" s="46">
        <f t="shared" si="1"/>
        <v>2</v>
      </c>
      <c r="M10" s="47">
        <f t="shared" si="2"/>
        <v>2.1739130434782608E-2</v>
      </c>
      <c r="N10" s="47">
        <f t="shared" si="3"/>
        <v>0.53260869565217395</v>
      </c>
    </row>
    <row r="11" spans="1:14" ht="12.75" customHeight="1" x14ac:dyDescent="0.2">
      <c r="A11" s="27" t="s">
        <v>69</v>
      </c>
      <c r="B11" s="19" t="s">
        <v>80</v>
      </c>
      <c r="C11" s="20">
        <v>7258</v>
      </c>
      <c r="D11" s="19" t="s">
        <v>79</v>
      </c>
      <c r="E11" s="21">
        <v>90</v>
      </c>
      <c r="F11" s="22">
        <v>100</v>
      </c>
      <c r="G11" s="21">
        <f t="shared" si="0"/>
        <v>9000</v>
      </c>
      <c r="H11" s="20">
        <v>45</v>
      </c>
      <c r="I11" s="24">
        <v>40780</v>
      </c>
      <c r="K11" s="19" t="s">
        <v>79</v>
      </c>
      <c r="L11" s="46">
        <f t="shared" si="1"/>
        <v>7</v>
      </c>
      <c r="M11" s="47">
        <f t="shared" si="2"/>
        <v>7.6086956521739135E-2</v>
      </c>
      <c r="N11" s="47">
        <f t="shared" si="3"/>
        <v>0.60869565217391308</v>
      </c>
    </row>
    <row r="12" spans="1:14" ht="12.75" customHeight="1" x14ac:dyDescent="0.2">
      <c r="A12" s="25" t="s">
        <v>86</v>
      </c>
      <c r="B12" s="19" t="s">
        <v>101</v>
      </c>
      <c r="C12" s="23">
        <v>6321</v>
      </c>
      <c r="D12" s="25" t="s">
        <v>99</v>
      </c>
      <c r="E12" s="26">
        <v>2.4500000000000002</v>
      </c>
      <c r="F12" s="29">
        <v>1300</v>
      </c>
      <c r="G12" s="26">
        <f t="shared" si="0"/>
        <v>3185.0000000000005</v>
      </c>
      <c r="H12" s="23">
        <v>30</v>
      </c>
      <c r="I12" s="30">
        <v>40780</v>
      </c>
      <c r="K12" s="19" t="s">
        <v>120</v>
      </c>
      <c r="L12" s="46">
        <f t="shared" si="1"/>
        <v>2</v>
      </c>
      <c r="M12" s="47">
        <f t="shared" si="2"/>
        <v>2.1739130434782608E-2</v>
      </c>
      <c r="N12" s="47">
        <f t="shared" si="3"/>
        <v>0.63043478260869568</v>
      </c>
    </row>
    <row r="13" spans="1:14" ht="12.75" customHeight="1" x14ac:dyDescent="0.2">
      <c r="A13" s="19" t="s">
        <v>86</v>
      </c>
      <c r="B13" s="19" t="s">
        <v>92</v>
      </c>
      <c r="C13" s="20">
        <v>5462</v>
      </c>
      <c r="D13" s="19" t="s">
        <v>76</v>
      </c>
      <c r="E13" s="21">
        <v>1.05</v>
      </c>
      <c r="F13" s="22">
        <v>22500</v>
      </c>
      <c r="G13" s="21">
        <f t="shared" si="0"/>
        <v>23625</v>
      </c>
      <c r="H13" s="23">
        <v>30</v>
      </c>
      <c r="I13" s="24">
        <v>40780</v>
      </c>
      <c r="K13" s="19" t="s">
        <v>76</v>
      </c>
      <c r="L13" s="46">
        <f t="shared" si="1"/>
        <v>7</v>
      </c>
      <c r="M13" s="47">
        <f t="shared" si="2"/>
        <v>7.6086956521739135E-2</v>
      </c>
      <c r="N13" s="47">
        <f t="shared" si="3"/>
        <v>0.70652173913043481</v>
      </c>
    </row>
    <row r="14" spans="1:14" ht="12.75" customHeight="1" x14ac:dyDescent="0.2">
      <c r="A14" s="19" t="s">
        <v>155</v>
      </c>
      <c r="B14" s="19" t="s">
        <v>162</v>
      </c>
      <c r="C14" s="20">
        <v>5319</v>
      </c>
      <c r="D14" s="19" t="s">
        <v>76</v>
      </c>
      <c r="E14" s="21">
        <v>1.1000000000000001</v>
      </c>
      <c r="F14" s="22">
        <v>18100</v>
      </c>
      <c r="G14" s="21">
        <f t="shared" si="0"/>
        <v>19910</v>
      </c>
      <c r="H14" s="23">
        <v>30</v>
      </c>
      <c r="I14" s="24">
        <v>40780</v>
      </c>
      <c r="K14" s="19" t="s">
        <v>82</v>
      </c>
      <c r="L14" s="46">
        <f t="shared" si="1"/>
        <v>10</v>
      </c>
      <c r="M14" s="47">
        <f t="shared" si="2"/>
        <v>0.10869565217391304</v>
      </c>
      <c r="N14" s="47">
        <f t="shared" si="3"/>
        <v>0.81521739130434789</v>
      </c>
    </row>
    <row r="15" spans="1:14" ht="12.75" customHeight="1" x14ac:dyDescent="0.2">
      <c r="A15" s="19" t="s">
        <v>104</v>
      </c>
      <c r="B15" s="19" t="s">
        <v>116</v>
      </c>
      <c r="C15" s="20">
        <v>3166</v>
      </c>
      <c r="D15" s="19" t="s">
        <v>97</v>
      </c>
      <c r="E15" s="21">
        <v>1.25</v>
      </c>
      <c r="F15" s="22">
        <v>5600</v>
      </c>
      <c r="G15" s="21">
        <f t="shared" si="0"/>
        <v>7000</v>
      </c>
      <c r="H15" s="23">
        <v>30</v>
      </c>
      <c r="I15" s="24">
        <v>40780</v>
      </c>
      <c r="K15" s="19" t="s">
        <v>222</v>
      </c>
      <c r="L15" s="46">
        <f t="shared" si="1"/>
        <v>10</v>
      </c>
      <c r="M15" s="47">
        <f t="shared" si="2"/>
        <v>0.10869565217391304</v>
      </c>
      <c r="N15" s="47">
        <f t="shared" si="3"/>
        <v>0.92391304347826098</v>
      </c>
    </row>
    <row r="16" spans="1:14" ht="12.75" customHeight="1" x14ac:dyDescent="0.2">
      <c r="A16" s="19" t="s">
        <v>104</v>
      </c>
      <c r="B16" s="19" t="s">
        <v>119</v>
      </c>
      <c r="C16" s="20">
        <v>9966</v>
      </c>
      <c r="D16" s="48" t="s">
        <v>120</v>
      </c>
      <c r="E16" s="21">
        <v>0.75</v>
      </c>
      <c r="F16" s="22">
        <v>500</v>
      </c>
      <c r="G16" s="21">
        <f t="shared" si="0"/>
        <v>375</v>
      </c>
      <c r="H16" s="23">
        <v>30</v>
      </c>
      <c r="I16" s="24">
        <v>40780</v>
      </c>
      <c r="K16" s="19" t="s">
        <v>97</v>
      </c>
      <c r="L16" s="46">
        <f t="shared" si="1"/>
        <v>7</v>
      </c>
      <c r="M16" s="47">
        <f t="shared" si="2"/>
        <v>7.6086956521739135E-2</v>
      </c>
      <c r="N16" s="47">
        <f t="shared" si="3"/>
        <v>1</v>
      </c>
    </row>
    <row r="17" spans="1:9" ht="12.75" customHeight="1" x14ac:dyDescent="0.2">
      <c r="A17" s="19" t="s">
        <v>155</v>
      </c>
      <c r="B17" s="19" t="s">
        <v>170</v>
      </c>
      <c r="C17" s="20">
        <v>5234</v>
      </c>
      <c r="D17" s="19" t="s">
        <v>97</v>
      </c>
      <c r="E17" s="21">
        <v>1.65</v>
      </c>
      <c r="F17" s="22">
        <v>4500</v>
      </c>
      <c r="G17" s="21">
        <f t="shared" si="0"/>
        <v>7425</v>
      </c>
      <c r="H17" s="23">
        <v>30</v>
      </c>
      <c r="I17" s="24">
        <v>40783</v>
      </c>
    </row>
    <row r="18" spans="1:9" ht="12.75" customHeight="1" x14ac:dyDescent="0.2">
      <c r="A18" s="19" t="s">
        <v>155</v>
      </c>
      <c r="B18" s="19" t="s">
        <v>166</v>
      </c>
      <c r="C18" s="23">
        <v>4312</v>
      </c>
      <c r="D18" s="25" t="s">
        <v>68</v>
      </c>
      <c r="E18" s="21">
        <v>3.75</v>
      </c>
      <c r="F18" s="22">
        <v>4200</v>
      </c>
      <c r="G18" s="21">
        <f t="shared" si="0"/>
        <v>15750</v>
      </c>
      <c r="H18" s="23">
        <v>30</v>
      </c>
      <c r="I18" s="24">
        <v>40787</v>
      </c>
    </row>
    <row r="19" spans="1:9" ht="12.75" customHeight="1" x14ac:dyDescent="0.2">
      <c r="A19" s="19" t="s">
        <v>56</v>
      </c>
      <c r="B19" s="19" t="s">
        <v>59</v>
      </c>
      <c r="C19" s="20">
        <v>5417</v>
      </c>
      <c r="D19" s="19" t="s">
        <v>58</v>
      </c>
      <c r="E19" s="21">
        <v>255</v>
      </c>
      <c r="F19" s="22">
        <v>406</v>
      </c>
      <c r="G19" s="21">
        <f t="shared" si="0"/>
        <v>103530</v>
      </c>
      <c r="H19" s="23">
        <v>30</v>
      </c>
      <c r="I19" s="24">
        <v>40787</v>
      </c>
    </row>
    <row r="20" spans="1:9" ht="12.75" customHeight="1" x14ac:dyDescent="0.2">
      <c r="A20" s="19" t="s">
        <v>104</v>
      </c>
      <c r="B20" s="19" t="s">
        <v>117</v>
      </c>
      <c r="C20" s="20">
        <v>3166</v>
      </c>
      <c r="D20" s="19" t="s">
        <v>97</v>
      </c>
      <c r="E20" s="21">
        <v>1.25</v>
      </c>
      <c r="F20" s="22">
        <v>5500</v>
      </c>
      <c r="G20" s="21">
        <f t="shared" si="0"/>
        <v>6875</v>
      </c>
      <c r="H20" s="23">
        <v>30</v>
      </c>
      <c r="I20" s="24">
        <v>40787</v>
      </c>
    </row>
    <row r="21" spans="1:9" ht="12.75" customHeight="1" x14ac:dyDescent="0.2">
      <c r="A21" s="19" t="s">
        <v>155</v>
      </c>
      <c r="B21" s="19" t="s">
        <v>168</v>
      </c>
      <c r="C21" s="20">
        <v>5234</v>
      </c>
      <c r="D21" s="19" t="s">
        <v>97</v>
      </c>
      <c r="E21" s="21">
        <v>1.65</v>
      </c>
      <c r="F21" s="22">
        <v>4850</v>
      </c>
      <c r="G21" s="21">
        <f t="shared" si="0"/>
        <v>8002.5</v>
      </c>
      <c r="H21" s="23">
        <v>30</v>
      </c>
      <c r="I21" s="24">
        <v>40788</v>
      </c>
    </row>
    <row r="22" spans="1:9" ht="12.75" customHeight="1" x14ac:dyDescent="0.2">
      <c r="A22" s="19" t="s">
        <v>155</v>
      </c>
      <c r="B22" s="19" t="s">
        <v>167</v>
      </c>
      <c r="C22" s="23">
        <v>4312</v>
      </c>
      <c r="D22" s="25" t="s">
        <v>68</v>
      </c>
      <c r="E22" s="21">
        <v>3.75</v>
      </c>
      <c r="F22" s="22">
        <v>4150</v>
      </c>
      <c r="G22" s="21">
        <f t="shared" si="0"/>
        <v>15562.5</v>
      </c>
      <c r="H22" s="23">
        <v>30</v>
      </c>
      <c r="I22" s="24">
        <v>40789</v>
      </c>
    </row>
    <row r="23" spans="1:9" ht="12.75" customHeight="1" x14ac:dyDescent="0.2">
      <c r="A23" s="25" t="s">
        <v>104</v>
      </c>
      <c r="B23" s="19" t="s">
        <v>109</v>
      </c>
      <c r="C23" s="23">
        <v>1122</v>
      </c>
      <c r="D23" s="25" t="s">
        <v>61</v>
      </c>
      <c r="E23" s="26">
        <v>4.25</v>
      </c>
      <c r="F23" s="29">
        <v>15500</v>
      </c>
      <c r="G23" s="26">
        <f t="shared" si="0"/>
        <v>65875</v>
      </c>
      <c r="H23" s="23">
        <v>30</v>
      </c>
      <c r="I23" s="30">
        <v>40790</v>
      </c>
    </row>
    <row r="24" spans="1:9" ht="12.75" customHeight="1" x14ac:dyDescent="0.2">
      <c r="A24" s="25" t="s">
        <v>142</v>
      </c>
      <c r="B24" s="19" t="s">
        <v>144</v>
      </c>
      <c r="C24" s="23">
        <v>4111</v>
      </c>
      <c r="D24" s="25" t="s">
        <v>68</v>
      </c>
      <c r="E24" s="26">
        <v>3.55</v>
      </c>
      <c r="F24" s="29">
        <v>4800</v>
      </c>
      <c r="G24" s="26">
        <f t="shared" si="0"/>
        <v>17040</v>
      </c>
      <c r="H24" s="23">
        <v>25</v>
      </c>
      <c r="I24" s="30">
        <v>40791</v>
      </c>
    </row>
    <row r="25" spans="1:9" ht="12.75" customHeight="1" x14ac:dyDescent="0.2">
      <c r="A25" s="19" t="s">
        <v>56</v>
      </c>
      <c r="B25" s="19" t="s">
        <v>63</v>
      </c>
      <c r="C25" s="23">
        <v>1243</v>
      </c>
      <c r="D25" s="25" t="s">
        <v>61</v>
      </c>
      <c r="E25" s="21">
        <v>4.25</v>
      </c>
      <c r="F25" s="22">
        <v>9000</v>
      </c>
      <c r="G25" s="26">
        <f t="shared" si="0"/>
        <v>38250</v>
      </c>
      <c r="H25" s="23">
        <v>30</v>
      </c>
      <c r="I25" s="24">
        <v>40791</v>
      </c>
    </row>
    <row r="26" spans="1:9" ht="12.75" customHeight="1" x14ac:dyDescent="0.2">
      <c r="A26" s="27" t="s">
        <v>69</v>
      </c>
      <c r="B26" s="19" t="s">
        <v>78</v>
      </c>
      <c r="C26" s="20">
        <v>7258</v>
      </c>
      <c r="D26" s="19" t="s">
        <v>79</v>
      </c>
      <c r="E26" s="21">
        <v>90</v>
      </c>
      <c r="F26" s="22">
        <v>120</v>
      </c>
      <c r="G26" s="21">
        <f t="shared" si="0"/>
        <v>10800</v>
      </c>
      <c r="H26" s="20">
        <v>45</v>
      </c>
      <c r="I26" s="24">
        <v>40791</v>
      </c>
    </row>
    <row r="27" spans="1:9" ht="12.75" customHeight="1" x14ac:dyDescent="0.2">
      <c r="A27" s="19" t="s">
        <v>155</v>
      </c>
      <c r="B27" s="19" t="s">
        <v>169</v>
      </c>
      <c r="C27" s="20">
        <v>5234</v>
      </c>
      <c r="D27" s="19" t="s">
        <v>97</v>
      </c>
      <c r="E27" s="21">
        <v>1.65</v>
      </c>
      <c r="F27" s="22">
        <v>4750</v>
      </c>
      <c r="G27" s="21">
        <f t="shared" si="0"/>
        <v>7837.5</v>
      </c>
      <c r="H27" s="23">
        <v>30</v>
      </c>
      <c r="I27" s="24">
        <v>40791</v>
      </c>
    </row>
    <row r="28" spans="1:9" ht="12.75" customHeight="1" x14ac:dyDescent="0.2">
      <c r="A28" s="25" t="s">
        <v>104</v>
      </c>
      <c r="B28" s="19" t="s">
        <v>112</v>
      </c>
      <c r="C28" s="23">
        <v>1122</v>
      </c>
      <c r="D28" s="25" t="s">
        <v>61</v>
      </c>
      <c r="E28" s="26">
        <v>4.25</v>
      </c>
      <c r="F28" s="29">
        <v>12500</v>
      </c>
      <c r="G28" s="26">
        <f t="shared" si="0"/>
        <v>53125</v>
      </c>
      <c r="H28" s="23">
        <v>30</v>
      </c>
      <c r="I28" s="30">
        <v>40791</v>
      </c>
    </row>
    <row r="29" spans="1:9" ht="12.75" customHeight="1" x14ac:dyDescent="0.2">
      <c r="A29" s="19" t="s">
        <v>104</v>
      </c>
      <c r="B29" s="19" t="s">
        <v>113</v>
      </c>
      <c r="C29" s="20">
        <v>5066</v>
      </c>
      <c r="D29" s="19" t="s">
        <v>76</v>
      </c>
      <c r="E29" s="21">
        <v>0.95</v>
      </c>
      <c r="F29" s="22">
        <v>25000</v>
      </c>
      <c r="G29" s="21">
        <f t="shared" si="0"/>
        <v>23750</v>
      </c>
      <c r="H29" s="23">
        <v>30</v>
      </c>
      <c r="I29" s="24">
        <v>40791</v>
      </c>
    </row>
    <row r="30" spans="1:9" ht="12.75" customHeight="1" x14ac:dyDescent="0.2">
      <c r="A30" s="19" t="s">
        <v>104</v>
      </c>
      <c r="B30" s="19" t="s">
        <v>115</v>
      </c>
      <c r="C30" s="20">
        <v>3166</v>
      </c>
      <c r="D30" s="19" t="s">
        <v>97</v>
      </c>
      <c r="E30" s="21">
        <v>1.25</v>
      </c>
      <c r="F30" s="22">
        <v>5650</v>
      </c>
      <c r="G30" s="21">
        <f t="shared" si="0"/>
        <v>7062.5</v>
      </c>
      <c r="H30" s="23">
        <v>30</v>
      </c>
      <c r="I30" s="24">
        <v>40791</v>
      </c>
    </row>
    <row r="31" spans="1:9" ht="12.75" customHeight="1" x14ac:dyDescent="0.2">
      <c r="A31" s="25" t="s">
        <v>104</v>
      </c>
      <c r="B31" s="19" t="s">
        <v>110</v>
      </c>
      <c r="C31" s="23">
        <v>1122</v>
      </c>
      <c r="D31" s="25" t="s">
        <v>61</v>
      </c>
      <c r="E31" s="26">
        <v>4.25</v>
      </c>
      <c r="F31" s="29">
        <v>15000</v>
      </c>
      <c r="G31" s="26">
        <f t="shared" si="0"/>
        <v>63750</v>
      </c>
      <c r="H31" s="23">
        <v>30</v>
      </c>
      <c r="I31" s="30">
        <v>40794</v>
      </c>
    </row>
    <row r="32" spans="1:9" ht="12.75" customHeight="1" x14ac:dyDescent="0.2">
      <c r="A32" s="25" t="s">
        <v>142</v>
      </c>
      <c r="B32" s="19" t="s">
        <v>146</v>
      </c>
      <c r="C32" s="23">
        <v>4111</v>
      </c>
      <c r="D32" s="25" t="s">
        <v>68</v>
      </c>
      <c r="E32" s="26">
        <v>3.55</v>
      </c>
      <c r="F32" s="29">
        <v>4585</v>
      </c>
      <c r="G32" s="26">
        <f t="shared" si="0"/>
        <v>16276.75</v>
      </c>
      <c r="H32" s="23">
        <v>25</v>
      </c>
      <c r="I32" s="30">
        <v>40796</v>
      </c>
    </row>
    <row r="33" spans="1:9" ht="12.75" customHeight="1" x14ac:dyDescent="0.2">
      <c r="A33" s="19" t="s">
        <v>104</v>
      </c>
      <c r="B33" s="19" t="s">
        <v>118</v>
      </c>
      <c r="C33" s="20">
        <v>3166</v>
      </c>
      <c r="D33" s="19" t="s">
        <v>97</v>
      </c>
      <c r="E33" s="21">
        <v>1.25</v>
      </c>
      <c r="F33" s="22">
        <v>5425</v>
      </c>
      <c r="G33" s="21">
        <f t="shared" si="0"/>
        <v>6781.25</v>
      </c>
      <c r="H33" s="23">
        <v>30</v>
      </c>
      <c r="I33" s="24">
        <v>40796</v>
      </c>
    </row>
    <row r="34" spans="1:9" ht="12.75" customHeight="1" x14ac:dyDescent="0.2">
      <c r="A34" s="25" t="s">
        <v>86</v>
      </c>
      <c r="B34" s="19" t="s">
        <v>103</v>
      </c>
      <c r="C34" s="23">
        <v>6321</v>
      </c>
      <c r="D34" s="25" t="s">
        <v>99</v>
      </c>
      <c r="E34" s="26">
        <v>2.4500000000000002</v>
      </c>
      <c r="F34" s="29">
        <v>1200</v>
      </c>
      <c r="G34" s="26">
        <f t="shared" si="0"/>
        <v>2940</v>
      </c>
      <c r="H34" s="23">
        <v>30</v>
      </c>
      <c r="I34" s="30">
        <v>40798</v>
      </c>
    </row>
    <row r="35" spans="1:9" ht="12.75" customHeight="1" x14ac:dyDescent="0.2">
      <c r="A35" s="19" t="s">
        <v>155</v>
      </c>
      <c r="B35" s="19" t="s">
        <v>164</v>
      </c>
      <c r="C35" s="20">
        <v>5319</v>
      </c>
      <c r="D35" s="19" t="s">
        <v>76</v>
      </c>
      <c r="E35" s="21">
        <v>1.1000000000000001</v>
      </c>
      <c r="F35" s="22">
        <v>16500</v>
      </c>
      <c r="G35" s="21">
        <f t="shared" si="0"/>
        <v>18150</v>
      </c>
      <c r="H35" s="23">
        <v>30</v>
      </c>
      <c r="I35" s="24">
        <v>40801</v>
      </c>
    </row>
    <row r="36" spans="1:9" ht="12.75" customHeight="1" x14ac:dyDescent="0.2">
      <c r="A36" s="25" t="s">
        <v>142</v>
      </c>
      <c r="B36" s="19" t="s">
        <v>148</v>
      </c>
      <c r="C36" s="23">
        <v>4111</v>
      </c>
      <c r="D36" s="25" t="s">
        <v>68</v>
      </c>
      <c r="E36" s="26">
        <v>3.55</v>
      </c>
      <c r="F36" s="29">
        <v>4200</v>
      </c>
      <c r="G36" s="26">
        <f t="shared" si="0"/>
        <v>14910</v>
      </c>
      <c r="H36" s="23">
        <v>25</v>
      </c>
      <c r="I36" s="30">
        <v>40801</v>
      </c>
    </row>
    <row r="37" spans="1:9" ht="12.75" customHeight="1" x14ac:dyDescent="0.2">
      <c r="A37" s="19" t="s">
        <v>104</v>
      </c>
      <c r="B37" s="19" t="s">
        <v>114</v>
      </c>
      <c r="C37" s="20">
        <v>5066</v>
      </c>
      <c r="D37" s="19" t="s">
        <v>76</v>
      </c>
      <c r="E37" s="21">
        <v>0.95</v>
      </c>
      <c r="F37" s="22">
        <v>17500</v>
      </c>
      <c r="G37" s="21">
        <f t="shared" si="0"/>
        <v>16625</v>
      </c>
      <c r="H37" s="23">
        <v>30</v>
      </c>
      <c r="I37" s="24">
        <v>40801</v>
      </c>
    </row>
    <row r="38" spans="1:9" ht="12.75" customHeight="1" x14ac:dyDescent="0.2">
      <c r="A38" s="19" t="s">
        <v>142</v>
      </c>
      <c r="B38" s="19" t="s">
        <v>151</v>
      </c>
      <c r="C38" s="23">
        <v>9752</v>
      </c>
      <c r="D38" s="25" t="s">
        <v>82</v>
      </c>
      <c r="E38" s="21">
        <v>4.05</v>
      </c>
      <c r="F38" s="22">
        <v>1500</v>
      </c>
      <c r="G38" s="21">
        <f t="shared" si="0"/>
        <v>6075</v>
      </c>
      <c r="H38" s="23">
        <v>25</v>
      </c>
      <c r="I38" s="24">
        <v>40806</v>
      </c>
    </row>
    <row r="39" spans="1:9" ht="12.75" customHeight="1" x14ac:dyDescent="0.2">
      <c r="A39" s="25" t="s">
        <v>142</v>
      </c>
      <c r="B39" s="19" t="s">
        <v>147</v>
      </c>
      <c r="C39" s="23">
        <v>4111</v>
      </c>
      <c r="D39" s="25" t="s">
        <v>68</v>
      </c>
      <c r="E39" s="26">
        <v>3.55</v>
      </c>
      <c r="F39" s="29">
        <v>4250</v>
      </c>
      <c r="G39" s="26">
        <f t="shared" si="0"/>
        <v>15087.5</v>
      </c>
      <c r="H39" s="23">
        <v>25</v>
      </c>
      <c r="I39" s="30">
        <v>40806</v>
      </c>
    </row>
    <row r="40" spans="1:9" ht="12.75" customHeight="1" x14ac:dyDescent="0.2">
      <c r="A40" s="19" t="s">
        <v>136</v>
      </c>
      <c r="B40" s="19" t="s">
        <v>137</v>
      </c>
      <c r="C40" s="23">
        <v>9764</v>
      </c>
      <c r="D40" s="25" t="s">
        <v>82</v>
      </c>
      <c r="E40" s="21">
        <v>3.75</v>
      </c>
      <c r="F40" s="22">
        <v>1980</v>
      </c>
      <c r="G40" s="21">
        <f t="shared" si="0"/>
        <v>7425</v>
      </c>
      <c r="H40" s="20">
        <v>15</v>
      </c>
      <c r="I40" s="24">
        <v>40806</v>
      </c>
    </row>
    <row r="41" spans="1:9" ht="12.75" customHeight="1" x14ac:dyDescent="0.2">
      <c r="A41" s="19" t="s">
        <v>136</v>
      </c>
      <c r="B41" s="19" t="s">
        <v>140</v>
      </c>
      <c r="C41" s="23">
        <v>9764</v>
      </c>
      <c r="D41" s="25" t="s">
        <v>82</v>
      </c>
      <c r="E41" s="21">
        <v>3.75</v>
      </c>
      <c r="F41" s="22">
        <v>1750</v>
      </c>
      <c r="G41" s="21">
        <f t="shared" si="0"/>
        <v>6562.5</v>
      </c>
      <c r="H41" s="20">
        <v>15</v>
      </c>
      <c r="I41" s="24">
        <v>40806</v>
      </c>
    </row>
    <row r="42" spans="1:9" ht="12.75" customHeight="1" x14ac:dyDescent="0.2">
      <c r="A42" s="19" t="s">
        <v>142</v>
      </c>
      <c r="B42" s="19" t="s">
        <v>150</v>
      </c>
      <c r="C42" s="23">
        <v>9752</v>
      </c>
      <c r="D42" s="25" t="s">
        <v>82</v>
      </c>
      <c r="E42" s="21">
        <v>4.05</v>
      </c>
      <c r="F42" s="22">
        <v>1550</v>
      </c>
      <c r="G42" s="21">
        <f t="shared" si="0"/>
        <v>6277.5</v>
      </c>
      <c r="H42" s="23">
        <v>25</v>
      </c>
      <c r="I42" s="24">
        <v>40811</v>
      </c>
    </row>
    <row r="43" spans="1:9" ht="12.75" customHeight="1" x14ac:dyDescent="0.2">
      <c r="A43" s="25" t="s">
        <v>142</v>
      </c>
      <c r="B43" s="19" t="s">
        <v>149</v>
      </c>
      <c r="C43" s="23">
        <v>4111</v>
      </c>
      <c r="D43" s="25" t="s">
        <v>68</v>
      </c>
      <c r="E43" s="26">
        <v>3.55</v>
      </c>
      <c r="F43" s="29">
        <v>4200</v>
      </c>
      <c r="G43" s="26">
        <f t="shared" si="0"/>
        <v>14910</v>
      </c>
      <c r="H43" s="23">
        <v>25</v>
      </c>
      <c r="I43" s="30">
        <v>40811</v>
      </c>
    </row>
    <row r="44" spans="1:9" ht="12.75" customHeight="1" x14ac:dyDescent="0.2">
      <c r="A44" s="27" t="s">
        <v>69</v>
      </c>
      <c r="B44" s="19" t="s">
        <v>72</v>
      </c>
      <c r="C44" s="23">
        <v>1369</v>
      </c>
      <c r="D44" s="25" t="s">
        <v>61</v>
      </c>
      <c r="E44" s="21">
        <v>4.2</v>
      </c>
      <c r="F44" s="22">
        <v>15000</v>
      </c>
      <c r="G44" s="26">
        <f t="shared" si="0"/>
        <v>63000</v>
      </c>
      <c r="H44" s="20">
        <v>45</v>
      </c>
      <c r="I44" s="24">
        <v>40811</v>
      </c>
    </row>
    <row r="45" spans="1:9" ht="12.75" customHeight="1" x14ac:dyDescent="0.2">
      <c r="A45" s="19" t="s">
        <v>121</v>
      </c>
      <c r="B45" s="19" t="s">
        <v>128</v>
      </c>
      <c r="C45" s="23">
        <v>6431</v>
      </c>
      <c r="D45" s="25" t="s">
        <v>99</v>
      </c>
      <c r="E45" s="21">
        <v>2.85</v>
      </c>
      <c r="F45" s="22">
        <v>1300</v>
      </c>
      <c r="G45" s="21">
        <f t="shared" si="0"/>
        <v>3705</v>
      </c>
      <c r="H45" s="23">
        <v>30</v>
      </c>
      <c r="I45" s="24">
        <v>40811</v>
      </c>
    </row>
    <row r="46" spans="1:9" ht="12.75" customHeight="1" x14ac:dyDescent="0.2">
      <c r="A46" s="25" t="s">
        <v>86</v>
      </c>
      <c r="B46" s="19" t="s">
        <v>98</v>
      </c>
      <c r="C46" s="23">
        <v>6321</v>
      </c>
      <c r="D46" s="25" t="s">
        <v>99</v>
      </c>
      <c r="E46" s="26">
        <v>2.4500000000000002</v>
      </c>
      <c r="F46" s="29">
        <v>2500</v>
      </c>
      <c r="G46" s="26">
        <f t="shared" si="0"/>
        <v>6125</v>
      </c>
      <c r="H46" s="23">
        <v>30</v>
      </c>
      <c r="I46" s="30">
        <v>40811</v>
      </c>
    </row>
    <row r="47" spans="1:9" ht="12.75" customHeight="1" x14ac:dyDescent="0.2">
      <c r="A47" s="19" t="s">
        <v>136</v>
      </c>
      <c r="B47" s="19" t="s">
        <v>138</v>
      </c>
      <c r="C47" s="23">
        <v>9764</v>
      </c>
      <c r="D47" s="25" t="s">
        <v>82</v>
      </c>
      <c r="E47" s="21">
        <v>3.75</v>
      </c>
      <c r="F47" s="22">
        <v>1850</v>
      </c>
      <c r="G47" s="21">
        <f t="shared" si="0"/>
        <v>6937.5</v>
      </c>
      <c r="H47" s="20">
        <v>15</v>
      </c>
      <c r="I47" s="24">
        <v>40811</v>
      </c>
    </row>
    <row r="48" spans="1:9" ht="12.75" customHeight="1" x14ac:dyDescent="0.2">
      <c r="A48" s="27" t="s">
        <v>69</v>
      </c>
      <c r="B48" s="19" t="s">
        <v>73</v>
      </c>
      <c r="C48" s="23">
        <v>1369</v>
      </c>
      <c r="D48" s="25" t="s">
        <v>61</v>
      </c>
      <c r="E48" s="21">
        <v>4.2</v>
      </c>
      <c r="F48" s="22">
        <v>14000</v>
      </c>
      <c r="G48" s="26">
        <f t="shared" si="0"/>
        <v>58800</v>
      </c>
      <c r="H48" s="20">
        <v>45</v>
      </c>
      <c r="I48" s="24">
        <v>40813</v>
      </c>
    </row>
    <row r="49" spans="1:9" ht="12.75" customHeight="1" x14ac:dyDescent="0.2">
      <c r="A49" s="25" t="s">
        <v>104</v>
      </c>
      <c r="B49" s="19" t="s">
        <v>111</v>
      </c>
      <c r="C49" s="23">
        <v>1122</v>
      </c>
      <c r="D49" s="25" t="s">
        <v>61</v>
      </c>
      <c r="E49" s="26">
        <v>4.25</v>
      </c>
      <c r="F49" s="29">
        <v>14500</v>
      </c>
      <c r="G49" s="26">
        <f t="shared" si="0"/>
        <v>61625</v>
      </c>
      <c r="H49" s="23">
        <v>30</v>
      </c>
      <c r="I49" s="30">
        <v>40814</v>
      </c>
    </row>
    <row r="50" spans="1:9" ht="12.75" customHeight="1" x14ac:dyDescent="0.2">
      <c r="A50" s="19" t="s">
        <v>136</v>
      </c>
      <c r="B50" s="19" t="s">
        <v>139</v>
      </c>
      <c r="C50" s="23">
        <v>9764</v>
      </c>
      <c r="D50" s="25" t="s">
        <v>82</v>
      </c>
      <c r="E50" s="21">
        <v>3.75</v>
      </c>
      <c r="F50" s="22">
        <v>1800</v>
      </c>
      <c r="G50" s="21">
        <f t="shared" si="0"/>
        <v>6750</v>
      </c>
      <c r="H50" s="20">
        <v>15</v>
      </c>
      <c r="I50" s="24">
        <v>40814</v>
      </c>
    </row>
    <row r="51" spans="1:9" ht="12.75" customHeight="1" x14ac:dyDescent="0.2">
      <c r="A51" s="27" t="s">
        <v>69</v>
      </c>
      <c r="B51" s="19" t="s">
        <v>74</v>
      </c>
      <c r="C51" s="23">
        <v>1369</v>
      </c>
      <c r="D51" s="25" t="s">
        <v>61</v>
      </c>
      <c r="E51" s="21">
        <v>4.2</v>
      </c>
      <c r="F51" s="22">
        <v>10000</v>
      </c>
      <c r="G51" s="26">
        <f t="shared" si="0"/>
        <v>42000</v>
      </c>
      <c r="H51" s="20">
        <v>45</v>
      </c>
      <c r="I51" s="24">
        <v>40815</v>
      </c>
    </row>
    <row r="52" spans="1:9" ht="12.75" customHeight="1" x14ac:dyDescent="0.2">
      <c r="A52" s="19" t="s">
        <v>142</v>
      </c>
      <c r="B52" s="19" t="s">
        <v>143</v>
      </c>
      <c r="C52" s="20">
        <v>5125</v>
      </c>
      <c r="D52" s="19" t="s">
        <v>76</v>
      </c>
      <c r="E52" s="21">
        <v>1.1499999999999999</v>
      </c>
      <c r="F52" s="22">
        <v>15000</v>
      </c>
      <c r="G52" s="21">
        <f t="shared" si="0"/>
        <v>17250</v>
      </c>
      <c r="H52" s="23">
        <v>25</v>
      </c>
      <c r="I52" s="24">
        <v>40817</v>
      </c>
    </row>
    <row r="53" spans="1:9" ht="12.75" customHeight="1" x14ac:dyDescent="0.2">
      <c r="A53" s="25" t="s">
        <v>69</v>
      </c>
      <c r="B53" s="19" t="s">
        <v>85</v>
      </c>
      <c r="C53" s="23">
        <v>9399</v>
      </c>
      <c r="D53" s="25" t="s">
        <v>82</v>
      </c>
      <c r="E53" s="26">
        <v>3.65</v>
      </c>
      <c r="F53" s="29">
        <v>1250</v>
      </c>
      <c r="G53" s="26">
        <f t="shared" si="0"/>
        <v>4562.5</v>
      </c>
      <c r="H53" s="20">
        <v>45</v>
      </c>
      <c r="I53" s="30">
        <v>40817</v>
      </c>
    </row>
    <row r="54" spans="1:9" ht="12.75" customHeight="1" x14ac:dyDescent="0.2">
      <c r="A54" s="19" t="s">
        <v>121</v>
      </c>
      <c r="B54" s="19" t="s">
        <v>127</v>
      </c>
      <c r="C54" s="23">
        <v>6431</v>
      </c>
      <c r="D54" s="25" t="s">
        <v>99</v>
      </c>
      <c r="E54" s="21">
        <v>2.85</v>
      </c>
      <c r="F54" s="22">
        <v>1350</v>
      </c>
      <c r="G54" s="21">
        <f t="shared" si="0"/>
        <v>3847.5</v>
      </c>
      <c r="H54" s="23">
        <v>30</v>
      </c>
      <c r="I54" s="24">
        <v>40817</v>
      </c>
    </row>
    <row r="55" spans="1:9" ht="12.75" customHeight="1" x14ac:dyDescent="0.2">
      <c r="A55" s="19" t="s">
        <v>136</v>
      </c>
      <c r="B55" s="19" t="s">
        <v>141</v>
      </c>
      <c r="C55" s="23">
        <v>6433</v>
      </c>
      <c r="D55" s="25" t="s">
        <v>99</v>
      </c>
      <c r="E55" s="21">
        <v>2.95</v>
      </c>
      <c r="F55" s="22">
        <v>1500</v>
      </c>
      <c r="G55" s="21">
        <f t="shared" si="0"/>
        <v>4425</v>
      </c>
      <c r="H55" s="20">
        <v>15</v>
      </c>
      <c r="I55" s="24">
        <v>40817</v>
      </c>
    </row>
    <row r="56" spans="1:9" ht="12.75" customHeight="1" x14ac:dyDescent="0.2">
      <c r="A56" s="19" t="s">
        <v>86</v>
      </c>
      <c r="B56" s="19" t="s">
        <v>96</v>
      </c>
      <c r="C56" s="20">
        <v>5166</v>
      </c>
      <c r="D56" s="19" t="s">
        <v>97</v>
      </c>
      <c r="E56" s="21">
        <v>1.25</v>
      </c>
      <c r="F56" s="22">
        <v>5650</v>
      </c>
      <c r="G56" s="21">
        <f t="shared" si="0"/>
        <v>7062.5</v>
      </c>
      <c r="H56" s="23">
        <v>30</v>
      </c>
      <c r="I56" s="24">
        <v>40817</v>
      </c>
    </row>
    <row r="57" spans="1:9" ht="12.75" customHeight="1" x14ac:dyDescent="0.2">
      <c r="A57" s="25" t="s">
        <v>104</v>
      </c>
      <c r="B57" s="19" t="s">
        <v>106</v>
      </c>
      <c r="C57" s="23">
        <v>1122</v>
      </c>
      <c r="D57" s="25" t="s">
        <v>61</v>
      </c>
      <c r="E57" s="26">
        <v>4.25</v>
      </c>
      <c r="F57" s="29">
        <v>18000</v>
      </c>
      <c r="G57" s="26">
        <f t="shared" si="0"/>
        <v>76500</v>
      </c>
      <c r="H57" s="23">
        <v>30</v>
      </c>
      <c r="I57" s="30">
        <v>40817</v>
      </c>
    </row>
    <row r="58" spans="1:9" ht="12.75" customHeight="1" x14ac:dyDescent="0.2">
      <c r="A58" s="25" t="s">
        <v>69</v>
      </c>
      <c r="B58" s="19" t="s">
        <v>84</v>
      </c>
      <c r="C58" s="23">
        <v>9399</v>
      </c>
      <c r="D58" s="25" t="s">
        <v>82</v>
      </c>
      <c r="E58" s="26">
        <v>3.65</v>
      </c>
      <c r="F58" s="29">
        <v>1450</v>
      </c>
      <c r="G58" s="26">
        <f t="shared" si="0"/>
        <v>5292.5</v>
      </c>
      <c r="H58" s="20">
        <v>45</v>
      </c>
      <c r="I58" s="30">
        <v>40819</v>
      </c>
    </row>
    <row r="59" spans="1:9" ht="12.75" customHeight="1" x14ac:dyDescent="0.2">
      <c r="A59" s="19" t="s">
        <v>142</v>
      </c>
      <c r="B59" s="19" t="s">
        <v>152</v>
      </c>
      <c r="C59" s="23">
        <v>6489</v>
      </c>
      <c r="D59" s="25" t="s">
        <v>99</v>
      </c>
      <c r="E59" s="21">
        <v>3</v>
      </c>
      <c r="F59" s="22">
        <v>1100</v>
      </c>
      <c r="G59" s="21">
        <f t="shared" si="0"/>
        <v>3300</v>
      </c>
      <c r="H59" s="23">
        <v>25</v>
      </c>
      <c r="I59" s="24">
        <v>40821</v>
      </c>
    </row>
    <row r="60" spans="1:9" ht="12.75" customHeight="1" x14ac:dyDescent="0.2">
      <c r="A60" s="25" t="s">
        <v>69</v>
      </c>
      <c r="B60" s="19" t="s">
        <v>81</v>
      </c>
      <c r="C60" s="23">
        <v>9399</v>
      </c>
      <c r="D60" s="25" t="s">
        <v>82</v>
      </c>
      <c r="E60" s="26">
        <v>3.65</v>
      </c>
      <c r="F60" s="29">
        <v>1985</v>
      </c>
      <c r="G60" s="26">
        <f t="shared" si="0"/>
        <v>7245.25</v>
      </c>
      <c r="H60" s="20">
        <v>45</v>
      </c>
      <c r="I60" s="30">
        <v>40821</v>
      </c>
    </row>
    <row r="61" spans="1:9" ht="12.75" customHeight="1" x14ac:dyDescent="0.2">
      <c r="A61" s="25" t="s">
        <v>142</v>
      </c>
      <c r="B61" s="19" t="s">
        <v>145</v>
      </c>
      <c r="C61" s="23">
        <v>4111</v>
      </c>
      <c r="D61" s="25" t="s">
        <v>68</v>
      </c>
      <c r="E61" s="26">
        <v>3.55</v>
      </c>
      <c r="F61" s="29">
        <v>4600</v>
      </c>
      <c r="G61" s="26">
        <f t="shared" si="0"/>
        <v>16330</v>
      </c>
      <c r="H61" s="23">
        <v>25</v>
      </c>
      <c r="I61" s="30">
        <v>40821</v>
      </c>
    </row>
    <row r="62" spans="1:9" ht="12.75" customHeight="1" x14ac:dyDescent="0.2">
      <c r="A62" s="27" t="s">
        <v>69</v>
      </c>
      <c r="B62" s="19" t="s">
        <v>77</v>
      </c>
      <c r="C62" s="23">
        <v>4569</v>
      </c>
      <c r="D62" s="25" t="s">
        <v>68</v>
      </c>
      <c r="E62" s="21">
        <v>3.5</v>
      </c>
      <c r="F62" s="22">
        <v>3900</v>
      </c>
      <c r="G62" s="21">
        <f t="shared" si="0"/>
        <v>13650</v>
      </c>
      <c r="H62" s="20">
        <v>45</v>
      </c>
      <c r="I62" s="24">
        <v>40821</v>
      </c>
    </row>
    <row r="63" spans="1:9" ht="12.75" customHeight="1" x14ac:dyDescent="0.2">
      <c r="A63" s="19" t="s">
        <v>121</v>
      </c>
      <c r="B63" s="19" t="s">
        <v>129</v>
      </c>
      <c r="C63" s="23">
        <v>6431</v>
      </c>
      <c r="D63" s="25" t="s">
        <v>99</v>
      </c>
      <c r="E63" s="21">
        <v>2.85</v>
      </c>
      <c r="F63" s="22">
        <v>1250</v>
      </c>
      <c r="G63" s="21">
        <f t="shared" si="0"/>
        <v>3562.5</v>
      </c>
      <c r="H63" s="23">
        <v>30</v>
      </c>
      <c r="I63" s="24">
        <v>40821</v>
      </c>
    </row>
    <row r="64" spans="1:9" ht="12.75" customHeight="1" x14ac:dyDescent="0.2">
      <c r="A64" s="25" t="s">
        <v>69</v>
      </c>
      <c r="B64" s="19" t="s">
        <v>83</v>
      </c>
      <c r="C64" s="23">
        <v>9399</v>
      </c>
      <c r="D64" s="25" t="s">
        <v>82</v>
      </c>
      <c r="E64" s="26">
        <v>3.65</v>
      </c>
      <c r="F64" s="29">
        <v>1470</v>
      </c>
      <c r="G64" s="26">
        <f t="shared" si="0"/>
        <v>5365.5</v>
      </c>
      <c r="H64" s="20">
        <v>45</v>
      </c>
      <c r="I64" s="30">
        <v>40823</v>
      </c>
    </row>
    <row r="65" spans="1:9" ht="12.75" customHeight="1" x14ac:dyDescent="0.2">
      <c r="A65" s="27" t="s">
        <v>69</v>
      </c>
      <c r="B65" s="19" t="s">
        <v>70</v>
      </c>
      <c r="C65" s="20">
        <v>5454</v>
      </c>
      <c r="D65" s="19" t="s">
        <v>58</v>
      </c>
      <c r="E65" s="21">
        <v>220</v>
      </c>
      <c r="F65" s="22">
        <v>550</v>
      </c>
      <c r="G65" s="21">
        <f t="shared" si="0"/>
        <v>121000</v>
      </c>
      <c r="H65" s="20">
        <v>45</v>
      </c>
      <c r="I65" s="24">
        <v>40825</v>
      </c>
    </row>
    <row r="66" spans="1:9" ht="12.75" customHeight="1" x14ac:dyDescent="0.2">
      <c r="A66" s="19" t="s">
        <v>142</v>
      </c>
      <c r="B66" s="19" t="s">
        <v>154</v>
      </c>
      <c r="C66" s="23">
        <v>6489</v>
      </c>
      <c r="D66" s="25" t="s">
        <v>99</v>
      </c>
      <c r="E66" s="21">
        <v>3</v>
      </c>
      <c r="F66" s="22">
        <v>900</v>
      </c>
      <c r="G66" s="21">
        <f t="shared" si="0"/>
        <v>2700</v>
      </c>
      <c r="H66" s="23">
        <v>25</v>
      </c>
      <c r="I66" s="24">
        <v>40826</v>
      </c>
    </row>
    <row r="67" spans="1:9" ht="12.75" customHeight="1" x14ac:dyDescent="0.2">
      <c r="A67" s="19" t="s">
        <v>56</v>
      </c>
      <c r="B67" s="19" t="s">
        <v>60</v>
      </c>
      <c r="C67" s="23">
        <v>1243</v>
      </c>
      <c r="D67" s="25" t="s">
        <v>61</v>
      </c>
      <c r="E67" s="21">
        <v>4.25</v>
      </c>
      <c r="F67" s="22">
        <v>10500</v>
      </c>
      <c r="G67" s="26">
        <f t="shared" si="0"/>
        <v>44625</v>
      </c>
      <c r="H67" s="23">
        <v>30</v>
      </c>
      <c r="I67" s="24">
        <v>40826</v>
      </c>
    </row>
    <row r="68" spans="1:9" ht="12.75" customHeight="1" x14ac:dyDescent="0.2">
      <c r="A68" s="19" t="s">
        <v>155</v>
      </c>
      <c r="B68" s="19" t="s">
        <v>158</v>
      </c>
      <c r="C68" s="20">
        <v>8008</v>
      </c>
      <c r="D68" s="19" t="s">
        <v>123</v>
      </c>
      <c r="E68" s="21">
        <v>645</v>
      </c>
      <c r="F68" s="22">
        <v>100</v>
      </c>
      <c r="G68" s="21">
        <f t="shared" si="0"/>
        <v>64500</v>
      </c>
      <c r="H68" s="23">
        <v>30</v>
      </c>
      <c r="I68" s="24">
        <v>40826</v>
      </c>
    </row>
    <row r="69" spans="1:9" ht="12.75" customHeight="1" x14ac:dyDescent="0.2">
      <c r="A69" s="19" t="s">
        <v>121</v>
      </c>
      <c r="B69" s="19" t="s">
        <v>126</v>
      </c>
      <c r="C69" s="20">
        <v>7258</v>
      </c>
      <c r="D69" s="19" t="s">
        <v>79</v>
      </c>
      <c r="E69" s="21">
        <v>100.5</v>
      </c>
      <c r="F69" s="22">
        <v>90</v>
      </c>
      <c r="G69" s="21">
        <f t="shared" si="0"/>
        <v>9045</v>
      </c>
      <c r="H69" s="23">
        <v>30</v>
      </c>
      <c r="I69" s="24">
        <v>40826</v>
      </c>
    </row>
    <row r="70" spans="1:9" ht="12.75" customHeight="1" x14ac:dyDescent="0.2">
      <c r="A70" s="19" t="s">
        <v>121</v>
      </c>
      <c r="B70" s="19" t="s">
        <v>122</v>
      </c>
      <c r="C70" s="20">
        <v>8148</v>
      </c>
      <c r="D70" s="19" t="s">
        <v>123</v>
      </c>
      <c r="E70" s="21">
        <v>655.5</v>
      </c>
      <c r="F70" s="22">
        <v>125</v>
      </c>
      <c r="G70" s="21">
        <f t="shared" si="0"/>
        <v>81937.5</v>
      </c>
      <c r="H70" s="23">
        <v>30</v>
      </c>
      <c r="I70" s="24">
        <v>40826</v>
      </c>
    </row>
    <row r="71" spans="1:9" ht="12.75" customHeight="1" x14ac:dyDescent="0.2">
      <c r="A71" s="25" t="s">
        <v>104</v>
      </c>
      <c r="B71" s="19" t="s">
        <v>108</v>
      </c>
      <c r="C71" s="23">
        <v>1122</v>
      </c>
      <c r="D71" s="25" t="s">
        <v>61</v>
      </c>
      <c r="E71" s="26">
        <v>4.25</v>
      </c>
      <c r="F71" s="29">
        <v>17000</v>
      </c>
      <c r="G71" s="26">
        <f t="shared" si="0"/>
        <v>72250</v>
      </c>
      <c r="H71" s="23">
        <v>30</v>
      </c>
      <c r="I71" s="30">
        <v>40827</v>
      </c>
    </row>
    <row r="72" spans="1:9" ht="12.75" customHeight="1" x14ac:dyDescent="0.2">
      <c r="A72" s="25" t="s">
        <v>86</v>
      </c>
      <c r="B72" s="19" t="s">
        <v>102</v>
      </c>
      <c r="C72" s="23">
        <v>6321</v>
      </c>
      <c r="D72" s="25" t="s">
        <v>99</v>
      </c>
      <c r="E72" s="26">
        <v>2.4500000000000002</v>
      </c>
      <c r="F72" s="29">
        <v>1250</v>
      </c>
      <c r="G72" s="26">
        <f t="shared" si="0"/>
        <v>3062.5</v>
      </c>
      <c r="H72" s="23">
        <v>30</v>
      </c>
      <c r="I72" s="30">
        <v>40828</v>
      </c>
    </row>
    <row r="73" spans="1:9" ht="12.75" customHeight="1" x14ac:dyDescent="0.2">
      <c r="A73" s="19" t="s">
        <v>56</v>
      </c>
      <c r="B73" s="19" t="s">
        <v>67</v>
      </c>
      <c r="C73" s="23">
        <v>4224</v>
      </c>
      <c r="D73" s="25" t="s">
        <v>68</v>
      </c>
      <c r="E73" s="21">
        <v>3.95</v>
      </c>
      <c r="F73" s="22">
        <v>4500</v>
      </c>
      <c r="G73" s="21">
        <f t="shared" si="0"/>
        <v>17775</v>
      </c>
      <c r="H73" s="23">
        <v>30</v>
      </c>
      <c r="I73" s="24">
        <v>40831</v>
      </c>
    </row>
    <row r="74" spans="1:9" ht="12.75" customHeight="1" x14ac:dyDescent="0.2">
      <c r="A74" s="27" t="s">
        <v>69</v>
      </c>
      <c r="B74" s="19" t="s">
        <v>71</v>
      </c>
      <c r="C74" s="20">
        <v>5454</v>
      </c>
      <c r="D74" s="19" t="s">
        <v>58</v>
      </c>
      <c r="E74" s="21">
        <v>220</v>
      </c>
      <c r="F74" s="22">
        <v>500</v>
      </c>
      <c r="G74" s="21">
        <f t="shared" si="0"/>
        <v>110000</v>
      </c>
      <c r="H74" s="20">
        <v>45</v>
      </c>
      <c r="I74" s="24">
        <v>40831</v>
      </c>
    </row>
    <row r="75" spans="1:9" ht="12.75" customHeight="1" x14ac:dyDescent="0.2">
      <c r="A75" s="19" t="s">
        <v>121</v>
      </c>
      <c r="B75" s="19" t="s">
        <v>124</v>
      </c>
      <c r="C75" s="20">
        <v>7258</v>
      </c>
      <c r="D75" s="19" t="s">
        <v>79</v>
      </c>
      <c r="E75" s="21">
        <v>100.5</v>
      </c>
      <c r="F75" s="22">
        <v>100</v>
      </c>
      <c r="G75" s="21">
        <f t="shared" si="0"/>
        <v>10050</v>
      </c>
      <c r="H75" s="23">
        <v>30</v>
      </c>
      <c r="I75" s="24">
        <v>40831</v>
      </c>
    </row>
    <row r="76" spans="1:9" ht="12.75" customHeight="1" x14ac:dyDescent="0.2">
      <c r="A76" s="19" t="s">
        <v>155</v>
      </c>
      <c r="B76" s="19" t="s">
        <v>156</v>
      </c>
      <c r="C76" s="20">
        <v>8008</v>
      </c>
      <c r="D76" s="19" t="s">
        <v>123</v>
      </c>
      <c r="E76" s="21">
        <v>645</v>
      </c>
      <c r="F76" s="22">
        <v>150</v>
      </c>
      <c r="G76" s="21">
        <f t="shared" si="0"/>
        <v>96750</v>
      </c>
      <c r="H76" s="23">
        <v>30</v>
      </c>
      <c r="I76" s="24">
        <v>40831</v>
      </c>
    </row>
    <row r="77" spans="1:9" ht="12.75" customHeight="1" x14ac:dyDescent="0.2">
      <c r="A77" s="19" t="s">
        <v>56</v>
      </c>
      <c r="B77" s="19" t="s">
        <v>57</v>
      </c>
      <c r="C77" s="20">
        <v>5417</v>
      </c>
      <c r="D77" s="19" t="s">
        <v>58</v>
      </c>
      <c r="E77" s="21">
        <v>255</v>
      </c>
      <c r="F77" s="22">
        <v>500</v>
      </c>
      <c r="G77" s="21">
        <f t="shared" si="0"/>
        <v>127500</v>
      </c>
      <c r="H77" s="23">
        <v>30</v>
      </c>
      <c r="I77" s="24">
        <v>40836</v>
      </c>
    </row>
    <row r="78" spans="1:9" ht="12.75" customHeight="1" x14ac:dyDescent="0.2">
      <c r="A78" s="19" t="s">
        <v>121</v>
      </c>
      <c r="B78" s="19" t="s">
        <v>125</v>
      </c>
      <c r="C78" s="20">
        <v>7258</v>
      </c>
      <c r="D78" s="19" t="s">
        <v>79</v>
      </c>
      <c r="E78" s="21">
        <v>100.5</v>
      </c>
      <c r="F78" s="22">
        <v>95</v>
      </c>
      <c r="G78" s="21">
        <f t="shared" si="0"/>
        <v>9547.5</v>
      </c>
      <c r="H78" s="23">
        <v>30</v>
      </c>
      <c r="I78" s="24">
        <v>40836</v>
      </c>
    </row>
    <row r="79" spans="1:9" ht="12.75" customHeight="1" x14ac:dyDescent="0.2">
      <c r="A79" s="19" t="s">
        <v>56</v>
      </c>
      <c r="B79" s="19" t="s">
        <v>64</v>
      </c>
      <c r="C79" s="20">
        <v>5634</v>
      </c>
      <c r="D79" s="19" t="s">
        <v>65</v>
      </c>
      <c r="E79" s="21">
        <v>185</v>
      </c>
      <c r="F79" s="22">
        <v>150</v>
      </c>
      <c r="G79" s="21">
        <f t="shared" si="0"/>
        <v>27750</v>
      </c>
      <c r="H79" s="23">
        <v>30</v>
      </c>
      <c r="I79" s="24">
        <v>40841</v>
      </c>
    </row>
    <row r="80" spans="1:9" ht="12.75" customHeight="1" x14ac:dyDescent="0.2">
      <c r="A80" s="27" t="s">
        <v>69</v>
      </c>
      <c r="B80" s="19" t="s">
        <v>75</v>
      </c>
      <c r="C80" s="20">
        <v>5275</v>
      </c>
      <c r="D80" s="19" t="s">
        <v>76</v>
      </c>
      <c r="E80" s="21">
        <v>1</v>
      </c>
      <c r="F80" s="22">
        <v>25000</v>
      </c>
      <c r="G80" s="21">
        <f t="shared" si="0"/>
        <v>25000</v>
      </c>
      <c r="H80" s="20">
        <v>45</v>
      </c>
      <c r="I80" s="24">
        <v>40841</v>
      </c>
    </row>
    <row r="81" spans="1:9" ht="12.75" customHeight="1" x14ac:dyDescent="0.2">
      <c r="A81" s="25" t="s">
        <v>86</v>
      </c>
      <c r="B81" s="19" t="s">
        <v>100</v>
      </c>
      <c r="C81" s="23">
        <v>6321</v>
      </c>
      <c r="D81" s="25" t="s">
        <v>99</v>
      </c>
      <c r="E81" s="26">
        <v>2.4500000000000002</v>
      </c>
      <c r="F81" s="29">
        <v>1500</v>
      </c>
      <c r="G81" s="26">
        <f t="shared" si="0"/>
        <v>3675.0000000000005</v>
      </c>
      <c r="H81" s="23">
        <v>30</v>
      </c>
      <c r="I81" s="30">
        <v>40841</v>
      </c>
    </row>
    <row r="82" spans="1:9" ht="12.75" customHeight="1" x14ac:dyDescent="0.2">
      <c r="A82" s="19" t="s">
        <v>86</v>
      </c>
      <c r="B82" s="19" t="s">
        <v>88</v>
      </c>
      <c r="C82" s="20">
        <v>5689</v>
      </c>
      <c r="D82" s="19" t="s">
        <v>65</v>
      </c>
      <c r="E82" s="21">
        <v>175</v>
      </c>
      <c r="F82" s="22">
        <v>155</v>
      </c>
      <c r="G82" s="21">
        <f t="shared" si="0"/>
        <v>27125</v>
      </c>
      <c r="H82" s="23">
        <v>30</v>
      </c>
      <c r="I82" s="24">
        <v>40841</v>
      </c>
    </row>
    <row r="83" spans="1:9" ht="12.75" customHeight="1" x14ac:dyDescent="0.2">
      <c r="A83" s="25" t="s">
        <v>104</v>
      </c>
      <c r="B83" s="19" t="s">
        <v>107</v>
      </c>
      <c r="C83" s="23">
        <v>1122</v>
      </c>
      <c r="D83" s="25" t="s">
        <v>61</v>
      </c>
      <c r="E83" s="26">
        <v>4.25</v>
      </c>
      <c r="F83" s="29">
        <v>17500</v>
      </c>
      <c r="G83" s="26">
        <f t="shared" si="0"/>
        <v>74375</v>
      </c>
      <c r="H83" s="23">
        <v>30</v>
      </c>
      <c r="I83" s="30">
        <v>40841</v>
      </c>
    </row>
    <row r="84" spans="1:9" ht="12.75" customHeight="1" x14ac:dyDescent="0.2">
      <c r="A84" s="19" t="s">
        <v>155</v>
      </c>
      <c r="B84" s="19" t="s">
        <v>159</v>
      </c>
      <c r="C84" s="20">
        <v>5677</v>
      </c>
      <c r="D84" s="19" t="s">
        <v>65</v>
      </c>
      <c r="E84" s="21">
        <v>195</v>
      </c>
      <c r="F84" s="22">
        <v>130</v>
      </c>
      <c r="G84" s="21">
        <f t="shared" si="0"/>
        <v>25350</v>
      </c>
      <c r="H84" s="23">
        <v>30</v>
      </c>
      <c r="I84" s="24">
        <v>40844</v>
      </c>
    </row>
    <row r="85" spans="1:9" ht="12.75" customHeight="1" x14ac:dyDescent="0.2">
      <c r="A85" s="19" t="s">
        <v>155</v>
      </c>
      <c r="B85" s="19" t="s">
        <v>157</v>
      </c>
      <c r="C85" s="20">
        <v>8008</v>
      </c>
      <c r="D85" s="19" t="s">
        <v>123</v>
      </c>
      <c r="E85" s="21">
        <v>645</v>
      </c>
      <c r="F85" s="22">
        <v>120</v>
      </c>
      <c r="G85" s="21">
        <f t="shared" si="0"/>
        <v>77400</v>
      </c>
      <c r="H85" s="23">
        <v>30</v>
      </c>
      <c r="I85" s="24">
        <v>40844</v>
      </c>
    </row>
    <row r="86" spans="1:9" ht="12.75" customHeight="1" x14ac:dyDescent="0.2">
      <c r="A86" s="19" t="s">
        <v>142</v>
      </c>
      <c r="B86" s="19" t="s">
        <v>153</v>
      </c>
      <c r="C86" s="23">
        <v>6489</v>
      </c>
      <c r="D86" s="25" t="s">
        <v>99</v>
      </c>
      <c r="E86" s="21">
        <v>3</v>
      </c>
      <c r="F86" s="22">
        <v>1050</v>
      </c>
      <c r="G86" s="21">
        <f t="shared" si="0"/>
        <v>3150</v>
      </c>
      <c r="H86" s="23">
        <v>25</v>
      </c>
      <c r="I86" s="24">
        <v>40845</v>
      </c>
    </row>
    <row r="87" spans="1:9" ht="12.75" customHeight="1" x14ac:dyDescent="0.2">
      <c r="A87" s="19" t="s">
        <v>56</v>
      </c>
      <c r="B87" s="19" t="s">
        <v>66</v>
      </c>
      <c r="C87" s="20">
        <v>5634</v>
      </c>
      <c r="D87" s="19" t="s">
        <v>65</v>
      </c>
      <c r="E87" s="21">
        <v>185</v>
      </c>
      <c r="F87" s="22">
        <v>140</v>
      </c>
      <c r="G87" s="21">
        <f t="shared" si="0"/>
        <v>25900</v>
      </c>
      <c r="H87" s="23">
        <v>30</v>
      </c>
      <c r="I87" s="24">
        <v>40845</v>
      </c>
    </row>
    <row r="88" spans="1:9" ht="12.75" customHeight="1" x14ac:dyDescent="0.2">
      <c r="A88" s="19" t="s">
        <v>121</v>
      </c>
      <c r="B88" s="19" t="s">
        <v>130</v>
      </c>
      <c r="C88" s="20">
        <v>9977</v>
      </c>
      <c r="D88" s="19" t="s">
        <v>131</v>
      </c>
      <c r="E88" s="21">
        <v>1</v>
      </c>
      <c r="F88" s="22">
        <v>525</v>
      </c>
      <c r="G88" s="21">
        <f t="shared" si="0"/>
        <v>525</v>
      </c>
      <c r="H88" s="23">
        <v>30</v>
      </c>
      <c r="I88" s="24">
        <v>40848</v>
      </c>
    </row>
    <row r="89" spans="1:9" ht="12.75" customHeight="1" x14ac:dyDescent="0.2">
      <c r="A89" s="19" t="s">
        <v>121</v>
      </c>
      <c r="B89" s="19" t="s">
        <v>133</v>
      </c>
      <c r="C89" s="20">
        <v>9955</v>
      </c>
      <c r="D89" s="19" t="s">
        <v>134</v>
      </c>
      <c r="E89" s="21">
        <v>0.55000000000000004</v>
      </c>
      <c r="F89" s="22">
        <v>150</v>
      </c>
      <c r="G89" s="21">
        <f t="shared" si="0"/>
        <v>82.5</v>
      </c>
      <c r="H89" s="23">
        <v>30</v>
      </c>
      <c r="I89" s="24">
        <v>40848</v>
      </c>
    </row>
    <row r="90" spans="1:9" ht="12.75" customHeight="1" x14ac:dyDescent="0.2">
      <c r="A90" s="19" t="s">
        <v>86</v>
      </c>
      <c r="B90" s="19" t="s">
        <v>89</v>
      </c>
      <c r="C90" s="20">
        <v>5689</v>
      </c>
      <c r="D90" s="19" t="s">
        <v>65</v>
      </c>
      <c r="E90" s="21">
        <v>175</v>
      </c>
      <c r="F90" s="22">
        <v>150</v>
      </c>
      <c r="G90" s="21">
        <f t="shared" si="0"/>
        <v>26250</v>
      </c>
      <c r="H90" s="23">
        <v>30</v>
      </c>
      <c r="I90" s="24">
        <v>40848</v>
      </c>
    </row>
    <row r="91" spans="1:9" ht="12.75" customHeight="1" x14ac:dyDescent="0.2">
      <c r="A91" s="19" t="s">
        <v>86</v>
      </c>
      <c r="B91" s="19" t="s">
        <v>94</v>
      </c>
      <c r="C91" s="20">
        <v>7268</v>
      </c>
      <c r="D91" s="19" t="s">
        <v>79</v>
      </c>
      <c r="E91" s="21">
        <v>95</v>
      </c>
      <c r="F91" s="22">
        <v>110</v>
      </c>
      <c r="G91" s="21">
        <f t="shared" si="0"/>
        <v>10450</v>
      </c>
      <c r="H91" s="23">
        <v>30</v>
      </c>
      <c r="I91" s="24">
        <v>40848</v>
      </c>
    </row>
    <row r="92" spans="1:9" ht="12.75" customHeight="1" x14ac:dyDescent="0.2">
      <c r="A92" s="19" t="s">
        <v>155</v>
      </c>
      <c r="B92" s="19" t="s">
        <v>160</v>
      </c>
      <c r="C92" s="20">
        <v>5677</v>
      </c>
      <c r="D92" s="19" t="s">
        <v>65</v>
      </c>
      <c r="E92" s="21">
        <v>195</v>
      </c>
      <c r="F92" s="22">
        <v>120</v>
      </c>
      <c r="G92" s="21">
        <f t="shared" si="0"/>
        <v>23400</v>
      </c>
      <c r="H92" s="23">
        <v>30</v>
      </c>
      <c r="I92" s="24">
        <v>40849</v>
      </c>
    </row>
    <row r="93" spans="1:9" ht="12.75" customHeight="1" x14ac:dyDescent="0.2">
      <c r="A93" s="19" t="s">
        <v>121</v>
      </c>
      <c r="B93" s="19" t="s">
        <v>132</v>
      </c>
      <c r="C93" s="20">
        <v>9967</v>
      </c>
      <c r="D93" s="48" t="s">
        <v>120</v>
      </c>
      <c r="E93" s="21">
        <v>0.85</v>
      </c>
      <c r="F93" s="22">
        <v>550</v>
      </c>
      <c r="G93" s="21">
        <f t="shared" si="0"/>
        <v>467.5</v>
      </c>
      <c r="H93" s="23">
        <v>30</v>
      </c>
      <c r="I93" s="24">
        <v>40852</v>
      </c>
    </row>
    <row r="94" spans="1:9" ht="12.75" customHeight="1" x14ac:dyDescent="0.2">
      <c r="A94" s="19" t="s">
        <v>86</v>
      </c>
      <c r="B94" s="19" t="s">
        <v>95</v>
      </c>
      <c r="C94" s="20">
        <v>7268</v>
      </c>
      <c r="D94" s="19" t="s">
        <v>79</v>
      </c>
      <c r="E94" s="21">
        <v>95</v>
      </c>
      <c r="F94" s="22">
        <v>105</v>
      </c>
      <c r="G94" s="21">
        <f t="shared" si="0"/>
        <v>9975</v>
      </c>
      <c r="H94" s="23">
        <v>30</v>
      </c>
      <c r="I94" s="24">
        <v>40852</v>
      </c>
    </row>
    <row r="95" spans="1:9" ht="12.75" customHeight="1" x14ac:dyDescent="0.2">
      <c r="A95" s="19" t="s">
        <v>86</v>
      </c>
      <c r="B95" s="19" t="s">
        <v>87</v>
      </c>
      <c r="C95" s="20">
        <v>5689</v>
      </c>
      <c r="D95" s="19" t="s">
        <v>65</v>
      </c>
      <c r="E95" s="21">
        <v>175</v>
      </c>
      <c r="F95" s="22">
        <v>175</v>
      </c>
      <c r="G95" s="21">
        <f t="shared" si="0"/>
        <v>30625</v>
      </c>
      <c r="H95" s="23">
        <v>30</v>
      </c>
      <c r="I95" s="24">
        <v>40852</v>
      </c>
    </row>
    <row r="96" spans="1:9" ht="12.75" customHeight="1" x14ac:dyDescent="0.2">
      <c r="A96" s="19" t="s">
        <v>155</v>
      </c>
      <c r="B96" s="19" t="s">
        <v>161</v>
      </c>
      <c r="C96" s="20">
        <v>5677</v>
      </c>
      <c r="D96" s="19" t="s">
        <v>65</v>
      </c>
      <c r="E96" s="21">
        <v>195</v>
      </c>
      <c r="F96" s="22">
        <v>110</v>
      </c>
      <c r="G96" s="21">
        <f t="shared" si="0"/>
        <v>21450</v>
      </c>
      <c r="H96" s="23">
        <v>30</v>
      </c>
      <c r="I96" s="24">
        <v>40852</v>
      </c>
    </row>
    <row r="97" spans="1:9" ht="12.75" customHeight="1" x14ac:dyDescent="0.2">
      <c r="A97" s="19" t="s">
        <v>121</v>
      </c>
      <c r="B97" s="19" t="s">
        <v>135</v>
      </c>
      <c r="C97" s="20">
        <v>9955</v>
      </c>
      <c r="D97" s="19" t="s">
        <v>134</v>
      </c>
      <c r="E97" s="21">
        <v>0.55000000000000004</v>
      </c>
      <c r="F97" s="22">
        <v>125</v>
      </c>
      <c r="G97" s="21">
        <f t="shared" si="0"/>
        <v>68.75</v>
      </c>
      <c r="H97" s="23">
        <v>30</v>
      </c>
      <c r="I97" s="24">
        <v>40852</v>
      </c>
    </row>
    <row r="98" spans="1:9" ht="12.75" customHeight="1" x14ac:dyDescent="0.2"/>
    <row r="99" spans="1:9" ht="12.75" customHeight="1" x14ac:dyDescent="0.2"/>
    <row r="100" spans="1:9" ht="12.75" customHeight="1" x14ac:dyDescent="0.2"/>
    <row r="101" spans="1:9" ht="12.75" customHeight="1" x14ac:dyDescent="0.2"/>
    <row r="102" spans="1:9" ht="12.75" customHeight="1" x14ac:dyDescent="0.2"/>
    <row r="103" spans="1:9" ht="12.75" customHeight="1" x14ac:dyDescent="0.2"/>
    <row r="104" spans="1:9" ht="12.75" customHeight="1" x14ac:dyDescent="0.2"/>
    <row r="105" spans="1:9" ht="12.75" customHeight="1" x14ac:dyDescent="0.2"/>
    <row r="106" spans="1:9" ht="12.75" customHeight="1" x14ac:dyDescent="0.2"/>
    <row r="107" spans="1:9" ht="12.75" customHeight="1" x14ac:dyDescent="0.2"/>
    <row r="108" spans="1:9" ht="12.75" customHeight="1" x14ac:dyDescent="0.2"/>
    <row r="109" spans="1:9" ht="12.75" customHeight="1" x14ac:dyDescent="0.2"/>
    <row r="110" spans="1:9" ht="12.75" customHeight="1" x14ac:dyDescent="0.2"/>
    <row r="111" spans="1:9" ht="12.75" customHeight="1" x14ac:dyDescent="0.2"/>
    <row r="112" spans="1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31" sqref="P31"/>
    </sheetView>
  </sheetViews>
  <sheetFormatPr defaultColWidth="12.5703125" defaultRowHeight="15" customHeight="1" x14ac:dyDescent="0.2"/>
  <cols>
    <col min="1" max="6" width="8.5703125" customWidth="1"/>
    <col min="7" max="7" width="14" customWidth="1"/>
    <col min="8" max="11" width="8.5703125" customWidth="1"/>
    <col min="12" max="12" width="26.42578125" customWidth="1"/>
    <col min="13" max="13" width="26.7109375" customWidth="1"/>
    <col min="14" max="26" width="8.5703125" customWidth="1"/>
  </cols>
  <sheetData>
    <row r="1" spans="1:13" ht="12.75" customHeight="1" x14ac:dyDescent="0.2">
      <c r="A1" s="1" t="s">
        <v>45</v>
      </c>
      <c r="K1" s="44" t="s">
        <v>217</v>
      </c>
      <c r="L1" s="45"/>
      <c r="M1" s="45"/>
    </row>
    <row r="2" spans="1:13" ht="12.75" customHeight="1" x14ac:dyDescent="0.2"/>
    <row r="3" spans="1:13" ht="12.75" customHeight="1" x14ac:dyDescent="0.2">
      <c r="A3" s="18" t="s">
        <v>46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K3" s="18" t="s">
        <v>223</v>
      </c>
      <c r="L3" s="18" t="s">
        <v>47</v>
      </c>
      <c r="M3" s="18" t="s">
        <v>224</v>
      </c>
    </row>
    <row r="4" spans="1:13" ht="12.75" customHeight="1" x14ac:dyDescent="0.2">
      <c r="A4" s="25" t="s">
        <v>104</v>
      </c>
      <c r="B4" s="19" t="s">
        <v>105</v>
      </c>
      <c r="C4" s="23">
        <v>1122</v>
      </c>
      <c r="D4" s="25" t="s">
        <v>61</v>
      </c>
      <c r="E4" s="26">
        <v>4.25</v>
      </c>
      <c r="F4" s="29">
        <v>19500</v>
      </c>
      <c r="G4" s="26">
        <f t="shared" ref="G4:G97" si="0">E4*F4</f>
        <v>82875</v>
      </c>
      <c r="H4" s="23">
        <v>30</v>
      </c>
      <c r="I4" s="30">
        <v>40760</v>
      </c>
      <c r="K4" s="19">
        <v>15</v>
      </c>
      <c r="L4" s="46">
        <f t="shared" ref="L4:L7" si="1">COUNTIF($H$4:$H$97,K4)</f>
        <v>5</v>
      </c>
      <c r="M4" s="83">
        <f t="shared" ref="M4:M8" si="2">L4/SUM($L$4:$L$8)</f>
        <v>5.3191489361702128E-2</v>
      </c>
    </row>
    <row r="5" spans="1:13" ht="12.75" customHeight="1" x14ac:dyDescent="0.2">
      <c r="A5" s="19" t="s">
        <v>56</v>
      </c>
      <c r="B5" s="19" t="s">
        <v>62</v>
      </c>
      <c r="C5" s="23">
        <v>1243</v>
      </c>
      <c r="D5" s="25" t="s">
        <v>61</v>
      </c>
      <c r="E5" s="21">
        <v>4.25</v>
      </c>
      <c r="F5" s="22">
        <v>10000</v>
      </c>
      <c r="G5" s="26">
        <f t="shared" si="0"/>
        <v>42500</v>
      </c>
      <c r="H5" s="23">
        <v>30</v>
      </c>
      <c r="I5" s="24">
        <v>40763</v>
      </c>
      <c r="K5" s="19">
        <v>25</v>
      </c>
      <c r="L5" s="46">
        <f t="shared" si="1"/>
        <v>12</v>
      </c>
      <c r="M5" s="83">
        <f t="shared" si="2"/>
        <v>0.1276595744680851</v>
      </c>
    </row>
    <row r="6" spans="1:13" ht="12.75" customHeight="1" x14ac:dyDescent="0.2">
      <c r="A6" s="19" t="s">
        <v>86</v>
      </c>
      <c r="B6" s="19" t="s">
        <v>90</v>
      </c>
      <c r="C6" s="20">
        <v>5462</v>
      </c>
      <c r="D6" s="19" t="s">
        <v>76</v>
      </c>
      <c r="E6" s="21">
        <v>1.05</v>
      </c>
      <c r="F6" s="22">
        <v>23000</v>
      </c>
      <c r="G6" s="21">
        <f t="shared" si="0"/>
        <v>24150</v>
      </c>
      <c r="H6" s="23">
        <v>30</v>
      </c>
      <c r="I6" s="24">
        <v>40765</v>
      </c>
      <c r="K6" s="19">
        <v>30</v>
      </c>
      <c r="L6" s="46">
        <f t="shared" si="1"/>
        <v>64</v>
      </c>
      <c r="M6" s="83">
        <f t="shared" si="2"/>
        <v>0.68085106382978722</v>
      </c>
    </row>
    <row r="7" spans="1:13" ht="12.75" customHeight="1" x14ac:dyDescent="0.2">
      <c r="A7" s="19" t="s">
        <v>86</v>
      </c>
      <c r="B7" s="19" t="s">
        <v>93</v>
      </c>
      <c r="C7" s="20">
        <v>5462</v>
      </c>
      <c r="D7" s="19" t="s">
        <v>76</v>
      </c>
      <c r="E7" s="21">
        <v>1.05</v>
      </c>
      <c r="F7" s="22">
        <v>21500</v>
      </c>
      <c r="G7" s="21">
        <f t="shared" si="0"/>
        <v>22575</v>
      </c>
      <c r="H7" s="23">
        <v>30</v>
      </c>
      <c r="I7" s="24">
        <v>40770</v>
      </c>
      <c r="K7" s="19">
        <v>45</v>
      </c>
      <c r="L7" s="46">
        <f t="shared" si="1"/>
        <v>13</v>
      </c>
      <c r="M7" s="83">
        <f t="shared" si="2"/>
        <v>0.13829787234042554</v>
      </c>
    </row>
    <row r="8" spans="1:13" ht="12.75" customHeight="1" x14ac:dyDescent="0.2">
      <c r="A8" s="19" t="s">
        <v>155</v>
      </c>
      <c r="B8" s="19" t="s">
        <v>163</v>
      </c>
      <c r="C8" s="20">
        <v>5319</v>
      </c>
      <c r="D8" s="19" t="s">
        <v>76</v>
      </c>
      <c r="E8" s="21">
        <v>1.1000000000000001</v>
      </c>
      <c r="F8" s="22">
        <v>17500</v>
      </c>
      <c r="G8" s="21">
        <f t="shared" si="0"/>
        <v>19250</v>
      </c>
      <c r="H8" s="23">
        <v>30</v>
      </c>
      <c r="I8" s="24">
        <v>40775</v>
      </c>
      <c r="K8" s="49" t="s">
        <v>225</v>
      </c>
      <c r="L8" s="50">
        <f>COUNTIF($H$4:$H$97,"&gt;45")</f>
        <v>0</v>
      </c>
      <c r="M8" s="83">
        <f t="shared" si="2"/>
        <v>0</v>
      </c>
    </row>
    <row r="9" spans="1:13" ht="12.75" customHeight="1" x14ac:dyDescent="0.2">
      <c r="A9" s="19" t="s">
        <v>86</v>
      </c>
      <c r="B9" s="19" t="s">
        <v>91</v>
      </c>
      <c r="C9" s="20">
        <v>5462</v>
      </c>
      <c r="D9" s="19" t="s">
        <v>76</v>
      </c>
      <c r="E9" s="21">
        <v>1.05</v>
      </c>
      <c r="F9" s="22">
        <v>22500</v>
      </c>
      <c r="G9" s="21">
        <f t="shared" si="0"/>
        <v>23625</v>
      </c>
      <c r="H9" s="23">
        <v>30</v>
      </c>
      <c r="I9" s="24">
        <v>40775</v>
      </c>
    </row>
    <row r="10" spans="1:13" ht="12.75" customHeight="1" x14ac:dyDescent="0.2">
      <c r="A10" s="19" t="s">
        <v>155</v>
      </c>
      <c r="B10" s="19" t="s">
        <v>165</v>
      </c>
      <c r="C10" s="23">
        <v>4312</v>
      </c>
      <c r="D10" s="25" t="s">
        <v>68</v>
      </c>
      <c r="E10" s="21">
        <v>3.75</v>
      </c>
      <c r="F10" s="22">
        <v>4250</v>
      </c>
      <c r="G10" s="21">
        <f t="shared" si="0"/>
        <v>15937.5</v>
      </c>
      <c r="H10" s="23">
        <v>30</v>
      </c>
      <c r="I10" s="24">
        <v>40780</v>
      </c>
      <c r="K10" s="51" t="s">
        <v>226</v>
      </c>
      <c r="L10" s="52"/>
      <c r="M10" s="52"/>
    </row>
    <row r="11" spans="1:13" ht="12.75" customHeight="1" x14ac:dyDescent="0.2">
      <c r="A11" s="27" t="s">
        <v>69</v>
      </c>
      <c r="B11" s="19" t="s">
        <v>80</v>
      </c>
      <c r="C11" s="20">
        <v>7258</v>
      </c>
      <c r="D11" s="19" t="s">
        <v>79</v>
      </c>
      <c r="E11" s="21">
        <v>90</v>
      </c>
      <c r="F11" s="22">
        <v>100</v>
      </c>
      <c r="G11" s="21">
        <f t="shared" si="0"/>
        <v>9000</v>
      </c>
      <c r="H11" s="20">
        <v>45</v>
      </c>
      <c r="I11" s="24">
        <v>40780</v>
      </c>
      <c r="K11" s="51" t="s">
        <v>227</v>
      </c>
      <c r="L11" s="52"/>
      <c r="M11" s="52"/>
    </row>
    <row r="12" spans="1:13" ht="12.75" customHeight="1" x14ac:dyDescent="0.2">
      <c r="A12" s="25" t="s">
        <v>86</v>
      </c>
      <c r="B12" s="19" t="s">
        <v>101</v>
      </c>
      <c r="C12" s="23">
        <v>6321</v>
      </c>
      <c r="D12" s="25" t="s">
        <v>99</v>
      </c>
      <c r="E12" s="26">
        <v>2.4500000000000002</v>
      </c>
      <c r="F12" s="29">
        <v>1300</v>
      </c>
      <c r="G12" s="26">
        <f t="shared" si="0"/>
        <v>3185.0000000000005</v>
      </c>
      <c r="H12" s="23">
        <v>30</v>
      </c>
      <c r="I12" s="30">
        <v>40780</v>
      </c>
      <c r="K12" s="52" t="s">
        <v>228</v>
      </c>
      <c r="L12" s="52"/>
      <c r="M12" s="52"/>
    </row>
    <row r="13" spans="1:13" ht="12.75" customHeight="1" x14ac:dyDescent="0.2">
      <c r="A13" s="19" t="s">
        <v>86</v>
      </c>
      <c r="B13" s="19" t="s">
        <v>92</v>
      </c>
      <c r="C13" s="20">
        <v>5462</v>
      </c>
      <c r="D13" s="19" t="s">
        <v>76</v>
      </c>
      <c r="E13" s="21">
        <v>1.05</v>
      </c>
      <c r="F13" s="22">
        <v>22500</v>
      </c>
      <c r="G13" s="21">
        <f t="shared" si="0"/>
        <v>23625</v>
      </c>
      <c r="H13" s="23">
        <v>30</v>
      </c>
      <c r="I13" s="24">
        <v>40780</v>
      </c>
    </row>
    <row r="14" spans="1:13" ht="12.75" customHeight="1" x14ac:dyDescent="0.2">
      <c r="A14" s="19" t="s">
        <v>155</v>
      </c>
      <c r="B14" s="19" t="s">
        <v>162</v>
      </c>
      <c r="C14" s="20">
        <v>5319</v>
      </c>
      <c r="D14" s="19" t="s">
        <v>76</v>
      </c>
      <c r="E14" s="21">
        <v>1.1000000000000001</v>
      </c>
      <c r="F14" s="22">
        <v>18100</v>
      </c>
      <c r="G14" s="21">
        <f t="shared" si="0"/>
        <v>19910</v>
      </c>
      <c r="H14" s="23">
        <v>30</v>
      </c>
      <c r="I14" s="24">
        <v>40780</v>
      </c>
    </row>
    <row r="15" spans="1:13" ht="12.75" customHeight="1" x14ac:dyDescent="0.2">
      <c r="A15" s="19" t="s">
        <v>104</v>
      </c>
      <c r="B15" s="19" t="s">
        <v>116</v>
      </c>
      <c r="C15" s="20">
        <v>3166</v>
      </c>
      <c r="D15" s="19" t="s">
        <v>97</v>
      </c>
      <c r="E15" s="21">
        <v>1.25</v>
      </c>
      <c r="F15" s="22">
        <v>5600</v>
      </c>
      <c r="G15" s="21">
        <f t="shared" si="0"/>
        <v>7000</v>
      </c>
      <c r="H15" s="23">
        <v>30</v>
      </c>
      <c r="I15" s="24">
        <v>40780</v>
      </c>
    </row>
    <row r="16" spans="1:13" ht="12.75" customHeight="1" x14ac:dyDescent="0.2">
      <c r="A16" s="19" t="s">
        <v>104</v>
      </c>
      <c r="B16" s="19" t="s">
        <v>119</v>
      </c>
      <c r="C16" s="20">
        <v>9966</v>
      </c>
      <c r="D16" s="48" t="s">
        <v>120</v>
      </c>
      <c r="E16" s="21">
        <v>0.75</v>
      </c>
      <c r="F16" s="22">
        <v>500</v>
      </c>
      <c r="G16" s="21">
        <f t="shared" si="0"/>
        <v>375</v>
      </c>
      <c r="H16" s="23">
        <v>30</v>
      </c>
      <c r="I16" s="24">
        <v>40780</v>
      </c>
    </row>
    <row r="17" spans="1:12" ht="12.75" customHeight="1" x14ac:dyDescent="0.2">
      <c r="A17" s="19" t="s">
        <v>155</v>
      </c>
      <c r="B17" s="19" t="s">
        <v>170</v>
      </c>
      <c r="C17" s="20">
        <v>5234</v>
      </c>
      <c r="D17" s="19" t="s">
        <v>97</v>
      </c>
      <c r="E17" s="21">
        <v>1.65</v>
      </c>
      <c r="F17" s="22">
        <v>4500</v>
      </c>
      <c r="G17" s="21">
        <f t="shared" si="0"/>
        <v>7425</v>
      </c>
      <c r="H17" s="23">
        <v>30</v>
      </c>
      <c r="I17" s="24">
        <v>40783</v>
      </c>
    </row>
    <row r="18" spans="1:12" ht="12.75" customHeight="1" x14ac:dyDescent="0.2">
      <c r="A18" s="19" t="s">
        <v>155</v>
      </c>
      <c r="B18" s="19" t="s">
        <v>166</v>
      </c>
      <c r="C18" s="23">
        <v>4312</v>
      </c>
      <c r="D18" s="25" t="s">
        <v>68</v>
      </c>
      <c r="E18" s="21">
        <v>3.75</v>
      </c>
      <c r="F18" s="22">
        <v>4200</v>
      </c>
      <c r="G18" s="21">
        <f t="shared" si="0"/>
        <v>15750</v>
      </c>
      <c r="H18" s="23">
        <v>30</v>
      </c>
      <c r="I18" s="24">
        <v>40787</v>
      </c>
    </row>
    <row r="19" spans="1:12" ht="12.75" customHeight="1" x14ac:dyDescent="0.2">
      <c r="A19" s="19" t="s">
        <v>56</v>
      </c>
      <c r="B19" s="19" t="s">
        <v>59</v>
      </c>
      <c r="C19" s="20">
        <v>5417</v>
      </c>
      <c r="D19" s="19" t="s">
        <v>58</v>
      </c>
      <c r="E19" s="21">
        <v>255</v>
      </c>
      <c r="F19" s="22">
        <v>406</v>
      </c>
      <c r="G19" s="21">
        <f t="shared" si="0"/>
        <v>103530</v>
      </c>
      <c r="H19" s="23">
        <v>30</v>
      </c>
      <c r="I19" s="24">
        <v>40787</v>
      </c>
    </row>
    <row r="20" spans="1:12" ht="12.75" customHeight="1" x14ac:dyDescent="0.2">
      <c r="A20" s="19" t="s">
        <v>104</v>
      </c>
      <c r="B20" s="19" t="s">
        <v>117</v>
      </c>
      <c r="C20" s="20">
        <v>3166</v>
      </c>
      <c r="D20" s="19" t="s">
        <v>97</v>
      </c>
      <c r="E20" s="21">
        <v>1.25</v>
      </c>
      <c r="F20" s="22">
        <v>5500</v>
      </c>
      <c r="G20" s="21">
        <f t="shared" si="0"/>
        <v>6875</v>
      </c>
      <c r="H20" s="23">
        <v>30</v>
      </c>
      <c r="I20" s="24">
        <v>40787</v>
      </c>
    </row>
    <row r="21" spans="1:12" ht="12.75" customHeight="1" thickBot="1" x14ac:dyDescent="0.25">
      <c r="A21" s="19" t="s">
        <v>155</v>
      </c>
      <c r="B21" s="19" t="s">
        <v>168</v>
      </c>
      <c r="C21" s="20">
        <v>5234</v>
      </c>
      <c r="D21" s="19" t="s">
        <v>97</v>
      </c>
      <c r="E21" s="21">
        <v>1.65</v>
      </c>
      <c r="F21" s="22">
        <v>4850</v>
      </c>
      <c r="G21" s="21">
        <f t="shared" si="0"/>
        <v>8002.5</v>
      </c>
      <c r="H21" s="23">
        <v>30</v>
      </c>
      <c r="I21" s="24">
        <v>40788</v>
      </c>
    </row>
    <row r="22" spans="1:12" ht="12.75" customHeight="1" x14ac:dyDescent="0.2">
      <c r="A22" s="19" t="s">
        <v>155</v>
      </c>
      <c r="B22" s="19" t="s">
        <v>167</v>
      </c>
      <c r="C22" s="23">
        <v>4312</v>
      </c>
      <c r="D22" s="25" t="s">
        <v>68</v>
      </c>
      <c r="E22" s="21">
        <v>3.75</v>
      </c>
      <c r="F22" s="22">
        <v>4150</v>
      </c>
      <c r="G22" s="21">
        <f t="shared" si="0"/>
        <v>15562.5</v>
      </c>
      <c r="H22" s="23">
        <v>30</v>
      </c>
      <c r="I22" s="24">
        <v>40789</v>
      </c>
      <c r="K22" s="82" t="s">
        <v>223</v>
      </c>
      <c r="L22" s="82" t="s">
        <v>263</v>
      </c>
    </row>
    <row r="23" spans="1:12" ht="12.75" customHeight="1" x14ac:dyDescent="0.2">
      <c r="A23" s="25" t="s">
        <v>104</v>
      </c>
      <c r="B23" s="19" t="s">
        <v>109</v>
      </c>
      <c r="C23" s="23">
        <v>1122</v>
      </c>
      <c r="D23" s="25" t="s">
        <v>61</v>
      </c>
      <c r="E23" s="26">
        <v>4.25</v>
      </c>
      <c r="F23" s="29">
        <v>15500</v>
      </c>
      <c r="G23" s="26">
        <f t="shared" si="0"/>
        <v>65875</v>
      </c>
      <c r="H23" s="23">
        <v>30</v>
      </c>
      <c r="I23" s="30">
        <v>40790</v>
      </c>
      <c r="K23" s="79">
        <v>15</v>
      </c>
      <c r="L23" s="80">
        <v>5</v>
      </c>
    </row>
    <row r="24" spans="1:12" ht="12.75" customHeight="1" x14ac:dyDescent="0.2">
      <c r="A24" s="25" t="s">
        <v>142</v>
      </c>
      <c r="B24" s="19" t="s">
        <v>144</v>
      </c>
      <c r="C24" s="23">
        <v>4111</v>
      </c>
      <c r="D24" s="25" t="s">
        <v>68</v>
      </c>
      <c r="E24" s="26">
        <v>3.55</v>
      </c>
      <c r="F24" s="29">
        <v>4800</v>
      </c>
      <c r="G24" s="26">
        <f t="shared" si="0"/>
        <v>17040</v>
      </c>
      <c r="H24" s="23">
        <v>25</v>
      </c>
      <c r="I24" s="30">
        <v>40791</v>
      </c>
      <c r="K24" s="79">
        <v>25</v>
      </c>
      <c r="L24" s="80">
        <v>12</v>
      </c>
    </row>
    <row r="25" spans="1:12" ht="12.75" customHeight="1" thickBot="1" x14ac:dyDescent="0.25">
      <c r="A25" s="19" t="s">
        <v>56</v>
      </c>
      <c r="B25" s="19" t="s">
        <v>63</v>
      </c>
      <c r="C25" s="23">
        <v>1243</v>
      </c>
      <c r="D25" s="25" t="s">
        <v>61</v>
      </c>
      <c r="E25" s="21">
        <v>4.25</v>
      </c>
      <c r="F25" s="22">
        <v>9000</v>
      </c>
      <c r="G25" s="26">
        <f t="shared" si="0"/>
        <v>38250</v>
      </c>
      <c r="H25" s="23">
        <v>30</v>
      </c>
      <c r="I25" s="24">
        <v>40791</v>
      </c>
      <c r="K25" s="81" t="s">
        <v>225</v>
      </c>
      <c r="L25" s="81">
        <v>77</v>
      </c>
    </row>
    <row r="26" spans="1:12" ht="12.75" customHeight="1" x14ac:dyDescent="0.2">
      <c r="A26" s="27" t="s">
        <v>69</v>
      </c>
      <c r="B26" s="19" t="s">
        <v>78</v>
      </c>
      <c r="C26" s="20">
        <v>7258</v>
      </c>
      <c r="D26" s="19" t="s">
        <v>79</v>
      </c>
      <c r="E26" s="21">
        <v>90</v>
      </c>
      <c r="F26" s="22">
        <v>120</v>
      </c>
      <c r="G26" s="21">
        <f t="shared" si="0"/>
        <v>10800</v>
      </c>
      <c r="H26" s="20">
        <v>45</v>
      </c>
      <c r="I26" s="24">
        <v>40791</v>
      </c>
    </row>
    <row r="27" spans="1:12" ht="12.75" customHeight="1" x14ac:dyDescent="0.2">
      <c r="A27" s="19" t="s">
        <v>155</v>
      </c>
      <c r="B27" s="19" t="s">
        <v>169</v>
      </c>
      <c r="C27" s="20">
        <v>5234</v>
      </c>
      <c r="D27" s="19" t="s">
        <v>97</v>
      </c>
      <c r="E27" s="21">
        <v>1.65</v>
      </c>
      <c r="F27" s="22">
        <v>4750</v>
      </c>
      <c r="G27" s="21">
        <f t="shared" si="0"/>
        <v>7837.5</v>
      </c>
      <c r="H27" s="23">
        <v>30</v>
      </c>
      <c r="I27" s="24">
        <v>40791</v>
      </c>
    </row>
    <row r="28" spans="1:12" ht="12.75" customHeight="1" x14ac:dyDescent="0.2">
      <c r="A28" s="25" t="s">
        <v>104</v>
      </c>
      <c r="B28" s="19" t="s">
        <v>112</v>
      </c>
      <c r="C28" s="23">
        <v>1122</v>
      </c>
      <c r="D28" s="25" t="s">
        <v>61</v>
      </c>
      <c r="E28" s="26">
        <v>4.25</v>
      </c>
      <c r="F28" s="29">
        <v>12500</v>
      </c>
      <c r="G28" s="26">
        <f t="shared" si="0"/>
        <v>53125</v>
      </c>
      <c r="H28" s="23">
        <v>30</v>
      </c>
      <c r="I28" s="30">
        <v>40791</v>
      </c>
    </row>
    <row r="29" spans="1:12" ht="12.75" customHeight="1" x14ac:dyDescent="0.2">
      <c r="A29" s="19" t="s">
        <v>104</v>
      </c>
      <c r="B29" s="19" t="s">
        <v>113</v>
      </c>
      <c r="C29" s="20">
        <v>5066</v>
      </c>
      <c r="D29" s="19" t="s">
        <v>76</v>
      </c>
      <c r="E29" s="21">
        <v>0.95</v>
      </c>
      <c r="F29" s="22">
        <v>25000</v>
      </c>
      <c r="G29" s="21">
        <f t="shared" si="0"/>
        <v>23750</v>
      </c>
      <c r="H29" s="23">
        <v>30</v>
      </c>
      <c r="I29" s="24">
        <v>40791</v>
      </c>
    </row>
    <row r="30" spans="1:12" ht="12.75" customHeight="1" x14ac:dyDescent="0.2">
      <c r="A30" s="19" t="s">
        <v>104</v>
      </c>
      <c r="B30" s="19" t="s">
        <v>115</v>
      </c>
      <c r="C30" s="20">
        <v>3166</v>
      </c>
      <c r="D30" s="19" t="s">
        <v>97</v>
      </c>
      <c r="E30" s="21">
        <v>1.25</v>
      </c>
      <c r="F30" s="22">
        <v>5650</v>
      </c>
      <c r="G30" s="21">
        <f t="shared" si="0"/>
        <v>7062.5</v>
      </c>
      <c r="H30" s="23">
        <v>30</v>
      </c>
      <c r="I30" s="24">
        <v>40791</v>
      </c>
    </row>
    <row r="31" spans="1:12" ht="12.75" customHeight="1" x14ac:dyDescent="0.2">
      <c r="A31" s="25" t="s">
        <v>104</v>
      </c>
      <c r="B31" s="19" t="s">
        <v>110</v>
      </c>
      <c r="C31" s="23">
        <v>1122</v>
      </c>
      <c r="D31" s="25" t="s">
        <v>61</v>
      </c>
      <c r="E31" s="26">
        <v>4.25</v>
      </c>
      <c r="F31" s="29">
        <v>15000</v>
      </c>
      <c r="G31" s="26">
        <f t="shared" si="0"/>
        <v>63750</v>
      </c>
      <c r="H31" s="23">
        <v>30</v>
      </c>
      <c r="I31" s="30">
        <v>40794</v>
      </c>
    </row>
    <row r="32" spans="1:12" ht="12.75" customHeight="1" x14ac:dyDescent="0.2">
      <c r="A32" s="25" t="s">
        <v>142</v>
      </c>
      <c r="B32" s="19" t="s">
        <v>146</v>
      </c>
      <c r="C32" s="23">
        <v>4111</v>
      </c>
      <c r="D32" s="25" t="s">
        <v>68</v>
      </c>
      <c r="E32" s="26">
        <v>3.55</v>
      </c>
      <c r="F32" s="29">
        <v>4585</v>
      </c>
      <c r="G32" s="26">
        <f t="shared" si="0"/>
        <v>16276.75</v>
      </c>
      <c r="H32" s="23">
        <v>25</v>
      </c>
      <c r="I32" s="30">
        <v>40796</v>
      </c>
    </row>
    <row r="33" spans="1:9" ht="12.75" customHeight="1" x14ac:dyDescent="0.2">
      <c r="A33" s="19" t="s">
        <v>104</v>
      </c>
      <c r="B33" s="19" t="s">
        <v>118</v>
      </c>
      <c r="C33" s="20">
        <v>3166</v>
      </c>
      <c r="D33" s="19" t="s">
        <v>97</v>
      </c>
      <c r="E33" s="21">
        <v>1.25</v>
      </c>
      <c r="F33" s="22">
        <v>5425</v>
      </c>
      <c r="G33" s="21">
        <f t="shared" si="0"/>
        <v>6781.25</v>
      </c>
      <c r="H33" s="23">
        <v>30</v>
      </c>
      <c r="I33" s="24">
        <v>40796</v>
      </c>
    </row>
    <row r="34" spans="1:9" ht="12.75" customHeight="1" x14ac:dyDescent="0.2">
      <c r="A34" s="25" t="s">
        <v>86</v>
      </c>
      <c r="B34" s="19" t="s">
        <v>103</v>
      </c>
      <c r="C34" s="23">
        <v>6321</v>
      </c>
      <c r="D34" s="25" t="s">
        <v>99</v>
      </c>
      <c r="E34" s="26">
        <v>2.4500000000000002</v>
      </c>
      <c r="F34" s="29">
        <v>1200</v>
      </c>
      <c r="G34" s="26">
        <f t="shared" si="0"/>
        <v>2940</v>
      </c>
      <c r="H34" s="23">
        <v>30</v>
      </c>
      <c r="I34" s="30">
        <v>40798</v>
      </c>
    </row>
    <row r="35" spans="1:9" ht="12.75" customHeight="1" x14ac:dyDescent="0.2">
      <c r="A35" s="19" t="s">
        <v>155</v>
      </c>
      <c r="B35" s="19" t="s">
        <v>164</v>
      </c>
      <c r="C35" s="20">
        <v>5319</v>
      </c>
      <c r="D35" s="19" t="s">
        <v>76</v>
      </c>
      <c r="E35" s="21">
        <v>1.1000000000000001</v>
      </c>
      <c r="F35" s="22">
        <v>16500</v>
      </c>
      <c r="G35" s="21">
        <f t="shared" si="0"/>
        <v>18150</v>
      </c>
      <c r="H35" s="23">
        <v>30</v>
      </c>
      <c r="I35" s="24">
        <v>40801</v>
      </c>
    </row>
    <row r="36" spans="1:9" ht="12.75" customHeight="1" x14ac:dyDescent="0.2">
      <c r="A36" s="25" t="s">
        <v>142</v>
      </c>
      <c r="B36" s="19" t="s">
        <v>148</v>
      </c>
      <c r="C36" s="23">
        <v>4111</v>
      </c>
      <c r="D36" s="25" t="s">
        <v>68</v>
      </c>
      <c r="E36" s="26">
        <v>3.55</v>
      </c>
      <c r="F36" s="29">
        <v>4200</v>
      </c>
      <c r="G36" s="26">
        <f t="shared" si="0"/>
        <v>14910</v>
      </c>
      <c r="H36" s="23">
        <v>25</v>
      </c>
      <c r="I36" s="30">
        <v>40801</v>
      </c>
    </row>
    <row r="37" spans="1:9" ht="12.75" customHeight="1" x14ac:dyDescent="0.2">
      <c r="A37" s="19" t="s">
        <v>104</v>
      </c>
      <c r="B37" s="19" t="s">
        <v>114</v>
      </c>
      <c r="C37" s="20">
        <v>5066</v>
      </c>
      <c r="D37" s="19" t="s">
        <v>76</v>
      </c>
      <c r="E37" s="21">
        <v>0.95</v>
      </c>
      <c r="F37" s="22">
        <v>17500</v>
      </c>
      <c r="G37" s="21">
        <f t="shared" si="0"/>
        <v>16625</v>
      </c>
      <c r="H37" s="23">
        <v>30</v>
      </c>
      <c r="I37" s="24">
        <v>40801</v>
      </c>
    </row>
    <row r="38" spans="1:9" ht="12.75" customHeight="1" x14ac:dyDescent="0.2">
      <c r="A38" s="19" t="s">
        <v>142</v>
      </c>
      <c r="B38" s="19" t="s">
        <v>151</v>
      </c>
      <c r="C38" s="23">
        <v>9752</v>
      </c>
      <c r="D38" s="25" t="s">
        <v>82</v>
      </c>
      <c r="E38" s="21">
        <v>4.05</v>
      </c>
      <c r="F38" s="22">
        <v>1500</v>
      </c>
      <c r="G38" s="21">
        <f t="shared" si="0"/>
        <v>6075</v>
      </c>
      <c r="H38" s="23">
        <v>25</v>
      </c>
      <c r="I38" s="24">
        <v>40806</v>
      </c>
    </row>
    <row r="39" spans="1:9" ht="12.75" customHeight="1" x14ac:dyDescent="0.2">
      <c r="A39" s="25" t="s">
        <v>142</v>
      </c>
      <c r="B39" s="19" t="s">
        <v>147</v>
      </c>
      <c r="C39" s="23">
        <v>4111</v>
      </c>
      <c r="D39" s="25" t="s">
        <v>68</v>
      </c>
      <c r="E39" s="26">
        <v>3.55</v>
      </c>
      <c r="F39" s="29">
        <v>4250</v>
      </c>
      <c r="G39" s="26">
        <f t="shared" si="0"/>
        <v>15087.5</v>
      </c>
      <c r="H39" s="23">
        <v>25</v>
      </c>
      <c r="I39" s="30">
        <v>40806</v>
      </c>
    </row>
    <row r="40" spans="1:9" ht="12.75" customHeight="1" x14ac:dyDescent="0.2">
      <c r="A40" s="19" t="s">
        <v>136</v>
      </c>
      <c r="B40" s="19" t="s">
        <v>137</v>
      </c>
      <c r="C40" s="23">
        <v>9764</v>
      </c>
      <c r="D40" s="25" t="s">
        <v>82</v>
      </c>
      <c r="E40" s="21">
        <v>3.75</v>
      </c>
      <c r="F40" s="22">
        <v>1980</v>
      </c>
      <c r="G40" s="21">
        <f t="shared" si="0"/>
        <v>7425</v>
      </c>
      <c r="H40" s="20">
        <v>15</v>
      </c>
      <c r="I40" s="24">
        <v>40806</v>
      </c>
    </row>
    <row r="41" spans="1:9" ht="12.75" customHeight="1" x14ac:dyDescent="0.2">
      <c r="A41" s="19" t="s">
        <v>136</v>
      </c>
      <c r="B41" s="19" t="s">
        <v>140</v>
      </c>
      <c r="C41" s="23">
        <v>9764</v>
      </c>
      <c r="D41" s="25" t="s">
        <v>82</v>
      </c>
      <c r="E41" s="21">
        <v>3.75</v>
      </c>
      <c r="F41" s="22">
        <v>1750</v>
      </c>
      <c r="G41" s="21">
        <f t="shared" si="0"/>
        <v>6562.5</v>
      </c>
      <c r="H41" s="20">
        <v>15</v>
      </c>
      <c r="I41" s="24">
        <v>40806</v>
      </c>
    </row>
    <row r="42" spans="1:9" ht="12.75" customHeight="1" x14ac:dyDescent="0.2">
      <c r="A42" s="19" t="s">
        <v>142</v>
      </c>
      <c r="B42" s="19" t="s">
        <v>150</v>
      </c>
      <c r="C42" s="23">
        <v>9752</v>
      </c>
      <c r="D42" s="25" t="s">
        <v>82</v>
      </c>
      <c r="E42" s="21">
        <v>4.05</v>
      </c>
      <c r="F42" s="22">
        <v>1550</v>
      </c>
      <c r="G42" s="21">
        <f t="shared" si="0"/>
        <v>6277.5</v>
      </c>
      <c r="H42" s="23">
        <v>25</v>
      </c>
      <c r="I42" s="24">
        <v>40811</v>
      </c>
    </row>
    <row r="43" spans="1:9" ht="12.75" customHeight="1" x14ac:dyDescent="0.2">
      <c r="A43" s="25" t="s">
        <v>142</v>
      </c>
      <c r="B43" s="19" t="s">
        <v>149</v>
      </c>
      <c r="C43" s="23">
        <v>4111</v>
      </c>
      <c r="D43" s="25" t="s">
        <v>68</v>
      </c>
      <c r="E43" s="26">
        <v>3.55</v>
      </c>
      <c r="F43" s="29">
        <v>4200</v>
      </c>
      <c r="G43" s="26">
        <f t="shared" si="0"/>
        <v>14910</v>
      </c>
      <c r="H43" s="23">
        <v>25</v>
      </c>
      <c r="I43" s="30">
        <v>40811</v>
      </c>
    </row>
    <row r="44" spans="1:9" ht="12.75" customHeight="1" x14ac:dyDescent="0.2">
      <c r="A44" s="27" t="s">
        <v>69</v>
      </c>
      <c r="B44" s="19" t="s">
        <v>72</v>
      </c>
      <c r="C44" s="23">
        <v>1369</v>
      </c>
      <c r="D44" s="25" t="s">
        <v>61</v>
      </c>
      <c r="E44" s="21">
        <v>4.2</v>
      </c>
      <c r="F44" s="22">
        <v>15000</v>
      </c>
      <c r="G44" s="26">
        <f t="shared" si="0"/>
        <v>63000</v>
      </c>
      <c r="H44" s="20">
        <v>45</v>
      </c>
      <c r="I44" s="24">
        <v>40811</v>
      </c>
    </row>
    <row r="45" spans="1:9" ht="12.75" customHeight="1" x14ac:dyDescent="0.2">
      <c r="A45" s="19" t="s">
        <v>121</v>
      </c>
      <c r="B45" s="19" t="s">
        <v>128</v>
      </c>
      <c r="C45" s="23">
        <v>6431</v>
      </c>
      <c r="D45" s="25" t="s">
        <v>99</v>
      </c>
      <c r="E45" s="21">
        <v>2.85</v>
      </c>
      <c r="F45" s="22">
        <v>1300</v>
      </c>
      <c r="G45" s="21">
        <f t="shared" si="0"/>
        <v>3705</v>
      </c>
      <c r="H45" s="23">
        <v>30</v>
      </c>
      <c r="I45" s="24">
        <v>40811</v>
      </c>
    </row>
    <row r="46" spans="1:9" ht="12.75" customHeight="1" x14ac:dyDescent="0.2">
      <c r="A46" s="25" t="s">
        <v>86</v>
      </c>
      <c r="B46" s="19" t="s">
        <v>98</v>
      </c>
      <c r="C46" s="23">
        <v>6321</v>
      </c>
      <c r="D46" s="25" t="s">
        <v>99</v>
      </c>
      <c r="E46" s="26">
        <v>2.4500000000000002</v>
      </c>
      <c r="F46" s="29">
        <v>2500</v>
      </c>
      <c r="G46" s="26">
        <f t="shared" si="0"/>
        <v>6125</v>
      </c>
      <c r="H46" s="23">
        <v>30</v>
      </c>
      <c r="I46" s="30">
        <v>40811</v>
      </c>
    </row>
    <row r="47" spans="1:9" ht="12.75" customHeight="1" x14ac:dyDescent="0.2">
      <c r="A47" s="19" t="s">
        <v>136</v>
      </c>
      <c r="B47" s="19" t="s">
        <v>138</v>
      </c>
      <c r="C47" s="23">
        <v>9764</v>
      </c>
      <c r="D47" s="25" t="s">
        <v>82</v>
      </c>
      <c r="E47" s="21">
        <v>3.75</v>
      </c>
      <c r="F47" s="22">
        <v>1850</v>
      </c>
      <c r="G47" s="21">
        <f t="shared" si="0"/>
        <v>6937.5</v>
      </c>
      <c r="H47" s="20">
        <v>15</v>
      </c>
      <c r="I47" s="24">
        <v>40811</v>
      </c>
    </row>
    <row r="48" spans="1:9" ht="12.75" customHeight="1" x14ac:dyDescent="0.2">
      <c r="A48" s="27" t="s">
        <v>69</v>
      </c>
      <c r="B48" s="19" t="s">
        <v>73</v>
      </c>
      <c r="C48" s="23">
        <v>1369</v>
      </c>
      <c r="D48" s="25" t="s">
        <v>61</v>
      </c>
      <c r="E48" s="21">
        <v>4.2</v>
      </c>
      <c r="F48" s="22">
        <v>14000</v>
      </c>
      <c r="G48" s="26">
        <f t="shared" si="0"/>
        <v>58800</v>
      </c>
      <c r="H48" s="20">
        <v>45</v>
      </c>
      <c r="I48" s="24">
        <v>40813</v>
      </c>
    </row>
    <row r="49" spans="1:9" ht="12.75" customHeight="1" x14ac:dyDescent="0.2">
      <c r="A49" s="25" t="s">
        <v>104</v>
      </c>
      <c r="B49" s="19" t="s">
        <v>111</v>
      </c>
      <c r="C49" s="23">
        <v>1122</v>
      </c>
      <c r="D49" s="25" t="s">
        <v>61</v>
      </c>
      <c r="E49" s="26">
        <v>4.25</v>
      </c>
      <c r="F49" s="29">
        <v>14500</v>
      </c>
      <c r="G49" s="26">
        <f t="shared" si="0"/>
        <v>61625</v>
      </c>
      <c r="H49" s="23">
        <v>30</v>
      </c>
      <c r="I49" s="30">
        <v>40814</v>
      </c>
    </row>
    <row r="50" spans="1:9" ht="12.75" customHeight="1" x14ac:dyDescent="0.2">
      <c r="A50" s="19" t="s">
        <v>136</v>
      </c>
      <c r="B50" s="19" t="s">
        <v>139</v>
      </c>
      <c r="C50" s="23">
        <v>9764</v>
      </c>
      <c r="D50" s="25" t="s">
        <v>82</v>
      </c>
      <c r="E50" s="21">
        <v>3.75</v>
      </c>
      <c r="F50" s="22">
        <v>1800</v>
      </c>
      <c r="G50" s="21">
        <f t="shared" si="0"/>
        <v>6750</v>
      </c>
      <c r="H50" s="20">
        <v>15</v>
      </c>
      <c r="I50" s="24">
        <v>40814</v>
      </c>
    </row>
    <row r="51" spans="1:9" ht="12.75" customHeight="1" x14ac:dyDescent="0.2">
      <c r="A51" s="27" t="s">
        <v>69</v>
      </c>
      <c r="B51" s="19" t="s">
        <v>74</v>
      </c>
      <c r="C51" s="23">
        <v>1369</v>
      </c>
      <c r="D51" s="25" t="s">
        <v>61</v>
      </c>
      <c r="E51" s="21">
        <v>4.2</v>
      </c>
      <c r="F51" s="22">
        <v>10000</v>
      </c>
      <c r="G51" s="26">
        <f t="shared" si="0"/>
        <v>42000</v>
      </c>
      <c r="H51" s="20">
        <v>45</v>
      </c>
      <c r="I51" s="24">
        <v>40815</v>
      </c>
    </row>
    <row r="52" spans="1:9" ht="12.75" customHeight="1" x14ac:dyDescent="0.2">
      <c r="A52" s="19" t="s">
        <v>142</v>
      </c>
      <c r="B52" s="19" t="s">
        <v>143</v>
      </c>
      <c r="C52" s="20">
        <v>5125</v>
      </c>
      <c r="D52" s="19" t="s">
        <v>76</v>
      </c>
      <c r="E52" s="21">
        <v>1.1499999999999999</v>
      </c>
      <c r="F52" s="22">
        <v>15000</v>
      </c>
      <c r="G52" s="21">
        <f t="shared" si="0"/>
        <v>17250</v>
      </c>
      <c r="H52" s="23">
        <v>25</v>
      </c>
      <c r="I52" s="24">
        <v>40817</v>
      </c>
    </row>
    <row r="53" spans="1:9" ht="12.75" customHeight="1" x14ac:dyDescent="0.2">
      <c r="A53" s="25" t="s">
        <v>69</v>
      </c>
      <c r="B53" s="19" t="s">
        <v>85</v>
      </c>
      <c r="C53" s="23">
        <v>9399</v>
      </c>
      <c r="D53" s="25" t="s">
        <v>82</v>
      </c>
      <c r="E53" s="26">
        <v>3.65</v>
      </c>
      <c r="F53" s="29">
        <v>1250</v>
      </c>
      <c r="G53" s="26">
        <f t="shared" si="0"/>
        <v>4562.5</v>
      </c>
      <c r="H53" s="20">
        <v>45</v>
      </c>
      <c r="I53" s="30">
        <v>40817</v>
      </c>
    </row>
    <row r="54" spans="1:9" ht="12.75" customHeight="1" x14ac:dyDescent="0.2">
      <c r="A54" s="19" t="s">
        <v>121</v>
      </c>
      <c r="B54" s="19" t="s">
        <v>127</v>
      </c>
      <c r="C54" s="23">
        <v>6431</v>
      </c>
      <c r="D54" s="25" t="s">
        <v>99</v>
      </c>
      <c r="E54" s="21">
        <v>2.85</v>
      </c>
      <c r="F54" s="22">
        <v>1350</v>
      </c>
      <c r="G54" s="21">
        <f t="shared" si="0"/>
        <v>3847.5</v>
      </c>
      <c r="H54" s="23">
        <v>30</v>
      </c>
      <c r="I54" s="24">
        <v>40817</v>
      </c>
    </row>
    <row r="55" spans="1:9" ht="12.75" customHeight="1" x14ac:dyDescent="0.2">
      <c r="A55" s="19" t="s">
        <v>136</v>
      </c>
      <c r="B55" s="19" t="s">
        <v>141</v>
      </c>
      <c r="C55" s="23">
        <v>6433</v>
      </c>
      <c r="D55" s="25" t="s">
        <v>99</v>
      </c>
      <c r="E55" s="21">
        <v>2.95</v>
      </c>
      <c r="F55" s="22">
        <v>1500</v>
      </c>
      <c r="G55" s="21">
        <f t="shared" si="0"/>
        <v>4425</v>
      </c>
      <c r="H55" s="20">
        <v>15</v>
      </c>
      <c r="I55" s="24">
        <v>40817</v>
      </c>
    </row>
    <row r="56" spans="1:9" ht="12.75" customHeight="1" x14ac:dyDescent="0.2">
      <c r="A56" s="19" t="s">
        <v>86</v>
      </c>
      <c r="B56" s="19" t="s">
        <v>96</v>
      </c>
      <c r="C56" s="20">
        <v>5166</v>
      </c>
      <c r="D56" s="19" t="s">
        <v>97</v>
      </c>
      <c r="E56" s="21">
        <v>1.25</v>
      </c>
      <c r="F56" s="22">
        <v>5650</v>
      </c>
      <c r="G56" s="21">
        <f t="shared" si="0"/>
        <v>7062.5</v>
      </c>
      <c r="H56" s="23">
        <v>30</v>
      </c>
      <c r="I56" s="24">
        <v>40817</v>
      </c>
    </row>
    <row r="57" spans="1:9" ht="12.75" customHeight="1" x14ac:dyDescent="0.2">
      <c r="A57" s="25" t="s">
        <v>104</v>
      </c>
      <c r="B57" s="19" t="s">
        <v>106</v>
      </c>
      <c r="C57" s="23">
        <v>1122</v>
      </c>
      <c r="D57" s="25" t="s">
        <v>61</v>
      </c>
      <c r="E57" s="26">
        <v>4.25</v>
      </c>
      <c r="F57" s="29">
        <v>18000</v>
      </c>
      <c r="G57" s="26">
        <f t="shared" si="0"/>
        <v>76500</v>
      </c>
      <c r="H57" s="23">
        <v>30</v>
      </c>
      <c r="I57" s="30">
        <v>40817</v>
      </c>
    </row>
    <row r="58" spans="1:9" ht="12.75" customHeight="1" x14ac:dyDescent="0.2">
      <c r="A58" s="25" t="s">
        <v>69</v>
      </c>
      <c r="B58" s="19" t="s">
        <v>84</v>
      </c>
      <c r="C58" s="23">
        <v>9399</v>
      </c>
      <c r="D58" s="25" t="s">
        <v>82</v>
      </c>
      <c r="E58" s="26">
        <v>3.65</v>
      </c>
      <c r="F58" s="29">
        <v>1450</v>
      </c>
      <c r="G58" s="26">
        <f t="shared" si="0"/>
        <v>5292.5</v>
      </c>
      <c r="H58" s="20">
        <v>45</v>
      </c>
      <c r="I58" s="30">
        <v>40819</v>
      </c>
    </row>
    <row r="59" spans="1:9" ht="12.75" customHeight="1" x14ac:dyDescent="0.2">
      <c r="A59" s="19" t="s">
        <v>142</v>
      </c>
      <c r="B59" s="19" t="s">
        <v>152</v>
      </c>
      <c r="C59" s="23">
        <v>6489</v>
      </c>
      <c r="D59" s="25" t="s">
        <v>99</v>
      </c>
      <c r="E59" s="21">
        <v>3</v>
      </c>
      <c r="F59" s="22">
        <v>1100</v>
      </c>
      <c r="G59" s="21">
        <f t="shared" si="0"/>
        <v>3300</v>
      </c>
      <c r="H59" s="23">
        <v>25</v>
      </c>
      <c r="I59" s="24">
        <v>40821</v>
      </c>
    </row>
    <row r="60" spans="1:9" ht="12.75" customHeight="1" x14ac:dyDescent="0.2">
      <c r="A60" s="25" t="s">
        <v>69</v>
      </c>
      <c r="B60" s="19" t="s">
        <v>81</v>
      </c>
      <c r="C60" s="23">
        <v>9399</v>
      </c>
      <c r="D60" s="25" t="s">
        <v>82</v>
      </c>
      <c r="E60" s="26">
        <v>3.65</v>
      </c>
      <c r="F60" s="29">
        <v>1985</v>
      </c>
      <c r="G60" s="26">
        <f t="shared" si="0"/>
        <v>7245.25</v>
      </c>
      <c r="H60" s="20">
        <v>45</v>
      </c>
      <c r="I60" s="30">
        <v>40821</v>
      </c>
    </row>
    <row r="61" spans="1:9" ht="12.75" customHeight="1" x14ac:dyDescent="0.2">
      <c r="A61" s="25" t="s">
        <v>142</v>
      </c>
      <c r="B61" s="19" t="s">
        <v>145</v>
      </c>
      <c r="C61" s="23">
        <v>4111</v>
      </c>
      <c r="D61" s="25" t="s">
        <v>68</v>
      </c>
      <c r="E61" s="26">
        <v>3.55</v>
      </c>
      <c r="F61" s="29">
        <v>4600</v>
      </c>
      <c r="G61" s="26">
        <f t="shared" si="0"/>
        <v>16330</v>
      </c>
      <c r="H61" s="23">
        <v>25</v>
      </c>
      <c r="I61" s="30">
        <v>40821</v>
      </c>
    </row>
    <row r="62" spans="1:9" ht="12.75" customHeight="1" x14ac:dyDescent="0.2">
      <c r="A62" s="27" t="s">
        <v>69</v>
      </c>
      <c r="B62" s="19" t="s">
        <v>77</v>
      </c>
      <c r="C62" s="23">
        <v>4569</v>
      </c>
      <c r="D62" s="25" t="s">
        <v>68</v>
      </c>
      <c r="E62" s="21">
        <v>3.5</v>
      </c>
      <c r="F62" s="22">
        <v>3900</v>
      </c>
      <c r="G62" s="21">
        <f t="shared" si="0"/>
        <v>13650</v>
      </c>
      <c r="H62" s="20">
        <v>45</v>
      </c>
      <c r="I62" s="24">
        <v>40821</v>
      </c>
    </row>
    <row r="63" spans="1:9" ht="12.75" customHeight="1" x14ac:dyDescent="0.2">
      <c r="A63" s="19" t="s">
        <v>121</v>
      </c>
      <c r="B63" s="19" t="s">
        <v>129</v>
      </c>
      <c r="C63" s="23">
        <v>6431</v>
      </c>
      <c r="D63" s="25" t="s">
        <v>99</v>
      </c>
      <c r="E63" s="21">
        <v>2.85</v>
      </c>
      <c r="F63" s="22">
        <v>1250</v>
      </c>
      <c r="G63" s="21">
        <f t="shared" si="0"/>
        <v>3562.5</v>
      </c>
      <c r="H63" s="23">
        <v>30</v>
      </c>
      <c r="I63" s="24">
        <v>40821</v>
      </c>
    </row>
    <row r="64" spans="1:9" ht="12.75" customHeight="1" x14ac:dyDescent="0.2">
      <c r="A64" s="25" t="s">
        <v>69</v>
      </c>
      <c r="B64" s="19" t="s">
        <v>83</v>
      </c>
      <c r="C64" s="23">
        <v>9399</v>
      </c>
      <c r="D64" s="25" t="s">
        <v>82</v>
      </c>
      <c r="E64" s="26">
        <v>3.65</v>
      </c>
      <c r="F64" s="29">
        <v>1470</v>
      </c>
      <c r="G64" s="26">
        <f t="shared" si="0"/>
        <v>5365.5</v>
      </c>
      <c r="H64" s="20">
        <v>45</v>
      </c>
      <c r="I64" s="30">
        <v>40823</v>
      </c>
    </row>
    <row r="65" spans="1:9" ht="12.75" customHeight="1" x14ac:dyDescent="0.2">
      <c r="A65" s="27" t="s">
        <v>69</v>
      </c>
      <c r="B65" s="19" t="s">
        <v>70</v>
      </c>
      <c r="C65" s="20">
        <v>5454</v>
      </c>
      <c r="D65" s="19" t="s">
        <v>58</v>
      </c>
      <c r="E65" s="21">
        <v>220</v>
      </c>
      <c r="F65" s="22">
        <v>550</v>
      </c>
      <c r="G65" s="21">
        <f t="shared" si="0"/>
        <v>121000</v>
      </c>
      <c r="H65" s="20">
        <v>45</v>
      </c>
      <c r="I65" s="24">
        <v>40825</v>
      </c>
    </row>
    <row r="66" spans="1:9" ht="12.75" customHeight="1" x14ac:dyDescent="0.2">
      <c r="A66" s="19" t="s">
        <v>142</v>
      </c>
      <c r="B66" s="19" t="s">
        <v>154</v>
      </c>
      <c r="C66" s="23">
        <v>6489</v>
      </c>
      <c r="D66" s="25" t="s">
        <v>99</v>
      </c>
      <c r="E66" s="21">
        <v>3</v>
      </c>
      <c r="F66" s="22">
        <v>900</v>
      </c>
      <c r="G66" s="21">
        <f t="shared" si="0"/>
        <v>2700</v>
      </c>
      <c r="H66" s="23">
        <v>25</v>
      </c>
      <c r="I66" s="24">
        <v>40826</v>
      </c>
    </row>
    <row r="67" spans="1:9" ht="12.75" customHeight="1" x14ac:dyDescent="0.2">
      <c r="A67" s="19" t="s">
        <v>56</v>
      </c>
      <c r="B67" s="19" t="s">
        <v>60</v>
      </c>
      <c r="C67" s="23">
        <v>1243</v>
      </c>
      <c r="D67" s="25" t="s">
        <v>61</v>
      </c>
      <c r="E67" s="21">
        <v>4.25</v>
      </c>
      <c r="F67" s="22">
        <v>10500</v>
      </c>
      <c r="G67" s="26">
        <f t="shared" si="0"/>
        <v>44625</v>
      </c>
      <c r="H67" s="23">
        <v>30</v>
      </c>
      <c r="I67" s="24">
        <v>40826</v>
      </c>
    </row>
    <row r="68" spans="1:9" ht="12.75" customHeight="1" x14ac:dyDescent="0.2">
      <c r="A68" s="19" t="s">
        <v>155</v>
      </c>
      <c r="B68" s="19" t="s">
        <v>158</v>
      </c>
      <c r="C68" s="20">
        <v>8008</v>
      </c>
      <c r="D68" s="19" t="s">
        <v>123</v>
      </c>
      <c r="E68" s="21">
        <v>645</v>
      </c>
      <c r="F68" s="22">
        <v>100</v>
      </c>
      <c r="G68" s="21">
        <f t="shared" si="0"/>
        <v>64500</v>
      </c>
      <c r="H68" s="23">
        <v>30</v>
      </c>
      <c r="I68" s="24">
        <v>40826</v>
      </c>
    </row>
    <row r="69" spans="1:9" ht="12.75" customHeight="1" x14ac:dyDescent="0.2">
      <c r="A69" s="19" t="s">
        <v>121</v>
      </c>
      <c r="B69" s="19" t="s">
        <v>126</v>
      </c>
      <c r="C69" s="20">
        <v>7258</v>
      </c>
      <c r="D69" s="19" t="s">
        <v>79</v>
      </c>
      <c r="E69" s="21">
        <v>100.5</v>
      </c>
      <c r="F69" s="22">
        <v>90</v>
      </c>
      <c r="G69" s="21">
        <f t="shared" si="0"/>
        <v>9045</v>
      </c>
      <c r="H69" s="23">
        <v>30</v>
      </c>
      <c r="I69" s="24">
        <v>40826</v>
      </c>
    </row>
    <row r="70" spans="1:9" ht="12.75" customHeight="1" x14ac:dyDescent="0.2">
      <c r="A70" s="19" t="s">
        <v>121</v>
      </c>
      <c r="B70" s="19" t="s">
        <v>122</v>
      </c>
      <c r="C70" s="20">
        <v>8148</v>
      </c>
      <c r="D70" s="19" t="s">
        <v>123</v>
      </c>
      <c r="E70" s="21">
        <v>655.5</v>
      </c>
      <c r="F70" s="22">
        <v>125</v>
      </c>
      <c r="G70" s="21">
        <f t="shared" si="0"/>
        <v>81937.5</v>
      </c>
      <c r="H70" s="23">
        <v>30</v>
      </c>
      <c r="I70" s="24">
        <v>40826</v>
      </c>
    </row>
    <row r="71" spans="1:9" ht="12.75" customHeight="1" x14ac:dyDescent="0.2">
      <c r="A71" s="25" t="s">
        <v>104</v>
      </c>
      <c r="B71" s="19" t="s">
        <v>108</v>
      </c>
      <c r="C71" s="23">
        <v>1122</v>
      </c>
      <c r="D71" s="25" t="s">
        <v>61</v>
      </c>
      <c r="E71" s="26">
        <v>4.25</v>
      </c>
      <c r="F71" s="29">
        <v>17000</v>
      </c>
      <c r="G71" s="26">
        <f t="shared" si="0"/>
        <v>72250</v>
      </c>
      <c r="H71" s="23">
        <v>30</v>
      </c>
      <c r="I71" s="30">
        <v>40827</v>
      </c>
    </row>
    <row r="72" spans="1:9" ht="12.75" customHeight="1" x14ac:dyDescent="0.2">
      <c r="A72" s="25" t="s">
        <v>86</v>
      </c>
      <c r="B72" s="19" t="s">
        <v>102</v>
      </c>
      <c r="C72" s="23">
        <v>6321</v>
      </c>
      <c r="D72" s="25" t="s">
        <v>99</v>
      </c>
      <c r="E72" s="26">
        <v>2.4500000000000002</v>
      </c>
      <c r="F72" s="29">
        <v>1250</v>
      </c>
      <c r="G72" s="26">
        <f t="shared" si="0"/>
        <v>3062.5</v>
      </c>
      <c r="H72" s="23">
        <v>30</v>
      </c>
      <c r="I72" s="30">
        <v>40828</v>
      </c>
    </row>
    <row r="73" spans="1:9" ht="12.75" customHeight="1" x14ac:dyDescent="0.2">
      <c r="A73" s="19" t="s">
        <v>56</v>
      </c>
      <c r="B73" s="19" t="s">
        <v>67</v>
      </c>
      <c r="C73" s="23">
        <v>4224</v>
      </c>
      <c r="D73" s="25" t="s">
        <v>68</v>
      </c>
      <c r="E73" s="21">
        <v>3.95</v>
      </c>
      <c r="F73" s="22">
        <v>4500</v>
      </c>
      <c r="G73" s="21">
        <f t="shared" si="0"/>
        <v>17775</v>
      </c>
      <c r="H73" s="23">
        <v>30</v>
      </c>
      <c r="I73" s="24">
        <v>40831</v>
      </c>
    </row>
    <row r="74" spans="1:9" ht="12.75" customHeight="1" x14ac:dyDescent="0.2">
      <c r="A74" s="27" t="s">
        <v>69</v>
      </c>
      <c r="B74" s="19" t="s">
        <v>71</v>
      </c>
      <c r="C74" s="20">
        <v>5454</v>
      </c>
      <c r="D74" s="19" t="s">
        <v>58</v>
      </c>
      <c r="E74" s="21">
        <v>220</v>
      </c>
      <c r="F74" s="22">
        <v>500</v>
      </c>
      <c r="G74" s="21">
        <f t="shared" si="0"/>
        <v>110000</v>
      </c>
      <c r="H74" s="20">
        <v>45</v>
      </c>
      <c r="I74" s="24">
        <v>40831</v>
      </c>
    </row>
    <row r="75" spans="1:9" ht="12.75" customHeight="1" x14ac:dyDescent="0.2">
      <c r="A75" s="19" t="s">
        <v>121</v>
      </c>
      <c r="B75" s="19" t="s">
        <v>124</v>
      </c>
      <c r="C75" s="20">
        <v>7258</v>
      </c>
      <c r="D75" s="19" t="s">
        <v>79</v>
      </c>
      <c r="E75" s="21">
        <v>100.5</v>
      </c>
      <c r="F75" s="22">
        <v>100</v>
      </c>
      <c r="G75" s="21">
        <f t="shared" si="0"/>
        <v>10050</v>
      </c>
      <c r="H75" s="23">
        <v>30</v>
      </c>
      <c r="I75" s="24">
        <v>40831</v>
      </c>
    </row>
    <row r="76" spans="1:9" ht="12.75" customHeight="1" x14ac:dyDescent="0.2">
      <c r="A76" s="19" t="s">
        <v>155</v>
      </c>
      <c r="B76" s="19" t="s">
        <v>156</v>
      </c>
      <c r="C76" s="20">
        <v>8008</v>
      </c>
      <c r="D76" s="19" t="s">
        <v>123</v>
      </c>
      <c r="E76" s="21">
        <v>645</v>
      </c>
      <c r="F76" s="22">
        <v>150</v>
      </c>
      <c r="G76" s="21">
        <f t="shared" si="0"/>
        <v>96750</v>
      </c>
      <c r="H76" s="23">
        <v>30</v>
      </c>
      <c r="I76" s="24">
        <v>40831</v>
      </c>
    </row>
    <row r="77" spans="1:9" ht="12.75" customHeight="1" x14ac:dyDescent="0.2">
      <c r="A77" s="19" t="s">
        <v>56</v>
      </c>
      <c r="B77" s="19" t="s">
        <v>57</v>
      </c>
      <c r="C77" s="20">
        <v>5417</v>
      </c>
      <c r="D77" s="19" t="s">
        <v>58</v>
      </c>
      <c r="E77" s="21">
        <v>255</v>
      </c>
      <c r="F77" s="22">
        <v>500</v>
      </c>
      <c r="G77" s="21">
        <f t="shared" si="0"/>
        <v>127500</v>
      </c>
      <c r="H77" s="23">
        <v>30</v>
      </c>
      <c r="I77" s="24">
        <v>40836</v>
      </c>
    </row>
    <row r="78" spans="1:9" ht="12.75" customHeight="1" x14ac:dyDescent="0.2">
      <c r="A78" s="19" t="s">
        <v>121</v>
      </c>
      <c r="B78" s="19" t="s">
        <v>125</v>
      </c>
      <c r="C78" s="20">
        <v>7258</v>
      </c>
      <c r="D78" s="19" t="s">
        <v>79</v>
      </c>
      <c r="E78" s="21">
        <v>100.5</v>
      </c>
      <c r="F78" s="22">
        <v>95</v>
      </c>
      <c r="G78" s="21">
        <f t="shared" si="0"/>
        <v>9547.5</v>
      </c>
      <c r="H78" s="23">
        <v>30</v>
      </c>
      <c r="I78" s="24">
        <v>40836</v>
      </c>
    </row>
    <row r="79" spans="1:9" ht="12.75" customHeight="1" x14ac:dyDescent="0.2">
      <c r="A79" s="19" t="s">
        <v>56</v>
      </c>
      <c r="B79" s="19" t="s">
        <v>64</v>
      </c>
      <c r="C79" s="20">
        <v>5634</v>
      </c>
      <c r="D79" s="19" t="s">
        <v>65</v>
      </c>
      <c r="E79" s="21">
        <v>185</v>
      </c>
      <c r="F79" s="22">
        <v>150</v>
      </c>
      <c r="G79" s="21">
        <f t="shared" si="0"/>
        <v>27750</v>
      </c>
      <c r="H79" s="23">
        <v>30</v>
      </c>
      <c r="I79" s="24">
        <v>40841</v>
      </c>
    </row>
    <row r="80" spans="1:9" ht="12.75" customHeight="1" x14ac:dyDescent="0.2">
      <c r="A80" s="27" t="s">
        <v>69</v>
      </c>
      <c r="B80" s="19" t="s">
        <v>75</v>
      </c>
      <c r="C80" s="20">
        <v>5275</v>
      </c>
      <c r="D80" s="19" t="s">
        <v>76</v>
      </c>
      <c r="E80" s="21">
        <v>1</v>
      </c>
      <c r="F80" s="22">
        <v>25000</v>
      </c>
      <c r="G80" s="21">
        <f t="shared" si="0"/>
        <v>25000</v>
      </c>
      <c r="H80" s="20">
        <v>45</v>
      </c>
      <c r="I80" s="24">
        <v>40841</v>
      </c>
    </row>
    <row r="81" spans="1:9" ht="12.75" customHeight="1" x14ac:dyDescent="0.2">
      <c r="A81" s="25" t="s">
        <v>86</v>
      </c>
      <c r="B81" s="19" t="s">
        <v>100</v>
      </c>
      <c r="C81" s="23">
        <v>6321</v>
      </c>
      <c r="D81" s="25" t="s">
        <v>99</v>
      </c>
      <c r="E81" s="26">
        <v>2.4500000000000002</v>
      </c>
      <c r="F81" s="29">
        <v>1500</v>
      </c>
      <c r="G81" s="26">
        <f t="shared" si="0"/>
        <v>3675.0000000000005</v>
      </c>
      <c r="H81" s="23">
        <v>30</v>
      </c>
      <c r="I81" s="30">
        <v>40841</v>
      </c>
    </row>
    <row r="82" spans="1:9" ht="12.75" customHeight="1" x14ac:dyDescent="0.2">
      <c r="A82" s="19" t="s">
        <v>86</v>
      </c>
      <c r="B82" s="19" t="s">
        <v>88</v>
      </c>
      <c r="C82" s="20">
        <v>5689</v>
      </c>
      <c r="D82" s="19" t="s">
        <v>65</v>
      </c>
      <c r="E82" s="21">
        <v>175</v>
      </c>
      <c r="F82" s="22">
        <v>155</v>
      </c>
      <c r="G82" s="21">
        <f t="shared" si="0"/>
        <v>27125</v>
      </c>
      <c r="H82" s="23">
        <v>30</v>
      </c>
      <c r="I82" s="24">
        <v>40841</v>
      </c>
    </row>
    <row r="83" spans="1:9" ht="12.75" customHeight="1" x14ac:dyDescent="0.2">
      <c r="A83" s="25" t="s">
        <v>104</v>
      </c>
      <c r="B83" s="19" t="s">
        <v>107</v>
      </c>
      <c r="C83" s="23">
        <v>1122</v>
      </c>
      <c r="D83" s="25" t="s">
        <v>61</v>
      </c>
      <c r="E83" s="26">
        <v>4.25</v>
      </c>
      <c r="F83" s="29">
        <v>17500</v>
      </c>
      <c r="G83" s="26">
        <f t="shared" si="0"/>
        <v>74375</v>
      </c>
      <c r="H83" s="23">
        <v>30</v>
      </c>
      <c r="I83" s="30">
        <v>40841</v>
      </c>
    </row>
    <row r="84" spans="1:9" ht="12.75" customHeight="1" x14ac:dyDescent="0.2">
      <c r="A84" s="19" t="s">
        <v>155</v>
      </c>
      <c r="B84" s="19" t="s">
        <v>159</v>
      </c>
      <c r="C84" s="20">
        <v>5677</v>
      </c>
      <c r="D84" s="19" t="s">
        <v>65</v>
      </c>
      <c r="E84" s="21">
        <v>195</v>
      </c>
      <c r="F84" s="22">
        <v>130</v>
      </c>
      <c r="G84" s="21">
        <f t="shared" si="0"/>
        <v>25350</v>
      </c>
      <c r="H84" s="23">
        <v>30</v>
      </c>
      <c r="I84" s="24">
        <v>40844</v>
      </c>
    </row>
    <row r="85" spans="1:9" ht="12.75" customHeight="1" x14ac:dyDescent="0.2">
      <c r="A85" s="19" t="s">
        <v>155</v>
      </c>
      <c r="B85" s="19" t="s">
        <v>157</v>
      </c>
      <c r="C85" s="20">
        <v>8008</v>
      </c>
      <c r="D85" s="19" t="s">
        <v>123</v>
      </c>
      <c r="E85" s="21">
        <v>645</v>
      </c>
      <c r="F85" s="22">
        <v>120</v>
      </c>
      <c r="G85" s="21">
        <f t="shared" si="0"/>
        <v>77400</v>
      </c>
      <c r="H85" s="23">
        <v>30</v>
      </c>
      <c r="I85" s="24">
        <v>40844</v>
      </c>
    </row>
    <row r="86" spans="1:9" ht="12.75" customHeight="1" x14ac:dyDescent="0.2">
      <c r="A86" s="19" t="s">
        <v>142</v>
      </c>
      <c r="B86" s="19" t="s">
        <v>153</v>
      </c>
      <c r="C86" s="23">
        <v>6489</v>
      </c>
      <c r="D86" s="25" t="s">
        <v>99</v>
      </c>
      <c r="E86" s="21">
        <v>3</v>
      </c>
      <c r="F86" s="22">
        <v>1050</v>
      </c>
      <c r="G86" s="21">
        <f t="shared" si="0"/>
        <v>3150</v>
      </c>
      <c r="H86" s="23">
        <v>25</v>
      </c>
      <c r="I86" s="24">
        <v>40845</v>
      </c>
    </row>
    <row r="87" spans="1:9" ht="12.75" customHeight="1" x14ac:dyDescent="0.2">
      <c r="A87" s="19" t="s">
        <v>56</v>
      </c>
      <c r="B87" s="19" t="s">
        <v>66</v>
      </c>
      <c r="C87" s="20">
        <v>5634</v>
      </c>
      <c r="D87" s="19" t="s">
        <v>65</v>
      </c>
      <c r="E87" s="21">
        <v>185</v>
      </c>
      <c r="F87" s="22">
        <v>140</v>
      </c>
      <c r="G87" s="21">
        <f t="shared" si="0"/>
        <v>25900</v>
      </c>
      <c r="H87" s="23">
        <v>30</v>
      </c>
      <c r="I87" s="24">
        <v>40845</v>
      </c>
    </row>
    <row r="88" spans="1:9" ht="12.75" customHeight="1" x14ac:dyDescent="0.2">
      <c r="A88" s="19" t="s">
        <v>121</v>
      </c>
      <c r="B88" s="19" t="s">
        <v>130</v>
      </c>
      <c r="C88" s="20">
        <v>9977</v>
      </c>
      <c r="D88" s="19" t="s">
        <v>131</v>
      </c>
      <c r="E88" s="21">
        <v>1</v>
      </c>
      <c r="F88" s="22">
        <v>525</v>
      </c>
      <c r="G88" s="21">
        <f t="shared" si="0"/>
        <v>525</v>
      </c>
      <c r="H88" s="23">
        <v>30</v>
      </c>
      <c r="I88" s="24">
        <v>40848</v>
      </c>
    </row>
    <row r="89" spans="1:9" ht="12.75" customHeight="1" x14ac:dyDescent="0.2">
      <c r="A89" s="19" t="s">
        <v>121</v>
      </c>
      <c r="B89" s="19" t="s">
        <v>133</v>
      </c>
      <c r="C89" s="20">
        <v>9955</v>
      </c>
      <c r="D89" s="19" t="s">
        <v>134</v>
      </c>
      <c r="E89" s="21">
        <v>0.55000000000000004</v>
      </c>
      <c r="F89" s="22">
        <v>150</v>
      </c>
      <c r="G89" s="21">
        <f t="shared" si="0"/>
        <v>82.5</v>
      </c>
      <c r="H89" s="23">
        <v>30</v>
      </c>
      <c r="I89" s="24">
        <v>40848</v>
      </c>
    </row>
    <row r="90" spans="1:9" ht="12.75" customHeight="1" x14ac:dyDescent="0.2">
      <c r="A90" s="19" t="s">
        <v>86</v>
      </c>
      <c r="B90" s="19" t="s">
        <v>89</v>
      </c>
      <c r="C90" s="20">
        <v>5689</v>
      </c>
      <c r="D90" s="19" t="s">
        <v>65</v>
      </c>
      <c r="E90" s="21">
        <v>175</v>
      </c>
      <c r="F90" s="22">
        <v>150</v>
      </c>
      <c r="G90" s="21">
        <f t="shared" si="0"/>
        <v>26250</v>
      </c>
      <c r="H90" s="23">
        <v>30</v>
      </c>
      <c r="I90" s="24">
        <v>40848</v>
      </c>
    </row>
    <row r="91" spans="1:9" ht="12.75" customHeight="1" x14ac:dyDescent="0.2">
      <c r="A91" s="19" t="s">
        <v>86</v>
      </c>
      <c r="B91" s="19" t="s">
        <v>94</v>
      </c>
      <c r="C91" s="20">
        <v>7268</v>
      </c>
      <c r="D91" s="19" t="s">
        <v>79</v>
      </c>
      <c r="E91" s="21">
        <v>95</v>
      </c>
      <c r="F91" s="22">
        <v>110</v>
      </c>
      <c r="G91" s="21">
        <f t="shared" si="0"/>
        <v>10450</v>
      </c>
      <c r="H91" s="23">
        <v>30</v>
      </c>
      <c r="I91" s="24">
        <v>40848</v>
      </c>
    </row>
    <row r="92" spans="1:9" ht="12.75" customHeight="1" x14ac:dyDescent="0.2">
      <c r="A92" s="19" t="s">
        <v>155</v>
      </c>
      <c r="B92" s="19" t="s">
        <v>160</v>
      </c>
      <c r="C92" s="20">
        <v>5677</v>
      </c>
      <c r="D92" s="19" t="s">
        <v>65</v>
      </c>
      <c r="E92" s="21">
        <v>195</v>
      </c>
      <c r="F92" s="22">
        <v>120</v>
      </c>
      <c r="G92" s="21">
        <f t="shared" si="0"/>
        <v>23400</v>
      </c>
      <c r="H92" s="23">
        <v>30</v>
      </c>
      <c r="I92" s="24">
        <v>40849</v>
      </c>
    </row>
    <row r="93" spans="1:9" ht="12.75" customHeight="1" x14ac:dyDescent="0.2">
      <c r="A93" s="19" t="s">
        <v>121</v>
      </c>
      <c r="B93" s="19" t="s">
        <v>132</v>
      </c>
      <c r="C93" s="20">
        <v>9967</v>
      </c>
      <c r="D93" s="48" t="s">
        <v>120</v>
      </c>
      <c r="E93" s="21">
        <v>0.85</v>
      </c>
      <c r="F93" s="22">
        <v>550</v>
      </c>
      <c r="G93" s="21">
        <f t="shared" si="0"/>
        <v>467.5</v>
      </c>
      <c r="H93" s="23">
        <v>30</v>
      </c>
      <c r="I93" s="24">
        <v>40852</v>
      </c>
    </row>
    <row r="94" spans="1:9" ht="12.75" customHeight="1" x14ac:dyDescent="0.2">
      <c r="A94" s="19" t="s">
        <v>86</v>
      </c>
      <c r="B94" s="19" t="s">
        <v>95</v>
      </c>
      <c r="C94" s="20">
        <v>7268</v>
      </c>
      <c r="D94" s="19" t="s">
        <v>79</v>
      </c>
      <c r="E94" s="21">
        <v>95</v>
      </c>
      <c r="F94" s="22">
        <v>105</v>
      </c>
      <c r="G94" s="21">
        <f t="shared" si="0"/>
        <v>9975</v>
      </c>
      <c r="H94" s="23">
        <v>30</v>
      </c>
      <c r="I94" s="24">
        <v>40852</v>
      </c>
    </row>
    <row r="95" spans="1:9" ht="12.75" customHeight="1" x14ac:dyDescent="0.2">
      <c r="A95" s="19" t="s">
        <v>86</v>
      </c>
      <c r="B95" s="19" t="s">
        <v>87</v>
      </c>
      <c r="C95" s="20">
        <v>5689</v>
      </c>
      <c r="D95" s="19" t="s">
        <v>65</v>
      </c>
      <c r="E95" s="21">
        <v>175</v>
      </c>
      <c r="F95" s="22">
        <v>175</v>
      </c>
      <c r="G95" s="21">
        <f t="shared" si="0"/>
        <v>30625</v>
      </c>
      <c r="H95" s="23">
        <v>30</v>
      </c>
      <c r="I95" s="24">
        <v>40852</v>
      </c>
    </row>
    <row r="96" spans="1:9" ht="12.75" customHeight="1" x14ac:dyDescent="0.2">
      <c r="A96" s="19" t="s">
        <v>155</v>
      </c>
      <c r="B96" s="19" t="s">
        <v>161</v>
      </c>
      <c r="C96" s="20">
        <v>5677</v>
      </c>
      <c r="D96" s="19" t="s">
        <v>65</v>
      </c>
      <c r="E96" s="21">
        <v>195</v>
      </c>
      <c r="F96" s="22">
        <v>110</v>
      </c>
      <c r="G96" s="21">
        <f t="shared" si="0"/>
        <v>21450</v>
      </c>
      <c r="H96" s="23">
        <v>30</v>
      </c>
      <c r="I96" s="24">
        <v>40852</v>
      </c>
    </row>
    <row r="97" spans="1:9" ht="12.75" customHeight="1" x14ac:dyDescent="0.2">
      <c r="A97" s="19" t="s">
        <v>121</v>
      </c>
      <c r="B97" s="19" t="s">
        <v>135</v>
      </c>
      <c r="C97" s="20">
        <v>9955</v>
      </c>
      <c r="D97" s="19" t="s">
        <v>134</v>
      </c>
      <c r="E97" s="21">
        <v>0.55000000000000004</v>
      </c>
      <c r="F97" s="22">
        <v>125</v>
      </c>
      <c r="G97" s="21">
        <f t="shared" si="0"/>
        <v>68.75</v>
      </c>
      <c r="H97" s="23">
        <v>30</v>
      </c>
      <c r="I97" s="24">
        <v>40852</v>
      </c>
    </row>
    <row r="98" spans="1:9" ht="12.75" customHeight="1" x14ac:dyDescent="0.2"/>
    <row r="99" spans="1:9" ht="12.75" customHeight="1" x14ac:dyDescent="0.2"/>
    <row r="100" spans="1:9" ht="12.75" customHeight="1" x14ac:dyDescent="0.2"/>
    <row r="101" spans="1:9" ht="12.75" customHeight="1" x14ac:dyDescent="0.2"/>
    <row r="102" spans="1:9" ht="12.75" customHeight="1" x14ac:dyDescent="0.2"/>
    <row r="103" spans="1:9" ht="12.75" customHeight="1" x14ac:dyDescent="0.2"/>
    <row r="104" spans="1:9" ht="12.75" customHeight="1" x14ac:dyDescent="0.2"/>
    <row r="105" spans="1:9" ht="12.75" customHeight="1" x14ac:dyDescent="0.2"/>
    <row r="106" spans="1:9" ht="12.75" customHeight="1" x14ac:dyDescent="0.2"/>
    <row r="107" spans="1:9" ht="12.75" customHeight="1" x14ac:dyDescent="0.2"/>
    <row r="108" spans="1:9" ht="12.75" customHeight="1" x14ac:dyDescent="0.2"/>
    <row r="109" spans="1:9" ht="12.75" customHeight="1" x14ac:dyDescent="0.2"/>
    <row r="110" spans="1:9" ht="12.75" customHeight="1" x14ac:dyDescent="0.2"/>
    <row r="111" spans="1:9" ht="12.75" customHeight="1" x14ac:dyDescent="0.2"/>
    <row r="112" spans="1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sortState xmlns:xlrd2="http://schemas.microsoft.com/office/spreadsheetml/2017/richdata2" ref="K23:K24">
    <sortCondition ref="K23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Visual Ex</vt:lpstr>
      <vt:lpstr>3.2</vt:lpstr>
      <vt:lpstr>3.6</vt:lpstr>
      <vt:lpstr>3.8</vt:lpstr>
      <vt:lpstr>3.12</vt:lpstr>
      <vt:lpstr>3.13</vt:lpstr>
      <vt:lpstr>3.14-15</vt:lpstr>
      <vt:lpstr>3.16-17</vt:lpstr>
      <vt:lpstr>3.18-19</vt:lpstr>
      <vt:lpstr>3.20</vt:lpstr>
      <vt:lpstr>3.27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Trang</cp:lastModifiedBy>
  <dcterms:created xsi:type="dcterms:W3CDTF">2005-01-12T15:43:21Z</dcterms:created>
  <dcterms:modified xsi:type="dcterms:W3CDTF">2023-02-12T13:48:40Z</dcterms:modified>
</cp:coreProperties>
</file>