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1" sheetId="1" r:id="rId4"/>
    <sheet state="visible" name="2.2" sheetId="2" r:id="rId5"/>
    <sheet state="visible" name="2.3" sheetId="3" r:id="rId6"/>
    <sheet state="visible" name="2.4" sheetId="4" r:id="rId7"/>
    <sheet state="visible" name="2.5" sheetId="5" r:id="rId8"/>
    <sheet state="visible" name="2.6" sheetId="6" r:id="rId9"/>
  </sheets>
  <definedNames/>
  <calcPr/>
  <extLst>
    <ext uri="GoogleSheetsCustomDataVersion1">
      <go:sheetsCustomData xmlns:go="http://customooxmlschemas.google.com/" r:id="rId10" roundtripDataSignature="AMtx7mjc//At3/A11eA/33zCYBLN5uZuxQ=="/>
    </ext>
  </extLst>
</workbook>
</file>

<file path=xl/sharedStrings.xml><?xml version="1.0" encoding="utf-8"?>
<sst xmlns="http://schemas.openxmlformats.org/spreadsheetml/2006/main" count="2557" uniqueCount="208">
  <si>
    <t>Demand Prediction Models</t>
  </si>
  <si>
    <t>Linear Model</t>
  </si>
  <si>
    <t>Non Linear</t>
  </si>
  <si>
    <t>a</t>
  </si>
  <si>
    <t>c</t>
  </si>
  <si>
    <t>b</t>
  </si>
  <si>
    <t>d</t>
  </si>
  <si>
    <t>Price</t>
  </si>
  <si>
    <t>Demand</t>
  </si>
  <si>
    <t>Notes</t>
  </si>
  <si>
    <t>1 - You can also unfix the column</t>
  </si>
  <si>
    <t>Purchase Orders</t>
  </si>
  <si>
    <t xml:space="preserve">Supplier </t>
  </si>
  <si>
    <t>Order No.</t>
  </si>
  <si>
    <t>Item No.</t>
  </si>
  <si>
    <t>Item Description</t>
  </si>
  <si>
    <t>Item Cost</t>
  </si>
  <si>
    <t>Quantity</t>
  </si>
  <si>
    <t>Cost per order</t>
  </si>
  <si>
    <t>A/P Terms (Months)</t>
  </si>
  <si>
    <t>Order Date</t>
  </si>
  <si>
    <t>Arrival Date</t>
  </si>
  <si>
    <t>Hulkey Fasteners</t>
  </si>
  <si>
    <t>Aug11001</t>
  </si>
  <si>
    <t>Airframe fasteners</t>
  </si>
  <si>
    <t>Alum Sheeting</t>
  </si>
  <si>
    <t>Aug11002</t>
  </si>
  <si>
    <t>Fast-Tie Aerospace</t>
  </si>
  <si>
    <t>Aug11003</t>
  </si>
  <si>
    <t>Shielded Cable/ft.</t>
  </si>
  <si>
    <t>Aug11004</t>
  </si>
  <si>
    <t>Steelpin Inc.</t>
  </si>
  <si>
    <t>Aug11005</t>
  </si>
  <si>
    <t>Aug11006</t>
  </si>
  <si>
    <t>Aug11007</t>
  </si>
  <si>
    <t>Bolt-nut package</t>
  </si>
  <si>
    <t>Durrable Products</t>
  </si>
  <si>
    <t>Aug11008</t>
  </si>
  <si>
    <t>Pressure Gauge</t>
  </si>
  <si>
    <t>Aug11009</t>
  </si>
  <si>
    <t>O-Ring</t>
  </si>
  <si>
    <t>Aug11010</t>
  </si>
  <si>
    <t>Aug11011</t>
  </si>
  <si>
    <t>Aug11012</t>
  </si>
  <si>
    <t>Electrical Connector</t>
  </si>
  <si>
    <t>Aug11013</t>
  </si>
  <si>
    <t>Hatch Decal</t>
  </si>
  <si>
    <t>Aug11014</t>
  </si>
  <si>
    <t>Sep11001</t>
  </si>
  <si>
    <t>Sep11002</t>
  </si>
  <si>
    <t>Control Panel</t>
  </si>
  <si>
    <t>Sep11003</t>
  </si>
  <si>
    <t>Sep11004</t>
  </si>
  <si>
    <t>Sep11005</t>
  </si>
  <si>
    <t>Sep11006</t>
  </si>
  <si>
    <t>Spacetime Technologies</t>
  </si>
  <si>
    <t>Sep11007</t>
  </si>
  <si>
    <t>Sep11008</t>
  </si>
  <si>
    <t>Sep11009</t>
  </si>
  <si>
    <t>Sep11010</t>
  </si>
  <si>
    <t>Sep11011</t>
  </si>
  <si>
    <t>Sep11012</t>
  </si>
  <si>
    <t>Sep11013</t>
  </si>
  <si>
    <t>Sep11014</t>
  </si>
  <si>
    <t>Sep11015</t>
  </si>
  <si>
    <t>Sep11016</t>
  </si>
  <si>
    <t>Sep11017</t>
  </si>
  <si>
    <t>Sep11018</t>
  </si>
  <si>
    <t>Sep11019</t>
  </si>
  <si>
    <t>Sep11020</t>
  </si>
  <si>
    <t>Sep11021</t>
  </si>
  <si>
    <t>Gasket</t>
  </si>
  <si>
    <t>Sep11022</t>
  </si>
  <si>
    <t>Pylon Accessories</t>
  </si>
  <si>
    <t>Sep11023</t>
  </si>
  <si>
    <t>Sep11024</t>
  </si>
  <si>
    <t>Sep11025</t>
  </si>
  <si>
    <t>Sep11026</t>
  </si>
  <si>
    <t>Sep11027</t>
  </si>
  <si>
    <t>Manley Valve</t>
  </si>
  <si>
    <t>Sep11028</t>
  </si>
  <si>
    <t>Sep11029</t>
  </si>
  <si>
    <t>Sep11030</t>
  </si>
  <si>
    <t>Sep11031</t>
  </si>
  <si>
    <t>Sep11032</t>
  </si>
  <si>
    <t>Sep11033</t>
  </si>
  <si>
    <t>Sep11034</t>
  </si>
  <si>
    <t>Oct11001</t>
  </si>
  <si>
    <t>Oct11002</t>
  </si>
  <si>
    <t>Oct11003</t>
  </si>
  <si>
    <t>Oct11004</t>
  </si>
  <si>
    <t>Oct11005</t>
  </si>
  <si>
    <t>Oct11006</t>
  </si>
  <si>
    <t>Oct11007</t>
  </si>
  <si>
    <t>Oct11008</t>
  </si>
  <si>
    <t>Oct11009</t>
  </si>
  <si>
    <t>Oct11010</t>
  </si>
  <si>
    <t>Oct11011</t>
  </si>
  <si>
    <t>Oct11012</t>
  </si>
  <si>
    <t>Oct11013</t>
  </si>
  <si>
    <t>Oct11014</t>
  </si>
  <si>
    <t>Oct11015</t>
  </si>
  <si>
    <t>Oct11016</t>
  </si>
  <si>
    <t>Oct11017</t>
  </si>
  <si>
    <t>Machined Valve</t>
  </si>
  <si>
    <t>Oct11018</t>
  </si>
  <si>
    <t>Oct11019</t>
  </si>
  <si>
    <t>Oct11020</t>
  </si>
  <si>
    <t>Oct11021</t>
  </si>
  <si>
    <t>Oct11022</t>
  </si>
  <si>
    <t>Oct11023</t>
  </si>
  <si>
    <t>Oct11024</t>
  </si>
  <si>
    <t>Oct11025</t>
  </si>
  <si>
    <t>Oct11026</t>
  </si>
  <si>
    <t>Oct11027</t>
  </si>
  <si>
    <t>Oct11028</t>
  </si>
  <si>
    <t>Side Panel</t>
  </si>
  <si>
    <t>Oct11029</t>
  </si>
  <si>
    <t>Oct11030</t>
  </si>
  <si>
    <t>Oct11031</t>
  </si>
  <si>
    <t>Oct11032</t>
  </si>
  <si>
    <t>Oct11033</t>
  </si>
  <si>
    <t>Oct11034</t>
  </si>
  <si>
    <t>Oct11035</t>
  </si>
  <si>
    <t>Oct11036</t>
  </si>
  <si>
    <t>Nov11001</t>
  </si>
  <si>
    <t>Panel Decal</t>
  </si>
  <si>
    <t>Nov11002</t>
  </si>
  <si>
    <t>Door Decal</t>
  </si>
  <si>
    <t>Nov11003</t>
  </si>
  <si>
    <t>Nov11004</t>
  </si>
  <si>
    <t>Nov11005</t>
  </si>
  <si>
    <t>Nov11006</t>
  </si>
  <si>
    <t>Nov11007</t>
  </si>
  <si>
    <t>Nov11008</t>
  </si>
  <si>
    <t>Nov11009</t>
  </si>
  <si>
    <t>Nov11010</t>
  </si>
  <si>
    <t>Minimum Quantity</t>
  </si>
  <si>
    <t>Maximum Quantity</t>
  </si>
  <si>
    <t>Total Order Costs</t>
  </si>
  <si>
    <t xml:space="preserve">Average number of A/P Months </t>
  </si>
  <si>
    <t>Number of O-ring Orders</t>
  </si>
  <si>
    <t>Number of A/P Terms &lt;30</t>
  </si>
  <si>
    <t>Number of O-ring Orders spacetime</t>
  </si>
  <si>
    <t>Total cost for "Airframe Fastener"</t>
  </si>
  <si>
    <t>Net Present Value</t>
  </si>
  <si>
    <t>Month</t>
  </si>
  <si>
    <t>Jan</t>
  </si>
  <si>
    <t xml:space="preserve">Feb </t>
  </si>
  <si>
    <t>Mar</t>
  </si>
  <si>
    <t>Apr</t>
  </si>
  <si>
    <t>May</t>
  </si>
  <si>
    <t>June</t>
  </si>
  <si>
    <t>Saes Forecast Revenue</t>
  </si>
  <si>
    <t>Fixed Cost</t>
  </si>
  <si>
    <t>Discount Rate</t>
  </si>
  <si>
    <t xml:space="preserve">NPV = </t>
  </si>
  <si>
    <t>Ordersize</t>
  </si>
  <si>
    <t>Type</t>
  </si>
  <si>
    <t>1.Suppose that orders with quanitities of at least 10,000 units are classified as Large</t>
  </si>
  <si>
    <t>2.Suppose that large orders with a total cost of at least $25,000 are considered critical</t>
  </si>
  <si>
    <t>Sales Transactions: July 14</t>
  </si>
  <si>
    <t>Cust ID</t>
  </si>
  <si>
    <t>Region</t>
  </si>
  <si>
    <t xml:space="preserve">Payment </t>
  </si>
  <si>
    <t>Transaction Code</t>
  </si>
  <si>
    <t>Source</t>
  </si>
  <si>
    <t>Amount</t>
  </si>
  <si>
    <t>Product</t>
  </si>
  <si>
    <t>Time Of Day</t>
  </si>
  <si>
    <t>East</t>
  </si>
  <si>
    <t>Paypal</t>
  </si>
  <si>
    <t>Web</t>
  </si>
  <si>
    <t>DVD</t>
  </si>
  <si>
    <t>Customer</t>
  </si>
  <si>
    <t>West</t>
  </si>
  <si>
    <t>Credit</t>
  </si>
  <si>
    <t>Payment Type</t>
  </si>
  <si>
    <t>Return the payment turn credit</t>
  </si>
  <si>
    <t>North</t>
  </si>
  <si>
    <t>Transaction code</t>
  </si>
  <si>
    <t>Return the transaction code 80103311</t>
  </si>
  <si>
    <t>Email</t>
  </si>
  <si>
    <t>Book</t>
  </si>
  <si>
    <t>South</t>
  </si>
  <si>
    <t>Sales Units</t>
  </si>
  <si>
    <t xml:space="preserve">Product  </t>
  </si>
  <si>
    <t xml:space="preserve">Using VLOOKUP + IF </t>
  </si>
  <si>
    <t>A</t>
  </si>
  <si>
    <t>B</t>
  </si>
  <si>
    <t>C</t>
  </si>
  <si>
    <t>D</t>
  </si>
  <si>
    <t>E</t>
  </si>
  <si>
    <t>Sales Lookup</t>
  </si>
  <si>
    <t>January</t>
  </si>
  <si>
    <t>April</t>
  </si>
  <si>
    <t>February</t>
  </si>
  <si>
    <t>March</t>
  </si>
  <si>
    <t>Sales</t>
  </si>
  <si>
    <t>Using VLOOKUP + MATCH</t>
  </si>
  <si>
    <t>July</t>
  </si>
  <si>
    <t>August</t>
  </si>
  <si>
    <t>Using INDEX + MATCH</t>
  </si>
  <si>
    <t>September</t>
  </si>
  <si>
    <t>October</t>
  </si>
  <si>
    <t xml:space="preserve"> Retrieve the corresponding sales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</si>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</sst>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_(* #,##0_);_(* \(#,##0\);_(* &quot;-&quot;??_);_(@_)"/>
    <numFmt numFmtId="167" formatCode="mm/dd/yy"/>
    <numFmt numFmtId="168" formatCode="&quot;€&quot;\ #,##0"/>
    <numFmt numFmtId="169" formatCode="_(&quot;$&quot;* #,##0_);_(&quot;$&quot;* \(#,##0\);_(&quot;$&quot;* &quot;-&quot;??_);_(@_)"/>
    <numFmt numFmtId="170" formatCode="&quot;$&quot;#,##0.00_);[Red]\(&quot;$&quot;#,##0.00\)"/>
    <numFmt numFmtId="171" formatCode="&quot;$&quot;#,##0_);[Red]\(&quot;$&quot;#,##0\)"/>
  </numFmts>
  <fonts count="9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theme="5"/>
      <name val="Arial"/>
    </font>
    <font>
      <sz val="10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ADB9CA"/>
        <bgColor rgb="FFADB9CA"/>
      </patternFill>
    </fill>
    <fill>
      <patternFill patternType="solid">
        <fgColor rgb="FFD9E2F3"/>
        <bgColor rgb="FFD9E2F3"/>
      </patternFill>
    </fill>
  </fills>
  <borders count="5">
    <border/>
    <border>
      <left/>
      <right/>
      <top/>
      <bottom/>
    </border>
    <border>
      <bottom style="double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64" xfId="0" applyFont="1" applyNumberFormat="1"/>
    <xf borderId="1" fillId="2" fontId="2" numFmtId="165" xfId="0" applyBorder="1" applyFill="1" applyFont="1" applyNumberFormat="1"/>
    <xf borderId="1" fillId="2" fontId="2" numFmtId="164" xfId="0" applyBorder="1" applyFont="1" applyNumberFormat="1"/>
    <xf quotePrefix="1" borderId="0" fillId="0" fontId="2" numFmtId="0" xfId="0" applyFont="1"/>
    <xf borderId="0" fillId="0" fontId="3" numFmtId="0" xfId="0" applyFont="1"/>
    <xf borderId="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right"/>
    </xf>
    <xf borderId="0" fillId="0" fontId="4" numFmtId="166" xfId="0" applyAlignment="1" applyFont="1" applyNumberFormat="1">
      <alignment horizontal="right"/>
    </xf>
    <xf borderId="0" fillId="0" fontId="4" numFmtId="167" xfId="0" applyAlignment="1" applyFont="1" applyNumberFormat="1">
      <alignment horizontal="center"/>
    </xf>
    <xf borderId="0" fillId="0" fontId="2" numFmtId="164" xfId="0" applyAlignment="1" applyFont="1" applyNumberFormat="1">
      <alignment horizontal="right"/>
    </xf>
    <xf borderId="0" fillId="0" fontId="2" numFmtId="166" xfId="0" applyAlignment="1" applyFont="1" applyNumberFormat="1">
      <alignment horizontal="right"/>
    </xf>
    <xf borderId="0" fillId="0" fontId="2" numFmtId="167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1" fillId="3" fontId="2" numFmtId="0" xfId="0" applyBorder="1" applyFill="1" applyFont="1"/>
    <xf borderId="1" fillId="3" fontId="2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right"/>
    </xf>
    <xf borderId="1" fillId="3" fontId="2" numFmtId="166" xfId="0" applyAlignment="1" applyBorder="1" applyFont="1" applyNumberFormat="1">
      <alignment horizontal="right"/>
    </xf>
    <xf borderId="1" fillId="3" fontId="4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/>
    </xf>
    <xf borderId="0" fillId="0" fontId="2" numFmtId="166" xfId="0" applyFont="1" applyNumberFormat="1"/>
    <xf borderId="1" fillId="2" fontId="2" numFmtId="166" xfId="0" applyBorder="1" applyFont="1" applyNumberFormat="1"/>
    <xf borderId="1" fillId="2" fontId="2" numFmtId="168" xfId="0" applyBorder="1" applyFont="1" applyNumberFormat="1"/>
    <xf borderId="0" fillId="0" fontId="2" numFmtId="0" xfId="0" applyFont="1"/>
    <xf borderId="1" fillId="2" fontId="2" numFmtId="0" xfId="0" applyBorder="1" applyFont="1"/>
    <xf borderId="0" fillId="0" fontId="2" numFmtId="169" xfId="0" applyFont="1" applyNumberFormat="1"/>
    <xf borderId="0" fillId="0" fontId="2" numFmtId="9" xfId="0" applyFont="1" applyNumberFormat="1"/>
    <xf borderId="0" fillId="0" fontId="2" numFmtId="20" xfId="0" applyFont="1" applyNumberFormat="1"/>
    <xf borderId="2" fillId="0" fontId="3" numFmtId="0" xfId="0" applyAlignment="1" applyBorder="1" applyFont="1">
      <alignment horizontal="left"/>
    </xf>
    <xf borderId="2" fillId="0" fontId="3" numFmtId="20" xfId="0" applyBorder="1" applyFont="1" applyNumberFormat="1"/>
    <xf borderId="0" fillId="0" fontId="2" numFmtId="170" xfId="0" applyFont="1" applyNumberFormat="1"/>
    <xf borderId="0" fillId="0" fontId="5" numFmtId="0" xfId="0" applyFont="1"/>
    <xf borderId="1" fillId="2" fontId="6" numFmtId="0" xfId="0" applyBorder="1" applyFont="1"/>
    <xf borderId="0" fillId="0" fontId="2" numFmtId="171" xfId="0" applyFont="1" applyNumberFormat="1"/>
    <xf borderId="0" fillId="0" fontId="6" numFmtId="0" xfId="0" applyFont="1"/>
    <xf borderId="0" fillId="0" fontId="3" numFmtId="0" xfId="0" applyAlignment="1" applyFont="1">
      <alignment horizontal="center"/>
    </xf>
    <xf borderId="1" fillId="4" fontId="7" numFmtId="0" xfId="0" applyBorder="1" applyFill="1" applyFont="1"/>
    <xf borderId="1" fillId="4" fontId="8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0" fillId="0" fontId="6" numFmtId="166" xfId="0" applyFont="1" applyNumberFormat="1"/>
    <xf borderId="4" fillId="5" fontId="6" numFmtId="0" xfId="0" applyBorder="1" applyFill="1" applyFont="1"/>
    <xf borderId="4" fillId="2" fontId="6" numFmtId="166" xfId="0" applyBorder="1" applyFont="1" applyNumberFormat="1"/>
    <xf borderId="1" fillId="6" fontId="3" numFmtId="0" xfId="0" applyBorder="1" applyFill="1" applyFont="1"/>
    <xf borderId="1" fillId="6" fontId="6" numFmtId="0" xfId="0" applyBorder="1" applyFont="1"/>
    <xf borderId="0" fillId="0" fontId="8" numFmtId="0" xfId="0" applyFont="1"/>
    <xf borderId="1" fillId="7" fontId="3" numFmtId="0" xfId="0" applyBorder="1" applyFill="1" applyFont="1"/>
    <xf borderId="1" fillId="7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23.22"/>
    <col customWidth="1" min="3" max="4" width="11.0"/>
    <col customWidth="1" min="5" max="5" width="13.33"/>
    <col customWidth="1" min="6" max="26" width="11.0"/>
  </cols>
  <sheetData>
    <row r="1" ht="15.75" customHeight="1">
      <c r="A1" s="1" t="s">
        <v>0</v>
      </c>
    </row>
    <row r="2" ht="15.75" customHeight="1"/>
    <row r="3" ht="15.75" customHeight="1">
      <c r="A3" s="1" t="s">
        <v>1</v>
      </c>
      <c r="D3" s="1" t="s">
        <v>2</v>
      </c>
    </row>
    <row r="4" ht="15.75" customHeight="1">
      <c r="A4" s="2" t="s">
        <v>3</v>
      </c>
      <c r="B4" s="1">
        <v>20000.0</v>
      </c>
      <c r="D4" s="1" t="s">
        <v>4</v>
      </c>
      <c r="E4" s="1">
        <v>20000.0</v>
      </c>
    </row>
    <row r="5" ht="15.75" customHeight="1">
      <c r="A5" s="2" t="s">
        <v>5</v>
      </c>
      <c r="B5" s="1">
        <v>10.0</v>
      </c>
      <c r="D5" s="1" t="s">
        <v>6</v>
      </c>
      <c r="E5" s="1">
        <v>0.0111382</v>
      </c>
    </row>
    <row r="6" ht="15.75" customHeight="1"/>
    <row r="7" ht="15.75" customHeight="1">
      <c r="D7" s="1" t="s">
        <v>7</v>
      </c>
      <c r="E7" s="1" t="s">
        <v>8</v>
      </c>
    </row>
    <row r="8" ht="15.75" customHeight="1">
      <c r="A8" s="1" t="s">
        <v>7</v>
      </c>
      <c r="B8" s="1" t="s">
        <v>8</v>
      </c>
      <c r="D8" s="3">
        <v>70.0</v>
      </c>
      <c r="E8" s="4">
        <f t="shared" ref="E8:E13" si="1">$E$4*(D8^-$E$5)</f>
        <v>19075.63152</v>
      </c>
    </row>
    <row r="9" ht="15.75" customHeight="1">
      <c r="A9" s="3">
        <v>80.0</v>
      </c>
      <c r="B9" s="5">
        <f t="shared" ref="B9:B13" si="2">$B$4-($B$5*A9)</f>
        <v>19200</v>
      </c>
      <c r="D9" s="3">
        <v>80.0</v>
      </c>
      <c r="E9" s="4">
        <f t="shared" si="1"/>
        <v>19047.28143</v>
      </c>
    </row>
    <row r="10" ht="15.75" customHeight="1">
      <c r="A10" s="3">
        <v>90.0</v>
      </c>
      <c r="B10" s="5">
        <f t="shared" si="2"/>
        <v>19100</v>
      </c>
      <c r="D10" s="3">
        <v>90.0</v>
      </c>
      <c r="E10" s="4">
        <f t="shared" si="1"/>
        <v>19022.30986</v>
      </c>
    </row>
    <row r="11" ht="15.75" customHeight="1">
      <c r="A11" s="3">
        <v>100.0</v>
      </c>
      <c r="B11" s="5">
        <f t="shared" si="2"/>
        <v>19000</v>
      </c>
      <c r="D11" s="3">
        <v>100.0</v>
      </c>
      <c r="E11" s="4">
        <f t="shared" si="1"/>
        <v>18999.99977</v>
      </c>
    </row>
    <row r="12" ht="15.75" customHeight="1">
      <c r="A12" s="3">
        <v>110.0</v>
      </c>
      <c r="B12" s="5">
        <f t="shared" si="2"/>
        <v>18900</v>
      </c>
      <c r="D12" s="3">
        <v>110.0</v>
      </c>
      <c r="E12" s="4">
        <f t="shared" si="1"/>
        <v>18979.84038</v>
      </c>
    </row>
    <row r="13" ht="15.75" customHeight="1">
      <c r="A13" s="3">
        <v>120.0</v>
      </c>
      <c r="B13" s="5">
        <f t="shared" si="2"/>
        <v>18800</v>
      </c>
      <c r="D13" s="3">
        <v>120.0</v>
      </c>
      <c r="E13" s="4">
        <f t="shared" si="1"/>
        <v>18961.45497</v>
      </c>
    </row>
    <row r="14" ht="15.75" customHeight="1"/>
    <row r="15" ht="15.75" customHeight="1"/>
    <row r="16" ht="15.75" customHeight="1"/>
    <row r="17" ht="15.75" customHeight="1">
      <c r="A17" s="1" t="s">
        <v>9</v>
      </c>
    </row>
    <row r="18" ht="15.75" customHeight="1">
      <c r="A18" s="6" t="s">
        <v>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21.89"/>
    <col customWidth="1" min="2" max="2" width="28.33"/>
    <col customWidth="1" min="3" max="3" width="13.89"/>
    <col customWidth="1" min="4" max="4" width="36.11"/>
    <col customWidth="1" min="5" max="6" width="8.56"/>
    <col customWidth="1" min="7" max="7" width="12.22"/>
    <col customWidth="1" min="8" max="26" width="8.56"/>
  </cols>
  <sheetData>
    <row r="1" ht="15.75" customHeight="1">
      <c r="A1" s="7" t="s">
        <v>11</v>
      </c>
    </row>
    <row r="2" ht="15.75" customHeight="1"/>
    <row r="3" ht="15.75" customHeight="1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</row>
    <row r="4" ht="15.75" customHeight="1">
      <c r="A4" s="9" t="s">
        <v>22</v>
      </c>
      <c r="B4" s="1" t="s">
        <v>23</v>
      </c>
      <c r="C4" s="10">
        <v>1122.0</v>
      </c>
      <c r="D4" s="9" t="s">
        <v>24</v>
      </c>
      <c r="E4" s="11">
        <v>4.25</v>
      </c>
      <c r="F4" s="12">
        <v>19500.0</v>
      </c>
      <c r="G4" s="11">
        <f t="shared" ref="G4:G97" si="1">E4*F4</f>
        <v>82875</v>
      </c>
      <c r="H4" s="10">
        <v>30.0</v>
      </c>
      <c r="I4" s="13">
        <v>40760.0</v>
      </c>
      <c r="J4" s="13">
        <v>40768.0</v>
      </c>
      <c r="K4" s="1" t="str">
        <f t="shared" ref="K4:K97" si="2">IF(F4&gt;10000,"Large","Small")</f>
        <v>Large</v>
      </c>
    </row>
    <row r="5" ht="15.75" customHeight="1">
      <c r="A5" s="1" t="s">
        <v>25</v>
      </c>
      <c r="B5" s="1" t="s">
        <v>26</v>
      </c>
      <c r="C5" s="10">
        <v>1243.0</v>
      </c>
      <c r="D5" s="9" t="s">
        <v>24</v>
      </c>
      <c r="E5" s="14">
        <v>4.25</v>
      </c>
      <c r="F5" s="15">
        <v>10000.0</v>
      </c>
      <c r="G5" s="11">
        <f t="shared" si="1"/>
        <v>42500</v>
      </c>
      <c r="H5" s="10">
        <v>30.0</v>
      </c>
      <c r="I5" s="16">
        <v>40763.0</v>
      </c>
      <c r="J5" s="16">
        <v>40769.0</v>
      </c>
      <c r="K5" s="1" t="str">
        <f t="shared" si="2"/>
        <v>Small</v>
      </c>
    </row>
    <row r="6" ht="15.75" customHeight="1">
      <c r="A6" s="1" t="s">
        <v>27</v>
      </c>
      <c r="B6" s="1" t="s">
        <v>28</v>
      </c>
      <c r="C6" s="2">
        <v>5462.0</v>
      </c>
      <c r="D6" s="1" t="s">
        <v>29</v>
      </c>
      <c r="E6" s="14">
        <v>1.05</v>
      </c>
      <c r="F6" s="15">
        <v>23000.0</v>
      </c>
      <c r="G6" s="14">
        <f t="shared" si="1"/>
        <v>24150</v>
      </c>
      <c r="H6" s="10">
        <v>30.0</v>
      </c>
      <c r="I6" s="16">
        <v>40765.0</v>
      </c>
      <c r="J6" s="16">
        <v>40770.0</v>
      </c>
      <c r="K6" s="1" t="str">
        <f t="shared" si="2"/>
        <v>Large</v>
      </c>
    </row>
    <row r="7" ht="15.75" customHeight="1">
      <c r="A7" s="1" t="s">
        <v>27</v>
      </c>
      <c r="B7" s="1" t="s">
        <v>30</v>
      </c>
      <c r="C7" s="2">
        <v>5462.0</v>
      </c>
      <c r="D7" s="1" t="s">
        <v>29</v>
      </c>
      <c r="E7" s="14">
        <v>1.05</v>
      </c>
      <c r="F7" s="15">
        <v>21500.0</v>
      </c>
      <c r="G7" s="14">
        <f t="shared" si="1"/>
        <v>22575</v>
      </c>
      <c r="H7" s="10">
        <v>30.0</v>
      </c>
      <c r="I7" s="16">
        <v>40770.0</v>
      </c>
      <c r="J7" s="16">
        <v>40777.0</v>
      </c>
      <c r="K7" s="1" t="str">
        <f t="shared" si="2"/>
        <v>Large</v>
      </c>
    </row>
    <row r="8" ht="15.75" customHeight="1">
      <c r="A8" s="1" t="s">
        <v>31</v>
      </c>
      <c r="B8" s="1" t="s">
        <v>32</v>
      </c>
      <c r="C8" s="2">
        <v>5319.0</v>
      </c>
      <c r="D8" s="1" t="s">
        <v>29</v>
      </c>
      <c r="E8" s="14">
        <v>1.1</v>
      </c>
      <c r="F8" s="15">
        <v>17500.0</v>
      </c>
      <c r="G8" s="14">
        <f t="shared" si="1"/>
        <v>19250</v>
      </c>
      <c r="H8" s="10">
        <v>30.0</v>
      </c>
      <c r="I8" s="16">
        <v>40775.0</v>
      </c>
      <c r="J8" s="16">
        <v>40786.0</v>
      </c>
      <c r="K8" s="1" t="str">
        <f t="shared" si="2"/>
        <v>Large</v>
      </c>
    </row>
    <row r="9" ht="15.75" customHeight="1">
      <c r="A9" s="1" t="s">
        <v>27</v>
      </c>
      <c r="B9" s="1" t="s">
        <v>33</v>
      </c>
      <c r="C9" s="2">
        <v>5462.0</v>
      </c>
      <c r="D9" s="1" t="s">
        <v>29</v>
      </c>
      <c r="E9" s="14">
        <v>1.05</v>
      </c>
      <c r="F9" s="15">
        <v>22500.0</v>
      </c>
      <c r="G9" s="14">
        <f t="shared" si="1"/>
        <v>23625</v>
      </c>
      <c r="H9" s="10">
        <v>30.0</v>
      </c>
      <c r="I9" s="16">
        <v>40775.0</v>
      </c>
      <c r="J9" s="16">
        <v>40781.0</v>
      </c>
      <c r="K9" s="1" t="str">
        <f t="shared" si="2"/>
        <v>Large</v>
      </c>
    </row>
    <row r="10" ht="15.75" customHeight="1">
      <c r="A10" s="1" t="s">
        <v>31</v>
      </c>
      <c r="B10" s="1" t="s">
        <v>34</v>
      </c>
      <c r="C10" s="10">
        <v>4312.0</v>
      </c>
      <c r="D10" s="9" t="s">
        <v>35</v>
      </c>
      <c r="E10" s="14">
        <v>3.75</v>
      </c>
      <c r="F10" s="15">
        <v>4250.0</v>
      </c>
      <c r="G10" s="14">
        <f t="shared" si="1"/>
        <v>15937.5</v>
      </c>
      <c r="H10" s="10">
        <v>30.0</v>
      </c>
      <c r="I10" s="16">
        <v>40780.0</v>
      </c>
      <c r="J10" s="16">
        <v>40787.0</v>
      </c>
      <c r="K10" s="1" t="str">
        <f t="shared" si="2"/>
        <v>Small</v>
      </c>
    </row>
    <row r="11" ht="15.75" customHeight="1">
      <c r="A11" s="17" t="s">
        <v>36</v>
      </c>
      <c r="B11" s="1" t="s">
        <v>37</v>
      </c>
      <c r="C11" s="2">
        <v>7258.0</v>
      </c>
      <c r="D11" s="1" t="s">
        <v>38</v>
      </c>
      <c r="E11" s="14">
        <v>90.0</v>
      </c>
      <c r="F11" s="15">
        <v>100.0</v>
      </c>
      <c r="G11" s="14">
        <f t="shared" si="1"/>
        <v>9000</v>
      </c>
      <c r="H11" s="2">
        <v>45.0</v>
      </c>
      <c r="I11" s="16">
        <v>40780.0</v>
      </c>
      <c r="J11" s="16">
        <v>40783.0</v>
      </c>
      <c r="K11" s="1" t="str">
        <f t="shared" si="2"/>
        <v>Small</v>
      </c>
    </row>
    <row r="12" ht="15.75" customHeight="1">
      <c r="A12" s="9" t="s">
        <v>27</v>
      </c>
      <c r="B12" s="1" t="s">
        <v>39</v>
      </c>
      <c r="C12" s="10">
        <v>6321.0</v>
      </c>
      <c r="D12" s="9" t="s">
        <v>40</v>
      </c>
      <c r="E12" s="11">
        <v>2.45</v>
      </c>
      <c r="F12" s="12">
        <v>1300.0</v>
      </c>
      <c r="G12" s="11">
        <f t="shared" si="1"/>
        <v>3185</v>
      </c>
      <c r="H12" s="10">
        <v>30.0</v>
      </c>
      <c r="I12" s="13">
        <v>40780.0</v>
      </c>
      <c r="J12" s="13">
        <v>40790.0</v>
      </c>
      <c r="K12" s="1" t="str">
        <f t="shared" si="2"/>
        <v>Small</v>
      </c>
    </row>
    <row r="13" ht="15.75" customHeight="1">
      <c r="A13" s="1" t="s">
        <v>27</v>
      </c>
      <c r="B13" s="1" t="s">
        <v>41</v>
      </c>
      <c r="C13" s="2">
        <v>5462.0</v>
      </c>
      <c r="D13" s="1" t="s">
        <v>29</v>
      </c>
      <c r="E13" s="14">
        <v>1.05</v>
      </c>
      <c r="F13" s="15">
        <v>22500.0</v>
      </c>
      <c r="G13" s="14">
        <f t="shared" si="1"/>
        <v>23625</v>
      </c>
      <c r="H13" s="10">
        <v>30.0</v>
      </c>
      <c r="I13" s="16">
        <v>40780.0</v>
      </c>
      <c r="J13" s="16">
        <v>40788.0</v>
      </c>
      <c r="K13" s="1" t="str">
        <f t="shared" si="2"/>
        <v>Large</v>
      </c>
    </row>
    <row r="14" ht="15.75" customHeight="1">
      <c r="A14" s="1" t="s">
        <v>31</v>
      </c>
      <c r="B14" s="1" t="s">
        <v>42</v>
      </c>
      <c r="C14" s="2">
        <v>5319.0</v>
      </c>
      <c r="D14" s="1" t="s">
        <v>29</v>
      </c>
      <c r="E14" s="14">
        <v>1.1</v>
      </c>
      <c r="F14" s="15">
        <v>18100.0</v>
      </c>
      <c r="G14" s="14">
        <f t="shared" si="1"/>
        <v>19910</v>
      </c>
      <c r="H14" s="10">
        <v>30.0</v>
      </c>
      <c r="I14" s="16">
        <v>40780.0</v>
      </c>
      <c r="J14" s="16">
        <v>40791.0</v>
      </c>
      <c r="K14" s="1" t="str">
        <f t="shared" si="2"/>
        <v>Large</v>
      </c>
    </row>
    <row r="15" ht="15.75" customHeight="1">
      <c r="A15" s="1" t="s">
        <v>22</v>
      </c>
      <c r="B15" s="1" t="s">
        <v>43</v>
      </c>
      <c r="C15" s="2">
        <v>3166.0</v>
      </c>
      <c r="D15" s="1" t="s">
        <v>44</v>
      </c>
      <c r="E15" s="14">
        <v>1.25</v>
      </c>
      <c r="F15" s="15">
        <v>5600.0</v>
      </c>
      <c r="G15" s="14">
        <f t="shared" si="1"/>
        <v>7000</v>
      </c>
      <c r="H15" s="10">
        <v>30.0</v>
      </c>
      <c r="I15" s="16">
        <v>40780.0</v>
      </c>
      <c r="J15" s="16">
        <v>40784.0</v>
      </c>
      <c r="K15" s="1" t="str">
        <f t="shared" si="2"/>
        <v>Small</v>
      </c>
    </row>
    <row r="16" ht="15.75" customHeight="1">
      <c r="A16" s="1" t="s">
        <v>22</v>
      </c>
      <c r="B16" s="1" t="s">
        <v>45</v>
      </c>
      <c r="C16" s="2">
        <v>9966.0</v>
      </c>
      <c r="D16" s="1" t="s">
        <v>46</v>
      </c>
      <c r="E16" s="14">
        <v>0.75</v>
      </c>
      <c r="F16" s="15">
        <v>500.0</v>
      </c>
      <c r="G16" s="14">
        <f t="shared" si="1"/>
        <v>375</v>
      </c>
      <c r="H16" s="10">
        <v>30.0</v>
      </c>
      <c r="I16" s="16">
        <v>40780.0</v>
      </c>
      <c r="J16" s="16">
        <v>40786.0</v>
      </c>
      <c r="K16" s="1" t="str">
        <f t="shared" si="2"/>
        <v>Small</v>
      </c>
    </row>
    <row r="17" ht="15.75" customHeight="1">
      <c r="A17" s="1" t="s">
        <v>31</v>
      </c>
      <c r="B17" s="1" t="s">
        <v>47</v>
      </c>
      <c r="C17" s="2">
        <v>5234.0</v>
      </c>
      <c r="D17" s="1" t="s">
        <v>44</v>
      </c>
      <c r="E17" s="14">
        <v>1.65</v>
      </c>
      <c r="F17" s="15">
        <v>4500.0</v>
      </c>
      <c r="G17" s="14">
        <f t="shared" si="1"/>
        <v>7425</v>
      </c>
      <c r="H17" s="10">
        <v>30.0</v>
      </c>
      <c r="I17" s="16">
        <v>40783.0</v>
      </c>
      <c r="J17" s="16">
        <v>40791.0</v>
      </c>
      <c r="K17" s="1" t="str">
        <f t="shared" si="2"/>
        <v>Small</v>
      </c>
    </row>
    <row r="18" ht="15.75" customHeight="1">
      <c r="A18" s="1" t="s">
        <v>31</v>
      </c>
      <c r="B18" s="1" t="s">
        <v>48</v>
      </c>
      <c r="C18" s="10">
        <v>4312.0</v>
      </c>
      <c r="D18" s="9" t="s">
        <v>35</v>
      </c>
      <c r="E18" s="14">
        <v>3.75</v>
      </c>
      <c r="F18" s="15">
        <v>4200.0</v>
      </c>
      <c r="G18" s="14">
        <f t="shared" si="1"/>
        <v>15750</v>
      </c>
      <c r="H18" s="10">
        <v>30.0</v>
      </c>
      <c r="I18" s="16">
        <v>40787.0</v>
      </c>
      <c r="J18" s="16">
        <v>40796.0</v>
      </c>
      <c r="K18" s="1" t="str">
        <f t="shared" si="2"/>
        <v>Small</v>
      </c>
    </row>
    <row r="19" ht="15.75" customHeight="1">
      <c r="A19" s="1" t="s">
        <v>25</v>
      </c>
      <c r="B19" s="1" t="s">
        <v>49</v>
      </c>
      <c r="C19" s="2">
        <v>5417.0</v>
      </c>
      <c r="D19" s="1" t="s">
        <v>50</v>
      </c>
      <c r="E19" s="14">
        <v>255.0</v>
      </c>
      <c r="F19" s="15">
        <v>406.0</v>
      </c>
      <c r="G19" s="14">
        <f t="shared" si="1"/>
        <v>103530</v>
      </c>
      <c r="H19" s="10">
        <v>30.0</v>
      </c>
      <c r="I19" s="16">
        <v>40787.0</v>
      </c>
      <c r="J19" s="16">
        <v>40796.0</v>
      </c>
      <c r="K19" s="1" t="str">
        <f t="shared" si="2"/>
        <v>Small</v>
      </c>
    </row>
    <row r="20" ht="15.75" customHeight="1">
      <c r="A20" s="18" t="s">
        <v>22</v>
      </c>
      <c r="B20" s="18" t="s">
        <v>51</v>
      </c>
      <c r="C20" s="19">
        <v>3166.0</v>
      </c>
      <c r="D20" s="18" t="s">
        <v>44</v>
      </c>
      <c r="E20" s="20">
        <v>1.25</v>
      </c>
      <c r="F20" s="21">
        <v>5500.0</v>
      </c>
      <c r="G20" s="20">
        <f t="shared" si="1"/>
        <v>6875</v>
      </c>
      <c r="H20" s="22">
        <v>30.0</v>
      </c>
      <c r="I20" s="23">
        <v>40787.0</v>
      </c>
      <c r="J20" s="23">
        <v>40792.0</v>
      </c>
      <c r="K20" s="1" t="str">
        <f t="shared" si="2"/>
        <v>Small</v>
      </c>
    </row>
    <row r="21" ht="15.75" customHeight="1">
      <c r="A21" s="1" t="s">
        <v>31</v>
      </c>
      <c r="B21" s="1" t="s">
        <v>52</v>
      </c>
      <c r="C21" s="2">
        <v>5234.0</v>
      </c>
      <c r="D21" s="1" t="s">
        <v>44</v>
      </c>
      <c r="E21" s="14">
        <v>1.65</v>
      </c>
      <c r="F21" s="15">
        <v>4850.0</v>
      </c>
      <c r="G21" s="14">
        <f t="shared" si="1"/>
        <v>8002.5</v>
      </c>
      <c r="H21" s="10">
        <v>30.0</v>
      </c>
      <c r="I21" s="16">
        <v>40788.0</v>
      </c>
      <c r="J21" s="16">
        <v>40797.0</v>
      </c>
      <c r="K21" s="1" t="str">
        <f t="shared" si="2"/>
        <v>Small</v>
      </c>
    </row>
    <row r="22" ht="15.75" customHeight="1">
      <c r="A22" s="1" t="s">
        <v>31</v>
      </c>
      <c r="B22" s="1" t="s">
        <v>53</v>
      </c>
      <c r="C22" s="10">
        <v>4312.0</v>
      </c>
      <c r="D22" s="9" t="s">
        <v>35</v>
      </c>
      <c r="E22" s="14">
        <v>3.75</v>
      </c>
      <c r="F22" s="15">
        <v>4150.0</v>
      </c>
      <c r="G22" s="14">
        <f t="shared" si="1"/>
        <v>15562.5</v>
      </c>
      <c r="H22" s="10">
        <v>30.0</v>
      </c>
      <c r="I22" s="16">
        <v>40789.0</v>
      </c>
      <c r="J22" s="16">
        <v>40797.0</v>
      </c>
      <c r="K22" s="1" t="str">
        <f t="shared" si="2"/>
        <v>Small</v>
      </c>
    </row>
    <row r="23" ht="15.75" customHeight="1">
      <c r="A23" s="9" t="s">
        <v>22</v>
      </c>
      <c r="B23" s="1" t="s">
        <v>54</v>
      </c>
      <c r="C23" s="10">
        <v>1122.0</v>
      </c>
      <c r="D23" s="9" t="s">
        <v>24</v>
      </c>
      <c r="E23" s="11">
        <v>4.25</v>
      </c>
      <c r="F23" s="12">
        <v>15500.0</v>
      </c>
      <c r="G23" s="11">
        <f t="shared" si="1"/>
        <v>65875</v>
      </c>
      <c r="H23" s="10">
        <v>30.0</v>
      </c>
      <c r="I23" s="13">
        <v>40790.0</v>
      </c>
      <c r="J23" s="13">
        <v>40798.0</v>
      </c>
      <c r="K23" s="1" t="str">
        <f t="shared" si="2"/>
        <v>Large</v>
      </c>
    </row>
    <row r="24" ht="15.75" customHeight="1">
      <c r="A24" s="9" t="s">
        <v>55</v>
      </c>
      <c r="B24" s="1" t="s">
        <v>56</v>
      </c>
      <c r="C24" s="10">
        <v>4111.0</v>
      </c>
      <c r="D24" s="9" t="s">
        <v>35</v>
      </c>
      <c r="E24" s="11">
        <v>3.55</v>
      </c>
      <c r="F24" s="12">
        <v>4800.0</v>
      </c>
      <c r="G24" s="11">
        <f t="shared" si="1"/>
        <v>17040</v>
      </c>
      <c r="H24" s="10">
        <v>25.0</v>
      </c>
      <c r="I24" s="13">
        <v>40791.0</v>
      </c>
      <c r="J24" s="13">
        <v>40806.0</v>
      </c>
      <c r="K24" s="1" t="str">
        <f t="shared" si="2"/>
        <v>Small</v>
      </c>
    </row>
    <row r="25" ht="15.75" customHeight="1">
      <c r="A25" s="1" t="s">
        <v>25</v>
      </c>
      <c r="B25" s="1" t="s">
        <v>57</v>
      </c>
      <c r="C25" s="10">
        <v>1243.0</v>
      </c>
      <c r="D25" s="9" t="s">
        <v>24</v>
      </c>
      <c r="E25" s="14">
        <v>4.25</v>
      </c>
      <c r="F25" s="15">
        <v>9000.0</v>
      </c>
      <c r="G25" s="11">
        <f t="shared" si="1"/>
        <v>38250</v>
      </c>
      <c r="H25" s="10">
        <v>30.0</v>
      </c>
      <c r="I25" s="16">
        <v>40791.0</v>
      </c>
      <c r="J25" s="16">
        <v>40798.0</v>
      </c>
      <c r="K25" s="1" t="str">
        <f t="shared" si="2"/>
        <v>Small</v>
      </c>
    </row>
    <row r="26" ht="15.75" customHeight="1">
      <c r="A26" s="17" t="s">
        <v>36</v>
      </c>
      <c r="B26" s="1" t="s">
        <v>58</v>
      </c>
      <c r="C26" s="2">
        <v>7258.0</v>
      </c>
      <c r="D26" s="1" t="s">
        <v>38</v>
      </c>
      <c r="E26" s="14">
        <v>90.0</v>
      </c>
      <c r="F26" s="15">
        <v>120.0</v>
      </c>
      <c r="G26" s="14">
        <f t="shared" si="1"/>
        <v>10800</v>
      </c>
      <c r="H26" s="2">
        <v>45.0</v>
      </c>
      <c r="I26" s="16">
        <v>40791.0</v>
      </c>
      <c r="J26" s="16">
        <v>40795.0</v>
      </c>
      <c r="K26" s="1" t="str">
        <f t="shared" si="2"/>
        <v>Small</v>
      </c>
    </row>
    <row r="27" ht="15.75" customHeight="1">
      <c r="A27" s="1" t="s">
        <v>31</v>
      </c>
      <c r="B27" s="1" t="s">
        <v>59</v>
      </c>
      <c r="C27" s="2">
        <v>5234.0</v>
      </c>
      <c r="D27" s="1" t="s">
        <v>44</v>
      </c>
      <c r="E27" s="14">
        <v>1.65</v>
      </c>
      <c r="F27" s="15">
        <v>4750.0</v>
      </c>
      <c r="G27" s="14">
        <f t="shared" si="1"/>
        <v>7837.5</v>
      </c>
      <c r="H27" s="10">
        <v>30.0</v>
      </c>
      <c r="I27" s="16">
        <v>40791.0</v>
      </c>
      <c r="J27" s="16">
        <v>40799.0</v>
      </c>
      <c r="K27" s="1" t="str">
        <f t="shared" si="2"/>
        <v>Small</v>
      </c>
    </row>
    <row r="28" ht="15.75" customHeight="1">
      <c r="A28" s="9" t="s">
        <v>22</v>
      </c>
      <c r="B28" s="1" t="s">
        <v>60</v>
      </c>
      <c r="C28" s="10">
        <v>1122.0</v>
      </c>
      <c r="D28" s="9" t="s">
        <v>24</v>
      </c>
      <c r="E28" s="11">
        <v>4.25</v>
      </c>
      <c r="F28" s="12">
        <v>12500.0</v>
      </c>
      <c r="G28" s="11">
        <f t="shared" si="1"/>
        <v>53125</v>
      </c>
      <c r="H28" s="10">
        <v>30.0</v>
      </c>
      <c r="I28" s="13">
        <v>40791.0</v>
      </c>
      <c r="J28" s="13">
        <v>40797.0</v>
      </c>
      <c r="K28" s="1" t="str">
        <f t="shared" si="2"/>
        <v>Large</v>
      </c>
    </row>
    <row r="29" ht="15.75" customHeight="1">
      <c r="A29" s="1" t="s">
        <v>22</v>
      </c>
      <c r="B29" s="1" t="s">
        <v>61</v>
      </c>
      <c r="C29" s="2">
        <v>5066.0</v>
      </c>
      <c r="D29" s="1" t="s">
        <v>29</v>
      </c>
      <c r="E29" s="14">
        <v>0.95</v>
      </c>
      <c r="F29" s="15">
        <v>25000.0</v>
      </c>
      <c r="G29" s="14">
        <f t="shared" si="1"/>
        <v>23750</v>
      </c>
      <c r="H29" s="10">
        <v>30.0</v>
      </c>
      <c r="I29" s="16">
        <v>40791.0</v>
      </c>
      <c r="J29" s="16">
        <v>40798.0</v>
      </c>
      <c r="K29" s="1" t="str">
        <f t="shared" si="2"/>
        <v>Large</v>
      </c>
    </row>
    <row r="30" ht="15.75" customHeight="1">
      <c r="A30" s="1" t="s">
        <v>22</v>
      </c>
      <c r="B30" s="1" t="s">
        <v>62</v>
      </c>
      <c r="C30" s="2">
        <v>3166.0</v>
      </c>
      <c r="D30" s="1" t="s">
        <v>44</v>
      </c>
      <c r="E30" s="14">
        <v>1.25</v>
      </c>
      <c r="F30" s="15">
        <v>5650.0</v>
      </c>
      <c r="G30" s="14">
        <f t="shared" si="1"/>
        <v>7062.5</v>
      </c>
      <c r="H30" s="10">
        <v>30.0</v>
      </c>
      <c r="I30" s="16">
        <v>40791.0</v>
      </c>
      <c r="J30" s="16">
        <v>40796.0</v>
      </c>
      <c r="K30" s="1" t="str">
        <f t="shared" si="2"/>
        <v>Small</v>
      </c>
    </row>
    <row r="31" ht="15.75" customHeight="1">
      <c r="A31" s="9" t="s">
        <v>22</v>
      </c>
      <c r="B31" s="1" t="s">
        <v>63</v>
      </c>
      <c r="C31" s="10">
        <v>1122.0</v>
      </c>
      <c r="D31" s="9" t="s">
        <v>24</v>
      </c>
      <c r="E31" s="11">
        <v>4.25</v>
      </c>
      <c r="F31" s="12">
        <v>15000.0</v>
      </c>
      <c r="G31" s="11">
        <f t="shared" si="1"/>
        <v>63750</v>
      </c>
      <c r="H31" s="10">
        <v>30.0</v>
      </c>
      <c r="I31" s="13">
        <v>40794.0</v>
      </c>
      <c r="J31" s="13">
        <v>40801.0</v>
      </c>
      <c r="K31" s="1" t="str">
        <f t="shared" si="2"/>
        <v>Large</v>
      </c>
    </row>
    <row r="32" ht="15.75" customHeight="1">
      <c r="A32" s="9" t="s">
        <v>55</v>
      </c>
      <c r="B32" s="1" t="s">
        <v>64</v>
      </c>
      <c r="C32" s="10">
        <v>4111.0</v>
      </c>
      <c r="D32" s="9" t="s">
        <v>35</v>
      </c>
      <c r="E32" s="11">
        <v>3.55</v>
      </c>
      <c r="F32" s="12">
        <v>4585.0</v>
      </c>
      <c r="G32" s="11">
        <f t="shared" si="1"/>
        <v>16276.75</v>
      </c>
      <c r="H32" s="10">
        <v>25.0</v>
      </c>
      <c r="I32" s="13">
        <v>40796.0</v>
      </c>
      <c r="J32" s="13">
        <v>40816.0</v>
      </c>
      <c r="K32" s="1" t="str">
        <f t="shared" si="2"/>
        <v>Small</v>
      </c>
    </row>
    <row r="33" ht="15.75" customHeight="1">
      <c r="A33" s="1" t="s">
        <v>22</v>
      </c>
      <c r="B33" s="1" t="s">
        <v>65</v>
      </c>
      <c r="C33" s="2">
        <v>3166.0</v>
      </c>
      <c r="D33" s="1" t="s">
        <v>44</v>
      </c>
      <c r="E33" s="14">
        <v>1.25</v>
      </c>
      <c r="F33" s="15">
        <v>5425.0</v>
      </c>
      <c r="G33" s="14">
        <f t="shared" si="1"/>
        <v>6781.25</v>
      </c>
      <c r="H33" s="10">
        <v>30.0</v>
      </c>
      <c r="I33" s="16">
        <v>40796.0</v>
      </c>
      <c r="J33" s="16">
        <v>40801.0</v>
      </c>
      <c r="K33" s="1" t="str">
        <f t="shared" si="2"/>
        <v>Small</v>
      </c>
    </row>
    <row r="34" ht="15.75" customHeight="1">
      <c r="A34" s="9" t="s">
        <v>27</v>
      </c>
      <c r="B34" s="1" t="s">
        <v>66</v>
      </c>
      <c r="C34" s="10">
        <v>6321.0</v>
      </c>
      <c r="D34" s="9" t="s">
        <v>40</v>
      </c>
      <c r="E34" s="11">
        <v>2.45</v>
      </c>
      <c r="F34" s="12">
        <v>1200.0</v>
      </c>
      <c r="G34" s="11">
        <f t="shared" si="1"/>
        <v>2940</v>
      </c>
      <c r="H34" s="10">
        <v>30.0</v>
      </c>
      <c r="I34" s="13">
        <v>40798.0</v>
      </c>
      <c r="J34" s="13">
        <v>40809.0</v>
      </c>
      <c r="K34" s="1" t="str">
        <f t="shared" si="2"/>
        <v>Small</v>
      </c>
    </row>
    <row r="35" ht="15.75" customHeight="1">
      <c r="A35" s="1" t="s">
        <v>31</v>
      </c>
      <c r="B35" s="1" t="s">
        <v>67</v>
      </c>
      <c r="C35" s="2">
        <v>5319.0</v>
      </c>
      <c r="D35" s="1" t="s">
        <v>29</v>
      </c>
      <c r="E35" s="14">
        <v>1.1</v>
      </c>
      <c r="F35" s="15">
        <v>16500.0</v>
      </c>
      <c r="G35" s="14">
        <f t="shared" si="1"/>
        <v>18150</v>
      </c>
      <c r="H35" s="10">
        <v>30.0</v>
      </c>
      <c r="I35" s="16">
        <v>40801.0</v>
      </c>
      <c r="J35" s="16">
        <v>40821.0</v>
      </c>
      <c r="K35" s="1" t="str">
        <f t="shared" si="2"/>
        <v>Large</v>
      </c>
    </row>
    <row r="36" ht="15.75" customHeight="1">
      <c r="A36" s="9" t="s">
        <v>55</v>
      </c>
      <c r="B36" s="1" t="s">
        <v>68</v>
      </c>
      <c r="C36" s="10">
        <v>4111.0</v>
      </c>
      <c r="D36" s="9" t="s">
        <v>35</v>
      </c>
      <c r="E36" s="11">
        <v>3.55</v>
      </c>
      <c r="F36" s="12">
        <v>4200.0</v>
      </c>
      <c r="G36" s="11">
        <f t="shared" si="1"/>
        <v>14910</v>
      </c>
      <c r="H36" s="10">
        <v>25.0</v>
      </c>
      <c r="I36" s="13">
        <v>40801.0</v>
      </c>
      <c r="J36" s="13">
        <v>40831.0</v>
      </c>
      <c r="K36" s="1" t="str">
        <f t="shared" si="2"/>
        <v>Small</v>
      </c>
    </row>
    <row r="37" ht="15.75" customHeight="1">
      <c r="A37" s="1" t="s">
        <v>22</v>
      </c>
      <c r="B37" s="1" t="s">
        <v>69</v>
      </c>
      <c r="C37" s="2">
        <v>5066.0</v>
      </c>
      <c r="D37" s="1" t="s">
        <v>29</v>
      </c>
      <c r="E37" s="14">
        <v>0.95</v>
      </c>
      <c r="F37" s="15">
        <v>17500.0</v>
      </c>
      <c r="G37" s="14">
        <f t="shared" si="1"/>
        <v>16625</v>
      </c>
      <c r="H37" s="10">
        <v>30.0</v>
      </c>
      <c r="I37" s="16">
        <v>40801.0</v>
      </c>
      <c r="J37" s="16">
        <v>40808.0</v>
      </c>
      <c r="K37" s="1" t="str">
        <f t="shared" si="2"/>
        <v>Large</v>
      </c>
    </row>
    <row r="38" ht="15.75" customHeight="1">
      <c r="A38" s="1" t="s">
        <v>55</v>
      </c>
      <c r="B38" s="1" t="s">
        <v>70</v>
      </c>
      <c r="C38" s="10">
        <v>9752.0</v>
      </c>
      <c r="D38" s="9" t="s">
        <v>71</v>
      </c>
      <c r="E38" s="14">
        <v>4.05</v>
      </c>
      <c r="F38" s="15">
        <v>1500.0</v>
      </c>
      <c r="G38" s="14">
        <f t="shared" si="1"/>
        <v>6075</v>
      </c>
      <c r="H38" s="10">
        <v>25.0</v>
      </c>
      <c r="I38" s="16">
        <v>40806.0</v>
      </c>
      <c r="J38" s="16">
        <v>40811.0</v>
      </c>
      <c r="K38" s="1" t="str">
        <f t="shared" si="2"/>
        <v>Small</v>
      </c>
    </row>
    <row r="39" ht="15.75" customHeight="1">
      <c r="A39" s="9" t="s">
        <v>55</v>
      </c>
      <c r="B39" s="1" t="s">
        <v>72</v>
      </c>
      <c r="C39" s="10">
        <v>4111.0</v>
      </c>
      <c r="D39" s="9" t="s">
        <v>35</v>
      </c>
      <c r="E39" s="11">
        <v>3.55</v>
      </c>
      <c r="F39" s="12">
        <v>4250.0</v>
      </c>
      <c r="G39" s="11">
        <f t="shared" si="1"/>
        <v>15087.5</v>
      </c>
      <c r="H39" s="10">
        <v>25.0</v>
      </c>
      <c r="I39" s="13">
        <v>40806.0</v>
      </c>
      <c r="J39" s="13">
        <v>40826.0</v>
      </c>
      <c r="K39" s="1" t="str">
        <f t="shared" si="2"/>
        <v>Small</v>
      </c>
    </row>
    <row r="40" ht="15.75" customHeight="1">
      <c r="A40" s="1" t="s">
        <v>73</v>
      </c>
      <c r="B40" s="1" t="s">
        <v>74</v>
      </c>
      <c r="C40" s="10">
        <v>9764.0</v>
      </c>
      <c r="D40" s="9" t="s">
        <v>71</v>
      </c>
      <c r="E40" s="14">
        <v>3.75</v>
      </c>
      <c r="F40" s="15">
        <v>1980.0</v>
      </c>
      <c r="G40" s="14">
        <f t="shared" si="1"/>
        <v>7425</v>
      </c>
      <c r="H40" s="2">
        <v>15.0</v>
      </c>
      <c r="I40" s="16">
        <v>40806.0</v>
      </c>
      <c r="J40" s="16">
        <v>40815.0</v>
      </c>
      <c r="K40" s="1" t="str">
        <f t="shared" si="2"/>
        <v>Small</v>
      </c>
    </row>
    <row r="41" ht="15.75" customHeight="1">
      <c r="A41" s="1" t="s">
        <v>73</v>
      </c>
      <c r="B41" s="1" t="s">
        <v>75</v>
      </c>
      <c r="C41" s="10">
        <v>9764.0</v>
      </c>
      <c r="D41" s="9" t="s">
        <v>71</v>
      </c>
      <c r="E41" s="14">
        <v>3.75</v>
      </c>
      <c r="F41" s="15">
        <v>1750.0</v>
      </c>
      <c r="G41" s="14">
        <f t="shared" si="1"/>
        <v>6562.5</v>
      </c>
      <c r="H41" s="2">
        <v>15.0</v>
      </c>
      <c r="I41" s="16">
        <v>40806.0</v>
      </c>
      <c r="J41" s="16">
        <v>40811.0</v>
      </c>
      <c r="K41" s="1" t="str">
        <f t="shared" si="2"/>
        <v>Small</v>
      </c>
    </row>
    <row r="42" ht="15.75" customHeight="1">
      <c r="A42" s="1" t="s">
        <v>55</v>
      </c>
      <c r="B42" s="1" t="s">
        <v>76</v>
      </c>
      <c r="C42" s="10">
        <v>9752.0</v>
      </c>
      <c r="D42" s="9" t="s">
        <v>71</v>
      </c>
      <c r="E42" s="14">
        <v>4.05</v>
      </c>
      <c r="F42" s="15">
        <v>1550.0</v>
      </c>
      <c r="G42" s="14">
        <f t="shared" si="1"/>
        <v>6277.5</v>
      </c>
      <c r="H42" s="10">
        <v>25.0</v>
      </c>
      <c r="I42" s="16">
        <v>40811.0</v>
      </c>
      <c r="J42" s="16">
        <v>40821.0</v>
      </c>
      <c r="K42" s="1" t="str">
        <f t="shared" si="2"/>
        <v>Small</v>
      </c>
    </row>
    <row r="43" ht="15.75" customHeight="1">
      <c r="A43" s="9" t="s">
        <v>55</v>
      </c>
      <c r="B43" s="1" t="s">
        <v>77</v>
      </c>
      <c r="C43" s="10">
        <v>4111.0</v>
      </c>
      <c r="D43" s="9" t="s">
        <v>35</v>
      </c>
      <c r="E43" s="11">
        <v>3.55</v>
      </c>
      <c r="F43" s="12">
        <v>4200.0</v>
      </c>
      <c r="G43" s="11">
        <f t="shared" si="1"/>
        <v>14910</v>
      </c>
      <c r="H43" s="10">
        <v>25.0</v>
      </c>
      <c r="I43" s="13">
        <v>40811.0</v>
      </c>
      <c r="J43" s="13">
        <v>40841.0</v>
      </c>
      <c r="K43" s="1" t="str">
        <f t="shared" si="2"/>
        <v>Small</v>
      </c>
    </row>
    <row r="44" ht="15.75" customHeight="1">
      <c r="A44" s="17" t="s">
        <v>36</v>
      </c>
      <c r="B44" s="1" t="s">
        <v>78</v>
      </c>
      <c r="C44" s="10">
        <v>1369.0</v>
      </c>
      <c r="D44" s="9" t="s">
        <v>24</v>
      </c>
      <c r="E44" s="14">
        <v>4.2</v>
      </c>
      <c r="F44" s="15">
        <v>15000.0</v>
      </c>
      <c r="G44" s="11">
        <f t="shared" si="1"/>
        <v>63000</v>
      </c>
      <c r="H44" s="2">
        <v>45.0</v>
      </c>
      <c r="I44" s="16">
        <v>40811.0</v>
      </c>
      <c r="J44" s="16">
        <v>40816.0</v>
      </c>
      <c r="K44" s="1" t="str">
        <f t="shared" si="2"/>
        <v>Large</v>
      </c>
    </row>
    <row r="45" ht="15.75" customHeight="1">
      <c r="A45" s="1" t="s">
        <v>79</v>
      </c>
      <c r="B45" s="1" t="s">
        <v>80</v>
      </c>
      <c r="C45" s="10">
        <v>6431.0</v>
      </c>
      <c r="D45" s="9" t="s">
        <v>40</v>
      </c>
      <c r="E45" s="14">
        <v>2.85</v>
      </c>
      <c r="F45" s="15">
        <v>1300.0</v>
      </c>
      <c r="G45" s="14">
        <f t="shared" si="1"/>
        <v>3705</v>
      </c>
      <c r="H45" s="10">
        <v>30.0</v>
      </c>
      <c r="I45" s="16">
        <v>40811.0</v>
      </c>
      <c r="J45" s="16">
        <v>40817.0</v>
      </c>
      <c r="K45" s="1" t="str">
        <f t="shared" si="2"/>
        <v>Small</v>
      </c>
    </row>
    <row r="46" ht="15.75" customHeight="1">
      <c r="A46" s="9" t="s">
        <v>27</v>
      </c>
      <c r="B46" s="1" t="s">
        <v>81</v>
      </c>
      <c r="C46" s="10">
        <v>6321.0</v>
      </c>
      <c r="D46" s="9" t="s">
        <v>40</v>
      </c>
      <c r="E46" s="11">
        <v>2.45</v>
      </c>
      <c r="F46" s="12">
        <v>2500.0</v>
      </c>
      <c r="G46" s="11">
        <f t="shared" si="1"/>
        <v>6125</v>
      </c>
      <c r="H46" s="10">
        <v>30.0</v>
      </c>
      <c r="I46" s="13">
        <v>40811.0</v>
      </c>
      <c r="J46" s="13">
        <v>40820.0</v>
      </c>
      <c r="K46" s="1" t="str">
        <f t="shared" si="2"/>
        <v>Small</v>
      </c>
    </row>
    <row r="47" ht="15.75" customHeight="1">
      <c r="A47" s="1" t="s">
        <v>73</v>
      </c>
      <c r="B47" s="1" t="s">
        <v>82</v>
      </c>
      <c r="C47" s="10">
        <v>9764.0</v>
      </c>
      <c r="D47" s="9" t="s">
        <v>71</v>
      </c>
      <c r="E47" s="14">
        <v>3.75</v>
      </c>
      <c r="F47" s="15">
        <v>1850.0</v>
      </c>
      <c r="G47" s="14">
        <f t="shared" si="1"/>
        <v>6937.5</v>
      </c>
      <c r="H47" s="2">
        <v>15.0</v>
      </c>
      <c r="I47" s="16">
        <v>40811.0</v>
      </c>
      <c r="J47" s="16">
        <v>40821.0</v>
      </c>
      <c r="K47" s="1" t="str">
        <f t="shared" si="2"/>
        <v>Small</v>
      </c>
    </row>
    <row r="48" ht="15.75" customHeight="1">
      <c r="A48" s="17" t="s">
        <v>36</v>
      </c>
      <c r="B48" s="1" t="s">
        <v>83</v>
      </c>
      <c r="C48" s="10">
        <v>1369.0</v>
      </c>
      <c r="D48" s="9" t="s">
        <v>24</v>
      </c>
      <c r="E48" s="14">
        <v>4.2</v>
      </c>
      <c r="F48" s="15">
        <v>14000.0</v>
      </c>
      <c r="G48" s="11">
        <f t="shared" si="1"/>
        <v>58800</v>
      </c>
      <c r="H48" s="2">
        <v>45.0</v>
      </c>
      <c r="I48" s="16">
        <v>40813.0</v>
      </c>
      <c r="J48" s="16">
        <v>40819.0</v>
      </c>
      <c r="K48" s="1" t="str">
        <f t="shared" si="2"/>
        <v>Large</v>
      </c>
    </row>
    <row r="49" ht="15.75" customHeight="1">
      <c r="A49" s="9" t="s">
        <v>22</v>
      </c>
      <c r="B49" s="1" t="s">
        <v>84</v>
      </c>
      <c r="C49" s="10">
        <v>1122.0</v>
      </c>
      <c r="D49" s="9" t="s">
        <v>24</v>
      </c>
      <c r="E49" s="11">
        <v>4.25</v>
      </c>
      <c r="F49" s="12">
        <v>14500.0</v>
      </c>
      <c r="G49" s="11">
        <f t="shared" si="1"/>
        <v>61625</v>
      </c>
      <c r="H49" s="10">
        <v>30.0</v>
      </c>
      <c r="I49" s="13">
        <v>40814.0</v>
      </c>
      <c r="J49" s="13">
        <v>40819.0</v>
      </c>
      <c r="K49" s="1" t="str">
        <f t="shared" si="2"/>
        <v>Large</v>
      </c>
    </row>
    <row r="50" ht="15.75" customHeight="1">
      <c r="A50" s="1" t="s">
        <v>73</v>
      </c>
      <c r="B50" s="1" t="s">
        <v>85</v>
      </c>
      <c r="C50" s="10">
        <v>9764.0</v>
      </c>
      <c r="D50" s="9" t="s">
        <v>71</v>
      </c>
      <c r="E50" s="14">
        <v>3.75</v>
      </c>
      <c r="F50" s="15">
        <v>1800.0</v>
      </c>
      <c r="G50" s="14">
        <f t="shared" si="1"/>
        <v>6750</v>
      </c>
      <c r="H50" s="2">
        <v>15.0</v>
      </c>
      <c r="I50" s="16">
        <v>40814.0</v>
      </c>
      <c r="J50" s="16">
        <v>40821.0</v>
      </c>
      <c r="K50" s="1" t="str">
        <f t="shared" si="2"/>
        <v>Small</v>
      </c>
    </row>
    <row r="51" ht="15.75" customHeight="1">
      <c r="A51" s="17" t="s">
        <v>36</v>
      </c>
      <c r="B51" s="1" t="s">
        <v>86</v>
      </c>
      <c r="C51" s="10">
        <v>1369.0</v>
      </c>
      <c r="D51" s="9" t="s">
        <v>24</v>
      </c>
      <c r="E51" s="14">
        <v>4.2</v>
      </c>
      <c r="F51" s="15">
        <v>10000.0</v>
      </c>
      <c r="G51" s="11">
        <f t="shared" si="1"/>
        <v>42000</v>
      </c>
      <c r="H51" s="2">
        <v>45.0</v>
      </c>
      <c r="I51" s="16">
        <v>40815.0</v>
      </c>
      <c r="J51" s="16">
        <v>40820.0</v>
      </c>
      <c r="K51" s="1" t="str">
        <f t="shared" si="2"/>
        <v>Small</v>
      </c>
    </row>
    <row r="52" ht="15.75" customHeight="1">
      <c r="A52" s="1" t="s">
        <v>55</v>
      </c>
      <c r="B52" s="1" t="s">
        <v>87</v>
      </c>
      <c r="C52" s="2">
        <v>5125.0</v>
      </c>
      <c r="D52" s="1" t="s">
        <v>29</v>
      </c>
      <c r="E52" s="14">
        <v>1.15</v>
      </c>
      <c r="F52" s="15">
        <v>15000.0</v>
      </c>
      <c r="G52" s="14">
        <f t="shared" si="1"/>
        <v>17250</v>
      </c>
      <c r="H52" s="10">
        <v>25.0</v>
      </c>
      <c r="I52" s="16">
        <v>40817.0</v>
      </c>
      <c r="J52" s="16">
        <v>40831.0</v>
      </c>
      <c r="K52" s="1" t="str">
        <f t="shared" si="2"/>
        <v>Large</v>
      </c>
    </row>
    <row r="53" ht="15.75" customHeight="1">
      <c r="A53" s="9" t="s">
        <v>36</v>
      </c>
      <c r="B53" s="1" t="s">
        <v>88</v>
      </c>
      <c r="C53" s="10">
        <v>9399.0</v>
      </c>
      <c r="D53" s="9" t="s">
        <v>71</v>
      </c>
      <c r="E53" s="11">
        <v>3.65</v>
      </c>
      <c r="F53" s="12">
        <v>1250.0</v>
      </c>
      <c r="G53" s="11">
        <f t="shared" si="1"/>
        <v>4562.5</v>
      </c>
      <c r="H53" s="2">
        <v>45.0</v>
      </c>
      <c r="I53" s="13">
        <v>40817.0</v>
      </c>
      <c r="J53" s="13">
        <v>40822.0</v>
      </c>
      <c r="K53" s="1" t="str">
        <f t="shared" si="2"/>
        <v>Small</v>
      </c>
    </row>
    <row r="54" ht="15.75" customHeight="1">
      <c r="A54" s="1" t="s">
        <v>79</v>
      </c>
      <c r="B54" s="1" t="s">
        <v>89</v>
      </c>
      <c r="C54" s="10">
        <v>6431.0</v>
      </c>
      <c r="D54" s="9" t="s">
        <v>40</v>
      </c>
      <c r="E54" s="14">
        <v>2.85</v>
      </c>
      <c r="F54" s="15">
        <v>1350.0</v>
      </c>
      <c r="G54" s="14">
        <f t="shared" si="1"/>
        <v>3847.5</v>
      </c>
      <c r="H54" s="10">
        <v>30.0</v>
      </c>
      <c r="I54" s="16">
        <v>40817.0</v>
      </c>
      <c r="J54" s="16">
        <v>40823.0</v>
      </c>
      <c r="K54" s="1" t="str">
        <f t="shared" si="2"/>
        <v>Small</v>
      </c>
    </row>
    <row r="55" ht="15.75" customHeight="1">
      <c r="A55" s="1" t="s">
        <v>73</v>
      </c>
      <c r="B55" s="1" t="s">
        <v>90</v>
      </c>
      <c r="C55" s="10">
        <v>6433.0</v>
      </c>
      <c r="D55" s="9" t="s">
        <v>40</v>
      </c>
      <c r="E55" s="14">
        <v>2.95</v>
      </c>
      <c r="F55" s="15">
        <v>1500.0</v>
      </c>
      <c r="G55" s="14">
        <f t="shared" si="1"/>
        <v>4425</v>
      </c>
      <c r="H55" s="2">
        <v>15.0</v>
      </c>
      <c r="I55" s="16">
        <v>40817.0</v>
      </c>
      <c r="J55" s="16">
        <v>40826.0</v>
      </c>
      <c r="K55" s="1" t="str">
        <f t="shared" si="2"/>
        <v>Small</v>
      </c>
    </row>
    <row r="56" ht="15.75" customHeight="1">
      <c r="A56" s="1" t="s">
        <v>27</v>
      </c>
      <c r="B56" s="1" t="s">
        <v>91</v>
      </c>
      <c r="C56" s="2">
        <v>5166.0</v>
      </c>
      <c r="D56" s="1" t="s">
        <v>44</v>
      </c>
      <c r="E56" s="14">
        <v>1.25</v>
      </c>
      <c r="F56" s="15">
        <v>5650.0</v>
      </c>
      <c r="G56" s="14">
        <f t="shared" si="1"/>
        <v>7062.5</v>
      </c>
      <c r="H56" s="10">
        <v>30.0</v>
      </c>
      <c r="I56" s="16">
        <v>40817.0</v>
      </c>
      <c r="J56" s="16">
        <v>40822.0</v>
      </c>
      <c r="K56" s="1" t="str">
        <f t="shared" si="2"/>
        <v>Small</v>
      </c>
    </row>
    <row r="57" ht="15.75" customHeight="1">
      <c r="A57" s="9" t="s">
        <v>22</v>
      </c>
      <c r="B57" s="1" t="s">
        <v>92</v>
      </c>
      <c r="C57" s="10">
        <v>1122.0</v>
      </c>
      <c r="D57" s="9" t="s">
        <v>24</v>
      </c>
      <c r="E57" s="11">
        <v>4.25</v>
      </c>
      <c r="F57" s="12">
        <v>18000.0</v>
      </c>
      <c r="G57" s="11">
        <f t="shared" si="1"/>
        <v>76500</v>
      </c>
      <c r="H57" s="10">
        <v>30.0</v>
      </c>
      <c r="I57" s="13">
        <v>40817.0</v>
      </c>
      <c r="J57" s="13">
        <v>40824.0</v>
      </c>
      <c r="K57" s="1" t="str">
        <f t="shared" si="2"/>
        <v>Large</v>
      </c>
    </row>
    <row r="58" ht="15.75" customHeight="1">
      <c r="A58" s="9" t="s">
        <v>36</v>
      </c>
      <c r="B58" s="1" t="s">
        <v>93</v>
      </c>
      <c r="C58" s="10">
        <v>9399.0</v>
      </c>
      <c r="D58" s="9" t="s">
        <v>71</v>
      </c>
      <c r="E58" s="11">
        <v>3.65</v>
      </c>
      <c r="F58" s="12">
        <v>1450.0</v>
      </c>
      <c r="G58" s="11">
        <f t="shared" si="1"/>
        <v>5292.5</v>
      </c>
      <c r="H58" s="2">
        <v>45.0</v>
      </c>
      <c r="I58" s="13">
        <v>40819.0</v>
      </c>
      <c r="J58" s="13">
        <v>40824.0</v>
      </c>
      <c r="K58" s="1" t="str">
        <f t="shared" si="2"/>
        <v>Small</v>
      </c>
    </row>
    <row r="59" ht="15.75" customHeight="1">
      <c r="A59" s="1" t="s">
        <v>55</v>
      </c>
      <c r="B59" s="1" t="s">
        <v>94</v>
      </c>
      <c r="C59" s="10">
        <v>6489.0</v>
      </c>
      <c r="D59" s="9" t="s">
        <v>40</v>
      </c>
      <c r="E59" s="14">
        <v>3.0</v>
      </c>
      <c r="F59" s="15">
        <v>1100.0</v>
      </c>
      <c r="G59" s="14">
        <f t="shared" si="1"/>
        <v>3300</v>
      </c>
      <c r="H59" s="10">
        <v>25.0</v>
      </c>
      <c r="I59" s="16">
        <v>40821.0</v>
      </c>
      <c r="J59" s="16">
        <v>40826.0</v>
      </c>
      <c r="K59" s="1" t="str">
        <f t="shared" si="2"/>
        <v>Small</v>
      </c>
    </row>
    <row r="60" ht="15.75" customHeight="1">
      <c r="A60" s="9" t="s">
        <v>36</v>
      </c>
      <c r="B60" s="1" t="s">
        <v>95</v>
      </c>
      <c r="C60" s="10">
        <v>9399.0</v>
      </c>
      <c r="D60" s="9" t="s">
        <v>71</v>
      </c>
      <c r="E60" s="11">
        <v>3.65</v>
      </c>
      <c r="F60" s="12">
        <v>1985.0</v>
      </c>
      <c r="G60" s="11">
        <f t="shared" si="1"/>
        <v>7245.25</v>
      </c>
      <c r="H60" s="2">
        <v>45.0</v>
      </c>
      <c r="I60" s="13">
        <v>40821.0</v>
      </c>
      <c r="J60" s="13">
        <v>40827.0</v>
      </c>
      <c r="K60" s="1" t="str">
        <f t="shared" si="2"/>
        <v>Small</v>
      </c>
    </row>
    <row r="61" ht="15.75" customHeight="1">
      <c r="A61" s="9" t="s">
        <v>55</v>
      </c>
      <c r="B61" s="1" t="s">
        <v>96</v>
      </c>
      <c r="C61" s="10">
        <v>4111.0</v>
      </c>
      <c r="D61" s="9" t="s">
        <v>35</v>
      </c>
      <c r="E61" s="11">
        <v>3.55</v>
      </c>
      <c r="F61" s="12">
        <v>4600.0</v>
      </c>
      <c r="G61" s="11">
        <f t="shared" si="1"/>
        <v>16330</v>
      </c>
      <c r="H61" s="10">
        <v>25.0</v>
      </c>
      <c r="I61" s="13">
        <v>40821.0</v>
      </c>
      <c r="J61" s="13">
        <v>40835.0</v>
      </c>
      <c r="K61" s="1" t="str">
        <f t="shared" si="2"/>
        <v>Small</v>
      </c>
    </row>
    <row r="62" ht="15.75" customHeight="1">
      <c r="A62" s="17" t="s">
        <v>36</v>
      </c>
      <c r="B62" s="1" t="s">
        <v>97</v>
      </c>
      <c r="C62" s="10">
        <v>4569.0</v>
      </c>
      <c r="D62" s="9" t="s">
        <v>35</v>
      </c>
      <c r="E62" s="14">
        <v>3.5</v>
      </c>
      <c r="F62" s="15">
        <v>3900.0</v>
      </c>
      <c r="G62" s="14">
        <f t="shared" si="1"/>
        <v>13650</v>
      </c>
      <c r="H62" s="2">
        <v>45.0</v>
      </c>
      <c r="I62" s="16">
        <v>40821.0</v>
      </c>
      <c r="J62" s="16">
        <v>40826.0</v>
      </c>
      <c r="K62" s="1" t="str">
        <f t="shared" si="2"/>
        <v>Small</v>
      </c>
    </row>
    <row r="63" ht="15.75" customHeight="1">
      <c r="A63" s="1" t="s">
        <v>79</v>
      </c>
      <c r="B63" s="1" t="s">
        <v>98</v>
      </c>
      <c r="C63" s="10">
        <v>6431.0</v>
      </c>
      <c r="D63" s="9" t="s">
        <v>40</v>
      </c>
      <c r="E63" s="14">
        <v>2.85</v>
      </c>
      <c r="F63" s="15">
        <v>1250.0</v>
      </c>
      <c r="G63" s="14">
        <f t="shared" si="1"/>
        <v>3562.5</v>
      </c>
      <c r="H63" s="10">
        <v>30.0</v>
      </c>
      <c r="I63" s="16">
        <v>40821.0</v>
      </c>
      <c r="J63" s="16">
        <v>40826.0</v>
      </c>
      <c r="K63" s="1" t="str">
        <f t="shared" si="2"/>
        <v>Small</v>
      </c>
    </row>
    <row r="64" ht="15.75" customHeight="1">
      <c r="A64" s="9" t="s">
        <v>36</v>
      </c>
      <c r="B64" s="1" t="s">
        <v>99</v>
      </c>
      <c r="C64" s="10">
        <v>9399.0</v>
      </c>
      <c r="D64" s="9" t="s">
        <v>71</v>
      </c>
      <c r="E64" s="11">
        <v>3.65</v>
      </c>
      <c r="F64" s="12">
        <v>1470.0</v>
      </c>
      <c r="G64" s="11">
        <f t="shared" si="1"/>
        <v>5365.5</v>
      </c>
      <c r="H64" s="2">
        <v>45.0</v>
      </c>
      <c r="I64" s="13">
        <v>40823.0</v>
      </c>
      <c r="J64" s="13">
        <v>40828.0</v>
      </c>
      <c r="K64" s="1" t="str">
        <f t="shared" si="2"/>
        <v>Small</v>
      </c>
    </row>
    <row r="65" ht="15.75" customHeight="1">
      <c r="A65" s="17" t="s">
        <v>36</v>
      </c>
      <c r="B65" s="1" t="s">
        <v>100</v>
      </c>
      <c r="C65" s="2">
        <v>5454.0</v>
      </c>
      <c r="D65" s="1" t="s">
        <v>50</v>
      </c>
      <c r="E65" s="14">
        <v>220.0</v>
      </c>
      <c r="F65" s="15">
        <v>550.0</v>
      </c>
      <c r="G65" s="14">
        <f t="shared" si="1"/>
        <v>121000</v>
      </c>
      <c r="H65" s="2">
        <v>45.0</v>
      </c>
      <c r="I65" s="16">
        <v>40825.0</v>
      </c>
      <c r="J65" s="16">
        <v>40830.0</v>
      </c>
      <c r="K65" s="1" t="str">
        <f t="shared" si="2"/>
        <v>Small</v>
      </c>
    </row>
    <row r="66" ht="15.75" customHeight="1">
      <c r="A66" s="1" t="s">
        <v>55</v>
      </c>
      <c r="B66" s="1" t="s">
        <v>101</v>
      </c>
      <c r="C66" s="10">
        <v>6489.0</v>
      </c>
      <c r="D66" s="9" t="s">
        <v>40</v>
      </c>
      <c r="E66" s="14">
        <v>3.0</v>
      </c>
      <c r="F66" s="15">
        <v>900.0</v>
      </c>
      <c r="G66" s="14">
        <f t="shared" si="1"/>
        <v>2700</v>
      </c>
      <c r="H66" s="10">
        <v>25.0</v>
      </c>
      <c r="I66" s="16">
        <v>40826.0</v>
      </c>
      <c r="J66" s="16">
        <v>40834.0</v>
      </c>
      <c r="K66" s="1" t="str">
        <f t="shared" si="2"/>
        <v>Small</v>
      </c>
    </row>
    <row r="67" ht="15.75" customHeight="1">
      <c r="A67" s="1" t="s">
        <v>25</v>
      </c>
      <c r="B67" s="1" t="s">
        <v>102</v>
      </c>
      <c r="C67" s="10">
        <v>1243.0</v>
      </c>
      <c r="D67" s="9" t="s">
        <v>24</v>
      </c>
      <c r="E67" s="14">
        <v>4.25</v>
      </c>
      <c r="F67" s="15">
        <v>10500.0</v>
      </c>
      <c r="G67" s="11">
        <f t="shared" si="1"/>
        <v>44625</v>
      </c>
      <c r="H67" s="10">
        <v>30.0</v>
      </c>
      <c r="I67" s="16">
        <v>40826.0</v>
      </c>
      <c r="J67" s="16">
        <v>40833.0</v>
      </c>
      <c r="K67" s="1" t="str">
        <f t="shared" si="2"/>
        <v>Large</v>
      </c>
    </row>
    <row r="68" ht="15.75" customHeight="1">
      <c r="A68" s="1" t="s">
        <v>31</v>
      </c>
      <c r="B68" s="1" t="s">
        <v>103</v>
      </c>
      <c r="C68" s="2">
        <v>8008.0</v>
      </c>
      <c r="D68" s="1" t="s">
        <v>104</v>
      </c>
      <c r="E68" s="14">
        <v>645.0</v>
      </c>
      <c r="F68" s="15">
        <v>100.0</v>
      </c>
      <c r="G68" s="14">
        <f t="shared" si="1"/>
        <v>64500</v>
      </c>
      <c r="H68" s="10">
        <v>30.0</v>
      </c>
      <c r="I68" s="16">
        <v>40826.0</v>
      </c>
      <c r="J68" s="16">
        <v>40837.0</v>
      </c>
      <c r="K68" s="1" t="str">
        <f t="shared" si="2"/>
        <v>Small</v>
      </c>
    </row>
    <row r="69" ht="15.75" customHeight="1">
      <c r="A69" s="1" t="s">
        <v>79</v>
      </c>
      <c r="B69" s="1" t="s">
        <v>105</v>
      </c>
      <c r="C69" s="2">
        <v>7258.0</v>
      </c>
      <c r="D69" s="1" t="s">
        <v>38</v>
      </c>
      <c r="E69" s="14">
        <v>100.5</v>
      </c>
      <c r="F69" s="15">
        <v>90.0</v>
      </c>
      <c r="G69" s="14">
        <f t="shared" si="1"/>
        <v>9045</v>
      </c>
      <c r="H69" s="10">
        <v>30.0</v>
      </c>
      <c r="I69" s="16">
        <v>40826.0</v>
      </c>
      <c r="J69" s="16">
        <v>40833.0</v>
      </c>
      <c r="K69" s="1" t="str">
        <f t="shared" si="2"/>
        <v>Small</v>
      </c>
    </row>
    <row r="70" ht="15.75" customHeight="1">
      <c r="A70" s="1" t="s">
        <v>79</v>
      </c>
      <c r="B70" s="1" t="s">
        <v>106</v>
      </c>
      <c r="C70" s="2">
        <v>8148.0</v>
      </c>
      <c r="D70" s="1" t="s">
        <v>104</v>
      </c>
      <c r="E70" s="14">
        <v>655.5</v>
      </c>
      <c r="F70" s="15">
        <v>125.0</v>
      </c>
      <c r="G70" s="14">
        <f t="shared" si="1"/>
        <v>81937.5</v>
      </c>
      <c r="H70" s="10">
        <v>30.0</v>
      </c>
      <c r="I70" s="16">
        <v>40826.0</v>
      </c>
      <c r="J70" s="16">
        <v>40833.0</v>
      </c>
      <c r="K70" s="1" t="str">
        <f t="shared" si="2"/>
        <v>Small</v>
      </c>
    </row>
    <row r="71" ht="15.75" customHeight="1">
      <c r="A71" s="9" t="s">
        <v>22</v>
      </c>
      <c r="B71" s="1" t="s">
        <v>107</v>
      </c>
      <c r="C71" s="10">
        <v>1122.0</v>
      </c>
      <c r="D71" s="9" t="s">
        <v>24</v>
      </c>
      <c r="E71" s="11">
        <v>4.25</v>
      </c>
      <c r="F71" s="12">
        <v>17000.0</v>
      </c>
      <c r="G71" s="11">
        <f t="shared" si="1"/>
        <v>72250</v>
      </c>
      <c r="H71" s="10">
        <v>30.0</v>
      </c>
      <c r="I71" s="13">
        <v>40827.0</v>
      </c>
      <c r="J71" s="13">
        <v>40835.0</v>
      </c>
      <c r="K71" s="1" t="str">
        <f t="shared" si="2"/>
        <v>Large</v>
      </c>
    </row>
    <row r="72" ht="15.75" customHeight="1">
      <c r="A72" s="9" t="s">
        <v>27</v>
      </c>
      <c r="B72" s="1" t="s">
        <v>108</v>
      </c>
      <c r="C72" s="10">
        <v>6321.0</v>
      </c>
      <c r="D72" s="9" t="s">
        <v>40</v>
      </c>
      <c r="E72" s="11">
        <v>2.45</v>
      </c>
      <c r="F72" s="12">
        <v>1250.0</v>
      </c>
      <c r="G72" s="11">
        <f t="shared" si="1"/>
        <v>3062.5</v>
      </c>
      <c r="H72" s="10">
        <v>30.0</v>
      </c>
      <c r="I72" s="13">
        <v>40828.0</v>
      </c>
      <c r="J72" s="13">
        <v>40837.0</v>
      </c>
      <c r="K72" s="1" t="str">
        <f t="shared" si="2"/>
        <v>Small</v>
      </c>
    </row>
    <row r="73" ht="15.75" customHeight="1">
      <c r="A73" s="1" t="s">
        <v>25</v>
      </c>
      <c r="B73" s="1" t="s">
        <v>109</v>
      </c>
      <c r="C73" s="10">
        <v>4224.0</v>
      </c>
      <c r="D73" s="9" t="s">
        <v>35</v>
      </c>
      <c r="E73" s="14">
        <v>3.95</v>
      </c>
      <c r="F73" s="15">
        <v>4500.0</v>
      </c>
      <c r="G73" s="14">
        <f t="shared" si="1"/>
        <v>17775</v>
      </c>
      <c r="H73" s="10">
        <v>30.0</v>
      </c>
      <c r="I73" s="16">
        <v>40831.0</v>
      </c>
      <c r="J73" s="16">
        <v>40836.0</v>
      </c>
      <c r="K73" s="1" t="str">
        <f t="shared" si="2"/>
        <v>Small</v>
      </c>
    </row>
    <row r="74" ht="15.75" customHeight="1">
      <c r="A74" s="17" t="s">
        <v>36</v>
      </c>
      <c r="B74" s="1" t="s">
        <v>110</v>
      </c>
      <c r="C74" s="2">
        <v>5454.0</v>
      </c>
      <c r="D74" s="1" t="s">
        <v>50</v>
      </c>
      <c r="E74" s="14">
        <v>220.0</v>
      </c>
      <c r="F74" s="15">
        <v>500.0</v>
      </c>
      <c r="G74" s="14">
        <f t="shared" si="1"/>
        <v>110000</v>
      </c>
      <c r="H74" s="2">
        <v>45.0</v>
      </c>
      <c r="I74" s="16">
        <v>40831.0</v>
      </c>
      <c r="J74" s="16">
        <v>40836.0</v>
      </c>
      <c r="K74" s="1" t="str">
        <f t="shared" si="2"/>
        <v>Small</v>
      </c>
    </row>
    <row r="75" ht="15.75" customHeight="1">
      <c r="A75" s="1" t="s">
        <v>79</v>
      </c>
      <c r="B75" s="1" t="s">
        <v>111</v>
      </c>
      <c r="C75" s="2">
        <v>7258.0</v>
      </c>
      <c r="D75" s="1" t="s">
        <v>38</v>
      </c>
      <c r="E75" s="14">
        <v>100.5</v>
      </c>
      <c r="F75" s="15">
        <v>100.0</v>
      </c>
      <c r="G75" s="14">
        <f t="shared" si="1"/>
        <v>10050</v>
      </c>
      <c r="H75" s="10">
        <v>30.0</v>
      </c>
      <c r="I75" s="16">
        <v>40831.0</v>
      </c>
      <c r="J75" s="16">
        <v>40840.0</v>
      </c>
      <c r="K75" s="1" t="str">
        <f t="shared" si="2"/>
        <v>Small</v>
      </c>
    </row>
    <row r="76" ht="15.75" customHeight="1">
      <c r="A76" s="1" t="s">
        <v>31</v>
      </c>
      <c r="B76" s="1" t="s">
        <v>112</v>
      </c>
      <c r="C76" s="2">
        <v>8008.0</v>
      </c>
      <c r="D76" s="1" t="s">
        <v>104</v>
      </c>
      <c r="E76" s="14">
        <v>645.0</v>
      </c>
      <c r="F76" s="15">
        <v>150.0</v>
      </c>
      <c r="G76" s="14">
        <f t="shared" si="1"/>
        <v>96750</v>
      </c>
      <c r="H76" s="10">
        <v>30.0</v>
      </c>
      <c r="I76" s="16">
        <v>40831.0</v>
      </c>
      <c r="J76" s="16">
        <v>40842.0</v>
      </c>
      <c r="K76" s="1" t="str">
        <f t="shared" si="2"/>
        <v>Small</v>
      </c>
    </row>
    <row r="77" ht="15.75" customHeight="1">
      <c r="A77" s="1" t="s">
        <v>25</v>
      </c>
      <c r="B77" s="1" t="s">
        <v>113</v>
      </c>
      <c r="C77" s="2">
        <v>5417.0</v>
      </c>
      <c r="D77" s="1" t="s">
        <v>50</v>
      </c>
      <c r="E77" s="14">
        <v>255.0</v>
      </c>
      <c r="F77" s="15">
        <v>500.0</v>
      </c>
      <c r="G77" s="14">
        <f t="shared" si="1"/>
        <v>127500</v>
      </c>
      <c r="H77" s="10">
        <v>30.0</v>
      </c>
      <c r="I77" s="16">
        <v>40836.0</v>
      </c>
      <c r="J77" s="16">
        <v>40843.0</v>
      </c>
      <c r="K77" s="1" t="str">
        <f t="shared" si="2"/>
        <v>Small</v>
      </c>
    </row>
    <row r="78" ht="15.75" customHeight="1">
      <c r="A78" s="1" t="s">
        <v>79</v>
      </c>
      <c r="B78" s="1" t="s">
        <v>114</v>
      </c>
      <c r="C78" s="2">
        <v>7258.0</v>
      </c>
      <c r="D78" s="1" t="s">
        <v>38</v>
      </c>
      <c r="E78" s="14">
        <v>100.5</v>
      </c>
      <c r="F78" s="15">
        <v>95.0</v>
      </c>
      <c r="G78" s="14">
        <f t="shared" si="1"/>
        <v>9547.5</v>
      </c>
      <c r="H78" s="10">
        <v>30.0</v>
      </c>
      <c r="I78" s="16">
        <v>40836.0</v>
      </c>
      <c r="J78" s="16">
        <v>40845.0</v>
      </c>
      <c r="K78" s="1" t="str">
        <f t="shared" si="2"/>
        <v>Small</v>
      </c>
    </row>
    <row r="79" ht="15.75" customHeight="1">
      <c r="A79" s="1" t="s">
        <v>25</v>
      </c>
      <c r="B79" s="1" t="s">
        <v>115</v>
      </c>
      <c r="C79" s="2">
        <v>5634.0</v>
      </c>
      <c r="D79" s="1" t="s">
        <v>116</v>
      </c>
      <c r="E79" s="14">
        <v>185.0</v>
      </c>
      <c r="F79" s="15">
        <v>150.0</v>
      </c>
      <c r="G79" s="14">
        <f t="shared" si="1"/>
        <v>27750</v>
      </c>
      <c r="H79" s="10">
        <v>30.0</v>
      </c>
      <c r="I79" s="16">
        <v>40841.0</v>
      </c>
      <c r="J79" s="16">
        <v>40850.0</v>
      </c>
      <c r="K79" s="1" t="str">
        <f t="shared" si="2"/>
        <v>Small</v>
      </c>
    </row>
    <row r="80" ht="15.75" customHeight="1">
      <c r="A80" s="17" t="s">
        <v>36</v>
      </c>
      <c r="B80" s="1" t="s">
        <v>117</v>
      </c>
      <c r="C80" s="2">
        <v>5275.0</v>
      </c>
      <c r="D80" s="1" t="s">
        <v>29</v>
      </c>
      <c r="E80" s="14">
        <v>1.0</v>
      </c>
      <c r="F80" s="15">
        <v>25000.0</v>
      </c>
      <c r="G80" s="14">
        <f t="shared" si="1"/>
        <v>25000</v>
      </c>
      <c r="H80" s="2">
        <v>45.0</v>
      </c>
      <c r="I80" s="16">
        <v>40841.0</v>
      </c>
      <c r="J80" s="16">
        <v>40846.0</v>
      </c>
      <c r="K80" s="1" t="str">
        <f t="shared" si="2"/>
        <v>Large</v>
      </c>
    </row>
    <row r="81" ht="15.75" customHeight="1">
      <c r="A81" s="9" t="s">
        <v>27</v>
      </c>
      <c r="B81" s="1" t="s">
        <v>118</v>
      </c>
      <c r="C81" s="10">
        <v>6321.0</v>
      </c>
      <c r="D81" s="9" t="s">
        <v>40</v>
      </c>
      <c r="E81" s="11">
        <v>2.45</v>
      </c>
      <c r="F81" s="12">
        <v>1500.0</v>
      </c>
      <c r="G81" s="11">
        <f t="shared" si="1"/>
        <v>3675</v>
      </c>
      <c r="H81" s="10">
        <v>30.0</v>
      </c>
      <c r="I81" s="13">
        <v>40841.0</v>
      </c>
      <c r="J81" s="13">
        <v>40849.0</v>
      </c>
      <c r="K81" s="1" t="str">
        <f t="shared" si="2"/>
        <v>Small</v>
      </c>
    </row>
    <row r="82" ht="15.75" customHeight="1">
      <c r="A82" s="1" t="s">
        <v>27</v>
      </c>
      <c r="B82" s="1" t="s">
        <v>119</v>
      </c>
      <c r="C82" s="2">
        <v>5689.0</v>
      </c>
      <c r="D82" s="1" t="s">
        <v>116</v>
      </c>
      <c r="E82" s="14">
        <v>175.0</v>
      </c>
      <c r="F82" s="15">
        <v>155.0</v>
      </c>
      <c r="G82" s="14">
        <f t="shared" si="1"/>
        <v>27125</v>
      </c>
      <c r="H82" s="10">
        <v>30.0</v>
      </c>
      <c r="I82" s="16">
        <v>40841.0</v>
      </c>
      <c r="J82" s="16">
        <v>40850.0</v>
      </c>
      <c r="K82" s="1" t="str">
        <f t="shared" si="2"/>
        <v>Small</v>
      </c>
    </row>
    <row r="83" ht="15.75" customHeight="1">
      <c r="A83" s="9" t="s">
        <v>22</v>
      </c>
      <c r="B83" s="1" t="s">
        <v>120</v>
      </c>
      <c r="C83" s="10">
        <v>1122.0</v>
      </c>
      <c r="D83" s="9" t="s">
        <v>24</v>
      </c>
      <c r="E83" s="11">
        <v>4.25</v>
      </c>
      <c r="F83" s="12">
        <v>17500.0</v>
      </c>
      <c r="G83" s="11">
        <f t="shared" si="1"/>
        <v>74375</v>
      </c>
      <c r="H83" s="10">
        <v>30.0</v>
      </c>
      <c r="I83" s="13">
        <v>40841.0</v>
      </c>
      <c r="J83" s="13">
        <v>40850.0</v>
      </c>
      <c r="K83" s="1" t="str">
        <f t="shared" si="2"/>
        <v>Large</v>
      </c>
    </row>
    <row r="84" ht="15.75" customHeight="1">
      <c r="A84" s="1" t="s">
        <v>31</v>
      </c>
      <c r="B84" s="1" t="s">
        <v>121</v>
      </c>
      <c r="C84" s="2">
        <v>5677.0</v>
      </c>
      <c r="D84" s="1" t="s">
        <v>116</v>
      </c>
      <c r="E84" s="14">
        <v>195.0</v>
      </c>
      <c r="F84" s="15">
        <v>130.0</v>
      </c>
      <c r="G84" s="14">
        <f t="shared" si="1"/>
        <v>25350</v>
      </c>
      <c r="H84" s="10">
        <v>30.0</v>
      </c>
      <c r="I84" s="16">
        <v>40844.0</v>
      </c>
      <c r="J84" s="16">
        <v>40854.0</v>
      </c>
      <c r="K84" s="1" t="str">
        <f t="shared" si="2"/>
        <v>Small</v>
      </c>
    </row>
    <row r="85" ht="15.75" customHeight="1">
      <c r="A85" s="1" t="s">
        <v>31</v>
      </c>
      <c r="B85" s="1" t="s">
        <v>122</v>
      </c>
      <c r="C85" s="2">
        <v>8008.0</v>
      </c>
      <c r="D85" s="1" t="s">
        <v>104</v>
      </c>
      <c r="E85" s="14">
        <v>645.0</v>
      </c>
      <c r="F85" s="15">
        <v>120.0</v>
      </c>
      <c r="G85" s="14">
        <f t="shared" si="1"/>
        <v>77400</v>
      </c>
      <c r="H85" s="10">
        <v>30.0</v>
      </c>
      <c r="I85" s="16">
        <v>40844.0</v>
      </c>
      <c r="J85" s="16">
        <v>40851.0</v>
      </c>
      <c r="K85" s="1" t="str">
        <f t="shared" si="2"/>
        <v>Small</v>
      </c>
    </row>
    <row r="86" ht="15.75" customHeight="1">
      <c r="A86" s="1" t="s">
        <v>55</v>
      </c>
      <c r="B86" s="1" t="s">
        <v>123</v>
      </c>
      <c r="C86" s="10">
        <v>6489.0</v>
      </c>
      <c r="D86" s="9" t="s">
        <v>40</v>
      </c>
      <c r="E86" s="14">
        <v>3.0</v>
      </c>
      <c r="F86" s="15">
        <v>1050.0</v>
      </c>
      <c r="G86" s="14">
        <f t="shared" si="1"/>
        <v>3150</v>
      </c>
      <c r="H86" s="10">
        <v>25.0</v>
      </c>
      <c r="I86" s="16">
        <v>40845.0</v>
      </c>
      <c r="J86" s="16">
        <v>40857.0</v>
      </c>
      <c r="K86" s="1" t="str">
        <f t="shared" si="2"/>
        <v>Small</v>
      </c>
    </row>
    <row r="87" ht="15.75" customHeight="1">
      <c r="A87" s="1" t="s">
        <v>25</v>
      </c>
      <c r="B87" s="1" t="s">
        <v>124</v>
      </c>
      <c r="C87" s="2">
        <v>5634.0</v>
      </c>
      <c r="D87" s="1" t="s">
        <v>116</v>
      </c>
      <c r="E87" s="14">
        <v>185.0</v>
      </c>
      <c r="F87" s="15">
        <v>140.0</v>
      </c>
      <c r="G87" s="14">
        <f t="shared" si="1"/>
        <v>25900</v>
      </c>
      <c r="H87" s="10">
        <v>30.0</v>
      </c>
      <c r="I87" s="16">
        <v>40845.0</v>
      </c>
      <c r="J87" s="16">
        <v>40851.0</v>
      </c>
      <c r="K87" s="1" t="str">
        <f t="shared" si="2"/>
        <v>Small</v>
      </c>
    </row>
    <row r="88" ht="15.75" customHeight="1">
      <c r="A88" s="1" t="s">
        <v>79</v>
      </c>
      <c r="B88" s="1" t="s">
        <v>125</v>
      </c>
      <c r="C88" s="2">
        <v>9977.0</v>
      </c>
      <c r="D88" s="1" t="s">
        <v>126</v>
      </c>
      <c r="E88" s="14">
        <v>1.0</v>
      </c>
      <c r="F88" s="15">
        <v>525.0</v>
      </c>
      <c r="G88" s="14">
        <f t="shared" si="1"/>
        <v>525</v>
      </c>
      <c r="H88" s="10">
        <v>30.0</v>
      </c>
      <c r="I88" s="16">
        <v>40848.0</v>
      </c>
      <c r="J88" s="16">
        <v>40854.0</v>
      </c>
      <c r="K88" s="1" t="str">
        <f t="shared" si="2"/>
        <v>Small</v>
      </c>
    </row>
    <row r="89" ht="15.75" customHeight="1">
      <c r="A89" s="1" t="s">
        <v>79</v>
      </c>
      <c r="B89" s="1" t="s">
        <v>127</v>
      </c>
      <c r="C89" s="2">
        <v>9955.0</v>
      </c>
      <c r="D89" s="1" t="s">
        <v>128</v>
      </c>
      <c r="E89" s="14">
        <v>0.55</v>
      </c>
      <c r="F89" s="15">
        <v>150.0</v>
      </c>
      <c r="G89" s="14">
        <f t="shared" si="1"/>
        <v>82.5</v>
      </c>
      <c r="H89" s="10">
        <v>30.0</v>
      </c>
      <c r="I89" s="16">
        <v>40848.0</v>
      </c>
      <c r="J89" s="16">
        <v>40853.0</v>
      </c>
      <c r="K89" s="1" t="str">
        <f t="shared" si="2"/>
        <v>Small</v>
      </c>
    </row>
    <row r="90" ht="15.75" customHeight="1">
      <c r="A90" s="1" t="s">
        <v>27</v>
      </c>
      <c r="B90" s="1" t="s">
        <v>129</v>
      </c>
      <c r="C90" s="2">
        <v>5689.0</v>
      </c>
      <c r="D90" s="1" t="s">
        <v>116</v>
      </c>
      <c r="E90" s="14">
        <v>175.0</v>
      </c>
      <c r="F90" s="15">
        <v>150.0</v>
      </c>
      <c r="G90" s="14">
        <f t="shared" si="1"/>
        <v>26250</v>
      </c>
      <c r="H90" s="10">
        <v>30.0</v>
      </c>
      <c r="I90" s="16">
        <v>40848.0</v>
      </c>
      <c r="J90" s="16">
        <v>40856.0</v>
      </c>
      <c r="K90" s="1" t="str">
        <f t="shared" si="2"/>
        <v>Small</v>
      </c>
    </row>
    <row r="91" ht="15.75" customHeight="1">
      <c r="A91" s="1" t="s">
        <v>27</v>
      </c>
      <c r="B91" s="1" t="s">
        <v>130</v>
      </c>
      <c r="C91" s="2">
        <v>7268.0</v>
      </c>
      <c r="D91" s="1" t="s">
        <v>38</v>
      </c>
      <c r="E91" s="14">
        <v>95.0</v>
      </c>
      <c r="F91" s="15">
        <v>110.0</v>
      </c>
      <c r="G91" s="14">
        <f t="shared" si="1"/>
        <v>10450</v>
      </c>
      <c r="H91" s="10">
        <v>30.0</v>
      </c>
      <c r="I91" s="16">
        <v>40848.0</v>
      </c>
      <c r="J91" s="16">
        <v>40859.0</v>
      </c>
      <c r="K91" s="1" t="str">
        <f t="shared" si="2"/>
        <v>Small</v>
      </c>
    </row>
    <row r="92" ht="15.75" customHeight="1">
      <c r="A92" s="1" t="s">
        <v>31</v>
      </c>
      <c r="B92" s="1" t="s">
        <v>131</v>
      </c>
      <c r="C92" s="2">
        <v>5677.0</v>
      </c>
      <c r="D92" s="1" t="s">
        <v>116</v>
      </c>
      <c r="E92" s="14">
        <v>195.0</v>
      </c>
      <c r="F92" s="15">
        <v>120.0</v>
      </c>
      <c r="G92" s="14">
        <f t="shared" si="1"/>
        <v>23400</v>
      </c>
      <c r="H92" s="10">
        <v>30.0</v>
      </c>
      <c r="I92" s="16">
        <v>40849.0</v>
      </c>
      <c r="J92" s="16">
        <v>40860.0</v>
      </c>
      <c r="K92" s="1" t="str">
        <f t="shared" si="2"/>
        <v>Small</v>
      </c>
    </row>
    <row r="93" ht="15.75" customHeight="1">
      <c r="A93" s="1" t="s">
        <v>79</v>
      </c>
      <c r="B93" s="1" t="s">
        <v>132</v>
      </c>
      <c r="C93" s="2">
        <v>9967.0</v>
      </c>
      <c r="D93" s="1" t="s">
        <v>46</v>
      </c>
      <c r="E93" s="14">
        <v>0.85</v>
      </c>
      <c r="F93" s="15">
        <v>550.0</v>
      </c>
      <c r="G93" s="14">
        <f t="shared" si="1"/>
        <v>467.5</v>
      </c>
      <c r="H93" s="10">
        <v>30.0</v>
      </c>
      <c r="I93" s="16">
        <v>40852.0</v>
      </c>
      <c r="J93" s="16">
        <v>40858.0</v>
      </c>
      <c r="K93" s="1" t="str">
        <f t="shared" si="2"/>
        <v>Small</v>
      </c>
    </row>
    <row r="94" ht="15.75" customHeight="1">
      <c r="A94" s="1" t="s">
        <v>27</v>
      </c>
      <c r="B94" s="1" t="s">
        <v>133</v>
      </c>
      <c r="C94" s="2">
        <v>7268.0</v>
      </c>
      <c r="D94" s="1" t="s">
        <v>38</v>
      </c>
      <c r="E94" s="14">
        <v>95.0</v>
      </c>
      <c r="F94" s="15">
        <v>105.0</v>
      </c>
      <c r="G94" s="14">
        <f t="shared" si="1"/>
        <v>9975</v>
      </c>
      <c r="H94" s="10">
        <v>30.0</v>
      </c>
      <c r="I94" s="16">
        <v>40852.0</v>
      </c>
      <c r="J94" s="16">
        <v>40863.0</v>
      </c>
      <c r="K94" s="1" t="str">
        <f t="shared" si="2"/>
        <v>Small</v>
      </c>
    </row>
    <row r="95" ht="15.75" customHeight="1">
      <c r="A95" s="1" t="s">
        <v>27</v>
      </c>
      <c r="B95" s="1" t="s">
        <v>134</v>
      </c>
      <c r="C95" s="2">
        <v>5689.0</v>
      </c>
      <c r="D95" s="1" t="s">
        <v>116</v>
      </c>
      <c r="E95" s="14">
        <v>175.0</v>
      </c>
      <c r="F95" s="15">
        <v>175.0</v>
      </c>
      <c r="G95" s="14">
        <f t="shared" si="1"/>
        <v>30625</v>
      </c>
      <c r="H95" s="10">
        <v>30.0</v>
      </c>
      <c r="I95" s="16">
        <v>40852.0</v>
      </c>
      <c r="J95" s="16">
        <v>40862.0</v>
      </c>
      <c r="K95" s="1" t="str">
        <f t="shared" si="2"/>
        <v>Small</v>
      </c>
    </row>
    <row r="96" ht="15.75" customHeight="1">
      <c r="A96" s="1" t="s">
        <v>31</v>
      </c>
      <c r="B96" s="1" t="s">
        <v>135</v>
      </c>
      <c r="C96" s="2">
        <v>5677.0</v>
      </c>
      <c r="D96" s="1" t="s">
        <v>116</v>
      </c>
      <c r="E96" s="14">
        <v>195.0</v>
      </c>
      <c r="F96" s="15">
        <v>110.0</v>
      </c>
      <c r="G96" s="14">
        <f t="shared" si="1"/>
        <v>21450</v>
      </c>
      <c r="H96" s="10">
        <v>30.0</v>
      </c>
      <c r="I96" s="16">
        <v>40852.0</v>
      </c>
      <c r="J96" s="16">
        <v>40864.0</v>
      </c>
      <c r="K96" s="1" t="str">
        <f t="shared" si="2"/>
        <v>Small</v>
      </c>
    </row>
    <row r="97" ht="15.75" customHeight="1">
      <c r="A97" s="1" t="s">
        <v>79</v>
      </c>
      <c r="B97" s="1" t="s">
        <v>136</v>
      </c>
      <c r="C97" s="2">
        <v>9955.0</v>
      </c>
      <c r="D97" s="1" t="s">
        <v>128</v>
      </c>
      <c r="E97" s="14">
        <v>0.55</v>
      </c>
      <c r="F97" s="15">
        <v>125.0</v>
      </c>
      <c r="G97" s="14">
        <f t="shared" si="1"/>
        <v>68.75</v>
      </c>
      <c r="H97" s="10">
        <v>30.0</v>
      </c>
      <c r="I97" s="16">
        <v>40852.0</v>
      </c>
      <c r="J97" s="16">
        <v>40857.0</v>
      </c>
      <c r="K97" s="1" t="str">
        <f t="shared" si="2"/>
        <v>Small</v>
      </c>
    </row>
    <row r="98" ht="15.75" customHeight="1"/>
    <row r="99" ht="15.75" customHeight="1">
      <c r="A99" s="1" t="s">
        <v>137</v>
      </c>
      <c r="B99" s="24"/>
      <c r="C99" s="24">
        <f> MIN(F4:F97)</f>
        <v>90</v>
      </c>
    </row>
    <row r="100" ht="15.75" customHeight="1">
      <c r="A100" s="1" t="s">
        <v>138</v>
      </c>
      <c r="B100" s="24"/>
      <c r="C100" s="25">
        <f> MAX(F4:F97)</f>
        <v>25000</v>
      </c>
    </row>
    <row r="101" ht="15.75" customHeight="1">
      <c r="A101" s="1" t="s">
        <v>139</v>
      </c>
      <c r="B101" s="3"/>
      <c r="C101" s="26">
        <f> SUM(G4:G97)</f>
        <v>2471760</v>
      </c>
    </row>
    <row r="102" ht="15.75" customHeight="1">
      <c r="A102" s="1" t="s">
        <v>140</v>
      </c>
      <c r="B102" s="27"/>
      <c r="C102" s="25">
        <f> AVERAGE(H4:H97)</f>
        <v>30.63829787</v>
      </c>
    </row>
    <row r="103" ht="15.75" customHeight="1">
      <c r="A103" s="1" t="s">
        <v>141</v>
      </c>
      <c r="B103" s="27"/>
      <c r="C103" s="28">
        <f> COUNTIF(D4:D97, "O-Ring")</f>
        <v>12</v>
      </c>
    </row>
    <row r="104" ht="15.75" customHeight="1">
      <c r="A104" s="1" t="s">
        <v>142</v>
      </c>
      <c r="B104" s="27"/>
      <c r="C104" s="28">
        <f> COUNTIF(H4:H96, "&lt;30")</f>
        <v>17</v>
      </c>
    </row>
    <row r="105" ht="15.75" customHeight="1">
      <c r="A105" s="1" t="s">
        <v>143</v>
      </c>
      <c r="B105" s="27"/>
      <c r="C105" s="28">
        <f>COUNTIFS(D4:D97, "O-Ring", A4:A97,"Spacetime Technologies")</f>
        <v>3</v>
      </c>
    </row>
    <row r="106" ht="15.75" customHeight="1">
      <c r="A106" s="1" t="s">
        <v>144</v>
      </c>
      <c r="B106" s="24"/>
      <c r="C106" s="28">
        <f>SUMIF(D4:D97,"Airframe fasteners",G4:G97)</f>
        <v>839550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1.11"/>
    <col customWidth="1" min="3" max="26" width="8.56"/>
  </cols>
  <sheetData>
    <row r="1" ht="15.75" customHeight="1">
      <c r="A1" s="1" t="s">
        <v>145</v>
      </c>
    </row>
    <row r="2" ht="15.75" customHeight="1"/>
    <row r="3" ht="15.75" customHeight="1">
      <c r="A3" s="1" t="s">
        <v>146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</row>
    <row r="4" ht="15.75" customHeight="1">
      <c r="A4" s="1" t="s">
        <v>153</v>
      </c>
      <c r="B4" s="29">
        <v>2500.0</v>
      </c>
      <c r="C4" s="29">
        <v>4000.0</v>
      </c>
      <c r="D4" s="29">
        <v>5000.0</v>
      </c>
      <c r="E4" s="29">
        <v>8000.0</v>
      </c>
      <c r="F4" s="29">
        <v>10000.0</v>
      </c>
      <c r="G4" s="29">
        <v>12500.0</v>
      </c>
    </row>
    <row r="5" ht="15.75" customHeight="1">
      <c r="A5" s="1" t="s">
        <v>154</v>
      </c>
      <c r="B5" s="29">
        <v>25000.0</v>
      </c>
    </row>
    <row r="6" ht="15.75" customHeight="1">
      <c r="A6" s="1" t="s">
        <v>155</v>
      </c>
      <c r="B6" s="30">
        <v>0.03</v>
      </c>
    </row>
    <row r="7" ht="15.75" customHeight="1"/>
    <row r="8" ht="15.75" customHeight="1">
      <c r="A8" s="1" t="s">
        <v>156</v>
      </c>
      <c r="B8" s="5">
        <f t="array" ref="B8">NPV(B6,B4:G4)</f>
        <v>36975.81384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1" width="30.44"/>
    <col customWidth="1" min="2" max="2" width="13.78"/>
    <col customWidth="1" min="3" max="6" width="8.56"/>
    <col customWidth="1" min="7" max="7" width="18.44"/>
    <col customWidth="1" min="8" max="10" width="8.56"/>
    <col customWidth="1" min="11" max="11" width="28.0"/>
    <col customWidth="1" min="12" max="12" width="41.22"/>
    <col customWidth="1" min="13" max="26" width="8.56"/>
  </cols>
  <sheetData>
    <row r="1" ht="15.75" customHeight="1">
      <c r="A1" s="7" t="s">
        <v>11</v>
      </c>
    </row>
    <row r="2" ht="15.75" customHeight="1"/>
    <row r="3" ht="15.75" customHeight="1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157</v>
      </c>
      <c r="L3" s="7" t="s">
        <v>158</v>
      </c>
    </row>
    <row r="4" ht="15.75" customHeight="1">
      <c r="A4" s="9" t="s">
        <v>22</v>
      </c>
      <c r="B4" s="1" t="s">
        <v>23</v>
      </c>
      <c r="C4" s="10">
        <v>1122.0</v>
      </c>
      <c r="D4" s="9" t="s">
        <v>24</v>
      </c>
      <c r="E4" s="11">
        <v>4.25</v>
      </c>
      <c r="F4" s="12">
        <v>19500.0</v>
      </c>
      <c r="G4" s="11">
        <f t="shared" ref="G4:G97" si="1">E4*F4</f>
        <v>82875</v>
      </c>
      <c r="H4" s="10">
        <v>30.0</v>
      </c>
      <c r="I4" s="13">
        <v>40760.0</v>
      </c>
      <c r="J4" s="13">
        <v>40768.0</v>
      </c>
      <c r="K4" s="28" t="str">
        <f t="shared" ref="K4:K97" si="2">IF(F4&gt;=10000,"Large","Small")</f>
        <v>Large</v>
      </c>
      <c r="L4" s="28" t="str">
        <f t="shared" ref="L4:L97" si="3"> IF(AND(K4="Large", G4&gt;=25), "Critical")</f>
        <v>Critical</v>
      </c>
      <c r="N4" s="1" t="s">
        <v>159</v>
      </c>
    </row>
    <row r="5" ht="15.75" customHeight="1">
      <c r="A5" s="1" t="s">
        <v>25</v>
      </c>
      <c r="B5" s="1" t="s">
        <v>26</v>
      </c>
      <c r="C5" s="10">
        <v>1243.0</v>
      </c>
      <c r="D5" s="9" t="s">
        <v>24</v>
      </c>
      <c r="E5" s="14">
        <v>4.25</v>
      </c>
      <c r="F5" s="15">
        <v>10000.0</v>
      </c>
      <c r="G5" s="11">
        <f t="shared" si="1"/>
        <v>42500</v>
      </c>
      <c r="H5" s="10">
        <v>30.0</v>
      </c>
      <c r="I5" s="16">
        <v>40763.0</v>
      </c>
      <c r="J5" s="16">
        <v>40769.0</v>
      </c>
      <c r="K5" s="28" t="str">
        <f t="shared" si="2"/>
        <v>Large</v>
      </c>
      <c r="L5" s="28" t="str">
        <f t="shared" si="3"/>
        <v>Critical</v>
      </c>
      <c r="N5" s="1" t="s">
        <v>160</v>
      </c>
    </row>
    <row r="6" ht="15.75" customHeight="1">
      <c r="A6" s="1" t="s">
        <v>27</v>
      </c>
      <c r="B6" s="1" t="s">
        <v>28</v>
      </c>
      <c r="C6" s="2">
        <v>5462.0</v>
      </c>
      <c r="D6" s="1" t="s">
        <v>29</v>
      </c>
      <c r="E6" s="14">
        <v>1.05</v>
      </c>
      <c r="F6" s="15">
        <v>23000.0</v>
      </c>
      <c r="G6" s="14">
        <f t="shared" si="1"/>
        <v>24150</v>
      </c>
      <c r="H6" s="10">
        <v>30.0</v>
      </c>
      <c r="I6" s="16">
        <v>40765.0</v>
      </c>
      <c r="J6" s="16">
        <v>40770.0</v>
      </c>
      <c r="K6" s="28" t="str">
        <f t="shared" si="2"/>
        <v>Large</v>
      </c>
      <c r="L6" s="28" t="str">
        <f t="shared" si="3"/>
        <v>Critical</v>
      </c>
    </row>
    <row r="7" ht="15.75" customHeight="1">
      <c r="A7" s="1" t="s">
        <v>27</v>
      </c>
      <c r="B7" s="1" t="s">
        <v>30</v>
      </c>
      <c r="C7" s="2">
        <v>5462.0</v>
      </c>
      <c r="D7" s="1" t="s">
        <v>29</v>
      </c>
      <c r="E7" s="14">
        <v>1.05</v>
      </c>
      <c r="F7" s="15">
        <v>21500.0</v>
      </c>
      <c r="G7" s="14">
        <f t="shared" si="1"/>
        <v>22575</v>
      </c>
      <c r="H7" s="10">
        <v>30.0</v>
      </c>
      <c r="I7" s="16">
        <v>40770.0</v>
      </c>
      <c r="J7" s="16">
        <v>40777.0</v>
      </c>
      <c r="K7" s="28" t="str">
        <f t="shared" si="2"/>
        <v>Large</v>
      </c>
      <c r="L7" s="28" t="str">
        <f t="shared" si="3"/>
        <v>Critical</v>
      </c>
    </row>
    <row r="8" ht="15.75" customHeight="1">
      <c r="A8" s="1" t="s">
        <v>31</v>
      </c>
      <c r="B8" s="1" t="s">
        <v>32</v>
      </c>
      <c r="C8" s="2">
        <v>5319.0</v>
      </c>
      <c r="D8" s="1" t="s">
        <v>29</v>
      </c>
      <c r="E8" s="14">
        <v>1.1</v>
      </c>
      <c r="F8" s="15">
        <v>17500.0</v>
      </c>
      <c r="G8" s="14">
        <f t="shared" si="1"/>
        <v>19250</v>
      </c>
      <c r="H8" s="10">
        <v>30.0</v>
      </c>
      <c r="I8" s="16">
        <v>40775.0</v>
      </c>
      <c r="J8" s="16">
        <v>40786.0</v>
      </c>
      <c r="K8" s="28" t="str">
        <f t="shared" si="2"/>
        <v>Large</v>
      </c>
      <c r="L8" s="28" t="str">
        <f t="shared" si="3"/>
        <v>Critical</v>
      </c>
    </row>
    <row r="9" ht="15.75" customHeight="1">
      <c r="A9" s="1" t="s">
        <v>27</v>
      </c>
      <c r="B9" s="1" t="s">
        <v>33</v>
      </c>
      <c r="C9" s="2">
        <v>5462.0</v>
      </c>
      <c r="D9" s="1" t="s">
        <v>29</v>
      </c>
      <c r="E9" s="14">
        <v>1.05</v>
      </c>
      <c r="F9" s="15">
        <v>22500.0</v>
      </c>
      <c r="G9" s="14">
        <f t="shared" si="1"/>
        <v>23625</v>
      </c>
      <c r="H9" s="10">
        <v>30.0</v>
      </c>
      <c r="I9" s="16">
        <v>40775.0</v>
      </c>
      <c r="J9" s="16">
        <v>40781.0</v>
      </c>
      <c r="K9" s="28" t="str">
        <f t="shared" si="2"/>
        <v>Large</v>
      </c>
      <c r="L9" s="28" t="str">
        <f t="shared" si="3"/>
        <v>Critical</v>
      </c>
    </row>
    <row r="10" ht="15.75" customHeight="1">
      <c r="A10" s="1" t="s">
        <v>31</v>
      </c>
      <c r="B10" s="1" t="s">
        <v>34</v>
      </c>
      <c r="C10" s="10">
        <v>4312.0</v>
      </c>
      <c r="D10" s="9" t="s">
        <v>35</v>
      </c>
      <c r="E10" s="14">
        <v>3.75</v>
      </c>
      <c r="F10" s="15">
        <v>4250.0</v>
      </c>
      <c r="G10" s="14">
        <f t="shared" si="1"/>
        <v>15937.5</v>
      </c>
      <c r="H10" s="10">
        <v>30.0</v>
      </c>
      <c r="I10" s="16">
        <v>40780.0</v>
      </c>
      <c r="J10" s="16">
        <v>40787.0</v>
      </c>
      <c r="K10" s="28" t="str">
        <f t="shared" si="2"/>
        <v>Small</v>
      </c>
      <c r="L10" s="28" t="b">
        <f t="shared" si="3"/>
        <v>0</v>
      </c>
    </row>
    <row r="11" ht="15.75" customHeight="1">
      <c r="A11" s="17" t="s">
        <v>36</v>
      </c>
      <c r="B11" s="1" t="s">
        <v>37</v>
      </c>
      <c r="C11" s="2">
        <v>7258.0</v>
      </c>
      <c r="D11" s="1" t="s">
        <v>38</v>
      </c>
      <c r="E11" s="14">
        <v>90.0</v>
      </c>
      <c r="F11" s="15">
        <v>100.0</v>
      </c>
      <c r="G11" s="14">
        <f t="shared" si="1"/>
        <v>9000</v>
      </c>
      <c r="H11" s="2">
        <v>45.0</v>
      </c>
      <c r="I11" s="16">
        <v>40780.0</v>
      </c>
      <c r="J11" s="16">
        <v>40783.0</v>
      </c>
      <c r="K11" s="28" t="str">
        <f t="shared" si="2"/>
        <v>Small</v>
      </c>
      <c r="L11" s="28" t="b">
        <f t="shared" si="3"/>
        <v>0</v>
      </c>
    </row>
    <row r="12" ht="15.75" customHeight="1">
      <c r="A12" s="9" t="s">
        <v>27</v>
      </c>
      <c r="B12" s="1" t="s">
        <v>39</v>
      </c>
      <c r="C12" s="10">
        <v>6321.0</v>
      </c>
      <c r="D12" s="9" t="s">
        <v>40</v>
      </c>
      <c r="E12" s="11">
        <v>2.45</v>
      </c>
      <c r="F12" s="12">
        <v>1300.0</v>
      </c>
      <c r="G12" s="11">
        <f t="shared" si="1"/>
        <v>3185</v>
      </c>
      <c r="H12" s="10">
        <v>30.0</v>
      </c>
      <c r="I12" s="13">
        <v>40780.0</v>
      </c>
      <c r="J12" s="13">
        <v>40790.0</v>
      </c>
      <c r="K12" s="28" t="str">
        <f t="shared" si="2"/>
        <v>Small</v>
      </c>
      <c r="L12" s="28" t="b">
        <f t="shared" si="3"/>
        <v>0</v>
      </c>
    </row>
    <row r="13" ht="15.75" customHeight="1">
      <c r="A13" s="1" t="s">
        <v>27</v>
      </c>
      <c r="B13" s="1" t="s">
        <v>41</v>
      </c>
      <c r="C13" s="2">
        <v>5462.0</v>
      </c>
      <c r="D13" s="1" t="s">
        <v>29</v>
      </c>
      <c r="E13" s="14">
        <v>1.05</v>
      </c>
      <c r="F13" s="15">
        <v>22500.0</v>
      </c>
      <c r="G13" s="14">
        <f t="shared" si="1"/>
        <v>23625</v>
      </c>
      <c r="H13" s="10">
        <v>30.0</v>
      </c>
      <c r="I13" s="16">
        <v>40780.0</v>
      </c>
      <c r="J13" s="16">
        <v>40788.0</v>
      </c>
      <c r="K13" s="28" t="str">
        <f t="shared" si="2"/>
        <v>Large</v>
      </c>
      <c r="L13" s="28" t="str">
        <f t="shared" si="3"/>
        <v>Critical</v>
      </c>
    </row>
    <row r="14" ht="15.75" customHeight="1">
      <c r="A14" s="1" t="s">
        <v>31</v>
      </c>
      <c r="B14" s="1" t="s">
        <v>42</v>
      </c>
      <c r="C14" s="2">
        <v>5319.0</v>
      </c>
      <c r="D14" s="1" t="s">
        <v>29</v>
      </c>
      <c r="E14" s="14">
        <v>1.1</v>
      </c>
      <c r="F14" s="15">
        <v>18100.0</v>
      </c>
      <c r="G14" s="14">
        <f t="shared" si="1"/>
        <v>19910</v>
      </c>
      <c r="H14" s="10">
        <v>30.0</v>
      </c>
      <c r="I14" s="16">
        <v>40780.0</v>
      </c>
      <c r="J14" s="16">
        <v>40791.0</v>
      </c>
      <c r="K14" s="28" t="str">
        <f t="shared" si="2"/>
        <v>Large</v>
      </c>
      <c r="L14" s="28" t="str">
        <f t="shared" si="3"/>
        <v>Critical</v>
      </c>
    </row>
    <row r="15" ht="15.75" customHeight="1">
      <c r="A15" s="1" t="s">
        <v>22</v>
      </c>
      <c r="B15" s="1" t="s">
        <v>43</v>
      </c>
      <c r="C15" s="2">
        <v>3166.0</v>
      </c>
      <c r="D15" s="1" t="s">
        <v>44</v>
      </c>
      <c r="E15" s="14">
        <v>1.25</v>
      </c>
      <c r="F15" s="15">
        <v>5600.0</v>
      </c>
      <c r="G15" s="14">
        <f t="shared" si="1"/>
        <v>7000</v>
      </c>
      <c r="H15" s="10">
        <v>30.0</v>
      </c>
      <c r="I15" s="16">
        <v>40780.0</v>
      </c>
      <c r="J15" s="16">
        <v>40784.0</v>
      </c>
      <c r="K15" s="28" t="str">
        <f t="shared" si="2"/>
        <v>Small</v>
      </c>
      <c r="L15" s="28" t="b">
        <f t="shared" si="3"/>
        <v>0</v>
      </c>
    </row>
    <row r="16" ht="15.75" customHeight="1">
      <c r="A16" s="1" t="s">
        <v>22</v>
      </c>
      <c r="B16" s="1" t="s">
        <v>45</v>
      </c>
      <c r="C16" s="2">
        <v>9966.0</v>
      </c>
      <c r="D16" s="1" t="s">
        <v>46</v>
      </c>
      <c r="E16" s="14">
        <v>0.75</v>
      </c>
      <c r="F16" s="15">
        <v>500.0</v>
      </c>
      <c r="G16" s="14">
        <f t="shared" si="1"/>
        <v>375</v>
      </c>
      <c r="H16" s="10">
        <v>30.0</v>
      </c>
      <c r="I16" s="16">
        <v>40780.0</v>
      </c>
      <c r="J16" s="16">
        <v>40786.0</v>
      </c>
      <c r="K16" s="28" t="str">
        <f t="shared" si="2"/>
        <v>Small</v>
      </c>
      <c r="L16" s="28" t="b">
        <f t="shared" si="3"/>
        <v>0</v>
      </c>
    </row>
    <row r="17" ht="15.75" customHeight="1">
      <c r="A17" s="1" t="s">
        <v>31</v>
      </c>
      <c r="B17" s="1" t="s">
        <v>47</v>
      </c>
      <c r="C17" s="2">
        <v>5234.0</v>
      </c>
      <c r="D17" s="1" t="s">
        <v>44</v>
      </c>
      <c r="E17" s="14">
        <v>1.65</v>
      </c>
      <c r="F17" s="15">
        <v>4500.0</v>
      </c>
      <c r="G17" s="14">
        <f t="shared" si="1"/>
        <v>7425</v>
      </c>
      <c r="H17" s="10">
        <v>30.0</v>
      </c>
      <c r="I17" s="16">
        <v>40783.0</v>
      </c>
      <c r="J17" s="16">
        <v>40791.0</v>
      </c>
      <c r="K17" s="28" t="str">
        <f t="shared" si="2"/>
        <v>Small</v>
      </c>
      <c r="L17" s="28" t="b">
        <f t="shared" si="3"/>
        <v>0</v>
      </c>
    </row>
    <row r="18" ht="15.75" customHeight="1">
      <c r="A18" s="1" t="s">
        <v>31</v>
      </c>
      <c r="B18" s="1" t="s">
        <v>48</v>
      </c>
      <c r="C18" s="10">
        <v>4312.0</v>
      </c>
      <c r="D18" s="9" t="s">
        <v>35</v>
      </c>
      <c r="E18" s="14">
        <v>3.75</v>
      </c>
      <c r="F18" s="15">
        <v>4200.0</v>
      </c>
      <c r="G18" s="14">
        <f t="shared" si="1"/>
        <v>15750</v>
      </c>
      <c r="H18" s="10">
        <v>30.0</v>
      </c>
      <c r="I18" s="16">
        <v>40787.0</v>
      </c>
      <c r="J18" s="16">
        <v>40796.0</v>
      </c>
      <c r="K18" s="28" t="str">
        <f t="shared" si="2"/>
        <v>Small</v>
      </c>
      <c r="L18" s="28" t="b">
        <f t="shared" si="3"/>
        <v>0</v>
      </c>
    </row>
    <row r="19" ht="15.75" customHeight="1">
      <c r="A19" s="1" t="s">
        <v>25</v>
      </c>
      <c r="B19" s="1" t="s">
        <v>49</v>
      </c>
      <c r="C19" s="2">
        <v>5417.0</v>
      </c>
      <c r="D19" s="1" t="s">
        <v>50</v>
      </c>
      <c r="E19" s="14">
        <v>255.0</v>
      </c>
      <c r="F19" s="15">
        <v>406.0</v>
      </c>
      <c r="G19" s="14">
        <f t="shared" si="1"/>
        <v>103530</v>
      </c>
      <c r="H19" s="10">
        <v>30.0</v>
      </c>
      <c r="I19" s="16">
        <v>40787.0</v>
      </c>
      <c r="J19" s="16">
        <v>40796.0</v>
      </c>
      <c r="K19" s="28" t="str">
        <f t="shared" si="2"/>
        <v>Small</v>
      </c>
      <c r="L19" s="28" t="b">
        <f t="shared" si="3"/>
        <v>0</v>
      </c>
    </row>
    <row r="20" ht="15.75" customHeight="1">
      <c r="A20" s="18" t="s">
        <v>22</v>
      </c>
      <c r="B20" s="18" t="s">
        <v>51</v>
      </c>
      <c r="C20" s="19">
        <v>3166.0</v>
      </c>
      <c r="D20" s="18" t="s">
        <v>44</v>
      </c>
      <c r="E20" s="20">
        <v>1.25</v>
      </c>
      <c r="F20" s="21">
        <v>5500.0</v>
      </c>
      <c r="G20" s="20">
        <f t="shared" si="1"/>
        <v>6875</v>
      </c>
      <c r="H20" s="22">
        <v>30.0</v>
      </c>
      <c r="I20" s="23">
        <v>40787.0</v>
      </c>
      <c r="J20" s="23">
        <v>40792.0</v>
      </c>
      <c r="K20" s="28" t="str">
        <f t="shared" si="2"/>
        <v>Small</v>
      </c>
      <c r="L20" s="28" t="b">
        <f t="shared" si="3"/>
        <v>0</v>
      </c>
    </row>
    <row r="21" ht="15.75" customHeight="1">
      <c r="A21" s="1" t="s">
        <v>31</v>
      </c>
      <c r="B21" s="1" t="s">
        <v>52</v>
      </c>
      <c r="C21" s="2">
        <v>5234.0</v>
      </c>
      <c r="D21" s="1" t="s">
        <v>44</v>
      </c>
      <c r="E21" s="14">
        <v>1.65</v>
      </c>
      <c r="F21" s="15">
        <v>4850.0</v>
      </c>
      <c r="G21" s="14">
        <f t="shared" si="1"/>
        <v>8002.5</v>
      </c>
      <c r="H21" s="10">
        <v>30.0</v>
      </c>
      <c r="I21" s="16">
        <v>40788.0</v>
      </c>
      <c r="J21" s="16">
        <v>40797.0</v>
      </c>
      <c r="K21" s="28" t="str">
        <f t="shared" si="2"/>
        <v>Small</v>
      </c>
      <c r="L21" s="28" t="b">
        <f t="shared" si="3"/>
        <v>0</v>
      </c>
    </row>
    <row r="22" ht="15.75" customHeight="1">
      <c r="A22" s="1" t="s">
        <v>31</v>
      </c>
      <c r="B22" s="1" t="s">
        <v>53</v>
      </c>
      <c r="C22" s="10">
        <v>4312.0</v>
      </c>
      <c r="D22" s="9" t="s">
        <v>35</v>
      </c>
      <c r="E22" s="14">
        <v>3.75</v>
      </c>
      <c r="F22" s="15">
        <v>4150.0</v>
      </c>
      <c r="G22" s="14">
        <f t="shared" si="1"/>
        <v>15562.5</v>
      </c>
      <c r="H22" s="10">
        <v>30.0</v>
      </c>
      <c r="I22" s="16">
        <v>40789.0</v>
      </c>
      <c r="J22" s="16">
        <v>40797.0</v>
      </c>
      <c r="K22" s="28" t="str">
        <f t="shared" si="2"/>
        <v>Small</v>
      </c>
      <c r="L22" s="28" t="b">
        <f t="shared" si="3"/>
        <v>0</v>
      </c>
    </row>
    <row r="23" ht="15.75" customHeight="1">
      <c r="A23" s="9" t="s">
        <v>22</v>
      </c>
      <c r="B23" s="1" t="s">
        <v>54</v>
      </c>
      <c r="C23" s="10">
        <v>1122.0</v>
      </c>
      <c r="D23" s="9" t="s">
        <v>24</v>
      </c>
      <c r="E23" s="11">
        <v>4.25</v>
      </c>
      <c r="F23" s="12">
        <v>15500.0</v>
      </c>
      <c r="G23" s="11">
        <f t="shared" si="1"/>
        <v>65875</v>
      </c>
      <c r="H23" s="10">
        <v>30.0</v>
      </c>
      <c r="I23" s="13">
        <v>40790.0</v>
      </c>
      <c r="J23" s="13">
        <v>40798.0</v>
      </c>
      <c r="K23" s="28" t="str">
        <f t="shared" si="2"/>
        <v>Large</v>
      </c>
      <c r="L23" s="28" t="str">
        <f t="shared" si="3"/>
        <v>Critical</v>
      </c>
    </row>
    <row r="24" ht="15.75" customHeight="1">
      <c r="A24" s="9" t="s">
        <v>55</v>
      </c>
      <c r="B24" s="1" t="s">
        <v>56</v>
      </c>
      <c r="C24" s="10">
        <v>4111.0</v>
      </c>
      <c r="D24" s="9" t="s">
        <v>35</v>
      </c>
      <c r="E24" s="11">
        <v>3.55</v>
      </c>
      <c r="F24" s="12">
        <v>4800.0</v>
      </c>
      <c r="G24" s="11">
        <f t="shared" si="1"/>
        <v>17040</v>
      </c>
      <c r="H24" s="10">
        <v>25.0</v>
      </c>
      <c r="I24" s="13">
        <v>40791.0</v>
      </c>
      <c r="J24" s="13">
        <v>40806.0</v>
      </c>
      <c r="K24" s="28" t="str">
        <f t="shared" si="2"/>
        <v>Small</v>
      </c>
      <c r="L24" s="28" t="b">
        <f t="shared" si="3"/>
        <v>0</v>
      </c>
    </row>
    <row r="25" ht="15.75" customHeight="1">
      <c r="A25" s="1" t="s">
        <v>25</v>
      </c>
      <c r="B25" s="1" t="s">
        <v>57</v>
      </c>
      <c r="C25" s="10">
        <v>1243.0</v>
      </c>
      <c r="D25" s="9" t="s">
        <v>24</v>
      </c>
      <c r="E25" s="14">
        <v>4.25</v>
      </c>
      <c r="F25" s="15">
        <v>9000.0</v>
      </c>
      <c r="G25" s="11">
        <f t="shared" si="1"/>
        <v>38250</v>
      </c>
      <c r="H25" s="10">
        <v>30.0</v>
      </c>
      <c r="I25" s="16">
        <v>40791.0</v>
      </c>
      <c r="J25" s="16">
        <v>40798.0</v>
      </c>
      <c r="K25" s="28" t="str">
        <f t="shared" si="2"/>
        <v>Small</v>
      </c>
      <c r="L25" s="28" t="b">
        <f t="shared" si="3"/>
        <v>0</v>
      </c>
    </row>
    <row r="26" ht="15.75" customHeight="1">
      <c r="A26" s="17" t="s">
        <v>36</v>
      </c>
      <c r="B26" s="1" t="s">
        <v>58</v>
      </c>
      <c r="C26" s="2">
        <v>7258.0</v>
      </c>
      <c r="D26" s="1" t="s">
        <v>38</v>
      </c>
      <c r="E26" s="14">
        <v>90.0</v>
      </c>
      <c r="F26" s="15">
        <v>120.0</v>
      </c>
      <c r="G26" s="14">
        <f t="shared" si="1"/>
        <v>10800</v>
      </c>
      <c r="H26" s="2">
        <v>45.0</v>
      </c>
      <c r="I26" s="16">
        <v>40791.0</v>
      </c>
      <c r="J26" s="16">
        <v>40795.0</v>
      </c>
      <c r="K26" s="28" t="str">
        <f t="shared" si="2"/>
        <v>Small</v>
      </c>
      <c r="L26" s="28" t="b">
        <f t="shared" si="3"/>
        <v>0</v>
      </c>
    </row>
    <row r="27" ht="15.75" customHeight="1">
      <c r="A27" s="1" t="s">
        <v>31</v>
      </c>
      <c r="B27" s="1" t="s">
        <v>59</v>
      </c>
      <c r="C27" s="2">
        <v>5234.0</v>
      </c>
      <c r="D27" s="1" t="s">
        <v>44</v>
      </c>
      <c r="E27" s="14">
        <v>1.65</v>
      </c>
      <c r="F27" s="15">
        <v>4750.0</v>
      </c>
      <c r="G27" s="14">
        <f t="shared" si="1"/>
        <v>7837.5</v>
      </c>
      <c r="H27" s="10">
        <v>30.0</v>
      </c>
      <c r="I27" s="16">
        <v>40791.0</v>
      </c>
      <c r="J27" s="16">
        <v>40799.0</v>
      </c>
      <c r="K27" s="28" t="str">
        <f t="shared" si="2"/>
        <v>Small</v>
      </c>
      <c r="L27" s="28" t="b">
        <f t="shared" si="3"/>
        <v>0</v>
      </c>
    </row>
    <row r="28" ht="15.75" customHeight="1">
      <c r="A28" s="9" t="s">
        <v>22</v>
      </c>
      <c r="B28" s="1" t="s">
        <v>60</v>
      </c>
      <c r="C28" s="10">
        <v>1122.0</v>
      </c>
      <c r="D28" s="9" t="s">
        <v>24</v>
      </c>
      <c r="E28" s="11">
        <v>4.25</v>
      </c>
      <c r="F28" s="12">
        <v>12500.0</v>
      </c>
      <c r="G28" s="11">
        <f t="shared" si="1"/>
        <v>53125</v>
      </c>
      <c r="H28" s="10">
        <v>30.0</v>
      </c>
      <c r="I28" s="13">
        <v>40791.0</v>
      </c>
      <c r="J28" s="13">
        <v>40797.0</v>
      </c>
      <c r="K28" s="28" t="str">
        <f t="shared" si="2"/>
        <v>Large</v>
      </c>
      <c r="L28" s="28" t="str">
        <f t="shared" si="3"/>
        <v>Critical</v>
      </c>
    </row>
    <row r="29" ht="15.75" customHeight="1">
      <c r="A29" s="1" t="s">
        <v>22</v>
      </c>
      <c r="B29" s="1" t="s">
        <v>61</v>
      </c>
      <c r="C29" s="2">
        <v>5066.0</v>
      </c>
      <c r="D29" s="1" t="s">
        <v>29</v>
      </c>
      <c r="E29" s="14">
        <v>0.95</v>
      </c>
      <c r="F29" s="15">
        <v>25000.0</v>
      </c>
      <c r="G29" s="14">
        <f t="shared" si="1"/>
        <v>23750</v>
      </c>
      <c r="H29" s="10">
        <v>30.0</v>
      </c>
      <c r="I29" s="16">
        <v>40791.0</v>
      </c>
      <c r="J29" s="16">
        <v>40798.0</v>
      </c>
      <c r="K29" s="28" t="str">
        <f t="shared" si="2"/>
        <v>Large</v>
      </c>
      <c r="L29" s="28" t="str">
        <f t="shared" si="3"/>
        <v>Critical</v>
      </c>
    </row>
    <row r="30" ht="15.75" customHeight="1">
      <c r="A30" s="1" t="s">
        <v>22</v>
      </c>
      <c r="B30" s="1" t="s">
        <v>62</v>
      </c>
      <c r="C30" s="2">
        <v>3166.0</v>
      </c>
      <c r="D30" s="1" t="s">
        <v>44</v>
      </c>
      <c r="E30" s="14">
        <v>1.25</v>
      </c>
      <c r="F30" s="15">
        <v>5650.0</v>
      </c>
      <c r="G30" s="14">
        <f t="shared" si="1"/>
        <v>7062.5</v>
      </c>
      <c r="H30" s="10">
        <v>30.0</v>
      </c>
      <c r="I30" s="16">
        <v>40791.0</v>
      </c>
      <c r="J30" s="16">
        <v>40796.0</v>
      </c>
      <c r="K30" s="28" t="str">
        <f t="shared" si="2"/>
        <v>Small</v>
      </c>
      <c r="L30" s="28" t="b">
        <f t="shared" si="3"/>
        <v>0</v>
      </c>
    </row>
    <row r="31" ht="15.75" customHeight="1">
      <c r="A31" s="9" t="s">
        <v>22</v>
      </c>
      <c r="B31" s="1" t="s">
        <v>63</v>
      </c>
      <c r="C31" s="10">
        <v>1122.0</v>
      </c>
      <c r="D31" s="9" t="s">
        <v>24</v>
      </c>
      <c r="E31" s="11">
        <v>4.25</v>
      </c>
      <c r="F31" s="12">
        <v>15000.0</v>
      </c>
      <c r="G31" s="11">
        <f t="shared" si="1"/>
        <v>63750</v>
      </c>
      <c r="H31" s="10">
        <v>30.0</v>
      </c>
      <c r="I31" s="13">
        <v>40794.0</v>
      </c>
      <c r="J31" s="13">
        <v>40801.0</v>
      </c>
      <c r="K31" s="28" t="str">
        <f t="shared" si="2"/>
        <v>Large</v>
      </c>
      <c r="L31" s="28" t="str">
        <f t="shared" si="3"/>
        <v>Critical</v>
      </c>
    </row>
    <row r="32" ht="15.75" customHeight="1">
      <c r="A32" s="9" t="s">
        <v>55</v>
      </c>
      <c r="B32" s="1" t="s">
        <v>64</v>
      </c>
      <c r="C32" s="10">
        <v>4111.0</v>
      </c>
      <c r="D32" s="9" t="s">
        <v>35</v>
      </c>
      <c r="E32" s="11">
        <v>3.55</v>
      </c>
      <c r="F32" s="12">
        <v>4585.0</v>
      </c>
      <c r="G32" s="11">
        <f t="shared" si="1"/>
        <v>16276.75</v>
      </c>
      <c r="H32" s="10">
        <v>25.0</v>
      </c>
      <c r="I32" s="13">
        <v>40796.0</v>
      </c>
      <c r="J32" s="13">
        <v>40816.0</v>
      </c>
      <c r="K32" s="28" t="str">
        <f t="shared" si="2"/>
        <v>Small</v>
      </c>
      <c r="L32" s="28" t="b">
        <f t="shared" si="3"/>
        <v>0</v>
      </c>
    </row>
    <row r="33" ht="15.75" customHeight="1">
      <c r="A33" s="1" t="s">
        <v>22</v>
      </c>
      <c r="B33" s="1" t="s">
        <v>65</v>
      </c>
      <c r="C33" s="2">
        <v>3166.0</v>
      </c>
      <c r="D33" s="1" t="s">
        <v>44</v>
      </c>
      <c r="E33" s="14">
        <v>1.25</v>
      </c>
      <c r="F33" s="15">
        <v>5425.0</v>
      </c>
      <c r="G33" s="14">
        <f t="shared" si="1"/>
        <v>6781.25</v>
      </c>
      <c r="H33" s="10">
        <v>30.0</v>
      </c>
      <c r="I33" s="16">
        <v>40796.0</v>
      </c>
      <c r="J33" s="16">
        <v>40801.0</v>
      </c>
      <c r="K33" s="28" t="str">
        <f t="shared" si="2"/>
        <v>Small</v>
      </c>
      <c r="L33" s="28" t="b">
        <f t="shared" si="3"/>
        <v>0</v>
      </c>
    </row>
    <row r="34" ht="15.75" customHeight="1">
      <c r="A34" s="9" t="s">
        <v>27</v>
      </c>
      <c r="B34" s="1" t="s">
        <v>66</v>
      </c>
      <c r="C34" s="10">
        <v>6321.0</v>
      </c>
      <c r="D34" s="9" t="s">
        <v>40</v>
      </c>
      <c r="E34" s="11">
        <v>2.45</v>
      </c>
      <c r="F34" s="12">
        <v>1200.0</v>
      </c>
      <c r="G34" s="11">
        <f t="shared" si="1"/>
        <v>2940</v>
      </c>
      <c r="H34" s="10">
        <v>30.0</v>
      </c>
      <c r="I34" s="13">
        <v>40798.0</v>
      </c>
      <c r="J34" s="13">
        <v>40809.0</v>
      </c>
      <c r="K34" s="28" t="str">
        <f t="shared" si="2"/>
        <v>Small</v>
      </c>
      <c r="L34" s="28" t="b">
        <f t="shared" si="3"/>
        <v>0</v>
      </c>
    </row>
    <row r="35" ht="15.75" customHeight="1">
      <c r="A35" s="1" t="s">
        <v>31</v>
      </c>
      <c r="B35" s="1" t="s">
        <v>67</v>
      </c>
      <c r="C35" s="2">
        <v>5319.0</v>
      </c>
      <c r="D35" s="1" t="s">
        <v>29</v>
      </c>
      <c r="E35" s="14">
        <v>1.1</v>
      </c>
      <c r="F35" s="15">
        <v>16500.0</v>
      </c>
      <c r="G35" s="14">
        <f t="shared" si="1"/>
        <v>18150</v>
      </c>
      <c r="H35" s="10">
        <v>30.0</v>
      </c>
      <c r="I35" s="16">
        <v>40801.0</v>
      </c>
      <c r="J35" s="16">
        <v>40821.0</v>
      </c>
      <c r="K35" s="28" t="str">
        <f t="shared" si="2"/>
        <v>Large</v>
      </c>
      <c r="L35" s="28" t="str">
        <f t="shared" si="3"/>
        <v>Critical</v>
      </c>
    </row>
    <row r="36" ht="15.75" customHeight="1">
      <c r="A36" s="9" t="s">
        <v>55</v>
      </c>
      <c r="B36" s="1" t="s">
        <v>68</v>
      </c>
      <c r="C36" s="10">
        <v>4111.0</v>
      </c>
      <c r="D36" s="9" t="s">
        <v>35</v>
      </c>
      <c r="E36" s="11">
        <v>3.55</v>
      </c>
      <c r="F36" s="12">
        <v>4200.0</v>
      </c>
      <c r="G36" s="11">
        <f t="shared" si="1"/>
        <v>14910</v>
      </c>
      <c r="H36" s="10">
        <v>25.0</v>
      </c>
      <c r="I36" s="13">
        <v>40801.0</v>
      </c>
      <c r="J36" s="13">
        <v>40831.0</v>
      </c>
      <c r="K36" s="28" t="str">
        <f t="shared" si="2"/>
        <v>Small</v>
      </c>
      <c r="L36" s="28" t="b">
        <f t="shared" si="3"/>
        <v>0</v>
      </c>
    </row>
    <row r="37" ht="15.75" customHeight="1">
      <c r="A37" s="1" t="s">
        <v>22</v>
      </c>
      <c r="B37" s="1" t="s">
        <v>69</v>
      </c>
      <c r="C37" s="2">
        <v>5066.0</v>
      </c>
      <c r="D37" s="1" t="s">
        <v>29</v>
      </c>
      <c r="E37" s="14">
        <v>0.95</v>
      </c>
      <c r="F37" s="15">
        <v>17500.0</v>
      </c>
      <c r="G37" s="14">
        <f t="shared" si="1"/>
        <v>16625</v>
      </c>
      <c r="H37" s="10">
        <v>30.0</v>
      </c>
      <c r="I37" s="16">
        <v>40801.0</v>
      </c>
      <c r="J37" s="16">
        <v>40808.0</v>
      </c>
      <c r="K37" s="28" t="str">
        <f t="shared" si="2"/>
        <v>Large</v>
      </c>
      <c r="L37" s="28" t="str">
        <f t="shared" si="3"/>
        <v>Critical</v>
      </c>
    </row>
    <row r="38" ht="15.75" customHeight="1">
      <c r="A38" s="1" t="s">
        <v>55</v>
      </c>
      <c r="B38" s="1" t="s">
        <v>70</v>
      </c>
      <c r="C38" s="10">
        <v>9752.0</v>
      </c>
      <c r="D38" s="9" t="s">
        <v>71</v>
      </c>
      <c r="E38" s="14">
        <v>4.05</v>
      </c>
      <c r="F38" s="15">
        <v>1500.0</v>
      </c>
      <c r="G38" s="14">
        <f t="shared" si="1"/>
        <v>6075</v>
      </c>
      <c r="H38" s="10">
        <v>25.0</v>
      </c>
      <c r="I38" s="16">
        <v>40806.0</v>
      </c>
      <c r="J38" s="16">
        <v>40811.0</v>
      </c>
      <c r="K38" s="28" t="str">
        <f t="shared" si="2"/>
        <v>Small</v>
      </c>
      <c r="L38" s="28" t="b">
        <f t="shared" si="3"/>
        <v>0</v>
      </c>
    </row>
    <row r="39" ht="15.75" customHeight="1">
      <c r="A39" s="9" t="s">
        <v>55</v>
      </c>
      <c r="B39" s="1" t="s">
        <v>72</v>
      </c>
      <c r="C39" s="10">
        <v>4111.0</v>
      </c>
      <c r="D39" s="9" t="s">
        <v>35</v>
      </c>
      <c r="E39" s="11">
        <v>3.55</v>
      </c>
      <c r="F39" s="12">
        <v>4250.0</v>
      </c>
      <c r="G39" s="11">
        <f t="shared" si="1"/>
        <v>15087.5</v>
      </c>
      <c r="H39" s="10">
        <v>25.0</v>
      </c>
      <c r="I39" s="13">
        <v>40806.0</v>
      </c>
      <c r="J39" s="13">
        <v>40826.0</v>
      </c>
      <c r="K39" s="28" t="str">
        <f t="shared" si="2"/>
        <v>Small</v>
      </c>
      <c r="L39" s="28" t="b">
        <f t="shared" si="3"/>
        <v>0</v>
      </c>
    </row>
    <row r="40" ht="15.75" customHeight="1">
      <c r="A40" s="1" t="s">
        <v>73</v>
      </c>
      <c r="B40" s="1" t="s">
        <v>74</v>
      </c>
      <c r="C40" s="10">
        <v>9764.0</v>
      </c>
      <c r="D40" s="9" t="s">
        <v>71</v>
      </c>
      <c r="E40" s="14">
        <v>3.75</v>
      </c>
      <c r="F40" s="15">
        <v>1980.0</v>
      </c>
      <c r="G40" s="14">
        <f t="shared" si="1"/>
        <v>7425</v>
      </c>
      <c r="H40" s="2">
        <v>15.0</v>
      </c>
      <c r="I40" s="16">
        <v>40806.0</v>
      </c>
      <c r="J40" s="16">
        <v>40815.0</v>
      </c>
      <c r="K40" s="28" t="str">
        <f t="shared" si="2"/>
        <v>Small</v>
      </c>
      <c r="L40" s="28" t="b">
        <f t="shared" si="3"/>
        <v>0</v>
      </c>
    </row>
    <row r="41" ht="15.75" customHeight="1">
      <c r="A41" s="1" t="s">
        <v>73</v>
      </c>
      <c r="B41" s="1" t="s">
        <v>75</v>
      </c>
      <c r="C41" s="10">
        <v>9764.0</v>
      </c>
      <c r="D41" s="9" t="s">
        <v>71</v>
      </c>
      <c r="E41" s="14">
        <v>3.75</v>
      </c>
      <c r="F41" s="15">
        <v>1750.0</v>
      </c>
      <c r="G41" s="14">
        <f t="shared" si="1"/>
        <v>6562.5</v>
      </c>
      <c r="H41" s="2">
        <v>15.0</v>
      </c>
      <c r="I41" s="16">
        <v>40806.0</v>
      </c>
      <c r="J41" s="16">
        <v>40811.0</v>
      </c>
      <c r="K41" s="28" t="str">
        <f t="shared" si="2"/>
        <v>Small</v>
      </c>
      <c r="L41" s="28" t="b">
        <f t="shared" si="3"/>
        <v>0</v>
      </c>
    </row>
    <row r="42" ht="15.75" customHeight="1">
      <c r="A42" s="1" t="s">
        <v>55</v>
      </c>
      <c r="B42" s="1" t="s">
        <v>76</v>
      </c>
      <c r="C42" s="10">
        <v>9752.0</v>
      </c>
      <c r="D42" s="9" t="s">
        <v>71</v>
      </c>
      <c r="E42" s="14">
        <v>4.05</v>
      </c>
      <c r="F42" s="15">
        <v>1550.0</v>
      </c>
      <c r="G42" s="14">
        <f t="shared" si="1"/>
        <v>6277.5</v>
      </c>
      <c r="H42" s="10">
        <v>25.0</v>
      </c>
      <c r="I42" s="16">
        <v>40811.0</v>
      </c>
      <c r="J42" s="16">
        <v>40821.0</v>
      </c>
      <c r="K42" s="28" t="str">
        <f t="shared" si="2"/>
        <v>Small</v>
      </c>
      <c r="L42" s="28" t="b">
        <f t="shared" si="3"/>
        <v>0</v>
      </c>
    </row>
    <row r="43" ht="15.75" customHeight="1">
      <c r="A43" s="9" t="s">
        <v>55</v>
      </c>
      <c r="B43" s="1" t="s">
        <v>77</v>
      </c>
      <c r="C43" s="10">
        <v>4111.0</v>
      </c>
      <c r="D43" s="9" t="s">
        <v>35</v>
      </c>
      <c r="E43" s="11">
        <v>3.55</v>
      </c>
      <c r="F43" s="12">
        <v>4200.0</v>
      </c>
      <c r="G43" s="11">
        <f t="shared" si="1"/>
        <v>14910</v>
      </c>
      <c r="H43" s="10">
        <v>25.0</v>
      </c>
      <c r="I43" s="13">
        <v>40811.0</v>
      </c>
      <c r="J43" s="13">
        <v>40841.0</v>
      </c>
      <c r="K43" s="28" t="str">
        <f t="shared" si="2"/>
        <v>Small</v>
      </c>
      <c r="L43" s="28" t="b">
        <f t="shared" si="3"/>
        <v>0</v>
      </c>
    </row>
    <row r="44" ht="15.75" customHeight="1">
      <c r="A44" s="17" t="s">
        <v>36</v>
      </c>
      <c r="B44" s="1" t="s">
        <v>78</v>
      </c>
      <c r="C44" s="10">
        <v>1369.0</v>
      </c>
      <c r="D44" s="9" t="s">
        <v>24</v>
      </c>
      <c r="E44" s="14">
        <v>4.2</v>
      </c>
      <c r="F44" s="15">
        <v>15000.0</v>
      </c>
      <c r="G44" s="11">
        <f t="shared" si="1"/>
        <v>63000</v>
      </c>
      <c r="H44" s="2">
        <v>45.0</v>
      </c>
      <c r="I44" s="16">
        <v>40811.0</v>
      </c>
      <c r="J44" s="16">
        <v>40816.0</v>
      </c>
      <c r="K44" s="28" t="str">
        <f t="shared" si="2"/>
        <v>Large</v>
      </c>
      <c r="L44" s="28" t="str">
        <f t="shared" si="3"/>
        <v>Critical</v>
      </c>
    </row>
    <row r="45" ht="15.75" customHeight="1">
      <c r="A45" s="1" t="s">
        <v>79</v>
      </c>
      <c r="B45" s="1" t="s">
        <v>80</v>
      </c>
      <c r="C45" s="10">
        <v>6431.0</v>
      </c>
      <c r="D45" s="9" t="s">
        <v>40</v>
      </c>
      <c r="E45" s="14">
        <v>2.85</v>
      </c>
      <c r="F45" s="15">
        <v>1300.0</v>
      </c>
      <c r="G45" s="14">
        <f t="shared" si="1"/>
        <v>3705</v>
      </c>
      <c r="H45" s="10">
        <v>30.0</v>
      </c>
      <c r="I45" s="16">
        <v>40811.0</v>
      </c>
      <c r="J45" s="16">
        <v>40817.0</v>
      </c>
      <c r="K45" s="28" t="str">
        <f t="shared" si="2"/>
        <v>Small</v>
      </c>
      <c r="L45" s="28" t="b">
        <f t="shared" si="3"/>
        <v>0</v>
      </c>
    </row>
    <row r="46" ht="15.75" customHeight="1">
      <c r="A46" s="9" t="s">
        <v>27</v>
      </c>
      <c r="B46" s="1" t="s">
        <v>81</v>
      </c>
      <c r="C46" s="10">
        <v>6321.0</v>
      </c>
      <c r="D46" s="9" t="s">
        <v>40</v>
      </c>
      <c r="E46" s="11">
        <v>2.45</v>
      </c>
      <c r="F46" s="12">
        <v>2500.0</v>
      </c>
      <c r="G46" s="11">
        <f t="shared" si="1"/>
        <v>6125</v>
      </c>
      <c r="H46" s="10">
        <v>30.0</v>
      </c>
      <c r="I46" s="13">
        <v>40811.0</v>
      </c>
      <c r="J46" s="13">
        <v>40820.0</v>
      </c>
      <c r="K46" s="28" t="str">
        <f t="shared" si="2"/>
        <v>Small</v>
      </c>
      <c r="L46" s="28" t="b">
        <f t="shared" si="3"/>
        <v>0</v>
      </c>
    </row>
    <row r="47" ht="15.75" customHeight="1">
      <c r="A47" s="1" t="s">
        <v>73</v>
      </c>
      <c r="B47" s="1" t="s">
        <v>82</v>
      </c>
      <c r="C47" s="10">
        <v>9764.0</v>
      </c>
      <c r="D47" s="9" t="s">
        <v>71</v>
      </c>
      <c r="E47" s="14">
        <v>3.75</v>
      </c>
      <c r="F47" s="15">
        <v>1850.0</v>
      </c>
      <c r="G47" s="14">
        <f t="shared" si="1"/>
        <v>6937.5</v>
      </c>
      <c r="H47" s="2">
        <v>15.0</v>
      </c>
      <c r="I47" s="16">
        <v>40811.0</v>
      </c>
      <c r="J47" s="16">
        <v>40821.0</v>
      </c>
      <c r="K47" s="28" t="str">
        <f t="shared" si="2"/>
        <v>Small</v>
      </c>
      <c r="L47" s="28" t="b">
        <f t="shared" si="3"/>
        <v>0</v>
      </c>
    </row>
    <row r="48" ht="15.75" customHeight="1">
      <c r="A48" s="17" t="s">
        <v>36</v>
      </c>
      <c r="B48" s="1" t="s">
        <v>83</v>
      </c>
      <c r="C48" s="10">
        <v>1369.0</v>
      </c>
      <c r="D48" s="9" t="s">
        <v>24</v>
      </c>
      <c r="E48" s="14">
        <v>4.2</v>
      </c>
      <c r="F48" s="15">
        <v>14000.0</v>
      </c>
      <c r="G48" s="11">
        <f t="shared" si="1"/>
        <v>58800</v>
      </c>
      <c r="H48" s="2">
        <v>45.0</v>
      </c>
      <c r="I48" s="16">
        <v>40813.0</v>
      </c>
      <c r="J48" s="16">
        <v>40819.0</v>
      </c>
      <c r="K48" s="28" t="str">
        <f t="shared" si="2"/>
        <v>Large</v>
      </c>
      <c r="L48" s="28" t="str">
        <f t="shared" si="3"/>
        <v>Critical</v>
      </c>
    </row>
    <row r="49" ht="15.75" customHeight="1">
      <c r="A49" s="9" t="s">
        <v>22</v>
      </c>
      <c r="B49" s="1" t="s">
        <v>84</v>
      </c>
      <c r="C49" s="10">
        <v>1122.0</v>
      </c>
      <c r="D49" s="9" t="s">
        <v>24</v>
      </c>
      <c r="E49" s="11">
        <v>4.25</v>
      </c>
      <c r="F49" s="12">
        <v>14500.0</v>
      </c>
      <c r="G49" s="11">
        <f t="shared" si="1"/>
        <v>61625</v>
      </c>
      <c r="H49" s="10">
        <v>30.0</v>
      </c>
      <c r="I49" s="13">
        <v>40814.0</v>
      </c>
      <c r="J49" s="13">
        <v>40819.0</v>
      </c>
      <c r="K49" s="28" t="str">
        <f t="shared" si="2"/>
        <v>Large</v>
      </c>
      <c r="L49" s="28" t="str">
        <f t="shared" si="3"/>
        <v>Critical</v>
      </c>
    </row>
    <row r="50" ht="15.75" customHeight="1">
      <c r="A50" s="1" t="s">
        <v>73</v>
      </c>
      <c r="B50" s="1" t="s">
        <v>85</v>
      </c>
      <c r="C50" s="10">
        <v>9764.0</v>
      </c>
      <c r="D50" s="9" t="s">
        <v>71</v>
      </c>
      <c r="E50" s="14">
        <v>3.75</v>
      </c>
      <c r="F50" s="15">
        <v>1800.0</v>
      </c>
      <c r="G50" s="14">
        <f t="shared" si="1"/>
        <v>6750</v>
      </c>
      <c r="H50" s="2">
        <v>15.0</v>
      </c>
      <c r="I50" s="16">
        <v>40814.0</v>
      </c>
      <c r="J50" s="16">
        <v>40821.0</v>
      </c>
      <c r="K50" s="28" t="str">
        <f t="shared" si="2"/>
        <v>Small</v>
      </c>
      <c r="L50" s="28" t="b">
        <f t="shared" si="3"/>
        <v>0</v>
      </c>
    </row>
    <row r="51" ht="15.75" customHeight="1">
      <c r="A51" s="17" t="s">
        <v>36</v>
      </c>
      <c r="B51" s="1" t="s">
        <v>86</v>
      </c>
      <c r="C51" s="10">
        <v>1369.0</v>
      </c>
      <c r="D51" s="9" t="s">
        <v>24</v>
      </c>
      <c r="E51" s="14">
        <v>4.2</v>
      </c>
      <c r="F51" s="15">
        <v>10000.0</v>
      </c>
      <c r="G51" s="11">
        <f t="shared" si="1"/>
        <v>42000</v>
      </c>
      <c r="H51" s="2">
        <v>45.0</v>
      </c>
      <c r="I51" s="16">
        <v>40815.0</v>
      </c>
      <c r="J51" s="16">
        <v>40820.0</v>
      </c>
      <c r="K51" s="28" t="str">
        <f t="shared" si="2"/>
        <v>Large</v>
      </c>
      <c r="L51" s="28" t="str">
        <f t="shared" si="3"/>
        <v>Critical</v>
      </c>
    </row>
    <row r="52" ht="15.75" customHeight="1">
      <c r="A52" s="1" t="s">
        <v>55</v>
      </c>
      <c r="B52" s="1" t="s">
        <v>87</v>
      </c>
      <c r="C52" s="2">
        <v>5125.0</v>
      </c>
      <c r="D52" s="1" t="s">
        <v>29</v>
      </c>
      <c r="E52" s="14">
        <v>1.15</v>
      </c>
      <c r="F52" s="15">
        <v>15000.0</v>
      </c>
      <c r="G52" s="14">
        <f t="shared" si="1"/>
        <v>17250</v>
      </c>
      <c r="H52" s="10">
        <v>25.0</v>
      </c>
      <c r="I52" s="16">
        <v>40817.0</v>
      </c>
      <c r="J52" s="16">
        <v>40831.0</v>
      </c>
      <c r="K52" s="28" t="str">
        <f t="shared" si="2"/>
        <v>Large</v>
      </c>
      <c r="L52" s="28" t="str">
        <f t="shared" si="3"/>
        <v>Critical</v>
      </c>
    </row>
    <row r="53" ht="15.75" customHeight="1">
      <c r="A53" s="9" t="s">
        <v>36</v>
      </c>
      <c r="B53" s="1" t="s">
        <v>88</v>
      </c>
      <c r="C53" s="10">
        <v>9399.0</v>
      </c>
      <c r="D53" s="9" t="s">
        <v>71</v>
      </c>
      <c r="E53" s="11">
        <v>3.65</v>
      </c>
      <c r="F53" s="12">
        <v>1250.0</v>
      </c>
      <c r="G53" s="11">
        <f t="shared" si="1"/>
        <v>4562.5</v>
      </c>
      <c r="H53" s="2">
        <v>45.0</v>
      </c>
      <c r="I53" s="13">
        <v>40817.0</v>
      </c>
      <c r="J53" s="13">
        <v>40822.0</v>
      </c>
      <c r="K53" s="28" t="str">
        <f t="shared" si="2"/>
        <v>Small</v>
      </c>
      <c r="L53" s="28" t="b">
        <f t="shared" si="3"/>
        <v>0</v>
      </c>
    </row>
    <row r="54" ht="15.75" customHeight="1">
      <c r="A54" s="1" t="s">
        <v>79</v>
      </c>
      <c r="B54" s="1" t="s">
        <v>89</v>
      </c>
      <c r="C54" s="10">
        <v>6431.0</v>
      </c>
      <c r="D54" s="9" t="s">
        <v>40</v>
      </c>
      <c r="E54" s="14">
        <v>2.85</v>
      </c>
      <c r="F54" s="15">
        <v>1350.0</v>
      </c>
      <c r="G54" s="14">
        <f t="shared" si="1"/>
        <v>3847.5</v>
      </c>
      <c r="H54" s="10">
        <v>30.0</v>
      </c>
      <c r="I54" s="16">
        <v>40817.0</v>
      </c>
      <c r="J54" s="16">
        <v>40823.0</v>
      </c>
      <c r="K54" s="28" t="str">
        <f t="shared" si="2"/>
        <v>Small</v>
      </c>
      <c r="L54" s="28" t="b">
        <f t="shared" si="3"/>
        <v>0</v>
      </c>
    </row>
    <row r="55" ht="15.75" customHeight="1">
      <c r="A55" s="1" t="s">
        <v>73</v>
      </c>
      <c r="B55" s="1" t="s">
        <v>90</v>
      </c>
      <c r="C55" s="10">
        <v>6433.0</v>
      </c>
      <c r="D55" s="9" t="s">
        <v>40</v>
      </c>
      <c r="E55" s="14">
        <v>2.95</v>
      </c>
      <c r="F55" s="15">
        <v>1500.0</v>
      </c>
      <c r="G55" s="14">
        <f t="shared" si="1"/>
        <v>4425</v>
      </c>
      <c r="H55" s="2">
        <v>15.0</v>
      </c>
      <c r="I55" s="16">
        <v>40817.0</v>
      </c>
      <c r="J55" s="16">
        <v>40826.0</v>
      </c>
      <c r="K55" s="28" t="str">
        <f t="shared" si="2"/>
        <v>Small</v>
      </c>
      <c r="L55" s="28" t="b">
        <f t="shared" si="3"/>
        <v>0</v>
      </c>
    </row>
    <row r="56" ht="15.75" customHeight="1">
      <c r="A56" s="1" t="s">
        <v>27</v>
      </c>
      <c r="B56" s="1" t="s">
        <v>91</v>
      </c>
      <c r="C56" s="2">
        <v>5166.0</v>
      </c>
      <c r="D56" s="1" t="s">
        <v>44</v>
      </c>
      <c r="E56" s="14">
        <v>1.25</v>
      </c>
      <c r="F56" s="15">
        <v>5650.0</v>
      </c>
      <c r="G56" s="14">
        <f t="shared" si="1"/>
        <v>7062.5</v>
      </c>
      <c r="H56" s="10">
        <v>30.0</v>
      </c>
      <c r="I56" s="16">
        <v>40817.0</v>
      </c>
      <c r="J56" s="16">
        <v>40822.0</v>
      </c>
      <c r="K56" s="28" t="str">
        <f t="shared" si="2"/>
        <v>Small</v>
      </c>
      <c r="L56" s="28" t="b">
        <f t="shared" si="3"/>
        <v>0</v>
      </c>
    </row>
    <row r="57" ht="15.75" customHeight="1">
      <c r="A57" s="9" t="s">
        <v>22</v>
      </c>
      <c r="B57" s="1" t="s">
        <v>92</v>
      </c>
      <c r="C57" s="10">
        <v>1122.0</v>
      </c>
      <c r="D57" s="9" t="s">
        <v>24</v>
      </c>
      <c r="E57" s="11">
        <v>4.25</v>
      </c>
      <c r="F57" s="12">
        <v>18000.0</v>
      </c>
      <c r="G57" s="11">
        <f t="shared" si="1"/>
        <v>76500</v>
      </c>
      <c r="H57" s="10">
        <v>30.0</v>
      </c>
      <c r="I57" s="13">
        <v>40817.0</v>
      </c>
      <c r="J57" s="13">
        <v>40824.0</v>
      </c>
      <c r="K57" s="28" t="str">
        <f t="shared" si="2"/>
        <v>Large</v>
      </c>
      <c r="L57" s="28" t="str">
        <f t="shared" si="3"/>
        <v>Critical</v>
      </c>
    </row>
    <row r="58" ht="15.75" customHeight="1">
      <c r="A58" s="9" t="s">
        <v>36</v>
      </c>
      <c r="B58" s="1" t="s">
        <v>93</v>
      </c>
      <c r="C58" s="10">
        <v>9399.0</v>
      </c>
      <c r="D58" s="9" t="s">
        <v>71</v>
      </c>
      <c r="E58" s="11">
        <v>3.65</v>
      </c>
      <c r="F58" s="12">
        <v>1450.0</v>
      </c>
      <c r="G58" s="11">
        <f t="shared" si="1"/>
        <v>5292.5</v>
      </c>
      <c r="H58" s="2">
        <v>45.0</v>
      </c>
      <c r="I58" s="13">
        <v>40819.0</v>
      </c>
      <c r="J58" s="13">
        <v>40824.0</v>
      </c>
      <c r="K58" s="28" t="str">
        <f t="shared" si="2"/>
        <v>Small</v>
      </c>
      <c r="L58" s="28" t="b">
        <f t="shared" si="3"/>
        <v>0</v>
      </c>
    </row>
    <row r="59" ht="15.75" customHeight="1">
      <c r="A59" s="1" t="s">
        <v>55</v>
      </c>
      <c r="B59" s="1" t="s">
        <v>94</v>
      </c>
      <c r="C59" s="10">
        <v>6489.0</v>
      </c>
      <c r="D59" s="9" t="s">
        <v>40</v>
      </c>
      <c r="E59" s="14">
        <v>3.0</v>
      </c>
      <c r="F59" s="15">
        <v>1100.0</v>
      </c>
      <c r="G59" s="14">
        <f t="shared" si="1"/>
        <v>3300</v>
      </c>
      <c r="H59" s="10">
        <v>25.0</v>
      </c>
      <c r="I59" s="16">
        <v>40821.0</v>
      </c>
      <c r="J59" s="16">
        <v>40826.0</v>
      </c>
      <c r="K59" s="28" t="str">
        <f t="shared" si="2"/>
        <v>Small</v>
      </c>
      <c r="L59" s="28" t="b">
        <f t="shared" si="3"/>
        <v>0</v>
      </c>
    </row>
    <row r="60" ht="15.75" customHeight="1">
      <c r="A60" s="9" t="s">
        <v>36</v>
      </c>
      <c r="B60" s="1" t="s">
        <v>95</v>
      </c>
      <c r="C60" s="10">
        <v>9399.0</v>
      </c>
      <c r="D60" s="9" t="s">
        <v>71</v>
      </c>
      <c r="E60" s="11">
        <v>3.65</v>
      </c>
      <c r="F60" s="12">
        <v>1985.0</v>
      </c>
      <c r="G60" s="11">
        <f t="shared" si="1"/>
        <v>7245.25</v>
      </c>
      <c r="H60" s="2">
        <v>45.0</v>
      </c>
      <c r="I60" s="13">
        <v>40821.0</v>
      </c>
      <c r="J60" s="13">
        <v>40827.0</v>
      </c>
      <c r="K60" s="28" t="str">
        <f t="shared" si="2"/>
        <v>Small</v>
      </c>
      <c r="L60" s="28" t="b">
        <f t="shared" si="3"/>
        <v>0</v>
      </c>
    </row>
    <row r="61" ht="15.75" customHeight="1">
      <c r="A61" s="9" t="s">
        <v>55</v>
      </c>
      <c r="B61" s="1" t="s">
        <v>96</v>
      </c>
      <c r="C61" s="10">
        <v>4111.0</v>
      </c>
      <c r="D61" s="9" t="s">
        <v>35</v>
      </c>
      <c r="E61" s="11">
        <v>3.55</v>
      </c>
      <c r="F61" s="12">
        <v>4600.0</v>
      </c>
      <c r="G61" s="11">
        <f t="shared" si="1"/>
        <v>16330</v>
      </c>
      <c r="H61" s="10">
        <v>25.0</v>
      </c>
      <c r="I61" s="13">
        <v>40821.0</v>
      </c>
      <c r="J61" s="13">
        <v>40835.0</v>
      </c>
      <c r="K61" s="28" t="str">
        <f t="shared" si="2"/>
        <v>Small</v>
      </c>
      <c r="L61" s="28" t="b">
        <f t="shared" si="3"/>
        <v>0</v>
      </c>
    </row>
    <row r="62" ht="15.75" customHeight="1">
      <c r="A62" s="17" t="s">
        <v>36</v>
      </c>
      <c r="B62" s="1" t="s">
        <v>97</v>
      </c>
      <c r="C62" s="10">
        <v>4569.0</v>
      </c>
      <c r="D62" s="9" t="s">
        <v>35</v>
      </c>
      <c r="E62" s="14">
        <v>3.5</v>
      </c>
      <c r="F62" s="15">
        <v>3900.0</v>
      </c>
      <c r="G62" s="14">
        <f t="shared" si="1"/>
        <v>13650</v>
      </c>
      <c r="H62" s="2">
        <v>45.0</v>
      </c>
      <c r="I62" s="16">
        <v>40821.0</v>
      </c>
      <c r="J62" s="16">
        <v>40826.0</v>
      </c>
      <c r="K62" s="28" t="str">
        <f t="shared" si="2"/>
        <v>Small</v>
      </c>
      <c r="L62" s="28" t="b">
        <f t="shared" si="3"/>
        <v>0</v>
      </c>
    </row>
    <row r="63" ht="15.75" customHeight="1">
      <c r="A63" s="1" t="s">
        <v>79</v>
      </c>
      <c r="B63" s="1" t="s">
        <v>98</v>
      </c>
      <c r="C63" s="10">
        <v>6431.0</v>
      </c>
      <c r="D63" s="9" t="s">
        <v>40</v>
      </c>
      <c r="E63" s="14">
        <v>2.85</v>
      </c>
      <c r="F63" s="15">
        <v>1250.0</v>
      </c>
      <c r="G63" s="14">
        <f t="shared" si="1"/>
        <v>3562.5</v>
      </c>
      <c r="H63" s="10">
        <v>30.0</v>
      </c>
      <c r="I63" s="16">
        <v>40821.0</v>
      </c>
      <c r="J63" s="16">
        <v>40826.0</v>
      </c>
      <c r="K63" s="28" t="str">
        <f t="shared" si="2"/>
        <v>Small</v>
      </c>
      <c r="L63" s="28" t="b">
        <f t="shared" si="3"/>
        <v>0</v>
      </c>
    </row>
    <row r="64" ht="15.75" customHeight="1">
      <c r="A64" s="9" t="s">
        <v>36</v>
      </c>
      <c r="B64" s="1" t="s">
        <v>99</v>
      </c>
      <c r="C64" s="10">
        <v>9399.0</v>
      </c>
      <c r="D64" s="9" t="s">
        <v>71</v>
      </c>
      <c r="E64" s="11">
        <v>3.65</v>
      </c>
      <c r="F64" s="12">
        <v>1470.0</v>
      </c>
      <c r="G64" s="11">
        <f t="shared" si="1"/>
        <v>5365.5</v>
      </c>
      <c r="H64" s="2">
        <v>45.0</v>
      </c>
      <c r="I64" s="13">
        <v>40823.0</v>
      </c>
      <c r="J64" s="13">
        <v>40828.0</v>
      </c>
      <c r="K64" s="28" t="str">
        <f t="shared" si="2"/>
        <v>Small</v>
      </c>
      <c r="L64" s="28" t="b">
        <f t="shared" si="3"/>
        <v>0</v>
      </c>
    </row>
    <row r="65" ht="15.75" customHeight="1">
      <c r="A65" s="17" t="s">
        <v>36</v>
      </c>
      <c r="B65" s="1" t="s">
        <v>100</v>
      </c>
      <c r="C65" s="2">
        <v>5454.0</v>
      </c>
      <c r="D65" s="1" t="s">
        <v>50</v>
      </c>
      <c r="E65" s="14">
        <v>220.0</v>
      </c>
      <c r="F65" s="15">
        <v>550.0</v>
      </c>
      <c r="G65" s="14">
        <f t="shared" si="1"/>
        <v>121000</v>
      </c>
      <c r="H65" s="2">
        <v>45.0</v>
      </c>
      <c r="I65" s="16">
        <v>40825.0</v>
      </c>
      <c r="J65" s="16">
        <v>40830.0</v>
      </c>
      <c r="K65" s="28" t="str">
        <f t="shared" si="2"/>
        <v>Small</v>
      </c>
      <c r="L65" s="28" t="b">
        <f t="shared" si="3"/>
        <v>0</v>
      </c>
    </row>
    <row r="66" ht="15.75" customHeight="1">
      <c r="A66" s="1" t="s">
        <v>55</v>
      </c>
      <c r="B66" s="1" t="s">
        <v>101</v>
      </c>
      <c r="C66" s="10">
        <v>6489.0</v>
      </c>
      <c r="D66" s="9" t="s">
        <v>40</v>
      </c>
      <c r="E66" s="14">
        <v>3.0</v>
      </c>
      <c r="F66" s="15">
        <v>900.0</v>
      </c>
      <c r="G66" s="14">
        <f t="shared" si="1"/>
        <v>2700</v>
      </c>
      <c r="H66" s="10">
        <v>25.0</v>
      </c>
      <c r="I66" s="16">
        <v>40826.0</v>
      </c>
      <c r="J66" s="16">
        <v>40834.0</v>
      </c>
      <c r="K66" s="28" t="str">
        <f t="shared" si="2"/>
        <v>Small</v>
      </c>
      <c r="L66" s="28" t="b">
        <f t="shared" si="3"/>
        <v>0</v>
      </c>
    </row>
    <row r="67" ht="15.75" customHeight="1">
      <c r="A67" s="1" t="s">
        <v>25</v>
      </c>
      <c r="B67" s="1" t="s">
        <v>102</v>
      </c>
      <c r="C67" s="10">
        <v>1243.0</v>
      </c>
      <c r="D67" s="9" t="s">
        <v>24</v>
      </c>
      <c r="E67" s="14">
        <v>4.25</v>
      </c>
      <c r="F67" s="15">
        <v>10500.0</v>
      </c>
      <c r="G67" s="11">
        <f t="shared" si="1"/>
        <v>44625</v>
      </c>
      <c r="H67" s="10">
        <v>30.0</v>
      </c>
      <c r="I67" s="16">
        <v>40826.0</v>
      </c>
      <c r="J67" s="16">
        <v>40833.0</v>
      </c>
      <c r="K67" s="28" t="str">
        <f t="shared" si="2"/>
        <v>Large</v>
      </c>
      <c r="L67" s="28" t="str">
        <f t="shared" si="3"/>
        <v>Critical</v>
      </c>
    </row>
    <row r="68" ht="15.75" customHeight="1">
      <c r="A68" s="1" t="s">
        <v>31</v>
      </c>
      <c r="B68" s="1" t="s">
        <v>103</v>
      </c>
      <c r="C68" s="2">
        <v>8008.0</v>
      </c>
      <c r="D68" s="1" t="s">
        <v>104</v>
      </c>
      <c r="E68" s="14">
        <v>645.0</v>
      </c>
      <c r="F68" s="15">
        <v>100.0</v>
      </c>
      <c r="G68" s="14">
        <f t="shared" si="1"/>
        <v>64500</v>
      </c>
      <c r="H68" s="10">
        <v>30.0</v>
      </c>
      <c r="I68" s="16">
        <v>40826.0</v>
      </c>
      <c r="J68" s="16">
        <v>40837.0</v>
      </c>
      <c r="K68" s="28" t="str">
        <f t="shared" si="2"/>
        <v>Small</v>
      </c>
      <c r="L68" s="28" t="b">
        <f t="shared" si="3"/>
        <v>0</v>
      </c>
    </row>
    <row r="69" ht="15.75" customHeight="1">
      <c r="A69" s="1" t="s">
        <v>79</v>
      </c>
      <c r="B69" s="1" t="s">
        <v>105</v>
      </c>
      <c r="C69" s="2">
        <v>7258.0</v>
      </c>
      <c r="D69" s="1" t="s">
        <v>38</v>
      </c>
      <c r="E69" s="14">
        <v>100.5</v>
      </c>
      <c r="F69" s="15">
        <v>90.0</v>
      </c>
      <c r="G69" s="14">
        <f t="shared" si="1"/>
        <v>9045</v>
      </c>
      <c r="H69" s="10">
        <v>30.0</v>
      </c>
      <c r="I69" s="16">
        <v>40826.0</v>
      </c>
      <c r="J69" s="16">
        <v>40833.0</v>
      </c>
      <c r="K69" s="28" t="str">
        <f t="shared" si="2"/>
        <v>Small</v>
      </c>
      <c r="L69" s="28" t="b">
        <f t="shared" si="3"/>
        <v>0</v>
      </c>
    </row>
    <row r="70" ht="15.75" customHeight="1">
      <c r="A70" s="1" t="s">
        <v>79</v>
      </c>
      <c r="B70" s="1" t="s">
        <v>106</v>
      </c>
      <c r="C70" s="2">
        <v>8148.0</v>
      </c>
      <c r="D70" s="1" t="s">
        <v>104</v>
      </c>
      <c r="E70" s="14">
        <v>655.5</v>
      </c>
      <c r="F70" s="15">
        <v>125.0</v>
      </c>
      <c r="G70" s="14">
        <f t="shared" si="1"/>
        <v>81937.5</v>
      </c>
      <c r="H70" s="10">
        <v>30.0</v>
      </c>
      <c r="I70" s="16">
        <v>40826.0</v>
      </c>
      <c r="J70" s="16">
        <v>40833.0</v>
      </c>
      <c r="K70" s="28" t="str">
        <f t="shared" si="2"/>
        <v>Small</v>
      </c>
      <c r="L70" s="28" t="b">
        <f t="shared" si="3"/>
        <v>0</v>
      </c>
    </row>
    <row r="71" ht="15.75" customHeight="1">
      <c r="A71" s="9" t="s">
        <v>22</v>
      </c>
      <c r="B71" s="1" t="s">
        <v>107</v>
      </c>
      <c r="C71" s="10">
        <v>1122.0</v>
      </c>
      <c r="D71" s="9" t="s">
        <v>24</v>
      </c>
      <c r="E71" s="11">
        <v>4.25</v>
      </c>
      <c r="F71" s="12">
        <v>17000.0</v>
      </c>
      <c r="G71" s="11">
        <f t="shared" si="1"/>
        <v>72250</v>
      </c>
      <c r="H71" s="10">
        <v>30.0</v>
      </c>
      <c r="I71" s="13">
        <v>40827.0</v>
      </c>
      <c r="J71" s="13">
        <v>40835.0</v>
      </c>
      <c r="K71" s="28" t="str">
        <f t="shared" si="2"/>
        <v>Large</v>
      </c>
      <c r="L71" s="28" t="str">
        <f t="shared" si="3"/>
        <v>Critical</v>
      </c>
    </row>
    <row r="72" ht="15.75" customHeight="1">
      <c r="A72" s="9" t="s">
        <v>27</v>
      </c>
      <c r="B72" s="1" t="s">
        <v>108</v>
      </c>
      <c r="C72" s="10">
        <v>6321.0</v>
      </c>
      <c r="D72" s="9" t="s">
        <v>40</v>
      </c>
      <c r="E72" s="11">
        <v>2.45</v>
      </c>
      <c r="F72" s="12">
        <v>1250.0</v>
      </c>
      <c r="G72" s="11">
        <f t="shared" si="1"/>
        <v>3062.5</v>
      </c>
      <c r="H72" s="10">
        <v>30.0</v>
      </c>
      <c r="I72" s="13">
        <v>40828.0</v>
      </c>
      <c r="J72" s="13">
        <v>40837.0</v>
      </c>
      <c r="K72" s="28" t="str">
        <f t="shared" si="2"/>
        <v>Small</v>
      </c>
      <c r="L72" s="28" t="b">
        <f t="shared" si="3"/>
        <v>0</v>
      </c>
    </row>
    <row r="73" ht="15.75" customHeight="1">
      <c r="A73" s="1" t="s">
        <v>25</v>
      </c>
      <c r="B73" s="1" t="s">
        <v>109</v>
      </c>
      <c r="C73" s="10">
        <v>4224.0</v>
      </c>
      <c r="D73" s="9" t="s">
        <v>35</v>
      </c>
      <c r="E73" s="14">
        <v>3.95</v>
      </c>
      <c r="F73" s="15">
        <v>4500.0</v>
      </c>
      <c r="G73" s="14">
        <f t="shared" si="1"/>
        <v>17775</v>
      </c>
      <c r="H73" s="10">
        <v>30.0</v>
      </c>
      <c r="I73" s="16">
        <v>40831.0</v>
      </c>
      <c r="J73" s="16">
        <v>40836.0</v>
      </c>
      <c r="K73" s="28" t="str">
        <f t="shared" si="2"/>
        <v>Small</v>
      </c>
      <c r="L73" s="28" t="b">
        <f t="shared" si="3"/>
        <v>0</v>
      </c>
    </row>
    <row r="74" ht="15.75" customHeight="1">
      <c r="A74" s="17" t="s">
        <v>36</v>
      </c>
      <c r="B74" s="1" t="s">
        <v>110</v>
      </c>
      <c r="C74" s="2">
        <v>5454.0</v>
      </c>
      <c r="D74" s="1" t="s">
        <v>50</v>
      </c>
      <c r="E74" s="14">
        <v>220.0</v>
      </c>
      <c r="F74" s="15">
        <v>500.0</v>
      </c>
      <c r="G74" s="14">
        <f t="shared" si="1"/>
        <v>110000</v>
      </c>
      <c r="H74" s="2">
        <v>45.0</v>
      </c>
      <c r="I74" s="16">
        <v>40831.0</v>
      </c>
      <c r="J74" s="16">
        <v>40836.0</v>
      </c>
      <c r="K74" s="28" t="str">
        <f t="shared" si="2"/>
        <v>Small</v>
      </c>
      <c r="L74" s="28" t="b">
        <f t="shared" si="3"/>
        <v>0</v>
      </c>
    </row>
    <row r="75" ht="15.75" customHeight="1">
      <c r="A75" s="1" t="s">
        <v>79</v>
      </c>
      <c r="B75" s="1" t="s">
        <v>111</v>
      </c>
      <c r="C75" s="2">
        <v>7258.0</v>
      </c>
      <c r="D75" s="1" t="s">
        <v>38</v>
      </c>
      <c r="E75" s="14">
        <v>100.5</v>
      </c>
      <c r="F75" s="15">
        <v>100.0</v>
      </c>
      <c r="G75" s="14">
        <f t="shared" si="1"/>
        <v>10050</v>
      </c>
      <c r="H75" s="10">
        <v>30.0</v>
      </c>
      <c r="I75" s="16">
        <v>40831.0</v>
      </c>
      <c r="J75" s="16">
        <v>40840.0</v>
      </c>
      <c r="K75" s="28" t="str">
        <f t="shared" si="2"/>
        <v>Small</v>
      </c>
      <c r="L75" s="28" t="b">
        <f t="shared" si="3"/>
        <v>0</v>
      </c>
    </row>
    <row r="76" ht="15.75" customHeight="1">
      <c r="A76" s="1" t="s">
        <v>31</v>
      </c>
      <c r="B76" s="1" t="s">
        <v>112</v>
      </c>
      <c r="C76" s="2">
        <v>8008.0</v>
      </c>
      <c r="D76" s="1" t="s">
        <v>104</v>
      </c>
      <c r="E76" s="14">
        <v>645.0</v>
      </c>
      <c r="F76" s="15">
        <v>150.0</v>
      </c>
      <c r="G76" s="14">
        <f t="shared" si="1"/>
        <v>96750</v>
      </c>
      <c r="H76" s="10">
        <v>30.0</v>
      </c>
      <c r="I76" s="16">
        <v>40831.0</v>
      </c>
      <c r="J76" s="16">
        <v>40842.0</v>
      </c>
      <c r="K76" s="28" t="str">
        <f t="shared" si="2"/>
        <v>Small</v>
      </c>
      <c r="L76" s="28" t="b">
        <f t="shared" si="3"/>
        <v>0</v>
      </c>
    </row>
    <row r="77" ht="15.75" customHeight="1">
      <c r="A77" s="1" t="s">
        <v>25</v>
      </c>
      <c r="B77" s="1" t="s">
        <v>113</v>
      </c>
      <c r="C77" s="2">
        <v>5417.0</v>
      </c>
      <c r="D77" s="1" t="s">
        <v>50</v>
      </c>
      <c r="E77" s="14">
        <v>255.0</v>
      </c>
      <c r="F77" s="15">
        <v>500.0</v>
      </c>
      <c r="G77" s="14">
        <f t="shared" si="1"/>
        <v>127500</v>
      </c>
      <c r="H77" s="10">
        <v>30.0</v>
      </c>
      <c r="I77" s="16">
        <v>40836.0</v>
      </c>
      <c r="J77" s="16">
        <v>40843.0</v>
      </c>
      <c r="K77" s="28" t="str">
        <f t="shared" si="2"/>
        <v>Small</v>
      </c>
      <c r="L77" s="28" t="b">
        <f t="shared" si="3"/>
        <v>0</v>
      </c>
    </row>
    <row r="78" ht="15.75" customHeight="1">
      <c r="A78" s="1" t="s">
        <v>79</v>
      </c>
      <c r="B78" s="1" t="s">
        <v>114</v>
      </c>
      <c r="C78" s="2">
        <v>7258.0</v>
      </c>
      <c r="D78" s="1" t="s">
        <v>38</v>
      </c>
      <c r="E78" s="14">
        <v>100.5</v>
      </c>
      <c r="F78" s="15">
        <v>95.0</v>
      </c>
      <c r="G78" s="14">
        <f t="shared" si="1"/>
        <v>9547.5</v>
      </c>
      <c r="H78" s="10">
        <v>30.0</v>
      </c>
      <c r="I78" s="16">
        <v>40836.0</v>
      </c>
      <c r="J78" s="16">
        <v>40845.0</v>
      </c>
      <c r="K78" s="28" t="str">
        <f t="shared" si="2"/>
        <v>Small</v>
      </c>
      <c r="L78" s="28" t="b">
        <f t="shared" si="3"/>
        <v>0</v>
      </c>
    </row>
    <row r="79" ht="15.75" customHeight="1">
      <c r="A79" s="1" t="s">
        <v>25</v>
      </c>
      <c r="B79" s="1" t="s">
        <v>115</v>
      </c>
      <c r="C79" s="2">
        <v>5634.0</v>
      </c>
      <c r="D79" s="1" t="s">
        <v>116</v>
      </c>
      <c r="E79" s="14">
        <v>185.0</v>
      </c>
      <c r="F79" s="15">
        <v>150.0</v>
      </c>
      <c r="G79" s="14">
        <f t="shared" si="1"/>
        <v>27750</v>
      </c>
      <c r="H79" s="10">
        <v>30.0</v>
      </c>
      <c r="I79" s="16">
        <v>40841.0</v>
      </c>
      <c r="J79" s="16">
        <v>40850.0</v>
      </c>
      <c r="K79" s="28" t="str">
        <f t="shared" si="2"/>
        <v>Small</v>
      </c>
      <c r="L79" s="28" t="b">
        <f t="shared" si="3"/>
        <v>0</v>
      </c>
    </row>
    <row r="80" ht="15.75" customHeight="1">
      <c r="A80" s="17" t="s">
        <v>36</v>
      </c>
      <c r="B80" s="1" t="s">
        <v>117</v>
      </c>
      <c r="C80" s="2">
        <v>5275.0</v>
      </c>
      <c r="D80" s="1" t="s">
        <v>29</v>
      </c>
      <c r="E80" s="14">
        <v>1.0</v>
      </c>
      <c r="F80" s="15">
        <v>25000.0</v>
      </c>
      <c r="G80" s="14">
        <f t="shared" si="1"/>
        <v>25000</v>
      </c>
      <c r="H80" s="2">
        <v>45.0</v>
      </c>
      <c r="I80" s="16">
        <v>40841.0</v>
      </c>
      <c r="J80" s="16">
        <v>40846.0</v>
      </c>
      <c r="K80" s="28" t="str">
        <f t="shared" si="2"/>
        <v>Large</v>
      </c>
      <c r="L80" s="28" t="str">
        <f t="shared" si="3"/>
        <v>Critical</v>
      </c>
    </row>
    <row r="81" ht="15.75" customHeight="1">
      <c r="A81" s="9" t="s">
        <v>27</v>
      </c>
      <c r="B81" s="1" t="s">
        <v>118</v>
      </c>
      <c r="C81" s="10">
        <v>6321.0</v>
      </c>
      <c r="D81" s="9" t="s">
        <v>40</v>
      </c>
      <c r="E81" s="11">
        <v>2.45</v>
      </c>
      <c r="F81" s="12">
        <v>1500.0</v>
      </c>
      <c r="G81" s="11">
        <f t="shared" si="1"/>
        <v>3675</v>
      </c>
      <c r="H81" s="10">
        <v>30.0</v>
      </c>
      <c r="I81" s="13">
        <v>40841.0</v>
      </c>
      <c r="J81" s="13">
        <v>40849.0</v>
      </c>
      <c r="K81" s="28" t="str">
        <f t="shared" si="2"/>
        <v>Small</v>
      </c>
      <c r="L81" s="28" t="b">
        <f t="shared" si="3"/>
        <v>0</v>
      </c>
    </row>
    <row r="82" ht="15.75" customHeight="1">
      <c r="A82" s="1" t="s">
        <v>27</v>
      </c>
      <c r="B82" s="1" t="s">
        <v>119</v>
      </c>
      <c r="C82" s="2">
        <v>5689.0</v>
      </c>
      <c r="D82" s="1" t="s">
        <v>116</v>
      </c>
      <c r="E82" s="14">
        <v>175.0</v>
      </c>
      <c r="F82" s="15">
        <v>155.0</v>
      </c>
      <c r="G82" s="14">
        <f t="shared" si="1"/>
        <v>27125</v>
      </c>
      <c r="H82" s="10">
        <v>30.0</v>
      </c>
      <c r="I82" s="16">
        <v>40841.0</v>
      </c>
      <c r="J82" s="16">
        <v>40850.0</v>
      </c>
      <c r="K82" s="28" t="str">
        <f t="shared" si="2"/>
        <v>Small</v>
      </c>
      <c r="L82" s="28" t="b">
        <f t="shared" si="3"/>
        <v>0</v>
      </c>
    </row>
    <row r="83" ht="15.75" customHeight="1">
      <c r="A83" s="9" t="s">
        <v>22</v>
      </c>
      <c r="B83" s="1" t="s">
        <v>120</v>
      </c>
      <c r="C83" s="10">
        <v>1122.0</v>
      </c>
      <c r="D83" s="9" t="s">
        <v>24</v>
      </c>
      <c r="E83" s="11">
        <v>4.25</v>
      </c>
      <c r="F83" s="12">
        <v>17500.0</v>
      </c>
      <c r="G83" s="11">
        <f t="shared" si="1"/>
        <v>74375</v>
      </c>
      <c r="H83" s="10">
        <v>30.0</v>
      </c>
      <c r="I83" s="13">
        <v>40841.0</v>
      </c>
      <c r="J83" s="13">
        <v>40850.0</v>
      </c>
      <c r="K83" s="28" t="str">
        <f t="shared" si="2"/>
        <v>Large</v>
      </c>
      <c r="L83" s="28" t="str">
        <f t="shared" si="3"/>
        <v>Critical</v>
      </c>
    </row>
    <row r="84" ht="15.75" customHeight="1">
      <c r="A84" s="1" t="s">
        <v>31</v>
      </c>
      <c r="B84" s="1" t="s">
        <v>121</v>
      </c>
      <c r="C84" s="2">
        <v>5677.0</v>
      </c>
      <c r="D84" s="1" t="s">
        <v>116</v>
      </c>
      <c r="E84" s="14">
        <v>195.0</v>
      </c>
      <c r="F84" s="15">
        <v>130.0</v>
      </c>
      <c r="G84" s="14">
        <f t="shared" si="1"/>
        <v>25350</v>
      </c>
      <c r="H84" s="10">
        <v>30.0</v>
      </c>
      <c r="I84" s="16">
        <v>40844.0</v>
      </c>
      <c r="J84" s="16">
        <v>40854.0</v>
      </c>
      <c r="K84" s="28" t="str">
        <f t="shared" si="2"/>
        <v>Small</v>
      </c>
      <c r="L84" s="28" t="b">
        <f t="shared" si="3"/>
        <v>0</v>
      </c>
    </row>
    <row r="85" ht="15.75" customHeight="1">
      <c r="A85" s="1" t="s">
        <v>31</v>
      </c>
      <c r="B85" s="1" t="s">
        <v>122</v>
      </c>
      <c r="C85" s="2">
        <v>8008.0</v>
      </c>
      <c r="D85" s="1" t="s">
        <v>104</v>
      </c>
      <c r="E85" s="14">
        <v>645.0</v>
      </c>
      <c r="F85" s="15">
        <v>120.0</v>
      </c>
      <c r="G85" s="14">
        <f t="shared" si="1"/>
        <v>77400</v>
      </c>
      <c r="H85" s="10">
        <v>30.0</v>
      </c>
      <c r="I85" s="16">
        <v>40844.0</v>
      </c>
      <c r="J85" s="16">
        <v>40851.0</v>
      </c>
      <c r="K85" s="28" t="str">
        <f t="shared" si="2"/>
        <v>Small</v>
      </c>
      <c r="L85" s="28" t="b">
        <f t="shared" si="3"/>
        <v>0</v>
      </c>
    </row>
    <row r="86" ht="15.75" customHeight="1">
      <c r="A86" s="1" t="s">
        <v>55</v>
      </c>
      <c r="B86" s="1" t="s">
        <v>123</v>
      </c>
      <c r="C86" s="10">
        <v>6489.0</v>
      </c>
      <c r="D86" s="9" t="s">
        <v>40</v>
      </c>
      <c r="E86" s="14">
        <v>3.0</v>
      </c>
      <c r="F86" s="15">
        <v>1050.0</v>
      </c>
      <c r="G86" s="14">
        <f t="shared" si="1"/>
        <v>3150</v>
      </c>
      <c r="H86" s="10">
        <v>25.0</v>
      </c>
      <c r="I86" s="16">
        <v>40845.0</v>
      </c>
      <c r="J86" s="16">
        <v>40857.0</v>
      </c>
      <c r="K86" s="28" t="str">
        <f t="shared" si="2"/>
        <v>Small</v>
      </c>
      <c r="L86" s="28" t="b">
        <f t="shared" si="3"/>
        <v>0</v>
      </c>
    </row>
    <row r="87" ht="15.75" customHeight="1">
      <c r="A87" s="1" t="s">
        <v>25</v>
      </c>
      <c r="B87" s="1" t="s">
        <v>124</v>
      </c>
      <c r="C87" s="2">
        <v>5634.0</v>
      </c>
      <c r="D87" s="1" t="s">
        <v>116</v>
      </c>
      <c r="E87" s="14">
        <v>185.0</v>
      </c>
      <c r="F87" s="15">
        <v>140.0</v>
      </c>
      <c r="G87" s="14">
        <f t="shared" si="1"/>
        <v>25900</v>
      </c>
      <c r="H87" s="10">
        <v>30.0</v>
      </c>
      <c r="I87" s="16">
        <v>40845.0</v>
      </c>
      <c r="J87" s="16">
        <v>40851.0</v>
      </c>
      <c r="K87" s="28" t="str">
        <f t="shared" si="2"/>
        <v>Small</v>
      </c>
      <c r="L87" s="28" t="b">
        <f t="shared" si="3"/>
        <v>0</v>
      </c>
    </row>
    <row r="88" ht="15.75" customHeight="1">
      <c r="A88" s="1" t="s">
        <v>79</v>
      </c>
      <c r="B88" s="1" t="s">
        <v>125</v>
      </c>
      <c r="C88" s="2">
        <v>9977.0</v>
      </c>
      <c r="D88" s="1" t="s">
        <v>126</v>
      </c>
      <c r="E88" s="14">
        <v>1.0</v>
      </c>
      <c r="F88" s="15">
        <v>525.0</v>
      </c>
      <c r="G88" s="14">
        <f t="shared" si="1"/>
        <v>525</v>
      </c>
      <c r="H88" s="10">
        <v>30.0</v>
      </c>
      <c r="I88" s="16">
        <v>40848.0</v>
      </c>
      <c r="J88" s="16">
        <v>40854.0</v>
      </c>
      <c r="K88" s="28" t="str">
        <f t="shared" si="2"/>
        <v>Small</v>
      </c>
      <c r="L88" s="28" t="b">
        <f t="shared" si="3"/>
        <v>0</v>
      </c>
    </row>
    <row r="89" ht="15.75" customHeight="1">
      <c r="A89" s="1" t="s">
        <v>79</v>
      </c>
      <c r="B89" s="1" t="s">
        <v>127</v>
      </c>
      <c r="C89" s="2">
        <v>9955.0</v>
      </c>
      <c r="D89" s="1" t="s">
        <v>128</v>
      </c>
      <c r="E89" s="14">
        <v>0.55</v>
      </c>
      <c r="F89" s="15">
        <v>150.0</v>
      </c>
      <c r="G89" s="14">
        <f t="shared" si="1"/>
        <v>82.5</v>
      </c>
      <c r="H89" s="10">
        <v>30.0</v>
      </c>
      <c r="I89" s="16">
        <v>40848.0</v>
      </c>
      <c r="J89" s="16">
        <v>40853.0</v>
      </c>
      <c r="K89" s="28" t="str">
        <f t="shared" si="2"/>
        <v>Small</v>
      </c>
      <c r="L89" s="28" t="b">
        <f t="shared" si="3"/>
        <v>0</v>
      </c>
    </row>
    <row r="90" ht="15.75" customHeight="1">
      <c r="A90" s="1" t="s">
        <v>27</v>
      </c>
      <c r="B90" s="1" t="s">
        <v>129</v>
      </c>
      <c r="C90" s="2">
        <v>5689.0</v>
      </c>
      <c r="D90" s="1" t="s">
        <v>116</v>
      </c>
      <c r="E90" s="14">
        <v>175.0</v>
      </c>
      <c r="F90" s="15">
        <v>150.0</v>
      </c>
      <c r="G90" s="14">
        <f t="shared" si="1"/>
        <v>26250</v>
      </c>
      <c r="H90" s="10">
        <v>30.0</v>
      </c>
      <c r="I90" s="16">
        <v>40848.0</v>
      </c>
      <c r="J90" s="16">
        <v>40856.0</v>
      </c>
      <c r="K90" s="28" t="str">
        <f t="shared" si="2"/>
        <v>Small</v>
      </c>
      <c r="L90" s="28" t="b">
        <f t="shared" si="3"/>
        <v>0</v>
      </c>
    </row>
    <row r="91" ht="15.75" customHeight="1">
      <c r="A91" s="1" t="s">
        <v>27</v>
      </c>
      <c r="B91" s="1" t="s">
        <v>130</v>
      </c>
      <c r="C91" s="2">
        <v>7268.0</v>
      </c>
      <c r="D91" s="1" t="s">
        <v>38</v>
      </c>
      <c r="E91" s="14">
        <v>95.0</v>
      </c>
      <c r="F91" s="15">
        <v>110.0</v>
      </c>
      <c r="G91" s="14">
        <f t="shared" si="1"/>
        <v>10450</v>
      </c>
      <c r="H91" s="10">
        <v>30.0</v>
      </c>
      <c r="I91" s="16">
        <v>40848.0</v>
      </c>
      <c r="J91" s="16">
        <v>40859.0</v>
      </c>
      <c r="K91" s="28" t="str">
        <f t="shared" si="2"/>
        <v>Small</v>
      </c>
      <c r="L91" s="28" t="b">
        <f t="shared" si="3"/>
        <v>0</v>
      </c>
    </row>
    <row r="92" ht="15.75" customHeight="1">
      <c r="A92" s="1" t="s">
        <v>31</v>
      </c>
      <c r="B92" s="1" t="s">
        <v>131</v>
      </c>
      <c r="C92" s="2">
        <v>5677.0</v>
      </c>
      <c r="D92" s="1" t="s">
        <v>116</v>
      </c>
      <c r="E92" s="14">
        <v>195.0</v>
      </c>
      <c r="F92" s="15">
        <v>120.0</v>
      </c>
      <c r="G92" s="14">
        <f t="shared" si="1"/>
        <v>23400</v>
      </c>
      <c r="H92" s="10">
        <v>30.0</v>
      </c>
      <c r="I92" s="16">
        <v>40849.0</v>
      </c>
      <c r="J92" s="16">
        <v>40860.0</v>
      </c>
      <c r="K92" s="28" t="str">
        <f t="shared" si="2"/>
        <v>Small</v>
      </c>
      <c r="L92" s="28" t="b">
        <f t="shared" si="3"/>
        <v>0</v>
      </c>
    </row>
    <row r="93" ht="15.75" customHeight="1">
      <c r="A93" s="1" t="s">
        <v>79</v>
      </c>
      <c r="B93" s="1" t="s">
        <v>132</v>
      </c>
      <c r="C93" s="2">
        <v>9967.0</v>
      </c>
      <c r="D93" s="1" t="s">
        <v>46</v>
      </c>
      <c r="E93" s="14">
        <v>0.85</v>
      </c>
      <c r="F93" s="15">
        <v>550.0</v>
      </c>
      <c r="G93" s="14">
        <f t="shared" si="1"/>
        <v>467.5</v>
      </c>
      <c r="H93" s="10">
        <v>30.0</v>
      </c>
      <c r="I93" s="16">
        <v>40852.0</v>
      </c>
      <c r="J93" s="16">
        <v>40858.0</v>
      </c>
      <c r="K93" s="28" t="str">
        <f t="shared" si="2"/>
        <v>Small</v>
      </c>
      <c r="L93" s="28" t="b">
        <f t="shared" si="3"/>
        <v>0</v>
      </c>
    </row>
    <row r="94" ht="15.75" customHeight="1">
      <c r="A94" s="1" t="s">
        <v>27</v>
      </c>
      <c r="B94" s="1" t="s">
        <v>133</v>
      </c>
      <c r="C94" s="2">
        <v>7268.0</v>
      </c>
      <c r="D94" s="1" t="s">
        <v>38</v>
      </c>
      <c r="E94" s="14">
        <v>95.0</v>
      </c>
      <c r="F94" s="15">
        <v>105.0</v>
      </c>
      <c r="G94" s="14">
        <f t="shared" si="1"/>
        <v>9975</v>
      </c>
      <c r="H94" s="10">
        <v>30.0</v>
      </c>
      <c r="I94" s="16">
        <v>40852.0</v>
      </c>
      <c r="J94" s="16">
        <v>40863.0</v>
      </c>
      <c r="K94" s="28" t="str">
        <f t="shared" si="2"/>
        <v>Small</v>
      </c>
      <c r="L94" s="28" t="b">
        <f t="shared" si="3"/>
        <v>0</v>
      </c>
    </row>
    <row r="95" ht="15.75" customHeight="1">
      <c r="A95" s="1" t="s">
        <v>27</v>
      </c>
      <c r="B95" s="1" t="s">
        <v>134</v>
      </c>
      <c r="C95" s="2">
        <v>5689.0</v>
      </c>
      <c r="D95" s="1" t="s">
        <v>116</v>
      </c>
      <c r="E95" s="14">
        <v>175.0</v>
      </c>
      <c r="F95" s="15">
        <v>175.0</v>
      </c>
      <c r="G95" s="14">
        <f t="shared" si="1"/>
        <v>30625</v>
      </c>
      <c r="H95" s="10">
        <v>30.0</v>
      </c>
      <c r="I95" s="16">
        <v>40852.0</v>
      </c>
      <c r="J95" s="16">
        <v>40862.0</v>
      </c>
      <c r="K95" s="28" t="str">
        <f t="shared" si="2"/>
        <v>Small</v>
      </c>
      <c r="L95" s="28" t="b">
        <f t="shared" si="3"/>
        <v>0</v>
      </c>
    </row>
    <row r="96" ht="15.75" customHeight="1">
      <c r="A96" s="1" t="s">
        <v>31</v>
      </c>
      <c r="B96" s="1" t="s">
        <v>135</v>
      </c>
      <c r="C96" s="2">
        <v>5677.0</v>
      </c>
      <c r="D96" s="1" t="s">
        <v>116</v>
      </c>
      <c r="E96" s="14">
        <v>195.0</v>
      </c>
      <c r="F96" s="15">
        <v>110.0</v>
      </c>
      <c r="G96" s="14">
        <f t="shared" si="1"/>
        <v>21450</v>
      </c>
      <c r="H96" s="10">
        <v>30.0</v>
      </c>
      <c r="I96" s="16">
        <v>40852.0</v>
      </c>
      <c r="J96" s="16">
        <v>40864.0</v>
      </c>
      <c r="K96" s="28" t="str">
        <f t="shared" si="2"/>
        <v>Small</v>
      </c>
      <c r="L96" s="28" t="b">
        <f t="shared" si="3"/>
        <v>0</v>
      </c>
    </row>
    <row r="97" ht="15.75" customHeight="1">
      <c r="A97" s="1" t="s">
        <v>79</v>
      </c>
      <c r="B97" s="1" t="s">
        <v>136</v>
      </c>
      <c r="C97" s="2">
        <v>9955.0</v>
      </c>
      <c r="D97" s="1" t="s">
        <v>128</v>
      </c>
      <c r="E97" s="14">
        <v>0.55</v>
      </c>
      <c r="F97" s="15">
        <v>125.0</v>
      </c>
      <c r="G97" s="14">
        <f t="shared" si="1"/>
        <v>68.75</v>
      </c>
      <c r="H97" s="10">
        <v>30.0</v>
      </c>
      <c r="I97" s="16">
        <v>40852.0</v>
      </c>
      <c r="J97" s="16">
        <v>40857.0</v>
      </c>
      <c r="K97" s="28" t="str">
        <f t="shared" si="2"/>
        <v>Small</v>
      </c>
      <c r="L97" s="28" t="b">
        <f t="shared" si="3"/>
        <v>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2" width="7.78"/>
    <col customWidth="1" min="3" max="3" width="10.33"/>
    <col customWidth="1" min="4" max="4" width="14.89"/>
    <col customWidth="1" min="5" max="5" width="7.78"/>
    <col customWidth="1" min="6" max="6" width="9.33"/>
    <col customWidth="1" min="7" max="7" width="7.78"/>
    <col customWidth="1" min="8" max="8" width="10.44"/>
    <col customWidth="1" min="9" max="9" width="7.78"/>
    <col customWidth="1" min="10" max="10" width="16.44"/>
    <col customWidth="1" min="11" max="11" width="29.0"/>
    <col customWidth="1" min="12" max="26" width="7.78"/>
  </cols>
  <sheetData>
    <row r="1" ht="15.75" customHeight="1">
      <c r="A1" s="7" t="s">
        <v>161</v>
      </c>
      <c r="D1" s="17"/>
      <c r="H1" s="31"/>
    </row>
    <row r="2" ht="15.75" customHeight="1">
      <c r="D2" s="17"/>
      <c r="H2" s="31"/>
    </row>
    <row r="3" ht="15.75" customHeight="1">
      <c r="A3" s="8" t="s">
        <v>162</v>
      </c>
      <c r="B3" s="8" t="s">
        <v>163</v>
      </c>
      <c r="C3" s="8" t="s">
        <v>164</v>
      </c>
      <c r="D3" s="32" t="s">
        <v>165</v>
      </c>
      <c r="E3" s="8" t="s">
        <v>166</v>
      </c>
      <c r="F3" s="8" t="s">
        <v>167</v>
      </c>
      <c r="G3" s="8" t="s">
        <v>168</v>
      </c>
      <c r="H3" s="33" t="s">
        <v>169</v>
      </c>
    </row>
    <row r="4" ht="15.75" customHeight="1">
      <c r="A4" s="1">
        <v>10001.0</v>
      </c>
      <c r="B4" s="1" t="s">
        <v>170</v>
      </c>
      <c r="C4" s="1" t="s">
        <v>171</v>
      </c>
      <c r="D4" s="17">
        <v>9.3816545E7</v>
      </c>
      <c r="E4" s="1" t="s">
        <v>172</v>
      </c>
      <c r="F4" s="34">
        <v>20.19</v>
      </c>
      <c r="G4" s="1" t="s">
        <v>173</v>
      </c>
      <c r="H4" s="31">
        <v>0.9298611111111111</v>
      </c>
      <c r="J4" s="35" t="s">
        <v>174</v>
      </c>
      <c r="K4" s="28">
        <f>A18</f>
        <v>10015</v>
      </c>
    </row>
    <row r="5" ht="15.75" customHeight="1">
      <c r="A5" s="1">
        <v>10002.0</v>
      </c>
      <c r="B5" s="1" t="s">
        <v>175</v>
      </c>
      <c r="C5" s="1" t="s">
        <v>176</v>
      </c>
      <c r="D5" s="17">
        <v>7.408349E7</v>
      </c>
      <c r="E5" s="1" t="s">
        <v>172</v>
      </c>
      <c r="F5" s="34">
        <v>17.85</v>
      </c>
      <c r="G5" s="1" t="s">
        <v>173</v>
      </c>
      <c r="H5" s="31">
        <v>0.5604166666666667</v>
      </c>
      <c r="J5" s="35" t="s">
        <v>177</v>
      </c>
      <c r="K5" s="36" t="str">
        <f>VLOOKUP(A10,$A$4:$H$475,3)</f>
        <v>Credit</v>
      </c>
      <c r="Q5" s="1" t="s">
        <v>178</v>
      </c>
    </row>
    <row r="6" ht="15.75" customHeight="1">
      <c r="A6" s="1">
        <v>10003.0</v>
      </c>
      <c r="B6" s="1" t="s">
        <v>179</v>
      </c>
      <c r="C6" s="1" t="s">
        <v>176</v>
      </c>
      <c r="D6" s="17">
        <v>6.4942368E7</v>
      </c>
      <c r="E6" s="1" t="s">
        <v>172</v>
      </c>
      <c r="F6" s="34">
        <v>23.98</v>
      </c>
      <c r="G6" s="1" t="s">
        <v>173</v>
      </c>
      <c r="H6" s="31">
        <v>0.6020833333333333</v>
      </c>
      <c r="J6" s="35" t="s">
        <v>180</v>
      </c>
      <c r="K6" s="28">
        <f>VLOOKUP(A10,$A$4:$H$475,4)</f>
        <v>80103311</v>
      </c>
      <c r="Q6" s="1" t="s">
        <v>181</v>
      </c>
    </row>
    <row r="7" ht="15.75" customHeight="1">
      <c r="A7" s="1">
        <v>10004.0</v>
      </c>
      <c r="B7" s="1" t="s">
        <v>175</v>
      </c>
      <c r="C7" s="1" t="s">
        <v>171</v>
      </c>
      <c r="D7" s="17">
        <v>7.0560957E7</v>
      </c>
      <c r="E7" s="1" t="s">
        <v>182</v>
      </c>
      <c r="F7" s="34">
        <v>23.51</v>
      </c>
      <c r="G7" s="1" t="s">
        <v>183</v>
      </c>
      <c r="H7" s="31">
        <v>0.6513888888888889</v>
      </c>
      <c r="J7" s="35"/>
    </row>
    <row r="8" ht="15.75" customHeight="1">
      <c r="A8" s="1">
        <v>10005.0</v>
      </c>
      <c r="B8" s="1" t="s">
        <v>184</v>
      </c>
      <c r="C8" s="1" t="s">
        <v>176</v>
      </c>
      <c r="D8" s="17">
        <v>3.5208817E7</v>
      </c>
      <c r="E8" s="1" t="s">
        <v>172</v>
      </c>
      <c r="F8" s="34">
        <v>15.33</v>
      </c>
      <c r="G8" s="1" t="s">
        <v>183</v>
      </c>
      <c r="H8" s="31">
        <v>0.6395833333333333</v>
      </c>
    </row>
    <row r="9" ht="15.75" customHeight="1">
      <c r="A9" s="1">
        <v>10006.0</v>
      </c>
      <c r="B9" s="1" t="s">
        <v>175</v>
      </c>
      <c r="C9" s="1" t="s">
        <v>171</v>
      </c>
      <c r="D9" s="17">
        <v>2.0978903E7</v>
      </c>
      <c r="E9" s="1" t="s">
        <v>182</v>
      </c>
      <c r="F9" s="34">
        <v>17.3</v>
      </c>
      <c r="G9" s="1" t="s">
        <v>173</v>
      </c>
      <c r="H9" s="31">
        <v>0.5493055555555556</v>
      </c>
    </row>
    <row r="10" ht="15.75" customHeight="1">
      <c r="A10" s="1">
        <v>10007.0</v>
      </c>
      <c r="B10" s="1" t="s">
        <v>170</v>
      </c>
      <c r="C10" s="1" t="s">
        <v>176</v>
      </c>
      <c r="D10" s="17">
        <v>8.0103311E7</v>
      </c>
      <c r="E10" s="1" t="s">
        <v>172</v>
      </c>
      <c r="F10" s="34">
        <v>177.72</v>
      </c>
      <c r="G10" s="1" t="s">
        <v>183</v>
      </c>
      <c r="H10" s="31">
        <v>0.9159722222222223</v>
      </c>
    </row>
    <row r="11" ht="15.75" customHeight="1">
      <c r="A11" s="1">
        <v>10008.0</v>
      </c>
      <c r="B11" s="1" t="s">
        <v>175</v>
      </c>
      <c r="C11" s="1" t="s">
        <v>176</v>
      </c>
      <c r="D11" s="17">
        <v>1.4132683E7</v>
      </c>
      <c r="E11" s="1" t="s">
        <v>172</v>
      </c>
      <c r="F11" s="34">
        <v>21.76</v>
      </c>
      <c r="G11" s="1" t="s">
        <v>183</v>
      </c>
      <c r="H11" s="31">
        <v>0.16944444444444443</v>
      </c>
    </row>
    <row r="12" ht="15.75" customHeight="1">
      <c r="A12" s="1">
        <v>10009.0</v>
      </c>
      <c r="B12" s="1" t="s">
        <v>175</v>
      </c>
      <c r="C12" s="1" t="s">
        <v>171</v>
      </c>
      <c r="D12" s="17">
        <v>4.0128225E7</v>
      </c>
      <c r="E12" s="1" t="s">
        <v>172</v>
      </c>
      <c r="F12" s="34">
        <v>15.92</v>
      </c>
      <c r="G12" s="1" t="s">
        <v>173</v>
      </c>
      <c r="H12" s="31">
        <v>0.8159722222222222</v>
      </c>
    </row>
    <row r="13" ht="15.75" customHeight="1">
      <c r="A13" s="1">
        <v>10010.0</v>
      </c>
      <c r="B13" s="1" t="s">
        <v>184</v>
      </c>
      <c r="C13" s="1" t="s">
        <v>171</v>
      </c>
      <c r="D13" s="17">
        <v>4.9073721E7</v>
      </c>
      <c r="E13" s="1" t="s">
        <v>172</v>
      </c>
      <c r="F13" s="34">
        <v>23.39</v>
      </c>
      <c r="G13" s="1" t="s">
        <v>173</v>
      </c>
      <c r="H13" s="31">
        <v>0.5597222222222222</v>
      </c>
    </row>
    <row r="14" ht="15.75" customHeight="1">
      <c r="A14" s="1">
        <v>10011.0</v>
      </c>
      <c r="B14" s="1" t="s">
        <v>184</v>
      </c>
      <c r="C14" s="1" t="s">
        <v>171</v>
      </c>
      <c r="D14" s="17">
        <v>5.7398827E7</v>
      </c>
      <c r="E14" s="1" t="s">
        <v>182</v>
      </c>
      <c r="F14" s="34">
        <v>24.45</v>
      </c>
      <c r="G14" s="1" t="s">
        <v>183</v>
      </c>
      <c r="H14" s="31">
        <v>0.5951388888888889</v>
      </c>
    </row>
    <row r="15" ht="15.75" customHeight="1">
      <c r="A15" s="1">
        <v>10012.0</v>
      </c>
      <c r="B15" s="1" t="s">
        <v>170</v>
      </c>
      <c r="C15" s="1" t="s">
        <v>176</v>
      </c>
      <c r="D15" s="17">
        <v>3.4400661E7</v>
      </c>
      <c r="E15" s="1" t="s">
        <v>172</v>
      </c>
      <c r="F15" s="34">
        <v>20.39</v>
      </c>
      <c r="G15" s="1" t="s">
        <v>183</v>
      </c>
      <c r="H15" s="31">
        <v>0.042361111111111106</v>
      </c>
    </row>
    <row r="16" ht="15.75" customHeight="1">
      <c r="A16" s="1">
        <v>10013.0</v>
      </c>
      <c r="B16" s="1" t="s">
        <v>179</v>
      </c>
      <c r="C16" s="1" t="s">
        <v>171</v>
      </c>
      <c r="D16" s="17">
        <v>5.4242587E7</v>
      </c>
      <c r="E16" s="1" t="s">
        <v>172</v>
      </c>
      <c r="F16" s="34">
        <v>19.54</v>
      </c>
      <c r="G16" s="1" t="s">
        <v>173</v>
      </c>
      <c r="H16" s="31">
        <v>0.41944444444444445</v>
      </c>
    </row>
    <row r="17" ht="15.75" customHeight="1">
      <c r="A17" s="1">
        <v>10014.0</v>
      </c>
      <c r="B17" s="1" t="s">
        <v>170</v>
      </c>
      <c r="C17" s="1" t="s">
        <v>176</v>
      </c>
      <c r="D17" s="17">
        <v>6.259775E7</v>
      </c>
      <c r="E17" s="1" t="s">
        <v>172</v>
      </c>
      <c r="F17" s="34">
        <v>151.67</v>
      </c>
      <c r="G17" s="1" t="s">
        <v>183</v>
      </c>
      <c r="H17" s="31">
        <v>0.38125</v>
      </c>
    </row>
    <row r="18" ht="15.75" customHeight="1">
      <c r="A18" s="1">
        <v>10015.0</v>
      </c>
      <c r="B18" s="1" t="s">
        <v>175</v>
      </c>
      <c r="C18" s="1" t="s">
        <v>176</v>
      </c>
      <c r="D18" s="17">
        <v>5.1555882E7</v>
      </c>
      <c r="E18" s="1" t="s">
        <v>172</v>
      </c>
      <c r="F18" s="34">
        <v>21.01</v>
      </c>
      <c r="G18" s="1" t="s">
        <v>173</v>
      </c>
      <c r="H18" s="31">
        <v>0.21180555555555555</v>
      </c>
    </row>
    <row r="19" ht="15.75" customHeight="1">
      <c r="A19" s="1">
        <v>10016.0</v>
      </c>
      <c r="B19" s="1" t="s">
        <v>175</v>
      </c>
      <c r="C19" s="1" t="s">
        <v>171</v>
      </c>
      <c r="D19" s="17">
        <v>5.4332964E7</v>
      </c>
      <c r="E19" s="1" t="s">
        <v>172</v>
      </c>
      <c r="F19" s="34">
        <v>22.91</v>
      </c>
      <c r="G19" s="1" t="s">
        <v>173</v>
      </c>
      <c r="H19" s="31">
        <v>0.8534722222222223</v>
      </c>
    </row>
    <row r="20" ht="15.75" customHeight="1">
      <c r="A20" s="1">
        <v>10017.0</v>
      </c>
      <c r="B20" s="1" t="s">
        <v>175</v>
      </c>
      <c r="C20" s="1" t="s">
        <v>176</v>
      </c>
      <c r="D20" s="17">
        <v>2.6623353E7</v>
      </c>
      <c r="E20" s="1" t="s">
        <v>182</v>
      </c>
      <c r="F20" s="34">
        <v>19.51</v>
      </c>
      <c r="G20" s="1" t="s">
        <v>183</v>
      </c>
      <c r="H20" s="31">
        <v>0.6270833333333333</v>
      </c>
    </row>
    <row r="21" ht="15.75" customHeight="1">
      <c r="A21" s="1">
        <v>10018.0</v>
      </c>
      <c r="B21" s="1" t="s">
        <v>175</v>
      </c>
      <c r="C21" s="1" t="s">
        <v>171</v>
      </c>
      <c r="D21" s="17">
        <v>7.8594431E7</v>
      </c>
      <c r="E21" s="1" t="s">
        <v>172</v>
      </c>
      <c r="F21" s="34">
        <v>20.16</v>
      </c>
      <c r="G21" s="1" t="s">
        <v>183</v>
      </c>
      <c r="H21" s="31">
        <v>0.7875</v>
      </c>
    </row>
    <row r="22" ht="15.75" customHeight="1">
      <c r="A22" s="1">
        <v>10019.0</v>
      </c>
      <c r="B22" s="1" t="s">
        <v>175</v>
      </c>
      <c r="C22" s="1" t="s">
        <v>176</v>
      </c>
      <c r="D22" s="17">
        <v>8.9385348E7</v>
      </c>
      <c r="E22" s="1" t="s">
        <v>172</v>
      </c>
      <c r="F22" s="34">
        <v>17.53</v>
      </c>
      <c r="G22" s="1" t="s">
        <v>173</v>
      </c>
      <c r="H22" s="31">
        <v>0.8333333333333334</v>
      </c>
    </row>
    <row r="23" ht="15.75" customHeight="1">
      <c r="A23" s="1">
        <v>10020.0</v>
      </c>
      <c r="B23" s="1" t="s">
        <v>175</v>
      </c>
      <c r="C23" s="1" t="s">
        <v>176</v>
      </c>
      <c r="D23" s="17">
        <v>6.9868417E7</v>
      </c>
      <c r="E23" s="1" t="s">
        <v>172</v>
      </c>
      <c r="F23" s="34">
        <v>17.74</v>
      </c>
      <c r="G23" s="1" t="s">
        <v>173</v>
      </c>
      <c r="H23" s="31">
        <v>0.5256944444444445</v>
      </c>
    </row>
    <row r="24" ht="15.75" customHeight="1">
      <c r="A24" s="1">
        <v>10021.0</v>
      </c>
      <c r="B24" s="1" t="s">
        <v>179</v>
      </c>
      <c r="C24" s="1" t="s">
        <v>171</v>
      </c>
      <c r="D24" s="17">
        <v>5.9660276E7</v>
      </c>
      <c r="E24" s="1" t="s">
        <v>182</v>
      </c>
      <c r="F24" s="34">
        <v>17.16</v>
      </c>
      <c r="G24" s="1" t="s">
        <v>183</v>
      </c>
      <c r="H24" s="31">
        <v>0.21180555555555555</v>
      </c>
    </row>
    <row r="25" ht="15.75" customHeight="1">
      <c r="A25" s="1">
        <v>10022.0</v>
      </c>
      <c r="B25" s="1" t="s">
        <v>175</v>
      </c>
      <c r="C25" s="1" t="s">
        <v>176</v>
      </c>
      <c r="D25" s="17">
        <v>2.545659E7</v>
      </c>
      <c r="E25" s="1" t="s">
        <v>172</v>
      </c>
      <c r="F25" s="34">
        <v>205.58</v>
      </c>
      <c r="G25" s="1" t="s">
        <v>183</v>
      </c>
      <c r="H25" s="31">
        <v>0.8625</v>
      </c>
    </row>
    <row r="26" ht="15.75" customHeight="1">
      <c r="A26" s="1">
        <v>10023.0</v>
      </c>
      <c r="B26" s="1" t="s">
        <v>184</v>
      </c>
      <c r="C26" s="1" t="s">
        <v>176</v>
      </c>
      <c r="D26" s="17">
        <v>9.3283893E7</v>
      </c>
      <c r="E26" s="1" t="s">
        <v>182</v>
      </c>
      <c r="F26" s="34">
        <v>18.12</v>
      </c>
      <c r="G26" s="1" t="s">
        <v>183</v>
      </c>
      <c r="H26" s="31">
        <v>0.425</v>
      </c>
    </row>
    <row r="27" ht="15.75" customHeight="1">
      <c r="A27" s="1">
        <v>10024.0</v>
      </c>
      <c r="B27" s="1" t="s">
        <v>175</v>
      </c>
      <c r="C27" s="1" t="s">
        <v>176</v>
      </c>
      <c r="D27" s="17">
        <v>4.5991123E7</v>
      </c>
      <c r="E27" s="1" t="s">
        <v>172</v>
      </c>
      <c r="F27" s="34">
        <v>20.04</v>
      </c>
      <c r="G27" s="1" t="s">
        <v>173</v>
      </c>
      <c r="H27" s="31">
        <v>0.6854166666666667</v>
      </c>
    </row>
    <row r="28" ht="15.75" customHeight="1">
      <c r="A28" s="1">
        <v>10025.0</v>
      </c>
      <c r="B28" s="1" t="s">
        <v>175</v>
      </c>
      <c r="C28" s="1" t="s">
        <v>171</v>
      </c>
      <c r="D28" s="17">
        <v>7.9121745E7</v>
      </c>
      <c r="E28" s="1" t="s">
        <v>182</v>
      </c>
      <c r="F28" s="34">
        <v>23.21</v>
      </c>
      <c r="G28" s="1" t="s">
        <v>173</v>
      </c>
      <c r="H28" s="31">
        <v>0.8486111111111111</v>
      </c>
    </row>
    <row r="29" ht="15.75" customHeight="1">
      <c r="A29" s="1">
        <v>10026.0</v>
      </c>
      <c r="B29" s="1" t="s">
        <v>175</v>
      </c>
      <c r="C29" s="1" t="s">
        <v>176</v>
      </c>
      <c r="D29" s="17">
        <v>8.0685117E7</v>
      </c>
      <c r="E29" s="1" t="s">
        <v>182</v>
      </c>
      <c r="F29" s="34">
        <v>22.79</v>
      </c>
      <c r="G29" s="1" t="s">
        <v>173</v>
      </c>
      <c r="H29" s="31">
        <v>0.8319444444444444</v>
      </c>
    </row>
    <row r="30" ht="15.75" customHeight="1">
      <c r="A30" s="1">
        <v>10027.0</v>
      </c>
      <c r="B30" s="1" t="s">
        <v>175</v>
      </c>
      <c r="C30" s="1" t="s">
        <v>176</v>
      </c>
      <c r="D30" s="17">
        <v>5.6686474E7</v>
      </c>
      <c r="E30" s="1" t="s">
        <v>172</v>
      </c>
      <c r="F30" s="34">
        <v>16.91</v>
      </c>
      <c r="G30" s="1" t="s">
        <v>173</v>
      </c>
      <c r="H30" s="31">
        <v>0.8222222222222223</v>
      </c>
    </row>
    <row r="31" ht="15.75" customHeight="1">
      <c r="A31" s="1">
        <v>10028.0</v>
      </c>
      <c r="B31" s="1" t="s">
        <v>184</v>
      </c>
      <c r="C31" s="1" t="s">
        <v>176</v>
      </c>
      <c r="D31" s="17">
        <v>2.5270813E7</v>
      </c>
      <c r="E31" s="1" t="s">
        <v>172</v>
      </c>
      <c r="F31" s="34">
        <v>20.22</v>
      </c>
      <c r="G31" s="1" t="s">
        <v>183</v>
      </c>
      <c r="H31" s="31">
        <v>0.811111111111111</v>
      </c>
    </row>
    <row r="32" ht="15.75" customHeight="1">
      <c r="A32" s="1">
        <v>10029.0</v>
      </c>
      <c r="B32" s="1" t="s">
        <v>170</v>
      </c>
      <c r="C32" s="1" t="s">
        <v>171</v>
      </c>
      <c r="D32" s="17">
        <v>5.9736137E7</v>
      </c>
      <c r="E32" s="1" t="s">
        <v>172</v>
      </c>
      <c r="F32" s="34">
        <v>18.36</v>
      </c>
      <c r="G32" s="1" t="s">
        <v>173</v>
      </c>
      <c r="H32" s="31">
        <v>0.6583333333333333</v>
      </c>
    </row>
    <row r="33" ht="15.75" customHeight="1">
      <c r="A33" s="1">
        <v>10030.0</v>
      </c>
      <c r="B33" s="1" t="s">
        <v>175</v>
      </c>
      <c r="C33" s="1" t="s">
        <v>171</v>
      </c>
      <c r="D33" s="17">
        <v>7.9615191E7</v>
      </c>
      <c r="E33" s="1" t="s">
        <v>182</v>
      </c>
      <c r="F33" s="34">
        <v>206.8</v>
      </c>
      <c r="G33" s="1" t="s">
        <v>183</v>
      </c>
      <c r="H33" s="31">
        <v>0.7597222222222223</v>
      </c>
    </row>
    <row r="34" ht="15.75" customHeight="1">
      <c r="A34" s="1">
        <v>10031.0</v>
      </c>
      <c r="B34" s="1" t="s">
        <v>179</v>
      </c>
      <c r="C34" s="1" t="s">
        <v>171</v>
      </c>
      <c r="D34" s="17">
        <v>5.5365094E7</v>
      </c>
      <c r="E34" s="1" t="s">
        <v>182</v>
      </c>
      <c r="F34" s="34">
        <v>17.95</v>
      </c>
      <c r="G34" s="1" t="s">
        <v>173</v>
      </c>
      <c r="H34" s="31">
        <v>0.6354166666666666</v>
      </c>
    </row>
    <row r="35" ht="15.75" customHeight="1">
      <c r="A35" s="1">
        <v>10032.0</v>
      </c>
      <c r="B35" s="1" t="s">
        <v>170</v>
      </c>
      <c r="C35" s="1" t="s">
        <v>176</v>
      </c>
      <c r="D35" s="17">
        <v>7.911893E7</v>
      </c>
      <c r="E35" s="1" t="s">
        <v>172</v>
      </c>
      <c r="F35" s="34">
        <v>18.29</v>
      </c>
      <c r="G35" s="1" t="s">
        <v>183</v>
      </c>
      <c r="H35" s="31">
        <v>0.5409722222222222</v>
      </c>
    </row>
    <row r="36" ht="15.75" customHeight="1">
      <c r="A36" s="1">
        <v>10033.0</v>
      </c>
      <c r="B36" s="1" t="s">
        <v>184</v>
      </c>
      <c r="C36" s="1" t="s">
        <v>171</v>
      </c>
      <c r="D36" s="17">
        <v>8.4470584E7</v>
      </c>
      <c r="E36" s="1" t="s">
        <v>172</v>
      </c>
      <c r="F36" s="34">
        <v>18.55</v>
      </c>
      <c r="G36" s="1" t="s">
        <v>183</v>
      </c>
      <c r="H36" s="31">
        <v>0.7347222222222222</v>
      </c>
    </row>
    <row r="37" ht="15.75" customHeight="1">
      <c r="A37" s="1">
        <v>10034.0</v>
      </c>
      <c r="B37" s="1" t="s">
        <v>175</v>
      </c>
      <c r="C37" s="1" t="s">
        <v>176</v>
      </c>
      <c r="D37" s="17">
        <v>7.1097636E7</v>
      </c>
      <c r="E37" s="1" t="s">
        <v>172</v>
      </c>
      <c r="F37" s="34">
        <v>18.82</v>
      </c>
      <c r="G37" s="1" t="s">
        <v>183</v>
      </c>
      <c r="H37" s="31">
        <v>0.08472222222222221</v>
      </c>
    </row>
    <row r="38" ht="15.75" customHeight="1">
      <c r="A38" s="1">
        <v>10035.0</v>
      </c>
      <c r="B38" s="1" t="s">
        <v>175</v>
      </c>
      <c r="C38" s="1" t="s">
        <v>176</v>
      </c>
      <c r="D38" s="17">
        <v>7.3290219E7</v>
      </c>
      <c r="E38" s="1" t="s">
        <v>172</v>
      </c>
      <c r="F38" s="34">
        <v>16.35</v>
      </c>
      <c r="G38" s="1" t="s">
        <v>183</v>
      </c>
      <c r="H38" s="31">
        <v>0.5868055555555556</v>
      </c>
    </row>
    <row r="39" ht="15.75" customHeight="1">
      <c r="A39" s="1">
        <v>10036.0</v>
      </c>
      <c r="B39" s="1" t="s">
        <v>170</v>
      </c>
      <c r="C39" s="1" t="s">
        <v>176</v>
      </c>
      <c r="D39" s="17">
        <v>9.2093991E7</v>
      </c>
      <c r="E39" s="1" t="s">
        <v>172</v>
      </c>
      <c r="F39" s="34">
        <v>16.3</v>
      </c>
      <c r="G39" s="1" t="s">
        <v>173</v>
      </c>
      <c r="H39" s="31">
        <v>0.16944444444444443</v>
      </c>
    </row>
    <row r="40" ht="15.75" customHeight="1">
      <c r="A40" s="1">
        <v>10037.0</v>
      </c>
      <c r="B40" s="1" t="s">
        <v>184</v>
      </c>
      <c r="C40" s="1" t="s">
        <v>171</v>
      </c>
      <c r="D40" s="17">
        <v>1.1165609E7</v>
      </c>
      <c r="E40" s="1" t="s">
        <v>172</v>
      </c>
      <c r="F40" s="37">
        <v>217.0</v>
      </c>
      <c r="G40" s="1" t="s">
        <v>183</v>
      </c>
      <c r="H40" s="31">
        <v>0.0</v>
      </c>
    </row>
    <row r="41" ht="15.75" customHeight="1">
      <c r="A41" s="1">
        <v>10038.0</v>
      </c>
      <c r="B41" s="1" t="s">
        <v>170</v>
      </c>
      <c r="C41" s="1" t="s">
        <v>176</v>
      </c>
      <c r="D41" s="17">
        <v>7.9944825E7</v>
      </c>
      <c r="E41" s="1" t="s">
        <v>172</v>
      </c>
      <c r="F41" s="34">
        <v>16.15</v>
      </c>
      <c r="G41" s="1" t="s">
        <v>173</v>
      </c>
      <c r="H41" s="31">
        <v>0.4361111111111111</v>
      </c>
    </row>
    <row r="42" ht="15.75" customHeight="1">
      <c r="A42" s="1">
        <v>10039.0</v>
      </c>
      <c r="B42" s="1" t="s">
        <v>179</v>
      </c>
      <c r="C42" s="1" t="s">
        <v>176</v>
      </c>
      <c r="D42" s="17">
        <v>5.9537977E7</v>
      </c>
      <c r="E42" s="1" t="s">
        <v>172</v>
      </c>
      <c r="F42" s="34">
        <v>18.78</v>
      </c>
      <c r="G42" s="1" t="s">
        <v>173</v>
      </c>
      <c r="H42" s="31">
        <v>0.21180555555555555</v>
      </c>
    </row>
    <row r="43" ht="15.75" customHeight="1">
      <c r="A43" s="1">
        <v>10040.0</v>
      </c>
      <c r="B43" s="1" t="s">
        <v>184</v>
      </c>
      <c r="C43" s="1" t="s">
        <v>176</v>
      </c>
      <c r="D43" s="17">
        <v>3.7870882E7</v>
      </c>
      <c r="E43" s="1" t="s">
        <v>172</v>
      </c>
      <c r="F43" s="34">
        <v>150.99</v>
      </c>
      <c r="G43" s="1" t="s">
        <v>183</v>
      </c>
      <c r="H43" s="31">
        <v>0.2965277777777778</v>
      </c>
    </row>
    <row r="44" ht="15.75" customHeight="1">
      <c r="A44" s="1">
        <v>10041.0</v>
      </c>
      <c r="B44" s="1" t="s">
        <v>175</v>
      </c>
      <c r="C44" s="1" t="s">
        <v>176</v>
      </c>
      <c r="D44" s="17">
        <v>5.9747081E7</v>
      </c>
      <c r="E44" s="1" t="s">
        <v>172</v>
      </c>
      <c r="F44" s="34">
        <v>21.39</v>
      </c>
      <c r="G44" s="1" t="s">
        <v>173</v>
      </c>
      <c r="H44" s="31">
        <v>0.8055555555555555</v>
      </c>
    </row>
    <row r="45" ht="15.75" customHeight="1">
      <c r="A45" s="1">
        <v>10042.0</v>
      </c>
      <c r="B45" s="1" t="s">
        <v>175</v>
      </c>
      <c r="C45" s="1" t="s">
        <v>176</v>
      </c>
      <c r="D45" s="17">
        <v>3.3511221E7</v>
      </c>
      <c r="E45" s="1" t="s">
        <v>172</v>
      </c>
      <c r="F45" s="34">
        <v>16.6</v>
      </c>
      <c r="G45" s="1" t="s">
        <v>173</v>
      </c>
      <c r="H45" s="31">
        <v>0.6826388888888889</v>
      </c>
    </row>
    <row r="46" ht="15.75" customHeight="1">
      <c r="A46" s="1">
        <v>10043.0</v>
      </c>
      <c r="B46" s="1" t="s">
        <v>184</v>
      </c>
      <c r="C46" s="1" t="s">
        <v>171</v>
      </c>
      <c r="D46" s="17">
        <v>6.9676186E7</v>
      </c>
      <c r="E46" s="1" t="s">
        <v>172</v>
      </c>
      <c r="F46" s="34">
        <v>23.81</v>
      </c>
      <c r="G46" s="1" t="s">
        <v>183</v>
      </c>
      <c r="H46" s="31">
        <v>0.2965277777777778</v>
      </c>
    </row>
    <row r="47" ht="15.75" customHeight="1">
      <c r="A47" s="1">
        <v>10044.0</v>
      </c>
      <c r="B47" s="1" t="s">
        <v>184</v>
      </c>
      <c r="C47" s="1" t="s">
        <v>176</v>
      </c>
      <c r="D47" s="17">
        <v>7.2150231E7</v>
      </c>
      <c r="E47" s="1" t="s">
        <v>172</v>
      </c>
      <c r="F47" s="34">
        <v>15.87</v>
      </c>
      <c r="G47" s="1" t="s">
        <v>183</v>
      </c>
      <c r="H47" s="31">
        <v>0.5736111111111112</v>
      </c>
    </row>
    <row r="48" ht="15.75" customHeight="1">
      <c r="A48" s="1">
        <v>10045.0</v>
      </c>
      <c r="B48" s="1" t="s">
        <v>175</v>
      </c>
      <c r="C48" s="1" t="s">
        <v>176</v>
      </c>
      <c r="D48" s="17">
        <v>6.4874923E7</v>
      </c>
      <c r="E48" s="1" t="s">
        <v>172</v>
      </c>
      <c r="F48" s="34">
        <v>20.82</v>
      </c>
      <c r="G48" s="1" t="s">
        <v>173</v>
      </c>
      <c r="H48" s="31">
        <v>0.38125</v>
      </c>
    </row>
    <row r="49" ht="15.75" customHeight="1">
      <c r="A49" s="1">
        <v>10046.0</v>
      </c>
      <c r="B49" s="1" t="s">
        <v>184</v>
      </c>
      <c r="C49" s="1" t="s">
        <v>176</v>
      </c>
      <c r="D49" s="17">
        <v>7.9755506E7</v>
      </c>
      <c r="E49" s="1" t="s">
        <v>172</v>
      </c>
      <c r="F49" s="34">
        <v>21.15</v>
      </c>
      <c r="G49" s="1" t="s">
        <v>183</v>
      </c>
      <c r="H49" s="31">
        <v>0.25416666666666665</v>
      </c>
    </row>
    <row r="50" ht="15.75" customHeight="1">
      <c r="A50" s="1">
        <v>10047.0</v>
      </c>
      <c r="B50" s="1" t="s">
        <v>184</v>
      </c>
      <c r="C50" s="1" t="s">
        <v>171</v>
      </c>
      <c r="D50" s="17">
        <v>4.3322747E7</v>
      </c>
      <c r="E50" s="1" t="s">
        <v>172</v>
      </c>
      <c r="F50" s="34">
        <v>19.66</v>
      </c>
      <c r="G50" s="1" t="s">
        <v>173</v>
      </c>
      <c r="H50" s="31">
        <v>0.7847222222222222</v>
      </c>
    </row>
    <row r="51" ht="15.75" customHeight="1">
      <c r="A51" s="1">
        <v>10048.0</v>
      </c>
      <c r="B51" s="1" t="s">
        <v>175</v>
      </c>
      <c r="C51" s="1" t="s">
        <v>171</v>
      </c>
      <c r="D51" s="17">
        <v>5.7979095E7</v>
      </c>
      <c r="E51" s="1" t="s">
        <v>182</v>
      </c>
      <c r="F51" s="34">
        <v>21.02</v>
      </c>
      <c r="G51" s="1" t="s">
        <v>173</v>
      </c>
      <c r="H51" s="31">
        <v>0.12708333333333333</v>
      </c>
    </row>
    <row r="52" ht="15.75" customHeight="1">
      <c r="A52" s="1">
        <v>10049.0</v>
      </c>
      <c r="B52" s="1" t="s">
        <v>175</v>
      </c>
      <c r="C52" s="1" t="s">
        <v>176</v>
      </c>
      <c r="D52" s="17">
        <v>9.6485037E7</v>
      </c>
      <c r="E52" s="1" t="s">
        <v>172</v>
      </c>
      <c r="F52" s="34">
        <v>23.13</v>
      </c>
      <c r="G52" s="1" t="s">
        <v>173</v>
      </c>
      <c r="H52" s="31">
        <v>0.25416666666666665</v>
      </c>
    </row>
    <row r="53" ht="15.75" customHeight="1">
      <c r="A53" s="1">
        <v>10050.0</v>
      </c>
      <c r="B53" s="1" t="s">
        <v>175</v>
      </c>
      <c r="C53" s="1" t="s">
        <v>171</v>
      </c>
      <c r="D53" s="17">
        <v>8.5636284E7</v>
      </c>
      <c r="E53" s="1" t="s">
        <v>172</v>
      </c>
      <c r="F53" s="34">
        <v>15.17</v>
      </c>
      <c r="G53" s="1" t="s">
        <v>173</v>
      </c>
      <c r="H53" s="31">
        <v>0.7868055555555555</v>
      </c>
    </row>
    <row r="54" ht="15.75" customHeight="1">
      <c r="A54" s="1">
        <v>10051.0</v>
      </c>
      <c r="B54" s="1" t="s">
        <v>170</v>
      </c>
      <c r="C54" s="1" t="s">
        <v>171</v>
      </c>
      <c r="D54" s="17">
        <v>4.2519148E7</v>
      </c>
      <c r="E54" s="1" t="s">
        <v>172</v>
      </c>
      <c r="F54" s="34">
        <v>209.51</v>
      </c>
      <c r="G54" s="1" t="s">
        <v>183</v>
      </c>
      <c r="H54" s="31">
        <v>0.38125</v>
      </c>
    </row>
    <row r="55" ht="15.75" customHeight="1">
      <c r="A55" s="1">
        <v>10052.0</v>
      </c>
      <c r="B55" s="1" t="s">
        <v>175</v>
      </c>
      <c r="C55" s="1" t="s">
        <v>176</v>
      </c>
      <c r="D55" s="17">
        <v>5.9845178E7</v>
      </c>
      <c r="E55" s="1" t="s">
        <v>172</v>
      </c>
      <c r="F55" s="34">
        <v>16.03</v>
      </c>
      <c r="G55" s="1" t="s">
        <v>183</v>
      </c>
      <c r="H55" s="31">
        <v>0.7277777777777777</v>
      </c>
    </row>
    <row r="56" ht="15.75" customHeight="1">
      <c r="A56" s="1">
        <v>10053.0</v>
      </c>
      <c r="B56" s="1" t="s">
        <v>179</v>
      </c>
      <c r="C56" s="1" t="s">
        <v>176</v>
      </c>
      <c r="D56" s="17">
        <v>4.7961093E7</v>
      </c>
      <c r="E56" s="1" t="s">
        <v>182</v>
      </c>
      <c r="F56" s="34">
        <v>16.17</v>
      </c>
      <c r="G56" s="1" t="s">
        <v>173</v>
      </c>
      <c r="H56" s="31">
        <v>0.5541666666666667</v>
      </c>
    </row>
    <row r="57" ht="15.75" customHeight="1">
      <c r="A57" s="1">
        <v>10054.0</v>
      </c>
      <c r="B57" s="1" t="s">
        <v>170</v>
      </c>
      <c r="C57" s="1" t="s">
        <v>176</v>
      </c>
      <c r="D57" s="17">
        <v>3.285745E7</v>
      </c>
      <c r="E57" s="1" t="s">
        <v>172</v>
      </c>
      <c r="F57" s="34">
        <v>18.37</v>
      </c>
      <c r="G57" s="1" t="s">
        <v>173</v>
      </c>
      <c r="H57" s="31">
        <v>0.33888888888888885</v>
      </c>
    </row>
    <row r="58" ht="15.75" customHeight="1">
      <c r="A58" s="1">
        <v>10055.0</v>
      </c>
      <c r="B58" s="1" t="s">
        <v>170</v>
      </c>
      <c r="C58" s="1" t="s">
        <v>176</v>
      </c>
      <c r="D58" s="17">
        <v>2.3437096E7</v>
      </c>
      <c r="E58" s="1" t="s">
        <v>172</v>
      </c>
      <c r="F58" s="34">
        <v>15.96</v>
      </c>
      <c r="G58" s="1" t="s">
        <v>183</v>
      </c>
      <c r="H58" s="31">
        <v>0.33888888888888885</v>
      </c>
    </row>
    <row r="59" ht="15.75" customHeight="1">
      <c r="A59" s="1">
        <v>10056.0</v>
      </c>
      <c r="B59" s="1" t="s">
        <v>179</v>
      </c>
      <c r="C59" s="1" t="s">
        <v>171</v>
      </c>
      <c r="D59" s="17">
        <v>2.3846199E7</v>
      </c>
      <c r="E59" s="1" t="s">
        <v>172</v>
      </c>
      <c r="F59" s="34">
        <v>19.29</v>
      </c>
      <c r="G59" s="1" t="s">
        <v>183</v>
      </c>
      <c r="H59" s="31">
        <v>0.0</v>
      </c>
    </row>
    <row r="60" ht="15.75" customHeight="1">
      <c r="A60" s="1">
        <v>10057.0</v>
      </c>
      <c r="B60" s="1" t="s">
        <v>175</v>
      </c>
      <c r="C60" s="1" t="s">
        <v>171</v>
      </c>
      <c r="D60" s="17">
        <v>1.5630914E7</v>
      </c>
      <c r="E60" s="1" t="s">
        <v>182</v>
      </c>
      <c r="F60" s="34">
        <v>16.49</v>
      </c>
      <c r="G60" s="1" t="s">
        <v>173</v>
      </c>
      <c r="H60" s="31">
        <v>0.8326388888888889</v>
      </c>
    </row>
    <row r="61" ht="15.75" customHeight="1">
      <c r="A61" s="1">
        <v>10058.0</v>
      </c>
      <c r="B61" s="1" t="s">
        <v>170</v>
      </c>
      <c r="C61" s="1" t="s">
        <v>171</v>
      </c>
      <c r="D61" s="17">
        <v>6.4471213E7</v>
      </c>
      <c r="E61" s="1" t="s">
        <v>172</v>
      </c>
      <c r="F61" s="34">
        <v>18.12</v>
      </c>
      <c r="G61" s="1" t="s">
        <v>183</v>
      </c>
      <c r="H61" s="31">
        <v>0.7326388888888888</v>
      </c>
    </row>
    <row r="62" ht="15.75" customHeight="1">
      <c r="A62" s="1">
        <v>10059.0</v>
      </c>
      <c r="B62" s="1" t="s">
        <v>170</v>
      </c>
      <c r="C62" s="1" t="s">
        <v>176</v>
      </c>
      <c r="D62" s="17">
        <v>7.0288635E7</v>
      </c>
      <c r="E62" s="1" t="s">
        <v>172</v>
      </c>
      <c r="F62" s="34">
        <v>18.22</v>
      </c>
      <c r="G62" s="1" t="s">
        <v>173</v>
      </c>
      <c r="H62" s="31">
        <v>0.6611111111111111</v>
      </c>
    </row>
    <row r="63" ht="15.75" customHeight="1">
      <c r="A63" s="1">
        <v>10060.0</v>
      </c>
      <c r="B63" s="1" t="s">
        <v>170</v>
      </c>
      <c r="C63" s="1" t="s">
        <v>176</v>
      </c>
      <c r="D63" s="17">
        <v>4.6067931E7</v>
      </c>
      <c r="E63" s="1" t="s">
        <v>172</v>
      </c>
      <c r="F63" s="34">
        <v>18.32</v>
      </c>
      <c r="G63" s="1" t="s">
        <v>183</v>
      </c>
      <c r="H63" s="31">
        <v>0.4270833333333333</v>
      </c>
    </row>
    <row r="64" ht="15.75" customHeight="1">
      <c r="A64" s="1">
        <v>10061.0</v>
      </c>
      <c r="B64" s="1" t="s">
        <v>175</v>
      </c>
      <c r="C64" s="1" t="s">
        <v>176</v>
      </c>
      <c r="D64" s="17">
        <v>7.3400603E7</v>
      </c>
      <c r="E64" s="1" t="s">
        <v>172</v>
      </c>
      <c r="F64" s="34">
        <v>23.77</v>
      </c>
      <c r="G64" s="1" t="s">
        <v>173</v>
      </c>
      <c r="H64" s="31">
        <v>0.8284722222222222</v>
      </c>
    </row>
    <row r="65" ht="15.75" customHeight="1">
      <c r="A65" s="1">
        <v>10062.0</v>
      </c>
      <c r="B65" s="1" t="s">
        <v>170</v>
      </c>
      <c r="C65" s="1" t="s">
        <v>171</v>
      </c>
      <c r="D65" s="17">
        <v>3.1794035E7</v>
      </c>
      <c r="E65" s="1" t="s">
        <v>172</v>
      </c>
      <c r="F65" s="34">
        <v>24.35</v>
      </c>
      <c r="G65" s="1" t="s">
        <v>183</v>
      </c>
      <c r="H65" s="31">
        <v>0.6361111111111112</v>
      </c>
    </row>
    <row r="66" ht="15.75" customHeight="1">
      <c r="A66" s="1">
        <v>10063.0</v>
      </c>
      <c r="B66" s="1" t="s">
        <v>184</v>
      </c>
      <c r="C66" s="1" t="s">
        <v>176</v>
      </c>
      <c r="D66" s="17">
        <v>7.295424E7</v>
      </c>
      <c r="E66" s="1" t="s">
        <v>182</v>
      </c>
      <c r="F66" s="34">
        <v>20.13</v>
      </c>
      <c r="G66" s="1" t="s">
        <v>173</v>
      </c>
      <c r="H66" s="31">
        <v>0.579861111111111</v>
      </c>
    </row>
    <row r="67" ht="15.75" customHeight="1">
      <c r="A67" s="1">
        <v>10064.0</v>
      </c>
      <c r="B67" s="1" t="s">
        <v>179</v>
      </c>
      <c r="C67" s="1" t="s">
        <v>176</v>
      </c>
      <c r="D67" s="17">
        <v>1.2364851E7</v>
      </c>
      <c r="E67" s="1" t="s">
        <v>182</v>
      </c>
      <c r="F67" s="34">
        <v>20.77</v>
      </c>
      <c r="G67" s="1" t="s">
        <v>173</v>
      </c>
      <c r="H67" s="31">
        <v>0.5652777777777778</v>
      </c>
    </row>
    <row r="68" ht="15.75" customHeight="1">
      <c r="A68" s="1">
        <v>10065.0</v>
      </c>
      <c r="B68" s="1" t="s">
        <v>179</v>
      </c>
      <c r="C68" s="1" t="s">
        <v>176</v>
      </c>
      <c r="D68" s="17">
        <v>1.9974213E7</v>
      </c>
      <c r="E68" s="1" t="s">
        <v>182</v>
      </c>
      <c r="F68" s="34">
        <v>16.98</v>
      </c>
      <c r="G68" s="1" t="s">
        <v>173</v>
      </c>
      <c r="H68" s="31">
        <v>0.80625</v>
      </c>
    </row>
    <row r="69" ht="15.75" customHeight="1">
      <c r="A69" s="1">
        <v>10066.0</v>
      </c>
      <c r="B69" s="1" t="s">
        <v>170</v>
      </c>
      <c r="C69" s="1" t="s">
        <v>176</v>
      </c>
      <c r="D69" s="17">
        <v>6.8753569E7</v>
      </c>
      <c r="E69" s="1" t="s">
        <v>182</v>
      </c>
      <c r="F69" s="34">
        <v>19.4</v>
      </c>
      <c r="G69" s="1" t="s">
        <v>183</v>
      </c>
      <c r="H69" s="31">
        <v>0.6263888888888889</v>
      </c>
    </row>
    <row r="70" ht="15.75" customHeight="1">
      <c r="A70" s="1">
        <v>10067.0</v>
      </c>
      <c r="B70" s="1" t="s">
        <v>170</v>
      </c>
      <c r="C70" s="1" t="s">
        <v>171</v>
      </c>
      <c r="D70" s="17">
        <v>7.7232784E7</v>
      </c>
      <c r="E70" s="1" t="s">
        <v>182</v>
      </c>
      <c r="F70" s="34">
        <v>23.49</v>
      </c>
      <c r="G70" s="1" t="s">
        <v>183</v>
      </c>
      <c r="H70" s="31">
        <v>0.16944444444444443</v>
      </c>
    </row>
    <row r="71" ht="15.75" customHeight="1">
      <c r="A71" s="1">
        <v>10068.0</v>
      </c>
      <c r="B71" s="1" t="s">
        <v>184</v>
      </c>
      <c r="C71" s="1" t="s">
        <v>176</v>
      </c>
      <c r="D71" s="17">
        <v>9.4731015E7</v>
      </c>
      <c r="E71" s="1" t="s">
        <v>172</v>
      </c>
      <c r="F71" s="34">
        <v>15.58</v>
      </c>
      <c r="G71" s="1" t="s">
        <v>183</v>
      </c>
      <c r="H71" s="31">
        <v>0.48541666666666666</v>
      </c>
    </row>
    <row r="72" ht="15.75" customHeight="1">
      <c r="A72" s="1">
        <v>10069.0</v>
      </c>
      <c r="B72" s="1" t="s">
        <v>184</v>
      </c>
      <c r="C72" s="1" t="s">
        <v>176</v>
      </c>
      <c r="D72" s="17">
        <v>4.9007475E7</v>
      </c>
      <c r="E72" s="1" t="s">
        <v>172</v>
      </c>
      <c r="F72" s="34">
        <v>21.94</v>
      </c>
      <c r="G72" s="1" t="s">
        <v>173</v>
      </c>
      <c r="H72" s="31">
        <v>0.8465277777777778</v>
      </c>
    </row>
    <row r="73" ht="15.75" customHeight="1">
      <c r="A73" s="1">
        <v>10070.0</v>
      </c>
      <c r="B73" s="1" t="s">
        <v>184</v>
      </c>
      <c r="C73" s="1" t="s">
        <v>176</v>
      </c>
      <c r="D73" s="17">
        <v>7.13846E7</v>
      </c>
      <c r="E73" s="1" t="s">
        <v>182</v>
      </c>
      <c r="F73" s="34">
        <v>229.73</v>
      </c>
      <c r="G73" s="1" t="s">
        <v>183</v>
      </c>
      <c r="H73" s="31">
        <v>0.042361111111111106</v>
      </c>
    </row>
    <row r="74" ht="15.75" customHeight="1">
      <c r="A74" s="1">
        <v>10071.0</v>
      </c>
      <c r="B74" s="1" t="s">
        <v>175</v>
      </c>
      <c r="C74" s="1" t="s">
        <v>176</v>
      </c>
      <c r="D74" s="17">
        <v>1.528211E7</v>
      </c>
      <c r="E74" s="1" t="s">
        <v>172</v>
      </c>
      <c r="F74" s="34">
        <v>16.06</v>
      </c>
      <c r="G74" s="1" t="s">
        <v>183</v>
      </c>
      <c r="H74" s="31">
        <v>0.4381944444444445</v>
      </c>
    </row>
    <row r="75" ht="15.75" customHeight="1">
      <c r="A75" s="1">
        <v>10072.0</v>
      </c>
      <c r="B75" s="1" t="s">
        <v>184</v>
      </c>
      <c r="C75" s="1" t="s">
        <v>176</v>
      </c>
      <c r="D75" s="17">
        <v>8.7012305E7</v>
      </c>
      <c r="E75" s="1" t="s">
        <v>172</v>
      </c>
      <c r="F75" s="34">
        <v>22.21</v>
      </c>
      <c r="G75" s="1" t="s">
        <v>173</v>
      </c>
      <c r="H75" s="31">
        <v>0.4173611111111111</v>
      </c>
    </row>
    <row r="76" ht="15.75" customHeight="1">
      <c r="A76" s="1">
        <v>10073.0</v>
      </c>
      <c r="B76" s="1" t="s">
        <v>175</v>
      </c>
      <c r="C76" s="1" t="s">
        <v>176</v>
      </c>
      <c r="D76" s="17">
        <v>2.7742544E7</v>
      </c>
      <c r="E76" s="1" t="s">
        <v>182</v>
      </c>
      <c r="F76" s="34">
        <v>21.58</v>
      </c>
      <c r="G76" s="1" t="s">
        <v>173</v>
      </c>
      <c r="H76" s="31">
        <v>0.0</v>
      </c>
    </row>
    <row r="77" ht="15.75" customHeight="1">
      <c r="A77" s="1">
        <v>10074.0</v>
      </c>
      <c r="B77" s="1" t="s">
        <v>179</v>
      </c>
      <c r="C77" s="1" t="s">
        <v>171</v>
      </c>
      <c r="D77" s="17">
        <v>9.798167E7</v>
      </c>
      <c r="E77" s="1" t="s">
        <v>182</v>
      </c>
      <c r="F77" s="34">
        <v>16.09</v>
      </c>
      <c r="G77" s="1" t="s">
        <v>183</v>
      </c>
      <c r="H77" s="31">
        <v>0.12708333333333333</v>
      </c>
    </row>
    <row r="78" ht="15.75" customHeight="1">
      <c r="A78" s="1">
        <v>10075.0</v>
      </c>
      <c r="B78" s="1" t="s">
        <v>170</v>
      </c>
      <c r="C78" s="1" t="s">
        <v>176</v>
      </c>
      <c r="D78" s="17">
        <v>8.3670405E7</v>
      </c>
      <c r="E78" s="1" t="s">
        <v>182</v>
      </c>
      <c r="F78" s="34">
        <v>16.1</v>
      </c>
      <c r="G78" s="1" t="s">
        <v>173</v>
      </c>
      <c r="H78" s="31">
        <v>0.42569444444444443</v>
      </c>
    </row>
    <row r="79" ht="15.75" customHeight="1">
      <c r="A79" s="1">
        <v>10076.0</v>
      </c>
      <c r="B79" s="1" t="s">
        <v>170</v>
      </c>
      <c r="C79" s="1" t="s">
        <v>176</v>
      </c>
      <c r="D79" s="17">
        <v>9.906353E7</v>
      </c>
      <c r="E79" s="1" t="s">
        <v>172</v>
      </c>
      <c r="F79" s="34">
        <v>15.95</v>
      </c>
      <c r="G79" s="1" t="s">
        <v>173</v>
      </c>
      <c r="H79" s="31">
        <v>0.0</v>
      </c>
    </row>
    <row r="80" ht="15.75" customHeight="1">
      <c r="A80" s="1">
        <v>10077.0</v>
      </c>
      <c r="B80" s="1" t="s">
        <v>184</v>
      </c>
      <c r="C80" s="1" t="s">
        <v>176</v>
      </c>
      <c r="D80" s="17">
        <v>2.5978103E7</v>
      </c>
      <c r="E80" s="1" t="s">
        <v>182</v>
      </c>
      <c r="F80" s="34">
        <v>17.77</v>
      </c>
      <c r="G80" s="1" t="s">
        <v>183</v>
      </c>
      <c r="H80" s="31">
        <v>0.042361111111111106</v>
      </c>
    </row>
    <row r="81" ht="15.75" customHeight="1">
      <c r="A81" s="1">
        <v>10078.0</v>
      </c>
      <c r="B81" s="1" t="s">
        <v>179</v>
      </c>
      <c r="C81" s="1" t="s">
        <v>176</v>
      </c>
      <c r="D81" s="17">
        <v>8.1824666E7</v>
      </c>
      <c r="E81" s="1" t="s">
        <v>172</v>
      </c>
      <c r="F81" s="34">
        <v>19.3</v>
      </c>
      <c r="G81" s="1" t="s">
        <v>173</v>
      </c>
      <c r="H81" s="31">
        <v>0.475</v>
      </c>
    </row>
    <row r="82" ht="15.75" customHeight="1">
      <c r="A82" s="1">
        <v>10079.0</v>
      </c>
      <c r="B82" s="1" t="s">
        <v>175</v>
      </c>
      <c r="C82" s="1" t="s">
        <v>171</v>
      </c>
      <c r="D82" s="17">
        <v>8.6833489E7</v>
      </c>
      <c r="E82" s="1" t="s">
        <v>172</v>
      </c>
      <c r="F82" s="34">
        <v>21.75</v>
      </c>
      <c r="G82" s="1" t="s">
        <v>183</v>
      </c>
      <c r="H82" s="31">
        <v>0.43263888888888885</v>
      </c>
    </row>
    <row r="83" ht="15.75" customHeight="1">
      <c r="A83" s="1">
        <v>10080.0</v>
      </c>
      <c r="B83" s="1" t="s">
        <v>175</v>
      </c>
      <c r="C83" s="1" t="s">
        <v>171</v>
      </c>
      <c r="D83" s="17">
        <v>7.35128E7</v>
      </c>
      <c r="E83" s="1" t="s">
        <v>172</v>
      </c>
      <c r="F83" s="34">
        <v>20.51</v>
      </c>
      <c r="G83" s="1" t="s">
        <v>183</v>
      </c>
      <c r="H83" s="31">
        <v>0.4784722222222222</v>
      </c>
    </row>
    <row r="84" ht="15.75" customHeight="1">
      <c r="A84" s="1">
        <v>10081.0</v>
      </c>
      <c r="B84" s="1" t="s">
        <v>179</v>
      </c>
      <c r="C84" s="1" t="s">
        <v>176</v>
      </c>
      <c r="D84" s="17">
        <v>1.167321E7</v>
      </c>
      <c r="E84" s="1" t="s">
        <v>172</v>
      </c>
      <c r="F84" s="34">
        <v>16.14</v>
      </c>
      <c r="G84" s="1" t="s">
        <v>173</v>
      </c>
      <c r="H84" s="31">
        <v>0.16944444444444443</v>
      </c>
    </row>
    <row r="85" ht="15.75" customHeight="1">
      <c r="A85" s="1">
        <v>10082.0</v>
      </c>
      <c r="B85" s="1" t="s">
        <v>175</v>
      </c>
      <c r="C85" s="1" t="s">
        <v>171</v>
      </c>
      <c r="D85" s="17">
        <v>7.6787805E7</v>
      </c>
      <c r="E85" s="1" t="s">
        <v>182</v>
      </c>
      <c r="F85" s="34">
        <v>157.76</v>
      </c>
      <c r="G85" s="1" t="s">
        <v>183</v>
      </c>
      <c r="H85" s="31">
        <v>0.7930555555555556</v>
      </c>
    </row>
    <row r="86" ht="15.75" customHeight="1">
      <c r="A86" s="1">
        <v>10083.0</v>
      </c>
      <c r="B86" s="1" t="s">
        <v>184</v>
      </c>
      <c r="C86" s="1" t="s">
        <v>176</v>
      </c>
      <c r="D86" s="17">
        <v>3.4610946E7</v>
      </c>
      <c r="E86" s="1" t="s">
        <v>172</v>
      </c>
      <c r="F86" s="34">
        <v>21.55</v>
      </c>
      <c r="G86" s="1" t="s">
        <v>183</v>
      </c>
      <c r="H86" s="31">
        <v>0.38125</v>
      </c>
    </row>
    <row r="87" ht="15.75" customHeight="1">
      <c r="A87" s="1">
        <v>10084.0</v>
      </c>
      <c r="B87" s="1" t="s">
        <v>179</v>
      </c>
      <c r="C87" s="1" t="s">
        <v>171</v>
      </c>
      <c r="D87" s="17">
        <v>6.9586073E7</v>
      </c>
      <c r="E87" s="1" t="s">
        <v>172</v>
      </c>
      <c r="F87" s="34">
        <v>21.85</v>
      </c>
      <c r="G87" s="1" t="s">
        <v>173</v>
      </c>
      <c r="H87" s="31">
        <v>0.5166666666666667</v>
      </c>
    </row>
    <row r="88" ht="15.75" customHeight="1">
      <c r="A88" s="1">
        <v>10085.0</v>
      </c>
      <c r="B88" s="1" t="s">
        <v>170</v>
      </c>
      <c r="C88" s="1" t="s">
        <v>176</v>
      </c>
      <c r="D88" s="17">
        <v>8.7017416E7</v>
      </c>
      <c r="E88" s="1" t="s">
        <v>172</v>
      </c>
      <c r="F88" s="34">
        <v>21.7</v>
      </c>
      <c r="G88" s="1" t="s">
        <v>173</v>
      </c>
      <c r="H88" s="31">
        <v>0.5645833333333333</v>
      </c>
    </row>
    <row r="89" ht="15.75" customHeight="1">
      <c r="A89" s="1">
        <v>10086.0</v>
      </c>
      <c r="B89" s="1" t="s">
        <v>170</v>
      </c>
      <c r="C89" s="1" t="s">
        <v>171</v>
      </c>
      <c r="D89" s="17">
        <v>3.7371293E7</v>
      </c>
      <c r="E89" s="1" t="s">
        <v>172</v>
      </c>
      <c r="F89" s="34">
        <v>20.31</v>
      </c>
      <c r="G89" s="1" t="s">
        <v>183</v>
      </c>
      <c r="H89" s="31">
        <v>0.8097222222222222</v>
      </c>
    </row>
    <row r="90" ht="15.75" customHeight="1">
      <c r="A90" s="1">
        <v>10087.0</v>
      </c>
      <c r="B90" s="1" t="s">
        <v>170</v>
      </c>
      <c r="C90" s="1" t="s">
        <v>176</v>
      </c>
      <c r="D90" s="17">
        <v>2.74976E7</v>
      </c>
      <c r="E90" s="1" t="s">
        <v>182</v>
      </c>
      <c r="F90" s="34">
        <v>23.62</v>
      </c>
      <c r="G90" s="1" t="s">
        <v>183</v>
      </c>
      <c r="H90" s="31">
        <v>0.9305555555555555</v>
      </c>
    </row>
    <row r="91" ht="15.75" customHeight="1">
      <c r="A91" s="1">
        <v>10088.0</v>
      </c>
      <c r="B91" s="1" t="s">
        <v>170</v>
      </c>
      <c r="C91" s="1" t="s">
        <v>176</v>
      </c>
      <c r="D91" s="17">
        <v>2.9510284E7</v>
      </c>
      <c r="E91" s="1" t="s">
        <v>172</v>
      </c>
      <c r="F91" s="34">
        <v>216.37</v>
      </c>
      <c r="G91" s="1" t="s">
        <v>183</v>
      </c>
      <c r="H91" s="31">
        <v>0.4305555555555556</v>
      </c>
    </row>
    <row r="92" ht="15.75" customHeight="1">
      <c r="A92" s="1">
        <v>10089.0</v>
      </c>
      <c r="B92" s="1" t="s">
        <v>179</v>
      </c>
      <c r="C92" s="1" t="s">
        <v>171</v>
      </c>
      <c r="D92" s="17">
        <v>4.0878208E7</v>
      </c>
      <c r="E92" s="1" t="s">
        <v>172</v>
      </c>
      <c r="F92" s="34">
        <v>21.99</v>
      </c>
      <c r="G92" s="1" t="s">
        <v>173</v>
      </c>
      <c r="H92" s="31">
        <v>0.12708333333333333</v>
      </c>
    </row>
    <row r="93" ht="15.75" customHeight="1">
      <c r="A93" s="1">
        <v>10090.0</v>
      </c>
      <c r="B93" s="1" t="s">
        <v>175</v>
      </c>
      <c r="C93" s="1" t="s">
        <v>176</v>
      </c>
      <c r="D93" s="17">
        <v>8.3375454E7</v>
      </c>
      <c r="E93" s="1" t="s">
        <v>182</v>
      </c>
      <c r="F93" s="34">
        <v>18.2</v>
      </c>
      <c r="G93" s="1" t="s">
        <v>173</v>
      </c>
      <c r="H93" s="31">
        <v>0.21180555555555555</v>
      </c>
    </row>
    <row r="94" ht="15.75" customHeight="1">
      <c r="A94" s="1">
        <v>10091.0</v>
      </c>
      <c r="B94" s="1" t="s">
        <v>170</v>
      </c>
      <c r="C94" s="1" t="s">
        <v>176</v>
      </c>
      <c r="D94" s="17">
        <v>6.1236522E7</v>
      </c>
      <c r="E94" s="1" t="s">
        <v>182</v>
      </c>
      <c r="F94" s="34">
        <v>17.31</v>
      </c>
      <c r="G94" s="1" t="s">
        <v>183</v>
      </c>
      <c r="H94" s="31">
        <v>0.0</v>
      </c>
    </row>
    <row r="95" ht="15.75" customHeight="1">
      <c r="A95" s="1">
        <v>10092.0</v>
      </c>
      <c r="B95" s="1" t="s">
        <v>175</v>
      </c>
      <c r="C95" s="1" t="s">
        <v>176</v>
      </c>
      <c r="D95" s="17">
        <v>6.8788857E7</v>
      </c>
      <c r="E95" s="1" t="s">
        <v>172</v>
      </c>
      <c r="F95" s="34">
        <v>23.94</v>
      </c>
      <c r="G95" s="1" t="s">
        <v>183</v>
      </c>
      <c r="H95" s="31">
        <v>0.6722222222222222</v>
      </c>
    </row>
    <row r="96" ht="15.75" customHeight="1">
      <c r="A96" s="1">
        <v>10093.0</v>
      </c>
      <c r="B96" s="1" t="s">
        <v>175</v>
      </c>
      <c r="C96" s="1" t="s">
        <v>171</v>
      </c>
      <c r="D96" s="17">
        <v>5.8309878E7</v>
      </c>
      <c r="E96" s="1" t="s">
        <v>182</v>
      </c>
      <c r="F96" s="34">
        <v>174.25</v>
      </c>
      <c r="G96" s="1" t="s">
        <v>183</v>
      </c>
      <c r="H96" s="31">
        <v>0.7715277777777777</v>
      </c>
    </row>
    <row r="97" ht="15.75" customHeight="1">
      <c r="A97" s="1">
        <v>10094.0</v>
      </c>
      <c r="B97" s="1" t="s">
        <v>175</v>
      </c>
      <c r="C97" s="1" t="s">
        <v>171</v>
      </c>
      <c r="D97" s="17">
        <v>8.4324439E7</v>
      </c>
      <c r="E97" s="1" t="s">
        <v>172</v>
      </c>
      <c r="F97" s="34">
        <v>20.26</v>
      </c>
      <c r="G97" s="1" t="s">
        <v>173</v>
      </c>
      <c r="H97" s="31">
        <v>0.16944444444444443</v>
      </c>
    </row>
    <row r="98" ht="15.75" customHeight="1">
      <c r="A98" s="1">
        <v>10095.0</v>
      </c>
      <c r="B98" s="1" t="s">
        <v>179</v>
      </c>
      <c r="C98" s="1" t="s">
        <v>176</v>
      </c>
      <c r="D98" s="17">
        <v>9.0647889E7</v>
      </c>
      <c r="E98" s="1" t="s">
        <v>172</v>
      </c>
      <c r="F98" s="34">
        <v>18.73</v>
      </c>
      <c r="G98" s="1" t="s">
        <v>173</v>
      </c>
      <c r="H98" s="31">
        <v>0.0</v>
      </c>
    </row>
    <row r="99" ht="15.75" customHeight="1">
      <c r="A99" s="1">
        <v>10096.0</v>
      </c>
      <c r="B99" s="1" t="s">
        <v>179</v>
      </c>
      <c r="C99" s="1" t="s">
        <v>171</v>
      </c>
      <c r="D99" s="17">
        <v>3.1225474E7</v>
      </c>
      <c r="E99" s="1" t="s">
        <v>172</v>
      </c>
      <c r="F99" s="34">
        <v>22.88</v>
      </c>
      <c r="G99" s="1" t="s">
        <v>183</v>
      </c>
      <c r="H99" s="31">
        <v>0.5479166666666667</v>
      </c>
    </row>
    <row r="100" ht="15.75" customHeight="1">
      <c r="A100" s="1">
        <v>10097.0</v>
      </c>
      <c r="B100" s="1" t="s">
        <v>175</v>
      </c>
      <c r="C100" s="1" t="s">
        <v>171</v>
      </c>
      <c r="D100" s="17">
        <v>7.9286039E7</v>
      </c>
      <c r="E100" s="1" t="s">
        <v>172</v>
      </c>
      <c r="F100" s="34">
        <v>19.15</v>
      </c>
      <c r="G100" s="1" t="s">
        <v>173</v>
      </c>
      <c r="H100" s="31">
        <v>0.6138888888888888</v>
      </c>
    </row>
    <row r="101" ht="15.75" customHeight="1">
      <c r="A101" s="1">
        <v>10098.0</v>
      </c>
      <c r="B101" s="1" t="s">
        <v>184</v>
      </c>
      <c r="C101" s="1" t="s">
        <v>176</v>
      </c>
      <c r="D101" s="17">
        <v>6.9628094E7</v>
      </c>
      <c r="E101" s="1" t="s">
        <v>182</v>
      </c>
      <c r="F101" s="34">
        <v>15.33</v>
      </c>
      <c r="G101" s="1" t="s">
        <v>183</v>
      </c>
      <c r="H101" s="31">
        <v>0.042361111111111106</v>
      </c>
    </row>
    <row r="102" ht="15.75" customHeight="1">
      <c r="A102" s="1">
        <v>10099.0</v>
      </c>
      <c r="B102" s="1" t="s">
        <v>175</v>
      </c>
      <c r="C102" s="1" t="s">
        <v>171</v>
      </c>
      <c r="D102" s="17">
        <v>1.9891764E7</v>
      </c>
      <c r="E102" s="1" t="s">
        <v>172</v>
      </c>
      <c r="F102" s="34">
        <v>20.82</v>
      </c>
      <c r="G102" s="1" t="s">
        <v>173</v>
      </c>
      <c r="H102" s="31">
        <v>0.7506944444444444</v>
      </c>
    </row>
    <row r="103" ht="15.75" customHeight="1">
      <c r="A103" s="1">
        <v>10100.0</v>
      </c>
      <c r="B103" s="1" t="s">
        <v>175</v>
      </c>
      <c r="C103" s="1" t="s">
        <v>176</v>
      </c>
      <c r="D103" s="17">
        <v>2.1992857E7</v>
      </c>
      <c r="E103" s="1" t="s">
        <v>172</v>
      </c>
      <c r="F103" s="34">
        <v>20.61</v>
      </c>
      <c r="G103" s="1" t="s">
        <v>173</v>
      </c>
      <c r="H103" s="31">
        <v>0.7701388888888889</v>
      </c>
    </row>
    <row r="104" ht="15.75" customHeight="1">
      <c r="A104" s="1">
        <v>10101.0</v>
      </c>
      <c r="B104" s="1" t="s">
        <v>170</v>
      </c>
      <c r="C104" s="1" t="s">
        <v>176</v>
      </c>
      <c r="D104" s="17">
        <v>4.0572972E7</v>
      </c>
      <c r="E104" s="1" t="s">
        <v>172</v>
      </c>
      <c r="F104" s="34">
        <v>16.43</v>
      </c>
      <c r="G104" s="1" t="s">
        <v>173</v>
      </c>
      <c r="H104" s="31">
        <v>0.47430555555555554</v>
      </c>
    </row>
    <row r="105" ht="15.75" customHeight="1">
      <c r="A105" s="1">
        <v>10102.0</v>
      </c>
      <c r="B105" s="1" t="s">
        <v>175</v>
      </c>
      <c r="C105" s="1" t="s">
        <v>176</v>
      </c>
      <c r="D105" s="17">
        <v>8.0218197E7</v>
      </c>
      <c r="E105" s="1" t="s">
        <v>172</v>
      </c>
      <c r="F105" s="34">
        <v>21.1</v>
      </c>
      <c r="G105" s="1" t="s">
        <v>173</v>
      </c>
      <c r="H105" s="31">
        <v>0.08472222222222221</v>
      </c>
    </row>
    <row r="106" ht="15.75" customHeight="1">
      <c r="A106" s="1">
        <v>10103.0</v>
      </c>
      <c r="B106" s="1" t="s">
        <v>179</v>
      </c>
      <c r="C106" s="1" t="s">
        <v>171</v>
      </c>
      <c r="D106" s="17">
        <v>7.2072353E7</v>
      </c>
      <c r="E106" s="1" t="s">
        <v>182</v>
      </c>
      <c r="F106" s="34">
        <v>21.64</v>
      </c>
      <c r="G106" s="1" t="s">
        <v>183</v>
      </c>
      <c r="H106" s="31">
        <v>0.9444444444444445</v>
      </c>
    </row>
    <row r="107" ht="15.75" customHeight="1">
      <c r="A107" s="1">
        <v>10104.0</v>
      </c>
      <c r="B107" s="1" t="s">
        <v>175</v>
      </c>
      <c r="C107" s="1" t="s">
        <v>171</v>
      </c>
      <c r="D107" s="17">
        <v>4.4250706E7</v>
      </c>
      <c r="E107" s="1" t="s">
        <v>182</v>
      </c>
      <c r="F107" s="34">
        <v>18.06</v>
      </c>
      <c r="G107" s="1" t="s">
        <v>183</v>
      </c>
      <c r="H107" s="31">
        <v>0.6666666666666666</v>
      </c>
    </row>
    <row r="108" ht="15.75" customHeight="1">
      <c r="A108" s="1">
        <v>10105.0</v>
      </c>
      <c r="B108" s="1" t="s">
        <v>170</v>
      </c>
      <c r="C108" s="1" t="s">
        <v>176</v>
      </c>
      <c r="D108" s="17">
        <v>3.1062653E7</v>
      </c>
      <c r="E108" s="1" t="s">
        <v>172</v>
      </c>
      <c r="F108" s="34">
        <v>19.35</v>
      </c>
      <c r="G108" s="1" t="s">
        <v>183</v>
      </c>
      <c r="H108" s="31">
        <v>0.42083333333333334</v>
      </c>
    </row>
    <row r="109" ht="15.75" customHeight="1">
      <c r="A109" s="1">
        <v>10106.0</v>
      </c>
      <c r="B109" s="1" t="s">
        <v>179</v>
      </c>
      <c r="C109" s="1" t="s">
        <v>176</v>
      </c>
      <c r="D109" s="17">
        <v>8.4047393E7</v>
      </c>
      <c r="E109" s="1" t="s">
        <v>172</v>
      </c>
      <c r="F109" s="34">
        <v>23.7</v>
      </c>
      <c r="G109" s="1" t="s">
        <v>173</v>
      </c>
      <c r="H109" s="31">
        <v>0.7930555555555556</v>
      </c>
    </row>
    <row r="110" ht="15.75" customHeight="1">
      <c r="A110" s="1">
        <v>10107.0</v>
      </c>
      <c r="B110" s="1" t="s">
        <v>179</v>
      </c>
      <c r="C110" s="1" t="s">
        <v>176</v>
      </c>
      <c r="D110" s="17">
        <v>5.9891368E7</v>
      </c>
      <c r="E110" s="1" t="s">
        <v>172</v>
      </c>
      <c r="F110" s="34">
        <v>18.93</v>
      </c>
      <c r="G110" s="1" t="s">
        <v>183</v>
      </c>
      <c r="H110" s="31">
        <v>0.38125</v>
      </c>
    </row>
    <row r="111" ht="15.75" customHeight="1">
      <c r="A111" s="1">
        <v>10108.0</v>
      </c>
      <c r="B111" s="1" t="s">
        <v>179</v>
      </c>
      <c r="C111" s="1" t="s">
        <v>176</v>
      </c>
      <c r="D111" s="17">
        <v>4.7234209E7</v>
      </c>
      <c r="E111" s="1" t="s">
        <v>182</v>
      </c>
      <c r="F111" s="34">
        <v>16.83</v>
      </c>
      <c r="G111" s="1" t="s">
        <v>183</v>
      </c>
      <c r="H111" s="31">
        <v>0.6805555555555555</v>
      </c>
    </row>
    <row r="112" ht="15.75" customHeight="1">
      <c r="A112" s="1">
        <v>10109.0</v>
      </c>
      <c r="B112" s="1" t="s">
        <v>175</v>
      </c>
      <c r="C112" s="1" t="s">
        <v>176</v>
      </c>
      <c r="D112" s="17">
        <v>4.789351E7</v>
      </c>
      <c r="E112" s="1" t="s">
        <v>172</v>
      </c>
      <c r="F112" s="34">
        <v>22.19</v>
      </c>
      <c r="G112" s="1" t="s">
        <v>183</v>
      </c>
      <c r="H112" s="31">
        <v>0.7861111111111111</v>
      </c>
    </row>
    <row r="113" ht="15.75" customHeight="1">
      <c r="A113" s="1">
        <v>10110.0</v>
      </c>
      <c r="B113" s="1" t="s">
        <v>175</v>
      </c>
      <c r="C113" s="1" t="s">
        <v>176</v>
      </c>
      <c r="D113" s="17">
        <v>2.3513829E7</v>
      </c>
      <c r="E113" s="1" t="s">
        <v>172</v>
      </c>
      <c r="F113" s="34">
        <v>23.9</v>
      </c>
      <c r="G113" s="1" t="s">
        <v>183</v>
      </c>
      <c r="H113" s="31">
        <v>0.8194444444444445</v>
      </c>
    </row>
    <row r="114" ht="15.75" customHeight="1">
      <c r="A114" s="1">
        <v>10111.0</v>
      </c>
      <c r="B114" s="1" t="s">
        <v>170</v>
      </c>
      <c r="C114" s="1" t="s">
        <v>176</v>
      </c>
      <c r="D114" s="17">
        <v>2.099372E7</v>
      </c>
      <c r="E114" s="1" t="s">
        <v>172</v>
      </c>
      <c r="F114" s="34">
        <v>17.47</v>
      </c>
      <c r="G114" s="1" t="s">
        <v>173</v>
      </c>
      <c r="H114" s="31">
        <v>0.4534722222222222</v>
      </c>
    </row>
    <row r="115" ht="15.75" customHeight="1">
      <c r="A115" s="1">
        <v>10112.0</v>
      </c>
      <c r="B115" s="1" t="s">
        <v>175</v>
      </c>
      <c r="C115" s="1" t="s">
        <v>176</v>
      </c>
      <c r="D115" s="17">
        <v>5.8724265E7</v>
      </c>
      <c r="E115" s="1" t="s">
        <v>182</v>
      </c>
      <c r="F115" s="34">
        <v>209.37</v>
      </c>
      <c r="G115" s="1" t="s">
        <v>183</v>
      </c>
      <c r="H115" s="31">
        <v>0.8409722222222222</v>
      </c>
    </row>
    <row r="116" ht="15.75" customHeight="1">
      <c r="A116" s="1">
        <v>10113.0</v>
      </c>
      <c r="B116" s="1" t="s">
        <v>179</v>
      </c>
      <c r="C116" s="1" t="s">
        <v>176</v>
      </c>
      <c r="D116" s="17">
        <v>4.7687764E7</v>
      </c>
      <c r="E116" s="1" t="s">
        <v>172</v>
      </c>
      <c r="F116" s="37">
        <v>18.0</v>
      </c>
      <c r="G116" s="1" t="s">
        <v>173</v>
      </c>
      <c r="H116" s="31">
        <v>0.33888888888888885</v>
      </c>
    </row>
    <row r="117" ht="15.75" customHeight="1">
      <c r="A117" s="1">
        <v>10114.0</v>
      </c>
      <c r="B117" s="1" t="s">
        <v>170</v>
      </c>
      <c r="C117" s="1" t="s">
        <v>176</v>
      </c>
      <c r="D117" s="17">
        <v>5.3008101E7</v>
      </c>
      <c r="E117" s="1" t="s">
        <v>172</v>
      </c>
      <c r="F117" s="34">
        <v>22.83</v>
      </c>
      <c r="G117" s="1" t="s">
        <v>183</v>
      </c>
      <c r="H117" s="31">
        <v>0.4284722222222222</v>
      </c>
    </row>
    <row r="118" ht="15.75" customHeight="1">
      <c r="A118" s="1">
        <v>10115.0</v>
      </c>
      <c r="B118" s="1" t="s">
        <v>170</v>
      </c>
      <c r="C118" s="1" t="s">
        <v>176</v>
      </c>
      <c r="D118" s="17">
        <v>6.8494188E7</v>
      </c>
      <c r="E118" s="1" t="s">
        <v>182</v>
      </c>
      <c r="F118" s="34">
        <v>20.31</v>
      </c>
      <c r="G118" s="1" t="s">
        <v>173</v>
      </c>
      <c r="H118" s="31">
        <v>0.6069444444444444</v>
      </c>
    </row>
    <row r="119" ht="15.75" customHeight="1">
      <c r="A119" s="1">
        <v>10116.0</v>
      </c>
      <c r="B119" s="1" t="s">
        <v>184</v>
      </c>
      <c r="C119" s="1" t="s">
        <v>171</v>
      </c>
      <c r="D119" s="17">
        <v>4.0357817E7</v>
      </c>
      <c r="E119" s="1" t="s">
        <v>172</v>
      </c>
      <c r="F119" s="34">
        <v>22.06</v>
      </c>
      <c r="G119" s="1" t="s">
        <v>173</v>
      </c>
      <c r="H119" s="31">
        <v>0.46319444444444446</v>
      </c>
    </row>
    <row r="120" ht="15.75" customHeight="1">
      <c r="A120" s="1">
        <v>10117.0</v>
      </c>
      <c r="B120" s="1" t="s">
        <v>179</v>
      </c>
      <c r="C120" s="1" t="s">
        <v>171</v>
      </c>
      <c r="D120" s="17">
        <v>9.1328383E7</v>
      </c>
      <c r="E120" s="1" t="s">
        <v>172</v>
      </c>
      <c r="F120" s="34">
        <v>15.22</v>
      </c>
      <c r="G120" s="1" t="s">
        <v>183</v>
      </c>
      <c r="H120" s="31">
        <v>0.44375</v>
      </c>
    </row>
    <row r="121" ht="15.75" customHeight="1">
      <c r="A121" s="1">
        <v>10118.0</v>
      </c>
      <c r="B121" s="1" t="s">
        <v>184</v>
      </c>
      <c r="C121" s="1" t="s">
        <v>171</v>
      </c>
      <c r="D121" s="17">
        <v>5.1497241E7</v>
      </c>
      <c r="E121" s="1" t="s">
        <v>172</v>
      </c>
      <c r="F121" s="34">
        <v>20.6</v>
      </c>
      <c r="G121" s="1" t="s">
        <v>173</v>
      </c>
      <c r="H121" s="31">
        <v>0.8652777777777777</v>
      </c>
    </row>
    <row r="122" ht="15.75" customHeight="1">
      <c r="A122" s="1">
        <v>10119.0</v>
      </c>
      <c r="B122" s="1" t="s">
        <v>170</v>
      </c>
      <c r="C122" s="1" t="s">
        <v>176</v>
      </c>
      <c r="D122" s="17">
        <v>4.2829269E7</v>
      </c>
      <c r="E122" s="1" t="s">
        <v>172</v>
      </c>
      <c r="F122" s="34">
        <v>18.25</v>
      </c>
      <c r="G122" s="1" t="s">
        <v>173</v>
      </c>
      <c r="H122" s="31">
        <v>0.8625</v>
      </c>
    </row>
    <row r="123" ht="15.75" customHeight="1">
      <c r="A123" s="1">
        <v>10120.0</v>
      </c>
      <c r="B123" s="1" t="s">
        <v>170</v>
      </c>
      <c r="C123" s="1" t="s">
        <v>176</v>
      </c>
      <c r="D123" s="17">
        <v>5.6174714E7</v>
      </c>
      <c r="E123" s="1" t="s">
        <v>172</v>
      </c>
      <c r="F123" s="34">
        <v>174.18</v>
      </c>
      <c r="G123" s="1" t="s">
        <v>183</v>
      </c>
      <c r="H123" s="31">
        <v>0.5291666666666667</v>
      </c>
    </row>
    <row r="124" ht="15.75" customHeight="1">
      <c r="A124" s="1">
        <v>10121.0</v>
      </c>
      <c r="B124" s="1" t="s">
        <v>179</v>
      </c>
      <c r="C124" s="1" t="s">
        <v>176</v>
      </c>
      <c r="D124" s="17">
        <v>1.7210514E7</v>
      </c>
      <c r="E124" s="1" t="s">
        <v>182</v>
      </c>
      <c r="F124" s="34">
        <v>19.58</v>
      </c>
      <c r="G124" s="1" t="s">
        <v>173</v>
      </c>
      <c r="H124" s="31">
        <v>0.9381944444444444</v>
      </c>
    </row>
    <row r="125" ht="15.75" customHeight="1">
      <c r="A125" s="1">
        <v>10122.0</v>
      </c>
      <c r="B125" s="1" t="s">
        <v>175</v>
      </c>
      <c r="C125" s="1" t="s">
        <v>171</v>
      </c>
      <c r="D125" s="17">
        <v>4.0504819E7</v>
      </c>
      <c r="E125" s="1" t="s">
        <v>172</v>
      </c>
      <c r="F125" s="34">
        <v>17.91</v>
      </c>
      <c r="G125" s="1" t="s">
        <v>183</v>
      </c>
      <c r="H125" s="31">
        <v>0.8013888888888889</v>
      </c>
    </row>
    <row r="126" ht="15.75" customHeight="1">
      <c r="A126" s="1">
        <v>10123.0</v>
      </c>
      <c r="B126" s="1" t="s">
        <v>175</v>
      </c>
      <c r="C126" s="1" t="s">
        <v>176</v>
      </c>
      <c r="D126" s="17">
        <v>5.8186991E7</v>
      </c>
      <c r="E126" s="1" t="s">
        <v>172</v>
      </c>
      <c r="F126" s="34">
        <v>22.9</v>
      </c>
      <c r="G126" s="1" t="s">
        <v>183</v>
      </c>
      <c r="H126" s="31">
        <v>0.5111111111111112</v>
      </c>
    </row>
    <row r="127" ht="15.75" customHeight="1">
      <c r="A127" s="1">
        <v>10124.0</v>
      </c>
      <c r="B127" s="1" t="s">
        <v>179</v>
      </c>
      <c r="C127" s="1" t="s">
        <v>171</v>
      </c>
      <c r="D127" s="17">
        <v>4.6376047E7</v>
      </c>
      <c r="E127" s="1" t="s">
        <v>172</v>
      </c>
      <c r="F127" s="34">
        <v>22.26</v>
      </c>
      <c r="G127" s="1" t="s">
        <v>183</v>
      </c>
      <c r="H127" s="31">
        <v>0.7430555555555555</v>
      </c>
    </row>
    <row r="128" ht="15.75" customHeight="1">
      <c r="A128" s="1">
        <v>10125.0</v>
      </c>
      <c r="B128" s="1" t="s">
        <v>184</v>
      </c>
      <c r="C128" s="1" t="s">
        <v>176</v>
      </c>
      <c r="D128" s="17">
        <v>9.5760408E7</v>
      </c>
      <c r="E128" s="1" t="s">
        <v>172</v>
      </c>
      <c r="F128" s="34">
        <v>19.04</v>
      </c>
      <c r="G128" s="1" t="s">
        <v>183</v>
      </c>
      <c r="H128" s="31">
        <v>0.6409722222222222</v>
      </c>
    </row>
    <row r="129" ht="15.75" customHeight="1">
      <c r="A129" s="1">
        <v>10126.0</v>
      </c>
      <c r="B129" s="1" t="s">
        <v>170</v>
      </c>
      <c r="C129" s="1" t="s">
        <v>176</v>
      </c>
      <c r="D129" s="17">
        <v>7.3024614E7</v>
      </c>
      <c r="E129" s="1" t="s">
        <v>172</v>
      </c>
      <c r="F129" s="34">
        <v>17.42</v>
      </c>
      <c r="G129" s="1" t="s">
        <v>173</v>
      </c>
      <c r="H129" s="31">
        <v>0.21180555555555555</v>
      </c>
    </row>
    <row r="130" ht="15.75" customHeight="1">
      <c r="A130" s="1">
        <v>10127.0</v>
      </c>
      <c r="B130" s="1" t="s">
        <v>175</v>
      </c>
      <c r="C130" s="1" t="s">
        <v>171</v>
      </c>
      <c r="D130" s="17">
        <v>6.3167563E7</v>
      </c>
      <c r="E130" s="1" t="s">
        <v>172</v>
      </c>
      <c r="F130" s="34">
        <v>18.54</v>
      </c>
      <c r="G130" s="1" t="s">
        <v>183</v>
      </c>
      <c r="H130" s="31">
        <v>0.8125</v>
      </c>
    </row>
    <row r="131" ht="15.75" customHeight="1">
      <c r="A131" s="1">
        <v>10128.0</v>
      </c>
      <c r="B131" s="1" t="s">
        <v>179</v>
      </c>
      <c r="C131" s="1" t="s">
        <v>176</v>
      </c>
      <c r="D131" s="17">
        <v>8.3800724E7</v>
      </c>
      <c r="E131" s="1" t="s">
        <v>172</v>
      </c>
      <c r="F131" s="34">
        <v>19.74</v>
      </c>
      <c r="G131" s="1" t="s">
        <v>173</v>
      </c>
      <c r="H131" s="31">
        <v>0.5340277777777778</v>
      </c>
    </row>
    <row r="132" ht="15.75" customHeight="1">
      <c r="A132" s="1">
        <v>10129.0</v>
      </c>
      <c r="B132" s="1" t="s">
        <v>175</v>
      </c>
      <c r="C132" s="1" t="s">
        <v>176</v>
      </c>
      <c r="D132" s="17">
        <v>1.1739665E7</v>
      </c>
      <c r="E132" s="1" t="s">
        <v>172</v>
      </c>
      <c r="F132" s="34">
        <v>22.03</v>
      </c>
      <c r="G132" s="1" t="s">
        <v>173</v>
      </c>
      <c r="H132" s="31">
        <v>0.6173611111111111</v>
      </c>
    </row>
    <row r="133" ht="15.75" customHeight="1">
      <c r="A133" s="1">
        <v>10130.0</v>
      </c>
      <c r="B133" s="1" t="s">
        <v>175</v>
      </c>
      <c r="C133" s="1" t="s">
        <v>171</v>
      </c>
      <c r="D133" s="17">
        <v>7.4393415E7</v>
      </c>
      <c r="E133" s="1" t="s">
        <v>172</v>
      </c>
      <c r="F133" s="34">
        <v>236.49</v>
      </c>
      <c r="G133" s="1" t="s">
        <v>183</v>
      </c>
      <c r="H133" s="31">
        <v>0.6833333333333332</v>
      </c>
    </row>
    <row r="134" ht="15.75" customHeight="1">
      <c r="A134" s="1">
        <v>10131.0</v>
      </c>
      <c r="B134" s="1" t="s">
        <v>184</v>
      </c>
      <c r="C134" s="1" t="s">
        <v>171</v>
      </c>
      <c r="D134" s="17">
        <v>3.0372359E7</v>
      </c>
      <c r="E134" s="1" t="s">
        <v>182</v>
      </c>
      <c r="F134" s="34">
        <v>19.3</v>
      </c>
      <c r="G134" s="1" t="s">
        <v>173</v>
      </c>
      <c r="H134" s="31">
        <v>0.7083333333333334</v>
      </c>
    </row>
    <row r="135" ht="15.75" customHeight="1">
      <c r="A135" s="1">
        <v>10132.0</v>
      </c>
      <c r="B135" s="1" t="s">
        <v>170</v>
      </c>
      <c r="C135" s="1" t="s">
        <v>176</v>
      </c>
      <c r="D135" s="17">
        <v>4.7768495E7</v>
      </c>
      <c r="E135" s="1" t="s">
        <v>182</v>
      </c>
      <c r="F135" s="34">
        <v>23.73</v>
      </c>
      <c r="G135" s="1" t="s">
        <v>173</v>
      </c>
      <c r="H135" s="31">
        <v>0.70625</v>
      </c>
    </row>
    <row r="136" ht="15.75" customHeight="1">
      <c r="A136" s="1">
        <v>10133.0</v>
      </c>
      <c r="B136" s="1" t="s">
        <v>175</v>
      </c>
      <c r="C136" s="1" t="s">
        <v>171</v>
      </c>
      <c r="D136" s="17">
        <v>7.4154714E7</v>
      </c>
      <c r="E136" s="1" t="s">
        <v>172</v>
      </c>
      <c r="F136" s="34">
        <v>19.96</v>
      </c>
      <c r="G136" s="1" t="s">
        <v>183</v>
      </c>
      <c r="H136" s="31">
        <v>0.7013888888888888</v>
      </c>
    </row>
    <row r="137" ht="15.75" customHeight="1">
      <c r="A137" s="1">
        <v>10134.0</v>
      </c>
      <c r="B137" s="1" t="s">
        <v>170</v>
      </c>
      <c r="C137" s="1" t="s">
        <v>176</v>
      </c>
      <c r="D137" s="17">
        <v>3.3525138E7</v>
      </c>
      <c r="E137" s="1" t="s">
        <v>172</v>
      </c>
      <c r="F137" s="34">
        <v>20.75</v>
      </c>
      <c r="G137" s="1" t="s">
        <v>173</v>
      </c>
      <c r="H137" s="31">
        <v>0.6263888888888889</v>
      </c>
    </row>
    <row r="138" ht="15.75" customHeight="1">
      <c r="A138" s="1">
        <v>10135.0</v>
      </c>
      <c r="B138" s="1" t="s">
        <v>184</v>
      </c>
      <c r="C138" s="1" t="s">
        <v>171</v>
      </c>
      <c r="D138" s="17">
        <v>8.4542864E7</v>
      </c>
      <c r="E138" s="1" t="s">
        <v>172</v>
      </c>
      <c r="F138" s="34">
        <v>22.37</v>
      </c>
      <c r="G138" s="1" t="s">
        <v>173</v>
      </c>
      <c r="H138" s="31">
        <v>0.33888888888888885</v>
      </c>
    </row>
    <row r="139" ht="15.75" customHeight="1">
      <c r="A139" s="1">
        <v>10136.0</v>
      </c>
      <c r="B139" s="1" t="s">
        <v>175</v>
      </c>
      <c r="C139" s="1" t="s">
        <v>176</v>
      </c>
      <c r="D139" s="17">
        <v>2.4537107E7</v>
      </c>
      <c r="E139" s="1" t="s">
        <v>182</v>
      </c>
      <c r="F139" s="34">
        <v>24.03</v>
      </c>
      <c r="G139" s="1" t="s">
        <v>173</v>
      </c>
      <c r="H139" s="31">
        <v>0.4680555555555555</v>
      </c>
    </row>
    <row r="140" ht="15.75" customHeight="1">
      <c r="A140" s="1">
        <v>10137.0</v>
      </c>
      <c r="B140" s="1" t="s">
        <v>175</v>
      </c>
      <c r="C140" s="1" t="s">
        <v>176</v>
      </c>
      <c r="D140" s="17">
        <v>7.4241899E7</v>
      </c>
      <c r="E140" s="1" t="s">
        <v>172</v>
      </c>
      <c r="F140" s="34">
        <v>24.59</v>
      </c>
      <c r="G140" s="1" t="s">
        <v>173</v>
      </c>
      <c r="H140" s="31">
        <v>0.16944444444444443</v>
      </c>
    </row>
    <row r="141" ht="15.75" customHeight="1">
      <c r="A141" s="1">
        <v>10138.0</v>
      </c>
      <c r="B141" s="1" t="s">
        <v>175</v>
      </c>
      <c r="C141" s="1" t="s">
        <v>171</v>
      </c>
      <c r="D141" s="17">
        <v>3.3200655E7</v>
      </c>
      <c r="E141" s="1" t="s">
        <v>182</v>
      </c>
      <c r="F141" s="34">
        <v>155.91</v>
      </c>
      <c r="G141" s="1" t="s">
        <v>183</v>
      </c>
      <c r="H141" s="31">
        <v>0.7763888888888889</v>
      </c>
    </row>
    <row r="142" ht="15.75" customHeight="1">
      <c r="A142" s="1">
        <v>10139.0</v>
      </c>
      <c r="B142" s="1" t="s">
        <v>170</v>
      </c>
      <c r="C142" s="1" t="s">
        <v>176</v>
      </c>
      <c r="D142" s="17">
        <v>8.9349547E7</v>
      </c>
      <c r="E142" s="1" t="s">
        <v>182</v>
      </c>
      <c r="F142" s="34">
        <v>16.43</v>
      </c>
      <c r="G142" s="1" t="s">
        <v>183</v>
      </c>
      <c r="H142" s="31">
        <v>0.38125</v>
      </c>
    </row>
    <row r="143" ht="15.75" customHeight="1">
      <c r="A143" s="1">
        <v>10140.0</v>
      </c>
      <c r="B143" s="1" t="s">
        <v>184</v>
      </c>
      <c r="C143" s="1" t="s">
        <v>171</v>
      </c>
      <c r="D143" s="17">
        <v>8.3528887E7</v>
      </c>
      <c r="E143" s="1" t="s">
        <v>172</v>
      </c>
      <c r="F143" s="34">
        <v>15.71</v>
      </c>
      <c r="G143" s="1" t="s">
        <v>183</v>
      </c>
      <c r="H143" s="31">
        <v>0.6972222222222223</v>
      </c>
    </row>
    <row r="144" ht="15.75" customHeight="1">
      <c r="A144" s="1">
        <v>10141.0</v>
      </c>
      <c r="B144" s="1" t="s">
        <v>175</v>
      </c>
      <c r="C144" s="1" t="s">
        <v>171</v>
      </c>
      <c r="D144" s="17">
        <v>2.1113649E7</v>
      </c>
      <c r="E144" s="1" t="s">
        <v>172</v>
      </c>
      <c r="F144" s="34">
        <v>15.19</v>
      </c>
      <c r="G144" s="1" t="s">
        <v>183</v>
      </c>
      <c r="H144" s="31">
        <v>0.6819444444444445</v>
      </c>
    </row>
    <row r="145" ht="15.75" customHeight="1">
      <c r="A145" s="1">
        <v>10142.0</v>
      </c>
      <c r="B145" s="1" t="s">
        <v>175</v>
      </c>
      <c r="C145" s="1" t="s">
        <v>171</v>
      </c>
      <c r="D145" s="17">
        <v>3.5126822E7</v>
      </c>
      <c r="E145" s="1" t="s">
        <v>172</v>
      </c>
      <c r="F145" s="34">
        <v>21.35</v>
      </c>
      <c r="G145" s="1" t="s">
        <v>173</v>
      </c>
      <c r="H145" s="31">
        <v>0.7458333333333332</v>
      </c>
    </row>
    <row r="146" ht="15.75" customHeight="1">
      <c r="A146" s="1">
        <v>10143.0</v>
      </c>
      <c r="B146" s="1" t="s">
        <v>175</v>
      </c>
      <c r="C146" s="1" t="s">
        <v>176</v>
      </c>
      <c r="D146" s="17">
        <v>9.8692914E7</v>
      </c>
      <c r="E146" s="1" t="s">
        <v>172</v>
      </c>
      <c r="F146" s="34">
        <v>19.47</v>
      </c>
      <c r="G146" s="1" t="s">
        <v>173</v>
      </c>
      <c r="H146" s="31">
        <v>0.7618055555555556</v>
      </c>
    </row>
    <row r="147" ht="15.75" customHeight="1">
      <c r="A147" s="1">
        <v>10144.0</v>
      </c>
      <c r="B147" s="1" t="s">
        <v>175</v>
      </c>
      <c r="C147" s="1" t="s">
        <v>176</v>
      </c>
      <c r="D147" s="17">
        <v>9.6105789E7</v>
      </c>
      <c r="E147" s="1" t="s">
        <v>172</v>
      </c>
      <c r="F147" s="34">
        <v>21.49</v>
      </c>
      <c r="G147" s="1" t="s">
        <v>173</v>
      </c>
      <c r="H147" s="31">
        <v>0.38125</v>
      </c>
    </row>
    <row r="148" ht="15.75" customHeight="1">
      <c r="A148" s="1">
        <v>10145.0</v>
      </c>
      <c r="B148" s="1" t="s">
        <v>170</v>
      </c>
      <c r="C148" s="1" t="s">
        <v>171</v>
      </c>
      <c r="D148" s="17">
        <v>7.2991138E7</v>
      </c>
      <c r="E148" s="1" t="s">
        <v>172</v>
      </c>
      <c r="F148" s="34">
        <v>22.2</v>
      </c>
      <c r="G148" s="1" t="s">
        <v>173</v>
      </c>
      <c r="H148" s="31">
        <v>0.5201388888888888</v>
      </c>
    </row>
    <row r="149" ht="15.75" customHeight="1">
      <c r="A149" s="1">
        <v>10146.0</v>
      </c>
      <c r="B149" s="1" t="s">
        <v>170</v>
      </c>
      <c r="C149" s="1" t="s">
        <v>171</v>
      </c>
      <c r="D149" s="17">
        <v>7.7775458E7</v>
      </c>
      <c r="E149" s="1" t="s">
        <v>172</v>
      </c>
      <c r="F149" s="34">
        <v>21.15</v>
      </c>
      <c r="G149" s="1" t="s">
        <v>173</v>
      </c>
      <c r="H149" s="31">
        <v>0.2965277777777778</v>
      </c>
    </row>
    <row r="150" ht="15.75" customHeight="1">
      <c r="A150" s="1">
        <v>10147.0</v>
      </c>
      <c r="B150" s="1" t="s">
        <v>170</v>
      </c>
      <c r="C150" s="1" t="s">
        <v>176</v>
      </c>
      <c r="D150" s="17">
        <v>7.1420485E7</v>
      </c>
      <c r="E150" s="1" t="s">
        <v>172</v>
      </c>
      <c r="F150" s="34">
        <v>15.16</v>
      </c>
      <c r="G150" s="1" t="s">
        <v>173</v>
      </c>
      <c r="H150" s="31">
        <v>0.47152777777777777</v>
      </c>
    </row>
    <row r="151" ht="15.75" customHeight="1">
      <c r="A151" s="1">
        <v>10148.0</v>
      </c>
      <c r="B151" s="1" t="s">
        <v>170</v>
      </c>
      <c r="C151" s="1" t="s">
        <v>176</v>
      </c>
      <c r="D151" s="17">
        <v>5.5498553E7</v>
      </c>
      <c r="E151" s="1" t="s">
        <v>182</v>
      </c>
      <c r="F151" s="34">
        <v>15.71</v>
      </c>
      <c r="G151" s="1" t="s">
        <v>183</v>
      </c>
      <c r="H151" s="31">
        <v>0.38125</v>
      </c>
    </row>
    <row r="152" ht="15.75" customHeight="1">
      <c r="A152" s="1">
        <v>10149.0</v>
      </c>
      <c r="B152" s="1" t="s">
        <v>175</v>
      </c>
      <c r="C152" s="1" t="s">
        <v>171</v>
      </c>
      <c r="D152" s="17">
        <v>9.3904863E7</v>
      </c>
      <c r="E152" s="1" t="s">
        <v>172</v>
      </c>
      <c r="F152" s="34">
        <v>24.65</v>
      </c>
      <c r="G152" s="1" t="s">
        <v>183</v>
      </c>
      <c r="H152" s="31">
        <v>0.8618055555555556</v>
      </c>
    </row>
    <row r="153" ht="15.75" customHeight="1">
      <c r="A153" s="1">
        <v>10150.0</v>
      </c>
      <c r="B153" s="1" t="s">
        <v>175</v>
      </c>
      <c r="C153" s="1" t="s">
        <v>171</v>
      </c>
      <c r="D153" s="17">
        <v>3.7998977E7</v>
      </c>
      <c r="E153" s="1" t="s">
        <v>182</v>
      </c>
      <c r="F153" s="34">
        <v>24.88</v>
      </c>
      <c r="G153" s="1" t="s">
        <v>183</v>
      </c>
      <c r="H153" s="31">
        <v>0.6409722222222222</v>
      </c>
    </row>
    <row r="154" ht="15.75" customHeight="1">
      <c r="A154" s="1">
        <v>10151.0</v>
      </c>
      <c r="B154" s="1" t="s">
        <v>170</v>
      </c>
      <c r="C154" s="1" t="s">
        <v>171</v>
      </c>
      <c r="D154" s="17">
        <v>2.4697741E7</v>
      </c>
      <c r="E154" s="1" t="s">
        <v>182</v>
      </c>
      <c r="F154" s="34">
        <v>17.49</v>
      </c>
      <c r="G154" s="1" t="s">
        <v>183</v>
      </c>
      <c r="H154" s="31">
        <v>0.9069444444444444</v>
      </c>
    </row>
    <row r="155" ht="15.75" customHeight="1">
      <c r="A155" s="1">
        <v>10152.0</v>
      </c>
      <c r="B155" s="1" t="s">
        <v>175</v>
      </c>
      <c r="C155" s="1" t="s">
        <v>176</v>
      </c>
      <c r="D155" s="17">
        <v>7.7906388E7</v>
      </c>
      <c r="E155" s="1" t="s">
        <v>172</v>
      </c>
      <c r="F155" s="34">
        <v>19.71</v>
      </c>
      <c r="G155" s="1" t="s">
        <v>173</v>
      </c>
      <c r="H155" s="31">
        <v>0.2965277777777778</v>
      </c>
    </row>
    <row r="156" ht="15.75" customHeight="1">
      <c r="A156" s="1">
        <v>10153.0</v>
      </c>
      <c r="B156" s="1" t="s">
        <v>184</v>
      </c>
      <c r="C156" s="1" t="s">
        <v>176</v>
      </c>
      <c r="D156" s="17">
        <v>7.9915334E7</v>
      </c>
      <c r="E156" s="1" t="s">
        <v>172</v>
      </c>
      <c r="F156" s="34">
        <v>17.33</v>
      </c>
      <c r="G156" s="1" t="s">
        <v>183</v>
      </c>
      <c r="H156" s="31">
        <v>0.08472222222222221</v>
      </c>
    </row>
    <row r="157" ht="15.75" customHeight="1">
      <c r="A157" s="1">
        <v>10154.0</v>
      </c>
      <c r="B157" s="1" t="s">
        <v>175</v>
      </c>
      <c r="C157" s="1" t="s">
        <v>176</v>
      </c>
      <c r="D157" s="17">
        <v>5.0624253E7</v>
      </c>
      <c r="E157" s="1" t="s">
        <v>172</v>
      </c>
      <c r="F157" s="34">
        <v>15.56</v>
      </c>
      <c r="G157" s="1" t="s">
        <v>173</v>
      </c>
      <c r="H157" s="31">
        <v>0.8798611111111111</v>
      </c>
    </row>
    <row r="158" ht="15.75" customHeight="1">
      <c r="A158" s="1">
        <v>10155.0</v>
      </c>
      <c r="B158" s="1" t="s">
        <v>170</v>
      </c>
      <c r="C158" s="1" t="s">
        <v>176</v>
      </c>
      <c r="D158" s="17">
        <v>3.2851119E7</v>
      </c>
      <c r="E158" s="1" t="s">
        <v>172</v>
      </c>
      <c r="F158" s="34">
        <v>18.94</v>
      </c>
      <c r="G158" s="1" t="s">
        <v>173</v>
      </c>
      <c r="H158" s="31">
        <v>0.8333333333333334</v>
      </c>
    </row>
    <row r="159" ht="15.75" customHeight="1">
      <c r="A159" s="1">
        <v>10156.0</v>
      </c>
      <c r="B159" s="1" t="s">
        <v>179</v>
      </c>
      <c r="C159" s="1" t="s">
        <v>176</v>
      </c>
      <c r="D159" s="17">
        <v>7.9812666E7</v>
      </c>
      <c r="E159" s="1" t="s">
        <v>172</v>
      </c>
      <c r="F159" s="34">
        <v>22.86</v>
      </c>
      <c r="G159" s="1" t="s">
        <v>183</v>
      </c>
      <c r="H159" s="31">
        <v>0.6680555555555556</v>
      </c>
    </row>
    <row r="160" ht="15.75" customHeight="1">
      <c r="A160" s="1">
        <v>10157.0</v>
      </c>
      <c r="B160" s="1" t="s">
        <v>184</v>
      </c>
      <c r="C160" s="1" t="s">
        <v>171</v>
      </c>
      <c r="D160" s="17">
        <v>4.5319579E7</v>
      </c>
      <c r="E160" s="1" t="s">
        <v>172</v>
      </c>
      <c r="F160" s="34">
        <v>15.18</v>
      </c>
      <c r="G160" s="1" t="s">
        <v>183</v>
      </c>
      <c r="H160" s="31">
        <v>0.25416666666666665</v>
      </c>
    </row>
    <row r="161" ht="15.75" customHeight="1">
      <c r="A161" s="1">
        <v>10158.0</v>
      </c>
      <c r="B161" s="1" t="s">
        <v>184</v>
      </c>
      <c r="C161" s="1" t="s">
        <v>176</v>
      </c>
      <c r="D161" s="17">
        <v>4.4466808E7</v>
      </c>
      <c r="E161" s="1" t="s">
        <v>172</v>
      </c>
      <c r="F161" s="34">
        <v>22.46</v>
      </c>
      <c r="G161" s="1" t="s">
        <v>183</v>
      </c>
      <c r="H161" s="31">
        <v>0.7388888888888889</v>
      </c>
    </row>
    <row r="162" ht="15.75" customHeight="1">
      <c r="A162" s="1">
        <v>10159.0</v>
      </c>
      <c r="B162" s="1" t="s">
        <v>175</v>
      </c>
      <c r="C162" s="1" t="s">
        <v>176</v>
      </c>
      <c r="D162" s="17">
        <v>2.6950438E7</v>
      </c>
      <c r="E162" s="1" t="s">
        <v>182</v>
      </c>
      <c r="F162" s="34">
        <v>21.39</v>
      </c>
      <c r="G162" s="1" t="s">
        <v>183</v>
      </c>
      <c r="H162" s="31">
        <v>0.720138888888889</v>
      </c>
    </row>
    <row r="163" ht="15.75" customHeight="1">
      <c r="A163" s="1">
        <v>10160.0</v>
      </c>
      <c r="B163" s="1" t="s">
        <v>184</v>
      </c>
      <c r="C163" s="1" t="s">
        <v>176</v>
      </c>
      <c r="D163" s="17">
        <v>6.661083E7</v>
      </c>
      <c r="E163" s="1" t="s">
        <v>182</v>
      </c>
      <c r="F163" s="34">
        <v>22.17</v>
      </c>
      <c r="G163" s="1" t="s">
        <v>173</v>
      </c>
      <c r="H163" s="31">
        <v>0.43263888888888885</v>
      </c>
    </row>
    <row r="164" ht="15.75" customHeight="1">
      <c r="A164" s="1">
        <v>10161.0</v>
      </c>
      <c r="B164" s="1" t="s">
        <v>179</v>
      </c>
      <c r="C164" s="1" t="s">
        <v>171</v>
      </c>
      <c r="D164" s="17">
        <v>4.5496161E7</v>
      </c>
      <c r="E164" s="1" t="s">
        <v>172</v>
      </c>
      <c r="F164" s="34">
        <v>234.63</v>
      </c>
      <c r="G164" s="1" t="s">
        <v>183</v>
      </c>
      <c r="H164" s="31">
        <v>0.38125</v>
      </c>
    </row>
    <row r="165" ht="15.75" customHeight="1">
      <c r="A165" s="1">
        <v>10162.0</v>
      </c>
      <c r="B165" s="1" t="s">
        <v>179</v>
      </c>
      <c r="C165" s="1" t="s">
        <v>171</v>
      </c>
      <c r="D165" s="17">
        <v>5.7085887E7</v>
      </c>
      <c r="E165" s="1" t="s">
        <v>172</v>
      </c>
      <c r="F165" s="34">
        <v>24.97</v>
      </c>
      <c r="G165" s="1" t="s">
        <v>183</v>
      </c>
      <c r="H165" s="31">
        <v>0.9243055555555556</v>
      </c>
    </row>
    <row r="166" ht="15.75" customHeight="1">
      <c r="A166" s="1">
        <v>10163.0</v>
      </c>
      <c r="B166" s="1" t="s">
        <v>175</v>
      </c>
      <c r="C166" s="1" t="s">
        <v>176</v>
      </c>
      <c r="D166" s="17">
        <v>8.6987062E7</v>
      </c>
      <c r="E166" s="1" t="s">
        <v>172</v>
      </c>
      <c r="F166" s="34">
        <v>15.72</v>
      </c>
      <c r="G166" s="1" t="s">
        <v>183</v>
      </c>
      <c r="H166" s="31">
        <v>0.4534722222222222</v>
      </c>
    </row>
    <row r="167" ht="15.75" customHeight="1">
      <c r="A167" s="1">
        <v>10164.0</v>
      </c>
      <c r="B167" s="1" t="s">
        <v>170</v>
      </c>
      <c r="C167" s="1" t="s">
        <v>176</v>
      </c>
      <c r="D167" s="17">
        <v>7.5029194E7</v>
      </c>
      <c r="E167" s="1" t="s">
        <v>172</v>
      </c>
      <c r="F167" s="34">
        <v>24.35</v>
      </c>
      <c r="G167" s="1" t="s">
        <v>183</v>
      </c>
      <c r="H167" s="31">
        <v>0.33888888888888885</v>
      </c>
    </row>
    <row r="168" ht="15.75" customHeight="1">
      <c r="A168" s="1">
        <v>10165.0</v>
      </c>
      <c r="B168" s="1" t="s">
        <v>175</v>
      </c>
      <c r="C168" s="1" t="s">
        <v>171</v>
      </c>
      <c r="D168" s="17">
        <v>1.6712886E7</v>
      </c>
      <c r="E168" s="1" t="s">
        <v>182</v>
      </c>
      <c r="F168" s="34">
        <v>16.09</v>
      </c>
      <c r="G168" s="1" t="s">
        <v>183</v>
      </c>
      <c r="H168" s="31">
        <v>0.33888888888888885</v>
      </c>
    </row>
    <row r="169" ht="15.75" customHeight="1">
      <c r="A169" s="1">
        <v>10166.0</v>
      </c>
      <c r="B169" s="1" t="s">
        <v>175</v>
      </c>
      <c r="C169" s="1" t="s">
        <v>176</v>
      </c>
      <c r="D169" s="17">
        <v>3.9307303E7</v>
      </c>
      <c r="E169" s="1" t="s">
        <v>172</v>
      </c>
      <c r="F169" s="34">
        <v>23.51</v>
      </c>
      <c r="G169" s="1" t="s">
        <v>183</v>
      </c>
      <c r="H169" s="31">
        <v>0.6791666666666667</v>
      </c>
    </row>
    <row r="170" ht="15.75" customHeight="1">
      <c r="A170" s="1">
        <v>10167.0</v>
      </c>
      <c r="B170" s="1" t="s">
        <v>179</v>
      </c>
      <c r="C170" s="1" t="s">
        <v>171</v>
      </c>
      <c r="D170" s="17">
        <v>4.1334963E7</v>
      </c>
      <c r="E170" s="1" t="s">
        <v>172</v>
      </c>
      <c r="F170" s="34">
        <v>22.59</v>
      </c>
      <c r="G170" s="1" t="s">
        <v>183</v>
      </c>
      <c r="H170" s="31">
        <v>0.7020833333333334</v>
      </c>
    </row>
    <row r="171" ht="15.75" customHeight="1">
      <c r="A171" s="1">
        <v>10168.0</v>
      </c>
      <c r="B171" s="1" t="s">
        <v>170</v>
      </c>
      <c r="C171" s="1" t="s">
        <v>176</v>
      </c>
      <c r="D171" s="17">
        <v>5.8630343E7</v>
      </c>
      <c r="E171" s="1" t="s">
        <v>172</v>
      </c>
      <c r="F171" s="34">
        <v>15.59</v>
      </c>
      <c r="G171" s="1" t="s">
        <v>173</v>
      </c>
      <c r="H171" s="31">
        <v>0.38125</v>
      </c>
    </row>
    <row r="172" ht="15.75" customHeight="1">
      <c r="A172" s="1">
        <v>10169.0</v>
      </c>
      <c r="B172" s="1" t="s">
        <v>175</v>
      </c>
      <c r="C172" s="1" t="s">
        <v>176</v>
      </c>
      <c r="D172" s="17">
        <v>8.7184105E7</v>
      </c>
      <c r="E172" s="1" t="s">
        <v>172</v>
      </c>
      <c r="F172" s="34">
        <v>190.81</v>
      </c>
      <c r="G172" s="1" t="s">
        <v>183</v>
      </c>
      <c r="H172" s="31">
        <v>0.9145833333333333</v>
      </c>
    </row>
    <row r="173" ht="15.75" customHeight="1">
      <c r="A173" s="1">
        <v>10170.0</v>
      </c>
      <c r="B173" s="1" t="s">
        <v>175</v>
      </c>
      <c r="C173" s="1" t="s">
        <v>171</v>
      </c>
      <c r="D173" s="17">
        <v>3.5358631E7</v>
      </c>
      <c r="E173" s="1" t="s">
        <v>172</v>
      </c>
      <c r="F173" s="34">
        <v>21.12</v>
      </c>
      <c r="G173" s="1" t="s">
        <v>183</v>
      </c>
      <c r="H173" s="31">
        <v>0.6944444444444445</v>
      </c>
    </row>
    <row r="174" ht="15.75" customHeight="1">
      <c r="A174" s="1">
        <v>10171.0</v>
      </c>
      <c r="B174" s="1" t="s">
        <v>179</v>
      </c>
      <c r="C174" s="1" t="s">
        <v>176</v>
      </c>
      <c r="D174" s="17">
        <v>5.574973E7</v>
      </c>
      <c r="E174" s="1" t="s">
        <v>172</v>
      </c>
      <c r="F174" s="34">
        <v>24.6</v>
      </c>
      <c r="G174" s="1" t="s">
        <v>173</v>
      </c>
      <c r="H174" s="31">
        <v>0.8597222222222222</v>
      </c>
    </row>
    <row r="175" ht="15.75" customHeight="1">
      <c r="A175" s="1">
        <v>10172.0</v>
      </c>
      <c r="B175" s="1" t="s">
        <v>179</v>
      </c>
      <c r="C175" s="1" t="s">
        <v>171</v>
      </c>
      <c r="D175" s="17">
        <v>6.2374456E7</v>
      </c>
      <c r="E175" s="1" t="s">
        <v>172</v>
      </c>
      <c r="F175" s="34">
        <v>21.22</v>
      </c>
      <c r="G175" s="1" t="s">
        <v>173</v>
      </c>
      <c r="H175" s="31">
        <v>0.513888888888889</v>
      </c>
    </row>
    <row r="176" ht="15.75" customHeight="1">
      <c r="A176" s="1">
        <v>10173.0</v>
      </c>
      <c r="B176" s="1" t="s">
        <v>175</v>
      </c>
      <c r="C176" s="1" t="s">
        <v>176</v>
      </c>
      <c r="D176" s="17">
        <v>8.4556568E7</v>
      </c>
      <c r="E176" s="1" t="s">
        <v>172</v>
      </c>
      <c r="F176" s="34">
        <v>21.78</v>
      </c>
      <c r="G176" s="1" t="s">
        <v>173</v>
      </c>
      <c r="H176" s="31">
        <v>0.2965277777777778</v>
      </c>
    </row>
    <row r="177" ht="15.75" customHeight="1">
      <c r="A177" s="1">
        <v>10174.0</v>
      </c>
      <c r="B177" s="1" t="s">
        <v>175</v>
      </c>
      <c r="C177" s="1" t="s">
        <v>176</v>
      </c>
      <c r="D177" s="17">
        <v>5.7605353E7</v>
      </c>
      <c r="E177" s="1" t="s">
        <v>172</v>
      </c>
      <c r="F177" s="34">
        <v>16.54</v>
      </c>
      <c r="G177" s="1" t="s">
        <v>173</v>
      </c>
      <c r="H177" s="31">
        <v>0.7444444444444445</v>
      </c>
    </row>
    <row r="178" ht="15.75" customHeight="1">
      <c r="A178" s="1">
        <v>10175.0</v>
      </c>
      <c r="B178" s="1" t="s">
        <v>170</v>
      </c>
      <c r="C178" s="1" t="s">
        <v>176</v>
      </c>
      <c r="D178" s="17">
        <v>4.5033697E7</v>
      </c>
      <c r="E178" s="1" t="s">
        <v>182</v>
      </c>
      <c r="F178" s="34">
        <v>177.32</v>
      </c>
      <c r="G178" s="1" t="s">
        <v>183</v>
      </c>
      <c r="H178" s="31">
        <v>0.6611111111111111</v>
      </c>
    </row>
    <row r="179" ht="15.75" customHeight="1">
      <c r="A179" s="1">
        <v>10176.0</v>
      </c>
      <c r="B179" s="1" t="s">
        <v>184</v>
      </c>
      <c r="C179" s="1" t="s">
        <v>176</v>
      </c>
      <c r="D179" s="17">
        <v>3.3917941E7</v>
      </c>
      <c r="E179" s="1" t="s">
        <v>172</v>
      </c>
      <c r="F179" s="34">
        <v>21.5</v>
      </c>
      <c r="G179" s="1" t="s">
        <v>183</v>
      </c>
      <c r="H179" s="31">
        <v>0.4534722222222222</v>
      </c>
    </row>
    <row r="180" ht="15.75" customHeight="1">
      <c r="A180" s="1">
        <v>10177.0</v>
      </c>
      <c r="B180" s="1" t="s">
        <v>175</v>
      </c>
      <c r="C180" s="1" t="s">
        <v>171</v>
      </c>
      <c r="D180" s="17">
        <v>3.9654675E7</v>
      </c>
      <c r="E180" s="1" t="s">
        <v>172</v>
      </c>
      <c r="F180" s="34">
        <v>24.65</v>
      </c>
      <c r="G180" s="1" t="s">
        <v>173</v>
      </c>
      <c r="H180" s="31">
        <v>0.8645833333333334</v>
      </c>
    </row>
    <row r="181" ht="15.75" customHeight="1">
      <c r="A181" s="1">
        <v>10178.0</v>
      </c>
      <c r="B181" s="1" t="s">
        <v>179</v>
      </c>
      <c r="C181" s="1" t="s">
        <v>171</v>
      </c>
      <c r="D181" s="17">
        <v>4.7532285E7</v>
      </c>
      <c r="E181" s="1" t="s">
        <v>172</v>
      </c>
      <c r="F181" s="34">
        <v>19.43</v>
      </c>
      <c r="G181" s="1" t="s">
        <v>173</v>
      </c>
      <c r="H181" s="31">
        <v>0.38125</v>
      </c>
    </row>
    <row r="182" ht="15.75" customHeight="1">
      <c r="A182" s="1">
        <v>10179.0</v>
      </c>
      <c r="B182" s="1" t="s">
        <v>175</v>
      </c>
      <c r="C182" s="1" t="s">
        <v>176</v>
      </c>
      <c r="D182" s="17">
        <v>8.5998809E7</v>
      </c>
      <c r="E182" s="1" t="s">
        <v>172</v>
      </c>
      <c r="F182" s="34">
        <v>21.12</v>
      </c>
      <c r="G182" s="1" t="s">
        <v>173</v>
      </c>
      <c r="H182" s="31">
        <v>0.842361111111111</v>
      </c>
    </row>
    <row r="183" ht="15.75" customHeight="1">
      <c r="A183" s="1">
        <v>10180.0</v>
      </c>
      <c r="B183" s="1" t="s">
        <v>175</v>
      </c>
      <c r="C183" s="1" t="s">
        <v>176</v>
      </c>
      <c r="D183" s="17">
        <v>3.4960635E7</v>
      </c>
      <c r="E183" s="1" t="s">
        <v>172</v>
      </c>
      <c r="F183" s="34">
        <v>18.1</v>
      </c>
      <c r="G183" s="1" t="s">
        <v>173</v>
      </c>
      <c r="H183" s="31">
        <v>0.8555555555555556</v>
      </c>
    </row>
    <row r="184" ht="15.75" customHeight="1">
      <c r="A184" s="1">
        <v>10181.0</v>
      </c>
      <c r="B184" s="1" t="s">
        <v>170</v>
      </c>
      <c r="C184" s="1" t="s">
        <v>176</v>
      </c>
      <c r="D184" s="17">
        <v>8.5117076E7</v>
      </c>
      <c r="E184" s="1" t="s">
        <v>182</v>
      </c>
      <c r="F184" s="34">
        <v>24.4</v>
      </c>
      <c r="G184" s="1" t="s">
        <v>183</v>
      </c>
      <c r="H184" s="31">
        <v>0.5590277777777778</v>
      </c>
    </row>
    <row r="185" ht="15.75" customHeight="1">
      <c r="A185" s="1">
        <v>10182.0</v>
      </c>
      <c r="B185" s="1" t="s">
        <v>184</v>
      </c>
      <c r="C185" s="1" t="s">
        <v>176</v>
      </c>
      <c r="D185" s="17">
        <v>6.7865323E7</v>
      </c>
      <c r="E185" s="1" t="s">
        <v>172</v>
      </c>
      <c r="F185" s="34">
        <v>19.37</v>
      </c>
      <c r="G185" s="1" t="s">
        <v>183</v>
      </c>
      <c r="H185" s="31">
        <v>0.9083333333333333</v>
      </c>
    </row>
    <row r="186" ht="15.75" customHeight="1">
      <c r="A186" s="1">
        <v>10183.0</v>
      </c>
      <c r="B186" s="1" t="s">
        <v>175</v>
      </c>
      <c r="C186" s="1" t="s">
        <v>176</v>
      </c>
      <c r="D186" s="17">
        <v>5.5061563E7</v>
      </c>
      <c r="E186" s="1" t="s">
        <v>182</v>
      </c>
      <c r="F186" s="34">
        <v>19.17</v>
      </c>
      <c r="G186" s="1" t="s">
        <v>173</v>
      </c>
      <c r="H186" s="31">
        <v>0.0</v>
      </c>
    </row>
    <row r="187" ht="15.75" customHeight="1">
      <c r="A187" s="1">
        <v>10184.0</v>
      </c>
      <c r="B187" s="1" t="s">
        <v>184</v>
      </c>
      <c r="C187" s="1" t="s">
        <v>176</v>
      </c>
      <c r="D187" s="17">
        <v>5.8022125E7</v>
      </c>
      <c r="E187" s="1" t="s">
        <v>182</v>
      </c>
      <c r="F187" s="34">
        <v>241.77</v>
      </c>
      <c r="G187" s="1" t="s">
        <v>183</v>
      </c>
      <c r="H187" s="31">
        <v>0.38125</v>
      </c>
    </row>
    <row r="188" ht="15.75" customHeight="1">
      <c r="A188" s="1">
        <v>10185.0</v>
      </c>
      <c r="B188" s="1" t="s">
        <v>175</v>
      </c>
      <c r="C188" s="1" t="s">
        <v>171</v>
      </c>
      <c r="D188" s="17">
        <v>2.5679E7</v>
      </c>
      <c r="E188" s="1" t="s">
        <v>172</v>
      </c>
      <c r="F188" s="34">
        <v>19.65</v>
      </c>
      <c r="G188" s="1" t="s">
        <v>183</v>
      </c>
      <c r="H188" s="31">
        <v>0.8652777777777777</v>
      </c>
    </row>
    <row r="189" ht="15.75" customHeight="1">
      <c r="A189" s="1">
        <v>10186.0</v>
      </c>
      <c r="B189" s="1" t="s">
        <v>175</v>
      </c>
      <c r="C189" s="1" t="s">
        <v>171</v>
      </c>
      <c r="D189" s="17">
        <v>3.5078468E7</v>
      </c>
      <c r="E189" s="1" t="s">
        <v>172</v>
      </c>
      <c r="F189" s="34">
        <v>19.88</v>
      </c>
      <c r="G189" s="1" t="s">
        <v>183</v>
      </c>
      <c r="H189" s="31">
        <v>0.33888888888888885</v>
      </c>
    </row>
    <row r="190" ht="15.75" customHeight="1">
      <c r="A190" s="1">
        <v>10187.0</v>
      </c>
      <c r="B190" s="1" t="s">
        <v>175</v>
      </c>
      <c r="C190" s="1" t="s">
        <v>171</v>
      </c>
      <c r="D190" s="17">
        <v>7.5772325E7</v>
      </c>
      <c r="E190" s="1" t="s">
        <v>172</v>
      </c>
      <c r="F190" s="34">
        <v>15.18</v>
      </c>
      <c r="G190" s="1" t="s">
        <v>173</v>
      </c>
      <c r="H190" s="31">
        <v>0.5208333333333334</v>
      </c>
    </row>
    <row r="191" ht="15.75" customHeight="1">
      <c r="A191" s="1">
        <v>10188.0</v>
      </c>
      <c r="B191" s="1" t="s">
        <v>175</v>
      </c>
      <c r="C191" s="1" t="s">
        <v>171</v>
      </c>
      <c r="D191" s="17">
        <v>2.5433486E7</v>
      </c>
      <c r="E191" s="1" t="s">
        <v>172</v>
      </c>
      <c r="F191" s="34">
        <v>15.08</v>
      </c>
      <c r="G191" s="1" t="s">
        <v>183</v>
      </c>
      <c r="H191" s="31">
        <v>0.5104166666666666</v>
      </c>
    </row>
    <row r="192" ht="15.75" customHeight="1">
      <c r="A192" s="1">
        <v>10189.0</v>
      </c>
      <c r="B192" s="1" t="s">
        <v>179</v>
      </c>
      <c r="C192" s="1" t="s">
        <v>171</v>
      </c>
      <c r="D192" s="17">
        <v>6.5056232E7</v>
      </c>
      <c r="E192" s="1" t="s">
        <v>172</v>
      </c>
      <c r="F192" s="34">
        <v>23.74</v>
      </c>
      <c r="G192" s="1" t="s">
        <v>183</v>
      </c>
      <c r="H192" s="31">
        <v>0.21180555555555555</v>
      </c>
    </row>
    <row r="193" ht="15.75" customHeight="1">
      <c r="A193" s="1">
        <v>10190.0</v>
      </c>
      <c r="B193" s="1" t="s">
        <v>179</v>
      </c>
      <c r="C193" s="1" t="s">
        <v>176</v>
      </c>
      <c r="D193" s="17">
        <v>9.6077043E7</v>
      </c>
      <c r="E193" s="1" t="s">
        <v>172</v>
      </c>
      <c r="F193" s="34">
        <v>19.44</v>
      </c>
      <c r="G193" s="1" t="s">
        <v>183</v>
      </c>
      <c r="H193" s="31">
        <v>0.38125</v>
      </c>
    </row>
    <row r="194" ht="15.75" customHeight="1">
      <c r="A194" s="1">
        <v>10191.0</v>
      </c>
      <c r="B194" s="1" t="s">
        <v>184</v>
      </c>
      <c r="C194" s="1" t="s">
        <v>176</v>
      </c>
      <c r="D194" s="17">
        <v>6.8380003E7</v>
      </c>
      <c r="E194" s="1" t="s">
        <v>172</v>
      </c>
      <c r="F194" s="34">
        <v>17.7</v>
      </c>
      <c r="G194" s="1" t="s">
        <v>173</v>
      </c>
      <c r="H194" s="31">
        <v>0.08472222222222221</v>
      </c>
    </row>
    <row r="195" ht="15.75" customHeight="1">
      <c r="A195" s="1">
        <v>10192.0</v>
      </c>
      <c r="B195" s="1" t="s">
        <v>175</v>
      </c>
      <c r="C195" s="1" t="s">
        <v>176</v>
      </c>
      <c r="D195" s="17">
        <v>9.2733708E7</v>
      </c>
      <c r="E195" s="1" t="s">
        <v>172</v>
      </c>
      <c r="F195" s="34">
        <v>16.99</v>
      </c>
      <c r="G195" s="1" t="s">
        <v>173</v>
      </c>
      <c r="H195" s="31">
        <v>0.7319444444444444</v>
      </c>
    </row>
    <row r="196" ht="15.75" customHeight="1">
      <c r="A196" s="1">
        <v>10193.0</v>
      </c>
      <c r="B196" s="1" t="s">
        <v>170</v>
      </c>
      <c r="C196" s="1" t="s">
        <v>171</v>
      </c>
      <c r="D196" s="17">
        <v>1.754762E7</v>
      </c>
      <c r="E196" s="1" t="s">
        <v>182</v>
      </c>
      <c r="F196" s="34">
        <v>16.13</v>
      </c>
      <c r="G196" s="1" t="s">
        <v>183</v>
      </c>
      <c r="H196" s="31">
        <v>0.5673611111111111</v>
      </c>
    </row>
    <row r="197" ht="15.75" customHeight="1">
      <c r="A197" s="1">
        <v>10194.0</v>
      </c>
      <c r="B197" s="1" t="s">
        <v>175</v>
      </c>
      <c r="C197" s="1" t="s">
        <v>171</v>
      </c>
      <c r="D197" s="17">
        <v>9.529183E7</v>
      </c>
      <c r="E197" s="1" t="s">
        <v>172</v>
      </c>
      <c r="F197" s="34">
        <v>24.8</v>
      </c>
      <c r="G197" s="1" t="s">
        <v>173</v>
      </c>
      <c r="H197" s="31">
        <v>0.8527777777777777</v>
      </c>
    </row>
    <row r="198" ht="15.75" customHeight="1">
      <c r="A198" s="1">
        <v>10195.0</v>
      </c>
      <c r="B198" s="1" t="s">
        <v>175</v>
      </c>
      <c r="C198" s="1" t="s">
        <v>171</v>
      </c>
      <c r="D198" s="17">
        <v>4.9471722E7</v>
      </c>
      <c r="E198" s="1" t="s">
        <v>172</v>
      </c>
      <c r="F198" s="34">
        <v>17.52</v>
      </c>
      <c r="G198" s="1" t="s">
        <v>183</v>
      </c>
      <c r="H198" s="31">
        <v>0.8576388888888888</v>
      </c>
    </row>
    <row r="199" ht="15.75" customHeight="1">
      <c r="A199" s="1">
        <v>10196.0</v>
      </c>
      <c r="B199" s="1" t="s">
        <v>179</v>
      </c>
      <c r="C199" s="1" t="s">
        <v>171</v>
      </c>
      <c r="D199" s="17">
        <v>7.0336893E7</v>
      </c>
      <c r="E199" s="1" t="s">
        <v>172</v>
      </c>
      <c r="F199" s="34">
        <v>23.63</v>
      </c>
      <c r="G199" s="1" t="s">
        <v>183</v>
      </c>
      <c r="H199" s="31">
        <v>0.8243055555555556</v>
      </c>
    </row>
    <row r="200" ht="15.75" customHeight="1">
      <c r="A200" s="1">
        <v>10197.0</v>
      </c>
      <c r="B200" s="1" t="s">
        <v>175</v>
      </c>
      <c r="C200" s="1" t="s">
        <v>176</v>
      </c>
      <c r="D200" s="17">
        <v>4.4142213E7</v>
      </c>
      <c r="E200" s="1" t="s">
        <v>172</v>
      </c>
      <c r="F200" s="34">
        <v>23.03</v>
      </c>
      <c r="G200" s="1" t="s">
        <v>173</v>
      </c>
      <c r="H200" s="31">
        <v>0.4770833333333333</v>
      </c>
    </row>
    <row r="201" ht="15.75" customHeight="1">
      <c r="A201" s="1">
        <v>10198.0</v>
      </c>
      <c r="B201" s="1" t="s">
        <v>175</v>
      </c>
      <c r="C201" s="1" t="s">
        <v>171</v>
      </c>
      <c r="D201" s="17">
        <v>6.9832322E7</v>
      </c>
      <c r="E201" s="1" t="s">
        <v>172</v>
      </c>
      <c r="F201" s="34">
        <v>21.03</v>
      </c>
      <c r="G201" s="1" t="s">
        <v>173</v>
      </c>
      <c r="H201" s="31">
        <v>0.8041666666666667</v>
      </c>
    </row>
    <row r="202" ht="15.75" customHeight="1">
      <c r="A202" s="1">
        <v>10199.0</v>
      </c>
      <c r="B202" s="1" t="s">
        <v>184</v>
      </c>
      <c r="C202" s="1" t="s">
        <v>176</v>
      </c>
      <c r="D202" s="17">
        <v>5.428458E7</v>
      </c>
      <c r="E202" s="1" t="s">
        <v>172</v>
      </c>
      <c r="F202" s="34">
        <v>21.88</v>
      </c>
      <c r="G202" s="1" t="s">
        <v>183</v>
      </c>
      <c r="H202" s="31">
        <v>0.12708333333333333</v>
      </c>
    </row>
    <row r="203" ht="15.75" customHeight="1">
      <c r="A203" s="1">
        <v>10200.0</v>
      </c>
      <c r="B203" s="1" t="s">
        <v>184</v>
      </c>
      <c r="C203" s="1" t="s">
        <v>176</v>
      </c>
      <c r="D203" s="17">
        <v>6.9967343E7</v>
      </c>
      <c r="E203" s="1" t="s">
        <v>182</v>
      </c>
      <c r="F203" s="34">
        <v>24.86</v>
      </c>
      <c r="G203" s="1" t="s">
        <v>183</v>
      </c>
      <c r="H203" s="31">
        <v>0.7270833333333333</v>
      </c>
    </row>
    <row r="204" ht="15.75" customHeight="1">
      <c r="A204" s="1">
        <v>10201.0</v>
      </c>
      <c r="B204" s="1" t="s">
        <v>179</v>
      </c>
      <c r="C204" s="1" t="s">
        <v>176</v>
      </c>
      <c r="D204" s="17">
        <v>7.0932816E7</v>
      </c>
      <c r="E204" s="1" t="s">
        <v>182</v>
      </c>
      <c r="F204" s="34">
        <v>21.43</v>
      </c>
      <c r="G204" s="1" t="s">
        <v>173</v>
      </c>
      <c r="H204" s="31">
        <v>0.2965277777777778</v>
      </c>
    </row>
    <row r="205" ht="15.75" customHeight="1">
      <c r="A205" s="1">
        <v>10202.0</v>
      </c>
      <c r="B205" s="1" t="s">
        <v>184</v>
      </c>
      <c r="C205" s="1" t="s">
        <v>171</v>
      </c>
      <c r="D205" s="17">
        <v>7.4082072E7</v>
      </c>
      <c r="E205" s="1" t="s">
        <v>172</v>
      </c>
      <c r="F205" s="34">
        <v>16.32</v>
      </c>
      <c r="G205" s="1" t="s">
        <v>173</v>
      </c>
      <c r="H205" s="31">
        <v>0.63125</v>
      </c>
    </row>
    <row r="206" ht="15.75" customHeight="1">
      <c r="A206" s="1">
        <v>10203.0</v>
      </c>
      <c r="B206" s="1" t="s">
        <v>170</v>
      </c>
      <c r="C206" s="1" t="s">
        <v>176</v>
      </c>
      <c r="D206" s="17">
        <v>9.2299116E7</v>
      </c>
      <c r="E206" s="1" t="s">
        <v>172</v>
      </c>
      <c r="F206" s="34">
        <v>17.2</v>
      </c>
      <c r="G206" s="1" t="s">
        <v>173</v>
      </c>
      <c r="H206" s="31">
        <v>0.0</v>
      </c>
    </row>
    <row r="207" ht="15.75" customHeight="1">
      <c r="A207" s="1">
        <v>10204.0</v>
      </c>
      <c r="B207" s="1" t="s">
        <v>179</v>
      </c>
      <c r="C207" s="1" t="s">
        <v>171</v>
      </c>
      <c r="D207" s="17">
        <v>3.3160396E7</v>
      </c>
      <c r="E207" s="1" t="s">
        <v>172</v>
      </c>
      <c r="F207" s="34">
        <v>17.87</v>
      </c>
      <c r="G207" s="1" t="s">
        <v>173</v>
      </c>
      <c r="H207" s="31">
        <v>0.2965277777777778</v>
      </c>
    </row>
    <row r="208" ht="15.75" customHeight="1">
      <c r="A208" s="1">
        <v>10205.0</v>
      </c>
      <c r="B208" s="1" t="s">
        <v>184</v>
      </c>
      <c r="C208" s="1" t="s">
        <v>176</v>
      </c>
      <c r="D208" s="17">
        <v>2.2141389E7</v>
      </c>
      <c r="E208" s="1" t="s">
        <v>172</v>
      </c>
      <c r="F208" s="34">
        <v>17.27</v>
      </c>
      <c r="G208" s="1" t="s">
        <v>173</v>
      </c>
      <c r="H208" s="31">
        <v>0.2965277777777778</v>
      </c>
    </row>
    <row r="209" ht="15.75" customHeight="1">
      <c r="A209" s="1">
        <v>10206.0</v>
      </c>
      <c r="B209" s="1" t="s">
        <v>184</v>
      </c>
      <c r="C209" s="1" t="s">
        <v>176</v>
      </c>
      <c r="D209" s="17">
        <v>4.3297905E7</v>
      </c>
      <c r="E209" s="1" t="s">
        <v>172</v>
      </c>
      <c r="F209" s="34">
        <v>19.76</v>
      </c>
      <c r="G209" s="1" t="s">
        <v>183</v>
      </c>
      <c r="H209" s="31">
        <v>0.8840277777777777</v>
      </c>
    </row>
    <row r="210" ht="15.75" customHeight="1">
      <c r="A210" s="1">
        <v>10207.0</v>
      </c>
      <c r="B210" s="1" t="s">
        <v>170</v>
      </c>
      <c r="C210" s="1" t="s">
        <v>171</v>
      </c>
      <c r="D210" s="17">
        <v>7.2307242E7</v>
      </c>
      <c r="E210" s="1" t="s">
        <v>172</v>
      </c>
      <c r="F210" s="34">
        <v>17.1</v>
      </c>
      <c r="G210" s="1" t="s">
        <v>183</v>
      </c>
      <c r="H210" s="31">
        <v>0.25416666666666665</v>
      </c>
    </row>
    <row r="211" ht="15.75" customHeight="1">
      <c r="A211" s="1">
        <v>10208.0</v>
      </c>
      <c r="B211" s="1" t="s">
        <v>175</v>
      </c>
      <c r="C211" s="1" t="s">
        <v>176</v>
      </c>
      <c r="D211" s="17">
        <v>6.6131853E7</v>
      </c>
      <c r="E211" s="1" t="s">
        <v>182</v>
      </c>
      <c r="F211" s="34">
        <v>15.66</v>
      </c>
      <c r="G211" s="1" t="s">
        <v>183</v>
      </c>
      <c r="H211" s="31">
        <v>0.4708333333333334</v>
      </c>
    </row>
    <row r="212" ht="15.75" customHeight="1">
      <c r="A212" s="1">
        <v>10209.0</v>
      </c>
      <c r="B212" s="1" t="s">
        <v>175</v>
      </c>
      <c r="C212" s="1" t="s">
        <v>176</v>
      </c>
      <c r="D212" s="17">
        <v>7.1755916E7</v>
      </c>
      <c r="E212" s="1" t="s">
        <v>172</v>
      </c>
      <c r="F212" s="34">
        <v>22.37</v>
      </c>
      <c r="G212" s="1" t="s">
        <v>183</v>
      </c>
      <c r="H212" s="31">
        <v>0.68125</v>
      </c>
    </row>
    <row r="213" ht="15.75" customHeight="1">
      <c r="A213" s="1">
        <v>10210.0</v>
      </c>
      <c r="B213" s="1" t="s">
        <v>170</v>
      </c>
      <c r="C213" s="1" t="s">
        <v>176</v>
      </c>
      <c r="D213" s="17">
        <v>5.5102089E7</v>
      </c>
      <c r="E213" s="1" t="s">
        <v>172</v>
      </c>
      <c r="F213" s="34">
        <v>15.81</v>
      </c>
      <c r="G213" s="1" t="s">
        <v>173</v>
      </c>
      <c r="H213" s="31">
        <v>0.5180555555555556</v>
      </c>
    </row>
    <row r="214" ht="15.75" customHeight="1">
      <c r="A214" s="1">
        <v>10211.0</v>
      </c>
      <c r="B214" s="1" t="s">
        <v>184</v>
      </c>
      <c r="C214" s="1" t="s">
        <v>176</v>
      </c>
      <c r="D214" s="17">
        <v>2.5266837E7</v>
      </c>
      <c r="E214" s="1" t="s">
        <v>172</v>
      </c>
      <c r="F214" s="34">
        <v>18.75</v>
      </c>
      <c r="G214" s="1" t="s">
        <v>173</v>
      </c>
      <c r="H214" s="31">
        <v>0.08472222222222221</v>
      </c>
    </row>
    <row r="215" ht="15.75" customHeight="1">
      <c r="A215" s="1">
        <v>10212.0</v>
      </c>
      <c r="B215" s="1" t="s">
        <v>175</v>
      </c>
      <c r="C215" s="1" t="s">
        <v>176</v>
      </c>
      <c r="D215" s="17">
        <v>1.7246696E7</v>
      </c>
      <c r="E215" s="1" t="s">
        <v>182</v>
      </c>
      <c r="F215" s="34">
        <v>192.41</v>
      </c>
      <c r="G215" s="1" t="s">
        <v>183</v>
      </c>
      <c r="H215" s="31">
        <v>0.8493055555555555</v>
      </c>
    </row>
    <row r="216" ht="15.75" customHeight="1">
      <c r="A216" s="1">
        <v>10213.0</v>
      </c>
      <c r="B216" s="1" t="s">
        <v>184</v>
      </c>
      <c r="C216" s="1" t="s">
        <v>176</v>
      </c>
      <c r="D216" s="17">
        <v>5.5149876E7</v>
      </c>
      <c r="E216" s="1" t="s">
        <v>182</v>
      </c>
      <c r="F216" s="34">
        <v>242.52</v>
      </c>
      <c r="G216" s="1" t="s">
        <v>183</v>
      </c>
      <c r="H216" s="31">
        <v>0.38125</v>
      </c>
    </row>
    <row r="217" ht="15.75" customHeight="1">
      <c r="A217" s="1">
        <v>10214.0</v>
      </c>
      <c r="B217" s="1" t="s">
        <v>179</v>
      </c>
      <c r="C217" s="1" t="s">
        <v>176</v>
      </c>
      <c r="D217" s="17">
        <v>6.6024609E7</v>
      </c>
      <c r="E217" s="1" t="s">
        <v>172</v>
      </c>
      <c r="F217" s="34">
        <v>20.4</v>
      </c>
      <c r="G217" s="1" t="s">
        <v>183</v>
      </c>
      <c r="H217" s="31">
        <v>0.0</v>
      </c>
    </row>
    <row r="218" ht="15.75" customHeight="1">
      <c r="A218" s="1">
        <v>10215.0</v>
      </c>
      <c r="B218" s="1" t="s">
        <v>170</v>
      </c>
      <c r="C218" s="1" t="s">
        <v>176</v>
      </c>
      <c r="D218" s="17">
        <v>7.4962881E7</v>
      </c>
      <c r="E218" s="1" t="s">
        <v>172</v>
      </c>
      <c r="F218" s="34">
        <v>24.71</v>
      </c>
      <c r="G218" s="1" t="s">
        <v>173</v>
      </c>
      <c r="H218" s="31">
        <v>0.53125</v>
      </c>
    </row>
    <row r="219" ht="15.75" customHeight="1">
      <c r="A219" s="1">
        <v>10216.0</v>
      </c>
      <c r="B219" s="1" t="s">
        <v>170</v>
      </c>
      <c r="C219" s="1" t="s">
        <v>176</v>
      </c>
      <c r="D219" s="17">
        <v>6.6903731E7</v>
      </c>
      <c r="E219" s="1" t="s">
        <v>172</v>
      </c>
      <c r="F219" s="34">
        <v>21.49</v>
      </c>
      <c r="G219" s="1" t="s">
        <v>173</v>
      </c>
      <c r="H219" s="31">
        <v>0.33888888888888885</v>
      </c>
    </row>
    <row r="220" ht="15.75" customHeight="1">
      <c r="A220" s="1">
        <v>10217.0</v>
      </c>
      <c r="B220" s="1" t="s">
        <v>175</v>
      </c>
      <c r="C220" s="1" t="s">
        <v>171</v>
      </c>
      <c r="D220" s="17">
        <v>7.1026884E7</v>
      </c>
      <c r="E220" s="1" t="s">
        <v>172</v>
      </c>
      <c r="F220" s="34">
        <v>22.26</v>
      </c>
      <c r="G220" s="1" t="s">
        <v>173</v>
      </c>
      <c r="H220" s="31">
        <v>0.21180555555555555</v>
      </c>
    </row>
    <row r="221" ht="15.75" customHeight="1">
      <c r="A221" s="1">
        <v>10218.0</v>
      </c>
      <c r="B221" s="1" t="s">
        <v>175</v>
      </c>
      <c r="C221" s="1" t="s">
        <v>176</v>
      </c>
      <c r="D221" s="17">
        <v>8.6140667E7</v>
      </c>
      <c r="E221" s="1" t="s">
        <v>172</v>
      </c>
      <c r="F221" s="34">
        <v>22.39</v>
      </c>
      <c r="G221" s="1" t="s">
        <v>183</v>
      </c>
      <c r="H221" s="31">
        <v>0.6777777777777777</v>
      </c>
    </row>
    <row r="222" ht="15.75" customHeight="1">
      <c r="A222" s="1">
        <v>10219.0</v>
      </c>
      <c r="B222" s="1" t="s">
        <v>170</v>
      </c>
      <c r="C222" s="1" t="s">
        <v>176</v>
      </c>
      <c r="D222" s="17">
        <v>9.7905965E7</v>
      </c>
      <c r="E222" s="1" t="s">
        <v>182</v>
      </c>
      <c r="F222" s="34">
        <v>21.01</v>
      </c>
      <c r="G222" s="1" t="s">
        <v>183</v>
      </c>
      <c r="H222" s="31">
        <v>0.33888888888888885</v>
      </c>
    </row>
    <row r="223" ht="15.75" customHeight="1">
      <c r="A223" s="1">
        <v>10220.0</v>
      </c>
      <c r="B223" s="1" t="s">
        <v>175</v>
      </c>
      <c r="C223" s="1" t="s">
        <v>176</v>
      </c>
      <c r="D223" s="17">
        <v>4.0197352E7</v>
      </c>
      <c r="E223" s="1" t="s">
        <v>172</v>
      </c>
      <c r="F223" s="34">
        <v>226.15</v>
      </c>
      <c r="G223" s="1" t="s">
        <v>183</v>
      </c>
      <c r="H223" s="31">
        <v>0.6951388888888889</v>
      </c>
    </row>
    <row r="224" ht="15.75" customHeight="1">
      <c r="A224" s="1">
        <v>10221.0</v>
      </c>
      <c r="B224" s="1" t="s">
        <v>175</v>
      </c>
      <c r="C224" s="1" t="s">
        <v>171</v>
      </c>
      <c r="D224" s="17">
        <v>4.3741856E7</v>
      </c>
      <c r="E224" s="1" t="s">
        <v>172</v>
      </c>
      <c r="F224" s="34">
        <v>20.67</v>
      </c>
      <c r="G224" s="1" t="s">
        <v>183</v>
      </c>
      <c r="H224" s="31">
        <v>0.8104166666666667</v>
      </c>
    </row>
    <row r="225" ht="15.75" customHeight="1">
      <c r="A225" s="1">
        <v>10222.0</v>
      </c>
      <c r="B225" s="1" t="s">
        <v>175</v>
      </c>
      <c r="C225" s="1" t="s">
        <v>176</v>
      </c>
      <c r="D225" s="17">
        <v>7.8186031E7</v>
      </c>
      <c r="E225" s="1" t="s">
        <v>172</v>
      </c>
      <c r="F225" s="34">
        <v>21.72</v>
      </c>
      <c r="G225" s="1" t="s">
        <v>173</v>
      </c>
      <c r="H225" s="31">
        <v>0.8361111111111111</v>
      </c>
    </row>
    <row r="226" ht="15.75" customHeight="1">
      <c r="A226" s="1">
        <v>10223.0</v>
      </c>
      <c r="B226" s="1" t="s">
        <v>170</v>
      </c>
      <c r="C226" s="1" t="s">
        <v>176</v>
      </c>
      <c r="D226" s="17">
        <v>5.8045939E7</v>
      </c>
      <c r="E226" s="1" t="s">
        <v>182</v>
      </c>
      <c r="F226" s="34">
        <v>16.34</v>
      </c>
      <c r="G226" s="1" t="s">
        <v>183</v>
      </c>
      <c r="H226" s="31">
        <v>0.7451388888888889</v>
      </c>
    </row>
    <row r="227" ht="15.75" customHeight="1">
      <c r="A227" s="1">
        <v>10224.0</v>
      </c>
      <c r="B227" s="1" t="s">
        <v>175</v>
      </c>
      <c r="C227" s="1" t="s">
        <v>176</v>
      </c>
      <c r="D227" s="17">
        <v>1.6151482E7</v>
      </c>
      <c r="E227" s="1" t="s">
        <v>172</v>
      </c>
      <c r="F227" s="34">
        <v>19.19</v>
      </c>
      <c r="G227" s="1" t="s">
        <v>183</v>
      </c>
      <c r="H227" s="31">
        <v>0.7972222222222222</v>
      </c>
    </row>
    <row r="228" ht="15.75" customHeight="1">
      <c r="A228" s="1">
        <v>10225.0</v>
      </c>
      <c r="B228" s="1" t="s">
        <v>175</v>
      </c>
      <c r="C228" s="1" t="s">
        <v>176</v>
      </c>
      <c r="D228" s="17">
        <v>1.6578164E7</v>
      </c>
      <c r="E228" s="1" t="s">
        <v>182</v>
      </c>
      <c r="F228" s="34">
        <v>19.21</v>
      </c>
      <c r="G228" s="1" t="s">
        <v>173</v>
      </c>
      <c r="H228" s="31">
        <v>0.08472222222222221</v>
      </c>
    </row>
    <row r="229" ht="15.75" customHeight="1">
      <c r="A229" s="1">
        <v>10226.0</v>
      </c>
      <c r="B229" s="1" t="s">
        <v>175</v>
      </c>
      <c r="C229" s="1" t="s">
        <v>176</v>
      </c>
      <c r="D229" s="17">
        <v>9.6323938E7</v>
      </c>
      <c r="E229" s="1" t="s">
        <v>172</v>
      </c>
      <c r="F229" s="34">
        <v>16.06</v>
      </c>
      <c r="G229" s="1" t="s">
        <v>183</v>
      </c>
      <c r="H229" s="31">
        <v>0.7291666666666666</v>
      </c>
    </row>
    <row r="230" ht="15.75" customHeight="1">
      <c r="A230" s="1">
        <v>10227.0</v>
      </c>
      <c r="B230" s="1" t="s">
        <v>184</v>
      </c>
      <c r="C230" s="1" t="s">
        <v>171</v>
      </c>
      <c r="D230" s="17">
        <v>7.7228031E7</v>
      </c>
      <c r="E230" s="1" t="s">
        <v>172</v>
      </c>
      <c r="F230" s="34">
        <v>20.87</v>
      </c>
      <c r="G230" s="1" t="s">
        <v>173</v>
      </c>
      <c r="H230" s="31">
        <v>0.5701388888888889</v>
      </c>
    </row>
    <row r="231" ht="15.75" customHeight="1">
      <c r="A231" s="1">
        <v>10228.0</v>
      </c>
      <c r="B231" s="1" t="s">
        <v>175</v>
      </c>
      <c r="C231" s="1" t="s">
        <v>176</v>
      </c>
      <c r="D231" s="17">
        <v>1.0779898E7</v>
      </c>
      <c r="E231" s="1" t="s">
        <v>172</v>
      </c>
      <c r="F231" s="34">
        <v>15.33</v>
      </c>
      <c r="G231" s="1" t="s">
        <v>173</v>
      </c>
      <c r="H231" s="31">
        <v>0.21180555555555555</v>
      </c>
    </row>
    <row r="232" ht="15.75" customHeight="1">
      <c r="A232" s="1">
        <v>10229.0</v>
      </c>
      <c r="B232" s="1" t="s">
        <v>175</v>
      </c>
      <c r="C232" s="1" t="s">
        <v>176</v>
      </c>
      <c r="D232" s="17">
        <v>8.5174502E7</v>
      </c>
      <c r="E232" s="1" t="s">
        <v>172</v>
      </c>
      <c r="F232" s="34">
        <v>23.58</v>
      </c>
      <c r="G232" s="1" t="s">
        <v>173</v>
      </c>
      <c r="H232" s="31">
        <v>0.08472222222222221</v>
      </c>
    </row>
    <row r="233" ht="15.75" customHeight="1">
      <c r="A233" s="1">
        <v>10230.0</v>
      </c>
      <c r="B233" s="1" t="s">
        <v>179</v>
      </c>
      <c r="C233" s="1" t="s">
        <v>176</v>
      </c>
      <c r="D233" s="17">
        <v>7.335937E7</v>
      </c>
      <c r="E233" s="1" t="s">
        <v>182</v>
      </c>
      <c r="F233" s="34">
        <v>15.34</v>
      </c>
      <c r="G233" s="1" t="s">
        <v>183</v>
      </c>
      <c r="H233" s="31">
        <v>0.4222222222222222</v>
      </c>
    </row>
    <row r="234" ht="15.75" customHeight="1">
      <c r="A234" s="1">
        <v>10231.0</v>
      </c>
      <c r="B234" s="1" t="s">
        <v>179</v>
      </c>
      <c r="C234" s="1" t="s">
        <v>171</v>
      </c>
      <c r="D234" s="17">
        <v>1.0400774E7</v>
      </c>
      <c r="E234" s="1" t="s">
        <v>172</v>
      </c>
      <c r="F234" s="34">
        <v>216.2</v>
      </c>
      <c r="G234" s="1" t="s">
        <v>183</v>
      </c>
      <c r="H234" s="31">
        <v>0.4395833333333334</v>
      </c>
    </row>
    <row r="235" ht="15.75" customHeight="1">
      <c r="A235" s="1">
        <v>10232.0</v>
      </c>
      <c r="B235" s="1" t="s">
        <v>170</v>
      </c>
      <c r="C235" s="1" t="s">
        <v>176</v>
      </c>
      <c r="D235" s="17">
        <v>6.903525E7</v>
      </c>
      <c r="E235" s="1" t="s">
        <v>182</v>
      </c>
      <c r="F235" s="34">
        <v>21.85</v>
      </c>
      <c r="G235" s="1" t="s">
        <v>173</v>
      </c>
      <c r="H235" s="31">
        <v>0.6027777777777777</v>
      </c>
    </row>
    <row r="236" ht="15.75" customHeight="1">
      <c r="A236" s="1">
        <v>10233.0</v>
      </c>
      <c r="B236" s="1" t="s">
        <v>175</v>
      </c>
      <c r="C236" s="1" t="s">
        <v>176</v>
      </c>
      <c r="D236" s="17">
        <v>4.5792515E7</v>
      </c>
      <c r="E236" s="1" t="s">
        <v>172</v>
      </c>
      <c r="F236" s="34">
        <v>23.59</v>
      </c>
      <c r="G236" s="1" t="s">
        <v>183</v>
      </c>
      <c r="H236" s="31">
        <v>0.12708333333333333</v>
      </c>
    </row>
    <row r="237" ht="15.75" customHeight="1">
      <c r="A237" s="1">
        <v>10234.0</v>
      </c>
      <c r="B237" s="1" t="s">
        <v>179</v>
      </c>
      <c r="C237" s="1" t="s">
        <v>171</v>
      </c>
      <c r="D237" s="17">
        <v>2.8433265E7</v>
      </c>
      <c r="E237" s="1" t="s">
        <v>172</v>
      </c>
      <c r="F237" s="34">
        <v>20.44</v>
      </c>
      <c r="G237" s="1" t="s">
        <v>183</v>
      </c>
      <c r="H237" s="31">
        <v>0.49444444444444446</v>
      </c>
    </row>
    <row r="238" ht="15.75" customHeight="1">
      <c r="A238" s="1">
        <v>10235.0</v>
      </c>
      <c r="B238" s="1" t="s">
        <v>170</v>
      </c>
      <c r="C238" s="1" t="s">
        <v>176</v>
      </c>
      <c r="D238" s="17">
        <v>5.5311936E7</v>
      </c>
      <c r="E238" s="1" t="s">
        <v>172</v>
      </c>
      <c r="F238" s="34">
        <v>22.05</v>
      </c>
      <c r="G238" s="1" t="s">
        <v>173</v>
      </c>
      <c r="H238" s="31">
        <v>0.33888888888888885</v>
      </c>
    </row>
    <row r="239" ht="15.75" customHeight="1">
      <c r="A239" s="1">
        <v>10236.0</v>
      </c>
      <c r="B239" s="1" t="s">
        <v>175</v>
      </c>
      <c r="C239" s="1" t="s">
        <v>171</v>
      </c>
      <c r="D239" s="17">
        <v>6.4115201E7</v>
      </c>
      <c r="E239" s="1" t="s">
        <v>182</v>
      </c>
      <c r="F239" s="34">
        <v>20.42</v>
      </c>
      <c r="G239" s="1" t="s">
        <v>183</v>
      </c>
      <c r="H239" s="31">
        <v>0.0</v>
      </c>
    </row>
    <row r="240" ht="15.75" customHeight="1">
      <c r="A240" s="1">
        <v>10237.0</v>
      </c>
      <c r="B240" s="1" t="s">
        <v>175</v>
      </c>
      <c r="C240" s="1" t="s">
        <v>176</v>
      </c>
      <c r="D240" s="17">
        <v>6.6071683E7</v>
      </c>
      <c r="E240" s="1" t="s">
        <v>182</v>
      </c>
      <c r="F240" s="34">
        <v>20.49</v>
      </c>
      <c r="G240" s="1" t="s">
        <v>173</v>
      </c>
      <c r="H240" s="31">
        <v>0.8402777777777778</v>
      </c>
    </row>
    <row r="241" ht="15.75" customHeight="1">
      <c r="A241" s="1">
        <v>10238.0</v>
      </c>
      <c r="B241" s="1" t="s">
        <v>175</v>
      </c>
      <c r="C241" s="1" t="s">
        <v>176</v>
      </c>
      <c r="D241" s="17">
        <v>9.768734E7</v>
      </c>
      <c r="E241" s="1" t="s">
        <v>172</v>
      </c>
      <c r="F241" s="34">
        <v>161.46</v>
      </c>
      <c r="G241" s="1" t="s">
        <v>183</v>
      </c>
      <c r="H241" s="31">
        <v>0.5993055555555555</v>
      </c>
    </row>
    <row r="242" ht="15.75" customHeight="1">
      <c r="A242" s="1">
        <v>10239.0</v>
      </c>
      <c r="B242" s="1" t="s">
        <v>184</v>
      </c>
      <c r="C242" s="1" t="s">
        <v>171</v>
      </c>
      <c r="D242" s="17">
        <v>4.1078038E7</v>
      </c>
      <c r="E242" s="1" t="s">
        <v>172</v>
      </c>
      <c r="F242" s="34">
        <v>19.69</v>
      </c>
      <c r="G242" s="1" t="s">
        <v>173</v>
      </c>
      <c r="H242" s="31">
        <v>0.16944444444444443</v>
      </c>
    </row>
    <row r="243" ht="15.75" customHeight="1">
      <c r="A243" s="1">
        <v>10240.0</v>
      </c>
      <c r="B243" s="1" t="s">
        <v>184</v>
      </c>
      <c r="C243" s="1" t="s">
        <v>171</v>
      </c>
      <c r="D243" s="17">
        <v>5.5142477E7</v>
      </c>
      <c r="E243" s="1" t="s">
        <v>172</v>
      </c>
      <c r="F243" s="34">
        <v>24.16</v>
      </c>
      <c r="G243" s="1" t="s">
        <v>183</v>
      </c>
      <c r="H243" s="31">
        <v>0.08472222222222221</v>
      </c>
    </row>
    <row r="244" ht="15.75" customHeight="1">
      <c r="A244" s="1">
        <v>10241.0</v>
      </c>
      <c r="B244" s="1" t="s">
        <v>170</v>
      </c>
      <c r="C244" s="1" t="s">
        <v>176</v>
      </c>
      <c r="D244" s="17">
        <v>4.1419462E7</v>
      </c>
      <c r="E244" s="1" t="s">
        <v>172</v>
      </c>
      <c r="F244" s="34">
        <v>22.8</v>
      </c>
      <c r="G244" s="1" t="s">
        <v>173</v>
      </c>
      <c r="H244" s="31">
        <v>0.4576388888888889</v>
      </c>
    </row>
    <row r="245" ht="15.75" customHeight="1">
      <c r="A245" s="1">
        <v>10242.0</v>
      </c>
      <c r="B245" s="1" t="s">
        <v>170</v>
      </c>
      <c r="C245" s="1" t="s">
        <v>171</v>
      </c>
      <c r="D245" s="17">
        <v>3.9303323E7</v>
      </c>
      <c r="E245" s="1" t="s">
        <v>172</v>
      </c>
      <c r="F245" s="34">
        <v>243.7</v>
      </c>
      <c r="G245" s="1" t="s">
        <v>183</v>
      </c>
      <c r="H245" s="31">
        <v>0.8513888888888889</v>
      </c>
    </row>
    <row r="246" ht="15.75" customHeight="1">
      <c r="A246" s="1">
        <v>10243.0</v>
      </c>
      <c r="B246" s="1" t="s">
        <v>175</v>
      </c>
      <c r="C246" s="1" t="s">
        <v>171</v>
      </c>
      <c r="D246" s="17">
        <v>9.5949085E7</v>
      </c>
      <c r="E246" s="1" t="s">
        <v>172</v>
      </c>
      <c r="F246" s="34">
        <v>210.38</v>
      </c>
      <c r="G246" s="1" t="s">
        <v>183</v>
      </c>
      <c r="H246" s="31">
        <v>0.5131944444444444</v>
      </c>
    </row>
    <row r="247" ht="15.75" customHeight="1">
      <c r="A247" s="1">
        <v>10244.0</v>
      </c>
      <c r="B247" s="1" t="s">
        <v>175</v>
      </c>
      <c r="C247" s="1" t="s">
        <v>171</v>
      </c>
      <c r="D247" s="17">
        <v>2.8911817E7</v>
      </c>
      <c r="E247" s="1" t="s">
        <v>182</v>
      </c>
      <c r="F247" s="34">
        <v>161.5</v>
      </c>
      <c r="G247" s="1" t="s">
        <v>183</v>
      </c>
      <c r="H247" s="31">
        <v>0.6770833333333334</v>
      </c>
    </row>
    <row r="248" ht="15.75" customHeight="1">
      <c r="A248" s="1">
        <v>10245.0</v>
      </c>
      <c r="B248" s="1" t="s">
        <v>184</v>
      </c>
      <c r="C248" s="1" t="s">
        <v>176</v>
      </c>
      <c r="D248" s="17">
        <v>3.6561487E7</v>
      </c>
      <c r="E248" s="1" t="s">
        <v>182</v>
      </c>
      <c r="F248" s="34">
        <v>21.92</v>
      </c>
      <c r="G248" s="1" t="s">
        <v>173</v>
      </c>
      <c r="H248" s="31">
        <v>0.25416666666666665</v>
      </c>
    </row>
    <row r="249" ht="15.75" customHeight="1">
      <c r="A249" s="1">
        <v>10246.0</v>
      </c>
      <c r="B249" s="1" t="s">
        <v>175</v>
      </c>
      <c r="C249" s="1" t="s">
        <v>176</v>
      </c>
      <c r="D249" s="17">
        <v>7.1502183E7</v>
      </c>
      <c r="E249" s="1" t="s">
        <v>172</v>
      </c>
      <c r="F249" s="34">
        <v>23.75</v>
      </c>
      <c r="G249" s="1" t="s">
        <v>173</v>
      </c>
      <c r="H249" s="31">
        <v>0.8569444444444444</v>
      </c>
    </row>
    <row r="250" ht="15.75" customHeight="1">
      <c r="A250" s="1">
        <v>10247.0</v>
      </c>
      <c r="B250" s="1" t="s">
        <v>175</v>
      </c>
      <c r="C250" s="1" t="s">
        <v>176</v>
      </c>
      <c r="D250" s="17">
        <v>5.4077093E7</v>
      </c>
      <c r="E250" s="1" t="s">
        <v>182</v>
      </c>
      <c r="F250" s="34">
        <v>23.74</v>
      </c>
      <c r="G250" s="1" t="s">
        <v>173</v>
      </c>
      <c r="H250" s="31">
        <v>0.12708333333333333</v>
      </c>
    </row>
    <row r="251" ht="15.75" customHeight="1">
      <c r="A251" s="1">
        <v>10248.0</v>
      </c>
      <c r="B251" s="1" t="s">
        <v>175</v>
      </c>
      <c r="C251" s="1" t="s">
        <v>171</v>
      </c>
      <c r="D251" s="17">
        <v>9.226635E7</v>
      </c>
      <c r="E251" s="1" t="s">
        <v>172</v>
      </c>
      <c r="F251" s="34">
        <v>21.67</v>
      </c>
      <c r="G251" s="1" t="s">
        <v>183</v>
      </c>
      <c r="H251" s="31">
        <v>0.5284722222222222</v>
      </c>
    </row>
    <row r="252" ht="15.75" customHeight="1">
      <c r="A252" s="1">
        <v>10249.0</v>
      </c>
      <c r="B252" s="1" t="s">
        <v>175</v>
      </c>
      <c r="C252" s="1" t="s">
        <v>171</v>
      </c>
      <c r="D252" s="17">
        <v>6.0490288E7</v>
      </c>
      <c r="E252" s="1" t="s">
        <v>182</v>
      </c>
      <c r="F252" s="34">
        <v>22.04</v>
      </c>
      <c r="G252" s="1" t="s">
        <v>183</v>
      </c>
      <c r="H252" s="31">
        <v>0.12708333333333333</v>
      </c>
    </row>
    <row r="253" ht="15.75" customHeight="1">
      <c r="A253" s="1">
        <v>10250.0</v>
      </c>
      <c r="B253" s="1" t="s">
        <v>179</v>
      </c>
      <c r="C253" s="1" t="s">
        <v>171</v>
      </c>
      <c r="D253" s="17">
        <v>7.2701137E7</v>
      </c>
      <c r="E253" s="1" t="s">
        <v>182</v>
      </c>
      <c r="F253" s="34">
        <v>17.83</v>
      </c>
      <c r="G253" s="1" t="s">
        <v>173</v>
      </c>
      <c r="H253" s="31">
        <v>0.5381944444444444</v>
      </c>
    </row>
    <row r="254" ht="15.75" customHeight="1">
      <c r="A254" s="1">
        <v>10251.0</v>
      </c>
      <c r="B254" s="1" t="s">
        <v>184</v>
      </c>
      <c r="C254" s="1" t="s">
        <v>171</v>
      </c>
      <c r="D254" s="17">
        <v>3.2435141E7</v>
      </c>
      <c r="E254" s="1" t="s">
        <v>172</v>
      </c>
      <c r="F254" s="34">
        <v>23.6</v>
      </c>
      <c r="G254" s="1" t="s">
        <v>183</v>
      </c>
      <c r="H254" s="31">
        <v>0.08472222222222221</v>
      </c>
    </row>
    <row r="255" ht="15.75" customHeight="1">
      <c r="A255" s="1">
        <v>10252.0</v>
      </c>
      <c r="B255" s="1" t="s">
        <v>179</v>
      </c>
      <c r="C255" s="1" t="s">
        <v>176</v>
      </c>
      <c r="D255" s="17">
        <v>4.8330352E7</v>
      </c>
      <c r="E255" s="1" t="s">
        <v>172</v>
      </c>
      <c r="F255" s="34">
        <v>19.9</v>
      </c>
      <c r="G255" s="1" t="s">
        <v>183</v>
      </c>
      <c r="H255" s="31">
        <v>0.5861111111111111</v>
      </c>
    </row>
    <row r="256" ht="15.75" customHeight="1">
      <c r="A256" s="1">
        <v>10253.0</v>
      </c>
      <c r="B256" s="1" t="s">
        <v>170</v>
      </c>
      <c r="C256" s="1" t="s">
        <v>176</v>
      </c>
      <c r="D256" s="17">
        <v>1.7689891E7</v>
      </c>
      <c r="E256" s="1" t="s">
        <v>182</v>
      </c>
      <c r="F256" s="34">
        <v>209.2</v>
      </c>
      <c r="G256" s="1" t="s">
        <v>183</v>
      </c>
      <c r="H256" s="31">
        <v>0.7215277777777778</v>
      </c>
    </row>
    <row r="257" ht="15.75" customHeight="1">
      <c r="A257" s="1">
        <v>10254.0</v>
      </c>
      <c r="B257" s="1" t="s">
        <v>170</v>
      </c>
      <c r="C257" s="1" t="s">
        <v>176</v>
      </c>
      <c r="D257" s="17">
        <v>6.7182932E7</v>
      </c>
      <c r="E257" s="1" t="s">
        <v>182</v>
      </c>
      <c r="F257" s="37">
        <v>24.0</v>
      </c>
      <c r="G257" s="1" t="s">
        <v>183</v>
      </c>
      <c r="H257" s="31">
        <v>0.49444444444444446</v>
      </c>
    </row>
    <row r="258" ht="15.75" customHeight="1">
      <c r="A258" s="1">
        <v>10255.0</v>
      </c>
      <c r="B258" s="1" t="s">
        <v>175</v>
      </c>
      <c r="C258" s="1" t="s">
        <v>176</v>
      </c>
      <c r="D258" s="17">
        <v>9.7950489E7</v>
      </c>
      <c r="E258" s="1" t="s">
        <v>172</v>
      </c>
      <c r="F258" s="34">
        <v>17.81</v>
      </c>
      <c r="G258" s="1" t="s">
        <v>183</v>
      </c>
      <c r="H258" s="31">
        <v>0.525</v>
      </c>
    </row>
    <row r="259" ht="15.75" customHeight="1">
      <c r="A259" s="1">
        <v>10256.0</v>
      </c>
      <c r="B259" s="1" t="s">
        <v>175</v>
      </c>
      <c r="C259" s="1" t="s">
        <v>171</v>
      </c>
      <c r="D259" s="17">
        <v>5.0561229E7</v>
      </c>
      <c r="E259" s="1" t="s">
        <v>182</v>
      </c>
      <c r="F259" s="34">
        <v>24.77</v>
      </c>
      <c r="G259" s="1" t="s">
        <v>173</v>
      </c>
      <c r="H259" s="31">
        <v>0.0</v>
      </c>
    </row>
    <row r="260" ht="15.75" customHeight="1">
      <c r="A260" s="1">
        <v>10257.0</v>
      </c>
      <c r="B260" s="1" t="s">
        <v>170</v>
      </c>
      <c r="C260" s="1" t="s">
        <v>176</v>
      </c>
      <c r="D260" s="17">
        <v>7.0759248E7</v>
      </c>
      <c r="E260" s="1" t="s">
        <v>172</v>
      </c>
      <c r="F260" s="37">
        <v>21.0</v>
      </c>
      <c r="G260" s="1" t="s">
        <v>173</v>
      </c>
      <c r="H260" s="31">
        <v>0.7180555555555556</v>
      </c>
    </row>
    <row r="261" ht="15.75" customHeight="1">
      <c r="A261" s="1">
        <v>10258.0</v>
      </c>
      <c r="B261" s="1" t="s">
        <v>179</v>
      </c>
      <c r="C261" s="1" t="s">
        <v>171</v>
      </c>
      <c r="D261" s="17">
        <v>7.7616151E7</v>
      </c>
      <c r="E261" s="1" t="s">
        <v>172</v>
      </c>
      <c r="F261" s="34">
        <v>191.43</v>
      </c>
      <c r="G261" s="1" t="s">
        <v>183</v>
      </c>
      <c r="H261" s="31">
        <v>0.6916666666666668</v>
      </c>
    </row>
    <row r="262" ht="15.75" customHeight="1">
      <c r="A262" s="1">
        <v>10259.0</v>
      </c>
      <c r="B262" s="1" t="s">
        <v>184</v>
      </c>
      <c r="C262" s="1" t="s">
        <v>171</v>
      </c>
      <c r="D262" s="17">
        <v>7.9551499E7</v>
      </c>
      <c r="E262" s="1" t="s">
        <v>172</v>
      </c>
      <c r="F262" s="34">
        <v>24.52</v>
      </c>
      <c r="G262" s="1" t="s">
        <v>173</v>
      </c>
      <c r="H262" s="31">
        <v>0.9159722222222223</v>
      </c>
    </row>
    <row r="263" ht="15.75" customHeight="1">
      <c r="A263" s="1">
        <v>10260.0</v>
      </c>
      <c r="B263" s="1" t="s">
        <v>170</v>
      </c>
      <c r="C263" s="1" t="s">
        <v>176</v>
      </c>
      <c r="D263" s="17">
        <v>9.0656731E7</v>
      </c>
      <c r="E263" s="1" t="s">
        <v>172</v>
      </c>
      <c r="F263" s="34">
        <v>17.34</v>
      </c>
      <c r="G263" s="1" t="s">
        <v>173</v>
      </c>
      <c r="H263" s="31">
        <v>0.33888888888888885</v>
      </c>
    </row>
    <row r="264" ht="15.75" customHeight="1">
      <c r="A264" s="1">
        <v>10261.0</v>
      </c>
      <c r="B264" s="1" t="s">
        <v>170</v>
      </c>
      <c r="C264" s="1" t="s">
        <v>171</v>
      </c>
      <c r="D264" s="17">
        <v>3.3909737E7</v>
      </c>
      <c r="E264" s="1" t="s">
        <v>172</v>
      </c>
      <c r="F264" s="34">
        <v>17.19</v>
      </c>
      <c r="G264" s="1" t="s">
        <v>183</v>
      </c>
      <c r="H264" s="31">
        <v>0.12708333333333333</v>
      </c>
    </row>
    <row r="265" ht="15.75" customHeight="1">
      <c r="A265" s="1">
        <v>10262.0</v>
      </c>
      <c r="B265" s="1" t="s">
        <v>175</v>
      </c>
      <c r="C265" s="1" t="s">
        <v>176</v>
      </c>
      <c r="D265" s="17">
        <v>6.3841931E7</v>
      </c>
      <c r="E265" s="1" t="s">
        <v>172</v>
      </c>
      <c r="F265" s="34">
        <v>22.55</v>
      </c>
      <c r="G265" s="1" t="s">
        <v>183</v>
      </c>
      <c r="H265" s="31">
        <v>0.48819444444444443</v>
      </c>
    </row>
    <row r="266" ht="15.75" customHeight="1">
      <c r="A266" s="1">
        <v>10263.0</v>
      </c>
      <c r="B266" s="1" t="s">
        <v>184</v>
      </c>
      <c r="C266" s="1" t="s">
        <v>176</v>
      </c>
      <c r="D266" s="17">
        <v>3.050637E7</v>
      </c>
      <c r="E266" s="1" t="s">
        <v>172</v>
      </c>
      <c r="F266" s="34">
        <v>15.35</v>
      </c>
      <c r="G266" s="1" t="s">
        <v>173</v>
      </c>
      <c r="H266" s="31">
        <v>0.4270833333333333</v>
      </c>
    </row>
    <row r="267" ht="15.75" customHeight="1">
      <c r="A267" s="1">
        <v>10264.0</v>
      </c>
      <c r="B267" s="1" t="s">
        <v>184</v>
      </c>
      <c r="C267" s="1" t="s">
        <v>176</v>
      </c>
      <c r="D267" s="17">
        <v>8.1572757E7</v>
      </c>
      <c r="E267" s="1" t="s">
        <v>172</v>
      </c>
      <c r="F267" s="34">
        <v>23.2</v>
      </c>
      <c r="G267" s="1" t="s">
        <v>183</v>
      </c>
      <c r="H267" s="31">
        <v>0.6513888888888889</v>
      </c>
    </row>
    <row r="268" ht="15.75" customHeight="1">
      <c r="A268" s="1">
        <v>10265.0</v>
      </c>
      <c r="B268" s="1" t="s">
        <v>175</v>
      </c>
      <c r="C268" s="1" t="s">
        <v>176</v>
      </c>
      <c r="D268" s="17">
        <v>7.0596149E7</v>
      </c>
      <c r="E268" s="1" t="s">
        <v>172</v>
      </c>
      <c r="F268" s="34">
        <v>241.65</v>
      </c>
      <c r="G268" s="1" t="s">
        <v>183</v>
      </c>
      <c r="H268" s="31">
        <v>0.8604166666666666</v>
      </c>
    </row>
    <row r="269" ht="15.75" customHeight="1">
      <c r="A269" s="1">
        <v>10266.0</v>
      </c>
      <c r="B269" s="1" t="s">
        <v>175</v>
      </c>
      <c r="C269" s="1" t="s">
        <v>171</v>
      </c>
      <c r="D269" s="17">
        <v>9.5125046E7</v>
      </c>
      <c r="E269" s="1" t="s">
        <v>182</v>
      </c>
      <c r="F269" s="34">
        <v>242.4</v>
      </c>
      <c r="G269" s="1" t="s">
        <v>183</v>
      </c>
      <c r="H269" s="31">
        <v>0.7215277777777778</v>
      </c>
    </row>
    <row r="270" ht="15.75" customHeight="1">
      <c r="A270" s="1">
        <v>10267.0</v>
      </c>
      <c r="B270" s="1" t="s">
        <v>175</v>
      </c>
      <c r="C270" s="1" t="s">
        <v>171</v>
      </c>
      <c r="D270" s="17">
        <v>1.0754185E7</v>
      </c>
      <c r="E270" s="1" t="s">
        <v>172</v>
      </c>
      <c r="F270" s="34">
        <v>23.01</v>
      </c>
      <c r="G270" s="1" t="s">
        <v>173</v>
      </c>
      <c r="H270" s="31">
        <v>0.7388888888888889</v>
      </c>
    </row>
    <row r="271" ht="15.75" customHeight="1">
      <c r="A271" s="1">
        <v>10268.0</v>
      </c>
      <c r="B271" s="1" t="s">
        <v>170</v>
      </c>
      <c r="C271" s="1" t="s">
        <v>176</v>
      </c>
      <c r="D271" s="17">
        <v>8.850606E7</v>
      </c>
      <c r="E271" s="1" t="s">
        <v>182</v>
      </c>
      <c r="F271" s="34">
        <v>17.22</v>
      </c>
      <c r="G271" s="1" t="s">
        <v>173</v>
      </c>
      <c r="H271" s="31">
        <v>0.042361111111111106</v>
      </c>
    </row>
    <row r="272" ht="15.75" customHeight="1">
      <c r="A272" s="1">
        <v>10269.0</v>
      </c>
      <c r="B272" s="1" t="s">
        <v>179</v>
      </c>
      <c r="C272" s="1" t="s">
        <v>171</v>
      </c>
      <c r="D272" s="17">
        <v>8.031908E7</v>
      </c>
      <c r="E272" s="1" t="s">
        <v>172</v>
      </c>
      <c r="F272" s="34">
        <v>15.96</v>
      </c>
      <c r="G272" s="1" t="s">
        <v>173</v>
      </c>
      <c r="H272" s="31">
        <v>0.042361111111111106</v>
      </c>
    </row>
    <row r="273" ht="15.75" customHeight="1">
      <c r="A273" s="1">
        <v>10270.0</v>
      </c>
      <c r="B273" s="1" t="s">
        <v>170</v>
      </c>
      <c r="C273" s="1" t="s">
        <v>176</v>
      </c>
      <c r="D273" s="17">
        <v>2.7016365E7</v>
      </c>
      <c r="E273" s="1" t="s">
        <v>172</v>
      </c>
      <c r="F273" s="34">
        <v>15.45</v>
      </c>
      <c r="G273" s="1" t="s">
        <v>173</v>
      </c>
      <c r="H273" s="31">
        <v>0.38125</v>
      </c>
    </row>
    <row r="274" ht="15.75" customHeight="1">
      <c r="A274" s="1">
        <v>10271.0</v>
      </c>
      <c r="B274" s="1" t="s">
        <v>179</v>
      </c>
      <c r="C274" s="1" t="s">
        <v>176</v>
      </c>
      <c r="D274" s="17">
        <v>8.0034508E7</v>
      </c>
      <c r="E274" s="1" t="s">
        <v>182</v>
      </c>
      <c r="F274" s="34">
        <v>17.41</v>
      </c>
      <c r="G274" s="1" t="s">
        <v>173</v>
      </c>
      <c r="H274" s="31">
        <v>0.21180555555555555</v>
      </c>
    </row>
    <row r="275" ht="15.75" customHeight="1">
      <c r="A275" s="1">
        <v>10272.0</v>
      </c>
      <c r="B275" s="1" t="s">
        <v>170</v>
      </c>
      <c r="C275" s="1" t="s">
        <v>176</v>
      </c>
      <c r="D275" s="17">
        <v>7.6677689E7</v>
      </c>
      <c r="E275" s="1" t="s">
        <v>172</v>
      </c>
      <c r="F275" s="34">
        <v>21.64</v>
      </c>
      <c r="G275" s="1" t="s">
        <v>183</v>
      </c>
      <c r="H275" s="31">
        <v>0.44375</v>
      </c>
    </row>
    <row r="276" ht="15.75" customHeight="1">
      <c r="A276" s="1">
        <v>10273.0</v>
      </c>
      <c r="B276" s="1" t="s">
        <v>184</v>
      </c>
      <c r="C276" s="1" t="s">
        <v>176</v>
      </c>
      <c r="D276" s="17">
        <v>9.685583E7</v>
      </c>
      <c r="E276" s="1" t="s">
        <v>172</v>
      </c>
      <c r="F276" s="34">
        <v>157.86</v>
      </c>
      <c r="G276" s="1" t="s">
        <v>183</v>
      </c>
      <c r="H276" s="31">
        <v>0.21180555555555555</v>
      </c>
    </row>
    <row r="277" ht="15.75" customHeight="1">
      <c r="A277" s="1">
        <v>10274.0</v>
      </c>
      <c r="B277" s="1" t="s">
        <v>175</v>
      </c>
      <c r="C277" s="1" t="s">
        <v>171</v>
      </c>
      <c r="D277" s="17">
        <v>5.4775836E7</v>
      </c>
      <c r="E277" s="1" t="s">
        <v>172</v>
      </c>
      <c r="F277" s="34">
        <v>18.17</v>
      </c>
      <c r="G277" s="1" t="s">
        <v>173</v>
      </c>
      <c r="H277" s="31">
        <v>0.6729166666666666</v>
      </c>
    </row>
    <row r="278" ht="15.75" customHeight="1">
      <c r="A278" s="1">
        <v>10275.0</v>
      </c>
      <c r="B278" s="1" t="s">
        <v>175</v>
      </c>
      <c r="C278" s="1" t="s">
        <v>176</v>
      </c>
      <c r="D278" s="17">
        <v>1.8066842E7</v>
      </c>
      <c r="E278" s="1" t="s">
        <v>172</v>
      </c>
      <c r="F278" s="34">
        <v>18.73</v>
      </c>
      <c r="G278" s="1" t="s">
        <v>183</v>
      </c>
      <c r="H278" s="31">
        <v>0.8458333333333333</v>
      </c>
    </row>
    <row r="279" ht="15.75" customHeight="1">
      <c r="A279" s="1">
        <v>10276.0</v>
      </c>
      <c r="B279" s="1" t="s">
        <v>175</v>
      </c>
      <c r="C279" s="1" t="s">
        <v>171</v>
      </c>
      <c r="D279" s="17">
        <v>2.8240563E7</v>
      </c>
      <c r="E279" s="1" t="s">
        <v>172</v>
      </c>
      <c r="F279" s="34">
        <v>17.24</v>
      </c>
      <c r="G279" s="1" t="s">
        <v>183</v>
      </c>
      <c r="H279" s="31">
        <v>0.8659722222222223</v>
      </c>
    </row>
    <row r="280" ht="15.75" customHeight="1">
      <c r="A280" s="1">
        <v>10277.0</v>
      </c>
      <c r="B280" s="1" t="s">
        <v>184</v>
      </c>
      <c r="C280" s="1" t="s">
        <v>176</v>
      </c>
      <c r="D280" s="17">
        <v>2.4796034E7</v>
      </c>
      <c r="E280" s="1" t="s">
        <v>172</v>
      </c>
      <c r="F280" s="34">
        <v>23.91</v>
      </c>
      <c r="G280" s="1" t="s">
        <v>173</v>
      </c>
      <c r="H280" s="31">
        <v>0.5826388888888888</v>
      </c>
    </row>
    <row r="281" ht="15.75" customHeight="1">
      <c r="A281" s="1">
        <v>10278.0</v>
      </c>
      <c r="B281" s="1" t="s">
        <v>184</v>
      </c>
      <c r="C281" s="1" t="s">
        <v>176</v>
      </c>
      <c r="D281" s="17">
        <v>6.0979466E7</v>
      </c>
      <c r="E281" s="1" t="s">
        <v>172</v>
      </c>
      <c r="F281" s="34">
        <v>22.12</v>
      </c>
      <c r="G281" s="1" t="s">
        <v>183</v>
      </c>
      <c r="H281" s="31">
        <v>0.7298611111111111</v>
      </c>
    </row>
    <row r="282" ht="15.75" customHeight="1">
      <c r="A282" s="1">
        <v>10279.0</v>
      </c>
      <c r="B282" s="1" t="s">
        <v>175</v>
      </c>
      <c r="C282" s="1" t="s">
        <v>176</v>
      </c>
      <c r="D282" s="17">
        <v>4.4558261E7</v>
      </c>
      <c r="E282" s="1" t="s">
        <v>172</v>
      </c>
      <c r="F282" s="34">
        <v>15.25</v>
      </c>
      <c r="G282" s="1" t="s">
        <v>173</v>
      </c>
      <c r="H282" s="31">
        <v>0.7993055555555556</v>
      </c>
    </row>
    <row r="283" ht="15.75" customHeight="1">
      <c r="A283" s="1">
        <v>10280.0</v>
      </c>
      <c r="B283" s="1" t="s">
        <v>184</v>
      </c>
      <c r="C283" s="1" t="s">
        <v>176</v>
      </c>
      <c r="D283" s="17">
        <v>4.9683597E7</v>
      </c>
      <c r="E283" s="1" t="s">
        <v>172</v>
      </c>
      <c r="F283" s="34">
        <v>24.77</v>
      </c>
      <c r="G283" s="1" t="s">
        <v>183</v>
      </c>
      <c r="H283" s="31">
        <v>0.0</v>
      </c>
    </row>
    <row r="284" ht="15.75" customHeight="1">
      <c r="A284" s="1">
        <v>10281.0</v>
      </c>
      <c r="B284" s="1" t="s">
        <v>175</v>
      </c>
      <c r="C284" s="1" t="s">
        <v>171</v>
      </c>
      <c r="D284" s="17">
        <v>7.074878E7</v>
      </c>
      <c r="E284" s="1" t="s">
        <v>182</v>
      </c>
      <c r="F284" s="34">
        <v>20.28</v>
      </c>
      <c r="G284" s="1" t="s">
        <v>183</v>
      </c>
      <c r="H284" s="31">
        <v>0.25416666666666665</v>
      </c>
    </row>
    <row r="285" ht="15.75" customHeight="1">
      <c r="A285" s="1">
        <v>10282.0</v>
      </c>
      <c r="B285" s="1" t="s">
        <v>184</v>
      </c>
      <c r="C285" s="1" t="s">
        <v>171</v>
      </c>
      <c r="D285" s="17">
        <v>8.0637514E7</v>
      </c>
      <c r="E285" s="1" t="s">
        <v>182</v>
      </c>
      <c r="F285" s="34">
        <v>20.33</v>
      </c>
      <c r="G285" s="1" t="s">
        <v>173</v>
      </c>
      <c r="H285" s="31">
        <v>0.33888888888888885</v>
      </c>
    </row>
    <row r="286" ht="15.75" customHeight="1">
      <c r="A286" s="1">
        <v>10283.0</v>
      </c>
      <c r="B286" s="1" t="s">
        <v>184</v>
      </c>
      <c r="C286" s="1" t="s">
        <v>176</v>
      </c>
      <c r="D286" s="17">
        <v>7.7963353E7</v>
      </c>
      <c r="E286" s="1" t="s">
        <v>172</v>
      </c>
      <c r="F286" s="34">
        <v>16.9</v>
      </c>
      <c r="G286" s="1" t="s">
        <v>183</v>
      </c>
      <c r="H286" s="31">
        <v>0.9034722222222222</v>
      </c>
    </row>
    <row r="287" ht="15.75" customHeight="1">
      <c r="A287" s="1">
        <v>10284.0</v>
      </c>
      <c r="B287" s="1" t="s">
        <v>184</v>
      </c>
      <c r="C287" s="1" t="s">
        <v>171</v>
      </c>
      <c r="D287" s="17">
        <v>5.500392E7</v>
      </c>
      <c r="E287" s="1" t="s">
        <v>172</v>
      </c>
      <c r="F287" s="34">
        <v>16.47</v>
      </c>
      <c r="G287" s="1" t="s">
        <v>183</v>
      </c>
      <c r="H287" s="31">
        <v>0.6819444444444445</v>
      </c>
    </row>
    <row r="288" ht="15.75" customHeight="1">
      <c r="A288" s="1">
        <v>10285.0</v>
      </c>
      <c r="B288" s="1" t="s">
        <v>175</v>
      </c>
      <c r="C288" s="1" t="s">
        <v>171</v>
      </c>
      <c r="D288" s="17">
        <v>6.6231568E7</v>
      </c>
      <c r="E288" s="1" t="s">
        <v>172</v>
      </c>
      <c r="F288" s="34">
        <v>21.18</v>
      </c>
      <c r="G288" s="1" t="s">
        <v>183</v>
      </c>
      <c r="H288" s="31">
        <v>0.6319444444444444</v>
      </c>
    </row>
    <row r="289" ht="15.75" customHeight="1">
      <c r="A289" s="1">
        <v>10286.0</v>
      </c>
      <c r="B289" s="1" t="s">
        <v>175</v>
      </c>
      <c r="C289" s="1" t="s">
        <v>176</v>
      </c>
      <c r="D289" s="17">
        <v>4.9290839E7</v>
      </c>
      <c r="E289" s="1" t="s">
        <v>172</v>
      </c>
      <c r="F289" s="34">
        <v>15.86</v>
      </c>
      <c r="G289" s="1" t="s">
        <v>183</v>
      </c>
      <c r="H289" s="31">
        <v>0.75</v>
      </c>
    </row>
    <row r="290" ht="15.75" customHeight="1">
      <c r="A290" s="1">
        <v>10287.0</v>
      </c>
      <c r="B290" s="1" t="s">
        <v>175</v>
      </c>
      <c r="C290" s="1" t="s">
        <v>176</v>
      </c>
      <c r="D290" s="17">
        <v>6.5745301E7</v>
      </c>
      <c r="E290" s="1" t="s">
        <v>172</v>
      </c>
      <c r="F290" s="34">
        <v>24.42</v>
      </c>
      <c r="G290" s="1" t="s">
        <v>183</v>
      </c>
      <c r="H290" s="31">
        <v>0.042361111111111106</v>
      </c>
    </row>
    <row r="291" ht="15.75" customHeight="1">
      <c r="A291" s="1">
        <v>10288.0</v>
      </c>
      <c r="B291" s="1" t="s">
        <v>184</v>
      </c>
      <c r="C291" s="1" t="s">
        <v>171</v>
      </c>
      <c r="D291" s="17">
        <v>1.8744208E7</v>
      </c>
      <c r="E291" s="1" t="s">
        <v>172</v>
      </c>
      <c r="F291" s="34">
        <v>222.38</v>
      </c>
      <c r="G291" s="1" t="s">
        <v>183</v>
      </c>
      <c r="H291" s="31">
        <v>0.7868055555555555</v>
      </c>
    </row>
    <row r="292" ht="15.75" customHeight="1">
      <c r="A292" s="1">
        <v>10289.0</v>
      </c>
      <c r="B292" s="1" t="s">
        <v>184</v>
      </c>
      <c r="C292" s="1" t="s">
        <v>171</v>
      </c>
      <c r="D292" s="17">
        <v>5.2683186E7</v>
      </c>
      <c r="E292" s="1" t="s">
        <v>172</v>
      </c>
      <c r="F292" s="34">
        <v>188.85</v>
      </c>
      <c r="G292" s="1" t="s">
        <v>183</v>
      </c>
      <c r="H292" s="31">
        <v>0.21180555555555555</v>
      </c>
    </row>
    <row r="293" ht="15.75" customHeight="1">
      <c r="A293" s="1">
        <v>10290.0</v>
      </c>
      <c r="B293" s="1" t="s">
        <v>170</v>
      </c>
      <c r="C293" s="1" t="s">
        <v>176</v>
      </c>
      <c r="D293" s="17">
        <v>8.7677897E7</v>
      </c>
      <c r="E293" s="1" t="s">
        <v>172</v>
      </c>
      <c r="F293" s="34">
        <v>15.32</v>
      </c>
      <c r="G293" s="1" t="s">
        <v>183</v>
      </c>
      <c r="H293" s="31">
        <v>0.38125</v>
      </c>
    </row>
    <row r="294" ht="15.75" customHeight="1">
      <c r="A294" s="1">
        <v>10291.0</v>
      </c>
      <c r="B294" s="1" t="s">
        <v>175</v>
      </c>
      <c r="C294" s="1" t="s">
        <v>176</v>
      </c>
      <c r="D294" s="17">
        <v>7.894344E7</v>
      </c>
      <c r="E294" s="1" t="s">
        <v>182</v>
      </c>
      <c r="F294" s="34">
        <v>24.71</v>
      </c>
      <c r="G294" s="1" t="s">
        <v>183</v>
      </c>
      <c r="H294" s="31">
        <v>0.6819444444444445</v>
      </c>
    </row>
    <row r="295" ht="15.75" customHeight="1">
      <c r="A295" s="1">
        <v>10292.0</v>
      </c>
      <c r="B295" s="1" t="s">
        <v>170</v>
      </c>
      <c r="C295" s="1" t="s">
        <v>176</v>
      </c>
      <c r="D295" s="17">
        <v>9.217577E7</v>
      </c>
      <c r="E295" s="1" t="s">
        <v>172</v>
      </c>
      <c r="F295" s="34">
        <v>20.97</v>
      </c>
      <c r="G295" s="1" t="s">
        <v>183</v>
      </c>
      <c r="H295" s="31">
        <v>0.4701388888888889</v>
      </c>
    </row>
    <row r="296" ht="15.75" customHeight="1">
      <c r="A296" s="1">
        <v>10293.0</v>
      </c>
      <c r="B296" s="1" t="s">
        <v>175</v>
      </c>
      <c r="C296" s="1" t="s">
        <v>176</v>
      </c>
      <c r="D296" s="17">
        <v>3.2571506E7</v>
      </c>
      <c r="E296" s="1" t="s">
        <v>182</v>
      </c>
      <c r="F296" s="34">
        <v>21.92</v>
      </c>
      <c r="G296" s="1" t="s">
        <v>173</v>
      </c>
      <c r="H296" s="31">
        <v>0.8034722222222223</v>
      </c>
    </row>
    <row r="297" ht="15.75" customHeight="1">
      <c r="A297" s="1">
        <v>10294.0</v>
      </c>
      <c r="B297" s="1" t="s">
        <v>175</v>
      </c>
      <c r="C297" s="1" t="s">
        <v>171</v>
      </c>
      <c r="D297" s="17">
        <v>1.1427628E7</v>
      </c>
      <c r="E297" s="1" t="s">
        <v>172</v>
      </c>
      <c r="F297" s="34">
        <v>15.4</v>
      </c>
      <c r="G297" s="1" t="s">
        <v>183</v>
      </c>
      <c r="H297" s="31">
        <v>0.7194444444444444</v>
      </c>
    </row>
    <row r="298" ht="15.75" customHeight="1">
      <c r="A298" s="1">
        <v>10295.0</v>
      </c>
      <c r="B298" s="1" t="s">
        <v>170</v>
      </c>
      <c r="C298" s="1" t="s">
        <v>176</v>
      </c>
      <c r="D298" s="17">
        <v>9.2399789E7</v>
      </c>
      <c r="E298" s="1" t="s">
        <v>172</v>
      </c>
      <c r="F298" s="34">
        <v>23.08</v>
      </c>
      <c r="G298" s="1" t="s">
        <v>183</v>
      </c>
      <c r="H298" s="31">
        <v>0.2965277777777778</v>
      </c>
    </row>
    <row r="299" ht="15.75" customHeight="1">
      <c r="A299" s="1">
        <v>10296.0</v>
      </c>
      <c r="B299" s="1" t="s">
        <v>170</v>
      </c>
      <c r="C299" s="1" t="s">
        <v>171</v>
      </c>
      <c r="D299" s="17">
        <v>6.3645553E7</v>
      </c>
      <c r="E299" s="1" t="s">
        <v>172</v>
      </c>
      <c r="F299" s="34">
        <v>23.4</v>
      </c>
      <c r="G299" s="1" t="s">
        <v>173</v>
      </c>
      <c r="H299" s="31">
        <v>0.042361111111111106</v>
      </c>
    </row>
    <row r="300" ht="15.75" customHeight="1">
      <c r="A300" s="1">
        <v>10297.0</v>
      </c>
      <c r="B300" s="1" t="s">
        <v>179</v>
      </c>
      <c r="C300" s="1" t="s">
        <v>176</v>
      </c>
      <c r="D300" s="17">
        <v>1.1175481E7</v>
      </c>
      <c r="E300" s="1" t="s">
        <v>172</v>
      </c>
      <c r="F300" s="34">
        <v>22.65</v>
      </c>
      <c r="G300" s="1" t="s">
        <v>183</v>
      </c>
      <c r="H300" s="31">
        <v>0.25416666666666665</v>
      </c>
    </row>
    <row r="301" ht="15.75" customHeight="1">
      <c r="A301" s="1">
        <v>10298.0</v>
      </c>
      <c r="B301" s="1" t="s">
        <v>170</v>
      </c>
      <c r="C301" s="1" t="s">
        <v>171</v>
      </c>
      <c r="D301" s="17">
        <v>7.126939E7</v>
      </c>
      <c r="E301" s="1" t="s">
        <v>182</v>
      </c>
      <c r="F301" s="34">
        <v>24.61</v>
      </c>
      <c r="G301" s="1" t="s">
        <v>183</v>
      </c>
      <c r="H301" s="31">
        <v>0.5472222222222222</v>
      </c>
    </row>
    <row r="302" ht="15.75" customHeight="1">
      <c r="A302" s="1">
        <v>10299.0</v>
      </c>
      <c r="B302" s="1" t="s">
        <v>170</v>
      </c>
      <c r="C302" s="1" t="s">
        <v>176</v>
      </c>
      <c r="D302" s="17">
        <v>9.7215985E7</v>
      </c>
      <c r="E302" s="1" t="s">
        <v>172</v>
      </c>
      <c r="F302" s="34">
        <v>24.97</v>
      </c>
      <c r="G302" s="1" t="s">
        <v>183</v>
      </c>
      <c r="H302" s="31">
        <v>0.7034722222222222</v>
      </c>
    </row>
    <row r="303" ht="15.75" customHeight="1">
      <c r="A303" s="1">
        <v>10300.0</v>
      </c>
      <c r="B303" s="1" t="s">
        <v>184</v>
      </c>
      <c r="C303" s="1" t="s">
        <v>176</v>
      </c>
      <c r="D303" s="17">
        <v>5.0531437E7</v>
      </c>
      <c r="E303" s="1" t="s">
        <v>172</v>
      </c>
      <c r="F303" s="34">
        <v>18.57</v>
      </c>
      <c r="G303" s="1" t="s">
        <v>183</v>
      </c>
      <c r="H303" s="31">
        <v>0.53125</v>
      </c>
    </row>
    <row r="304" ht="15.75" customHeight="1">
      <c r="A304" s="1">
        <v>10301.0</v>
      </c>
      <c r="B304" s="1" t="s">
        <v>175</v>
      </c>
      <c r="C304" s="1" t="s">
        <v>176</v>
      </c>
      <c r="D304" s="17">
        <v>9.4922677E7</v>
      </c>
      <c r="E304" s="1" t="s">
        <v>182</v>
      </c>
      <c r="F304" s="34">
        <v>16.15</v>
      </c>
      <c r="G304" s="1" t="s">
        <v>173</v>
      </c>
      <c r="H304" s="31">
        <v>0.12708333333333333</v>
      </c>
    </row>
    <row r="305" ht="15.75" customHeight="1">
      <c r="A305" s="1">
        <v>10302.0</v>
      </c>
      <c r="B305" s="1" t="s">
        <v>175</v>
      </c>
      <c r="C305" s="1" t="s">
        <v>171</v>
      </c>
      <c r="D305" s="17">
        <v>1.7454394E7</v>
      </c>
      <c r="E305" s="1" t="s">
        <v>172</v>
      </c>
      <c r="F305" s="34">
        <v>19.95</v>
      </c>
      <c r="G305" s="1" t="s">
        <v>183</v>
      </c>
      <c r="H305" s="31">
        <v>0.8159722222222222</v>
      </c>
    </row>
    <row r="306" ht="15.75" customHeight="1">
      <c r="A306" s="1">
        <v>10303.0</v>
      </c>
      <c r="B306" s="1" t="s">
        <v>175</v>
      </c>
      <c r="C306" s="1" t="s">
        <v>171</v>
      </c>
      <c r="D306" s="17">
        <v>8.4850536E7</v>
      </c>
      <c r="E306" s="1" t="s">
        <v>172</v>
      </c>
      <c r="F306" s="34">
        <v>15.61</v>
      </c>
      <c r="G306" s="1" t="s">
        <v>173</v>
      </c>
      <c r="H306" s="31">
        <v>0.9180555555555556</v>
      </c>
    </row>
    <row r="307" ht="15.75" customHeight="1">
      <c r="A307" s="1">
        <v>10304.0</v>
      </c>
      <c r="B307" s="1" t="s">
        <v>184</v>
      </c>
      <c r="C307" s="1" t="s">
        <v>176</v>
      </c>
      <c r="D307" s="17">
        <v>3.2164694E7</v>
      </c>
      <c r="E307" s="1" t="s">
        <v>182</v>
      </c>
      <c r="F307" s="34">
        <v>19.13</v>
      </c>
      <c r="G307" s="1" t="s">
        <v>183</v>
      </c>
      <c r="H307" s="31">
        <v>0.9548611111111112</v>
      </c>
    </row>
    <row r="308" ht="15.75" customHeight="1">
      <c r="A308" s="1">
        <v>10305.0</v>
      </c>
      <c r="B308" s="1" t="s">
        <v>175</v>
      </c>
      <c r="C308" s="1" t="s">
        <v>176</v>
      </c>
      <c r="D308" s="17">
        <v>8.897928E7</v>
      </c>
      <c r="E308" s="1" t="s">
        <v>172</v>
      </c>
      <c r="F308" s="34">
        <v>231.23</v>
      </c>
      <c r="G308" s="1" t="s">
        <v>183</v>
      </c>
      <c r="H308" s="31">
        <v>0.0</v>
      </c>
    </row>
    <row r="309" ht="15.75" customHeight="1">
      <c r="A309" s="1">
        <v>10306.0</v>
      </c>
      <c r="B309" s="1" t="s">
        <v>170</v>
      </c>
      <c r="C309" s="1" t="s">
        <v>176</v>
      </c>
      <c r="D309" s="17">
        <v>2.1059538E7</v>
      </c>
      <c r="E309" s="1" t="s">
        <v>182</v>
      </c>
      <c r="F309" s="34">
        <v>244.75</v>
      </c>
      <c r="G309" s="1" t="s">
        <v>183</v>
      </c>
      <c r="H309" s="31">
        <v>0.42569444444444443</v>
      </c>
    </row>
    <row r="310" ht="15.75" customHeight="1">
      <c r="A310" s="1">
        <v>10307.0</v>
      </c>
      <c r="B310" s="1" t="s">
        <v>184</v>
      </c>
      <c r="C310" s="1" t="s">
        <v>171</v>
      </c>
      <c r="D310" s="17">
        <v>1.2677778E7</v>
      </c>
      <c r="E310" s="1" t="s">
        <v>172</v>
      </c>
      <c r="F310" s="34">
        <v>21.36</v>
      </c>
      <c r="G310" s="1" t="s">
        <v>173</v>
      </c>
      <c r="H310" s="31">
        <v>0.8506944444444445</v>
      </c>
    </row>
    <row r="311" ht="15.75" customHeight="1">
      <c r="A311" s="1">
        <v>10308.0</v>
      </c>
      <c r="B311" s="1" t="s">
        <v>175</v>
      </c>
      <c r="C311" s="1" t="s">
        <v>176</v>
      </c>
      <c r="D311" s="17">
        <v>7.7758706E7</v>
      </c>
      <c r="E311" s="1" t="s">
        <v>172</v>
      </c>
      <c r="F311" s="34">
        <v>21.83</v>
      </c>
      <c r="G311" s="1" t="s">
        <v>183</v>
      </c>
      <c r="H311" s="31">
        <v>0.042361111111111106</v>
      </c>
    </row>
    <row r="312" ht="15.75" customHeight="1">
      <c r="A312" s="1">
        <v>10309.0</v>
      </c>
      <c r="B312" s="1" t="s">
        <v>184</v>
      </c>
      <c r="C312" s="1" t="s">
        <v>176</v>
      </c>
      <c r="D312" s="17">
        <v>1.4512758E7</v>
      </c>
      <c r="E312" s="1" t="s">
        <v>182</v>
      </c>
      <c r="F312" s="34">
        <v>21.58</v>
      </c>
      <c r="G312" s="1" t="s">
        <v>173</v>
      </c>
      <c r="H312" s="31">
        <v>0.042361111111111106</v>
      </c>
    </row>
    <row r="313" ht="15.75" customHeight="1">
      <c r="A313" s="1">
        <v>10310.0</v>
      </c>
      <c r="B313" s="1" t="s">
        <v>179</v>
      </c>
      <c r="C313" s="1" t="s">
        <v>171</v>
      </c>
      <c r="D313" s="17">
        <v>2.3076219E7</v>
      </c>
      <c r="E313" s="1" t="s">
        <v>182</v>
      </c>
      <c r="F313" s="34">
        <v>17.51</v>
      </c>
      <c r="G313" s="1" t="s">
        <v>183</v>
      </c>
      <c r="H313" s="31">
        <v>0.8465277777777778</v>
      </c>
    </row>
    <row r="314" ht="15.75" customHeight="1">
      <c r="A314" s="1">
        <v>10311.0</v>
      </c>
      <c r="B314" s="1" t="s">
        <v>184</v>
      </c>
      <c r="C314" s="1" t="s">
        <v>171</v>
      </c>
      <c r="D314" s="17">
        <v>7.1350323E7</v>
      </c>
      <c r="E314" s="1" t="s">
        <v>172</v>
      </c>
      <c r="F314" s="34">
        <v>23.29</v>
      </c>
      <c r="G314" s="1" t="s">
        <v>173</v>
      </c>
      <c r="H314" s="31">
        <v>0.16944444444444443</v>
      </c>
    </row>
    <row r="315" ht="15.75" customHeight="1">
      <c r="A315" s="1">
        <v>10312.0</v>
      </c>
      <c r="B315" s="1" t="s">
        <v>175</v>
      </c>
      <c r="C315" s="1" t="s">
        <v>171</v>
      </c>
      <c r="D315" s="17">
        <v>6.0395312E7</v>
      </c>
      <c r="E315" s="1" t="s">
        <v>172</v>
      </c>
      <c r="F315" s="34">
        <v>18.35</v>
      </c>
      <c r="G315" s="1" t="s">
        <v>183</v>
      </c>
      <c r="H315" s="31">
        <v>0.8708333333333332</v>
      </c>
    </row>
    <row r="316" ht="15.75" customHeight="1">
      <c r="A316" s="1">
        <v>10313.0</v>
      </c>
      <c r="B316" s="1" t="s">
        <v>175</v>
      </c>
      <c r="C316" s="1" t="s">
        <v>176</v>
      </c>
      <c r="D316" s="17">
        <v>3.8530736E7</v>
      </c>
      <c r="E316" s="1" t="s">
        <v>182</v>
      </c>
      <c r="F316" s="34">
        <v>23.06</v>
      </c>
      <c r="G316" s="1" t="s">
        <v>173</v>
      </c>
      <c r="H316" s="31">
        <v>0.4916666666666667</v>
      </c>
    </row>
    <row r="317" ht="15.75" customHeight="1">
      <c r="A317" s="1">
        <v>10314.0</v>
      </c>
      <c r="B317" s="1" t="s">
        <v>184</v>
      </c>
      <c r="C317" s="1" t="s">
        <v>176</v>
      </c>
      <c r="D317" s="17">
        <v>1.6039556E7</v>
      </c>
      <c r="E317" s="1" t="s">
        <v>172</v>
      </c>
      <c r="F317" s="34">
        <v>19.81</v>
      </c>
      <c r="G317" s="1" t="s">
        <v>173</v>
      </c>
      <c r="H317" s="31">
        <v>0.8881944444444444</v>
      </c>
    </row>
    <row r="318" ht="15.75" customHeight="1">
      <c r="A318" s="1">
        <v>10315.0</v>
      </c>
      <c r="B318" s="1" t="s">
        <v>170</v>
      </c>
      <c r="C318" s="1" t="s">
        <v>176</v>
      </c>
      <c r="D318" s="17">
        <v>9.335365E7</v>
      </c>
      <c r="E318" s="1" t="s">
        <v>172</v>
      </c>
      <c r="F318" s="34">
        <v>162.74</v>
      </c>
      <c r="G318" s="1" t="s">
        <v>183</v>
      </c>
      <c r="H318" s="31">
        <v>0.38125</v>
      </c>
    </row>
    <row r="319" ht="15.75" customHeight="1">
      <c r="A319" s="1">
        <v>10316.0</v>
      </c>
      <c r="B319" s="1" t="s">
        <v>170</v>
      </c>
      <c r="C319" s="1" t="s">
        <v>176</v>
      </c>
      <c r="D319" s="17">
        <v>1.4150787E7</v>
      </c>
      <c r="E319" s="1" t="s">
        <v>172</v>
      </c>
      <c r="F319" s="34">
        <v>16.86</v>
      </c>
      <c r="G319" s="1" t="s">
        <v>173</v>
      </c>
      <c r="H319" s="31">
        <v>0.38125</v>
      </c>
    </row>
    <row r="320" ht="15.75" customHeight="1">
      <c r="A320" s="1">
        <v>10317.0</v>
      </c>
      <c r="B320" s="1" t="s">
        <v>184</v>
      </c>
      <c r="C320" s="1" t="s">
        <v>176</v>
      </c>
      <c r="D320" s="17">
        <v>9.7279689E7</v>
      </c>
      <c r="E320" s="1" t="s">
        <v>172</v>
      </c>
      <c r="F320" s="34">
        <v>23.31</v>
      </c>
      <c r="G320" s="1" t="s">
        <v>183</v>
      </c>
      <c r="H320" s="31">
        <v>0.6826388888888889</v>
      </c>
    </row>
    <row r="321" ht="15.75" customHeight="1">
      <c r="A321" s="1">
        <v>10318.0</v>
      </c>
      <c r="B321" s="1" t="s">
        <v>175</v>
      </c>
      <c r="C321" s="1" t="s">
        <v>176</v>
      </c>
      <c r="D321" s="17">
        <v>6.5882511E7</v>
      </c>
      <c r="E321" s="1" t="s">
        <v>182</v>
      </c>
      <c r="F321" s="34">
        <v>22.92</v>
      </c>
      <c r="G321" s="1" t="s">
        <v>183</v>
      </c>
      <c r="H321" s="31">
        <v>0.0</v>
      </c>
    </row>
    <row r="322" ht="15.75" customHeight="1">
      <c r="A322" s="1">
        <v>10319.0</v>
      </c>
      <c r="B322" s="1" t="s">
        <v>175</v>
      </c>
      <c r="C322" s="1" t="s">
        <v>176</v>
      </c>
      <c r="D322" s="17">
        <v>8.8066592E7</v>
      </c>
      <c r="E322" s="1" t="s">
        <v>182</v>
      </c>
      <c r="F322" s="34">
        <v>22.84</v>
      </c>
      <c r="G322" s="1" t="s">
        <v>173</v>
      </c>
      <c r="H322" s="31">
        <v>0.7340277777777778</v>
      </c>
    </row>
    <row r="323" ht="15.75" customHeight="1">
      <c r="A323" s="1">
        <v>10320.0</v>
      </c>
      <c r="B323" s="1" t="s">
        <v>179</v>
      </c>
      <c r="C323" s="1" t="s">
        <v>176</v>
      </c>
      <c r="D323" s="17">
        <v>8.2643293E7</v>
      </c>
      <c r="E323" s="1" t="s">
        <v>172</v>
      </c>
      <c r="F323" s="34">
        <v>16.97</v>
      </c>
      <c r="G323" s="1" t="s">
        <v>173</v>
      </c>
      <c r="H323" s="31">
        <v>0.16944444444444443</v>
      </c>
    </row>
    <row r="324" ht="15.75" customHeight="1">
      <c r="A324" s="1">
        <v>10321.0</v>
      </c>
      <c r="B324" s="1" t="s">
        <v>184</v>
      </c>
      <c r="C324" s="1" t="s">
        <v>176</v>
      </c>
      <c r="D324" s="17">
        <v>9.7730191E7</v>
      </c>
      <c r="E324" s="1" t="s">
        <v>182</v>
      </c>
      <c r="F324" s="34">
        <v>188.16</v>
      </c>
      <c r="G324" s="1" t="s">
        <v>183</v>
      </c>
      <c r="H324" s="31">
        <v>0.80625</v>
      </c>
    </row>
    <row r="325" ht="15.75" customHeight="1">
      <c r="A325" s="1">
        <v>10322.0</v>
      </c>
      <c r="B325" s="1" t="s">
        <v>175</v>
      </c>
      <c r="C325" s="1" t="s">
        <v>176</v>
      </c>
      <c r="D325" s="17">
        <v>5.968674E7</v>
      </c>
      <c r="E325" s="1" t="s">
        <v>172</v>
      </c>
      <c r="F325" s="34">
        <v>22.57</v>
      </c>
      <c r="G325" s="1" t="s">
        <v>173</v>
      </c>
      <c r="H325" s="31">
        <v>0.78125</v>
      </c>
    </row>
    <row r="326" ht="15.75" customHeight="1">
      <c r="A326" s="1">
        <v>10323.0</v>
      </c>
      <c r="B326" s="1" t="s">
        <v>179</v>
      </c>
      <c r="C326" s="1" t="s">
        <v>171</v>
      </c>
      <c r="D326" s="17">
        <v>9.3594435E7</v>
      </c>
      <c r="E326" s="1" t="s">
        <v>172</v>
      </c>
      <c r="F326" s="34">
        <v>24.71</v>
      </c>
      <c r="G326" s="1" t="s">
        <v>173</v>
      </c>
      <c r="H326" s="31">
        <v>0.5652777777777778</v>
      </c>
    </row>
    <row r="327" ht="15.75" customHeight="1">
      <c r="A327" s="1">
        <v>10324.0</v>
      </c>
      <c r="B327" s="1" t="s">
        <v>184</v>
      </c>
      <c r="C327" s="1" t="s">
        <v>176</v>
      </c>
      <c r="D327" s="17">
        <v>8.296112E7</v>
      </c>
      <c r="E327" s="1" t="s">
        <v>172</v>
      </c>
      <c r="F327" s="34">
        <v>246.67</v>
      </c>
      <c r="G327" s="1" t="s">
        <v>183</v>
      </c>
      <c r="H327" s="31">
        <v>0.6993055555555556</v>
      </c>
    </row>
    <row r="328" ht="15.75" customHeight="1">
      <c r="A328" s="1">
        <v>10325.0</v>
      </c>
      <c r="B328" s="1" t="s">
        <v>184</v>
      </c>
      <c r="C328" s="1" t="s">
        <v>176</v>
      </c>
      <c r="D328" s="17">
        <v>9.7623213E7</v>
      </c>
      <c r="E328" s="1" t="s">
        <v>172</v>
      </c>
      <c r="F328" s="34">
        <v>20.97</v>
      </c>
      <c r="G328" s="1" t="s">
        <v>183</v>
      </c>
      <c r="H328" s="31">
        <v>0.33888888888888885</v>
      </c>
    </row>
    <row r="329" ht="15.75" customHeight="1">
      <c r="A329" s="1">
        <v>10326.0</v>
      </c>
      <c r="B329" s="1" t="s">
        <v>170</v>
      </c>
      <c r="C329" s="1" t="s">
        <v>171</v>
      </c>
      <c r="D329" s="17">
        <v>1.4765562E7</v>
      </c>
      <c r="E329" s="1" t="s">
        <v>182</v>
      </c>
      <c r="F329" s="34">
        <v>19.83</v>
      </c>
      <c r="G329" s="1" t="s">
        <v>183</v>
      </c>
      <c r="H329" s="31">
        <v>0.16944444444444443</v>
      </c>
    </row>
    <row r="330" ht="15.75" customHeight="1">
      <c r="A330" s="1">
        <v>10327.0</v>
      </c>
      <c r="B330" s="1" t="s">
        <v>175</v>
      </c>
      <c r="C330" s="1" t="s">
        <v>171</v>
      </c>
      <c r="D330" s="17">
        <v>8.5470735E7</v>
      </c>
      <c r="E330" s="1" t="s">
        <v>182</v>
      </c>
      <c r="F330" s="34">
        <v>19.09</v>
      </c>
      <c r="G330" s="1" t="s">
        <v>183</v>
      </c>
      <c r="H330" s="31">
        <v>0.4895833333333333</v>
      </c>
    </row>
    <row r="331" ht="15.75" customHeight="1">
      <c r="A331" s="1">
        <v>10328.0</v>
      </c>
      <c r="B331" s="1" t="s">
        <v>184</v>
      </c>
      <c r="C331" s="1" t="s">
        <v>176</v>
      </c>
      <c r="D331" s="17">
        <v>5.5160635E7</v>
      </c>
      <c r="E331" s="1" t="s">
        <v>182</v>
      </c>
      <c r="F331" s="34">
        <v>16.52</v>
      </c>
      <c r="G331" s="1" t="s">
        <v>183</v>
      </c>
      <c r="H331" s="31">
        <v>0.25416666666666665</v>
      </c>
    </row>
    <row r="332" ht="15.75" customHeight="1">
      <c r="A332" s="1">
        <v>10329.0</v>
      </c>
      <c r="B332" s="1" t="s">
        <v>184</v>
      </c>
      <c r="C332" s="1" t="s">
        <v>176</v>
      </c>
      <c r="D332" s="17">
        <v>9.0852426E7</v>
      </c>
      <c r="E332" s="1" t="s">
        <v>182</v>
      </c>
      <c r="F332" s="34">
        <v>22.31</v>
      </c>
      <c r="G332" s="1" t="s">
        <v>183</v>
      </c>
      <c r="H332" s="31">
        <v>0.08472222222222221</v>
      </c>
    </row>
    <row r="333" ht="15.75" customHeight="1">
      <c r="A333" s="1">
        <v>10330.0</v>
      </c>
      <c r="B333" s="1" t="s">
        <v>179</v>
      </c>
      <c r="C333" s="1" t="s">
        <v>176</v>
      </c>
      <c r="D333" s="17">
        <v>1.5945216E7</v>
      </c>
      <c r="E333" s="1" t="s">
        <v>182</v>
      </c>
      <c r="F333" s="34">
        <v>19.52</v>
      </c>
      <c r="G333" s="1" t="s">
        <v>173</v>
      </c>
      <c r="H333" s="31">
        <v>0.0</v>
      </c>
    </row>
    <row r="334" ht="15.75" customHeight="1">
      <c r="A334" s="1">
        <v>10331.0</v>
      </c>
      <c r="B334" s="1" t="s">
        <v>175</v>
      </c>
      <c r="C334" s="1" t="s">
        <v>176</v>
      </c>
      <c r="D334" s="17">
        <v>9.6688991E7</v>
      </c>
      <c r="E334" s="1" t="s">
        <v>172</v>
      </c>
      <c r="F334" s="34">
        <v>24.79</v>
      </c>
      <c r="G334" s="1" t="s">
        <v>173</v>
      </c>
      <c r="H334" s="31">
        <v>0.38125</v>
      </c>
    </row>
    <row r="335" ht="15.75" customHeight="1">
      <c r="A335" s="1">
        <v>10332.0</v>
      </c>
      <c r="B335" s="1" t="s">
        <v>175</v>
      </c>
      <c r="C335" s="1" t="s">
        <v>176</v>
      </c>
      <c r="D335" s="17">
        <v>3.1841597E7</v>
      </c>
      <c r="E335" s="1" t="s">
        <v>182</v>
      </c>
      <c r="F335" s="34">
        <v>18.84</v>
      </c>
      <c r="G335" s="1" t="s">
        <v>173</v>
      </c>
      <c r="H335" s="31">
        <v>0.9194444444444444</v>
      </c>
    </row>
    <row r="336" ht="15.75" customHeight="1">
      <c r="A336" s="1">
        <v>10333.0</v>
      </c>
      <c r="B336" s="1" t="s">
        <v>170</v>
      </c>
      <c r="C336" s="1" t="s">
        <v>176</v>
      </c>
      <c r="D336" s="17">
        <v>6.9450143E7</v>
      </c>
      <c r="E336" s="1" t="s">
        <v>172</v>
      </c>
      <c r="F336" s="34">
        <v>24.58</v>
      </c>
      <c r="G336" s="1" t="s">
        <v>173</v>
      </c>
      <c r="H336" s="31">
        <v>0.0</v>
      </c>
    </row>
    <row r="337" ht="15.75" customHeight="1">
      <c r="A337" s="1">
        <v>10334.0</v>
      </c>
      <c r="B337" s="1" t="s">
        <v>179</v>
      </c>
      <c r="C337" s="1" t="s">
        <v>176</v>
      </c>
      <c r="D337" s="17">
        <v>4.3384272E7</v>
      </c>
      <c r="E337" s="1" t="s">
        <v>172</v>
      </c>
      <c r="F337" s="34">
        <v>17.19</v>
      </c>
      <c r="G337" s="1" t="s">
        <v>183</v>
      </c>
      <c r="H337" s="31">
        <v>0.5131944444444444</v>
      </c>
    </row>
    <row r="338" ht="15.75" customHeight="1">
      <c r="A338" s="1">
        <v>10335.0</v>
      </c>
      <c r="B338" s="1" t="s">
        <v>170</v>
      </c>
      <c r="C338" s="1" t="s">
        <v>171</v>
      </c>
      <c r="D338" s="17">
        <v>6.529279E7</v>
      </c>
      <c r="E338" s="1" t="s">
        <v>172</v>
      </c>
      <c r="F338" s="34">
        <v>19.65</v>
      </c>
      <c r="G338" s="1" t="s">
        <v>183</v>
      </c>
      <c r="H338" s="31">
        <v>0.25416666666666665</v>
      </c>
    </row>
    <row r="339" ht="15.75" customHeight="1">
      <c r="A339" s="1">
        <v>10336.0</v>
      </c>
      <c r="B339" s="1" t="s">
        <v>184</v>
      </c>
      <c r="C339" s="1" t="s">
        <v>176</v>
      </c>
      <c r="D339" s="17">
        <v>7.1336291E7</v>
      </c>
      <c r="E339" s="1" t="s">
        <v>172</v>
      </c>
      <c r="F339" s="34">
        <v>17.35</v>
      </c>
      <c r="G339" s="1" t="s">
        <v>183</v>
      </c>
      <c r="H339" s="31">
        <v>0.9006944444444445</v>
      </c>
    </row>
    <row r="340" ht="15.75" customHeight="1">
      <c r="A340" s="1">
        <v>10337.0</v>
      </c>
      <c r="B340" s="1" t="s">
        <v>175</v>
      </c>
      <c r="C340" s="1" t="s">
        <v>171</v>
      </c>
      <c r="D340" s="17">
        <v>9.9300859E7</v>
      </c>
      <c r="E340" s="1" t="s">
        <v>172</v>
      </c>
      <c r="F340" s="34">
        <v>22.92</v>
      </c>
      <c r="G340" s="1" t="s">
        <v>173</v>
      </c>
      <c r="H340" s="31">
        <v>0.6826388888888889</v>
      </c>
    </row>
    <row r="341" ht="15.75" customHeight="1">
      <c r="A341" s="1">
        <v>10338.0</v>
      </c>
      <c r="B341" s="1" t="s">
        <v>179</v>
      </c>
      <c r="C341" s="1" t="s">
        <v>176</v>
      </c>
      <c r="D341" s="17">
        <v>8.1921349E7</v>
      </c>
      <c r="E341" s="1" t="s">
        <v>182</v>
      </c>
      <c r="F341" s="34">
        <v>18.81</v>
      </c>
      <c r="G341" s="1" t="s">
        <v>173</v>
      </c>
      <c r="H341" s="31">
        <v>0.2965277777777778</v>
      </c>
    </row>
    <row r="342" ht="15.75" customHeight="1">
      <c r="A342" s="1">
        <v>10339.0</v>
      </c>
      <c r="B342" s="1" t="s">
        <v>175</v>
      </c>
      <c r="C342" s="1" t="s">
        <v>171</v>
      </c>
      <c r="D342" s="17">
        <v>4.0237279E7</v>
      </c>
      <c r="E342" s="1" t="s">
        <v>172</v>
      </c>
      <c r="F342" s="34">
        <v>20.08</v>
      </c>
      <c r="G342" s="1" t="s">
        <v>183</v>
      </c>
      <c r="H342" s="31">
        <v>0.12708333333333333</v>
      </c>
    </row>
    <row r="343" ht="15.75" customHeight="1">
      <c r="A343" s="1">
        <v>10340.0</v>
      </c>
      <c r="B343" s="1" t="s">
        <v>175</v>
      </c>
      <c r="C343" s="1" t="s">
        <v>176</v>
      </c>
      <c r="D343" s="17">
        <v>3.8167466E7</v>
      </c>
      <c r="E343" s="1" t="s">
        <v>182</v>
      </c>
      <c r="F343" s="34">
        <v>24.54</v>
      </c>
      <c r="G343" s="1" t="s">
        <v>183</v>
      </c>
      <c r="H343" s="31">
        <v>0.16944444444444443</v>
      </c>
    </row>
    <row r="344" ht="15.75" customHeight="1">
      <c r="A344" s="1">
        <v>10341.0</v>
      </c>
      <c r="B344" s="1" t="s">
        <v>175</v>
      </c>
      <c r="C344" s="1" t="s">
        <v>171</v>
      </c>
      <c r="D344" s="17">
        <v>8.8466601E7</v>
      </c>
      <c r="E344" s="1" t="s">
        <v>172</v>
      </c>
      <c r="F344" s="34">
        <v>24.81</v>
      </c>
      <c r="G344" s="1" t="s">
        <v>183</v>
      </c>
      <c r="H344" s="31">
        <v>0.611111111111111</v>
      </c>
    </row>
    <row r="345" ht="15.75" customHeight="1">
      <c r="A345" s="1">
        <v>10342.0</v>
      </c>
      <c r="B345" s="1" t="s">
        <v>175</v>
      </c>
      <c r="C345" s="1" t="s">
        <v>171</v>
      </c>
      <c r="D345" s="17">
        <v>2.7965385E7</v>
      </c>
      <c r="E345" s="1" t="s">
        <v>182</v>
      </c>
      <c r="F345" s="34">
        <v>15.94</v>
      </c>
      <c r="G345" s="1" t="s">
        <v>173</v>
      </c>
      <c r="H345" s="31">
        <v>0.0</v>
      </c>
    </row>
    <row r="346" ht="15.75" customHeight="1">
      <c r="A346" s="1">
        <v>10343.0</v>
      </c>
      <c r="B346" s="1" t="s">
        <v>179</v>
      </c>
      <c r="C346" s="1" t="s">
        <v>171</v>
      </c>
      <c r="D346" s="17">
        <v>8.0215999E7</v>
      </c>
      <c r="E346" s="1" t="s">
        <v>172</v>
      </c>
      <c r="F346" s="34">
        <v>18.29</v>
      </c>
      <c r="G346" s="1" t="s">
        <v>173</v>
      </c>
      <c r="H346" s="31">
        <v>0.33888888888888885</v>
      </c>
    </row>
    <row r="347" ht="15.75" customHeight="1">
      <c r="A347" s="1">
        <v>10344.0</v>
      </c>
      <c r="B347" s="1" t="s">
        <v>170</v>
      </c>
      <c r="C347" s="1" t="s">
        <v>176</v>
      </c>
      <c r="D347" s="17">
        <v>1.2222505E7</v>
      </c>
      <c r="E347" s="1" t="s">
        <v>172</v>
      </c>
      <c r="F347" s="34">
        <v>15.55</v>
      </c>
      <c r="G347" s="1" t="s">
        <v>173</v>
      </c>
      <c r="H347" s="31">
        <v>0.25416666666666665</v>
      </c>
    </row>
    <row r="348" ht="15.75" customHeight="1">
      <c r="A348" s="1">
        <v>10345.0</v>
      </c>
      <c r="B348" s="1" t="s">
        <v>175</v>
      </c>
      <c r="C348" s="1" t="s">
        <v>171</v>
      </c>
      <c r="D348" s="17">
        <v>6.4014515E7</v>
      </c>
      <c r="E348" s="1" t="s">
        <v>172</v>
      </c>
      <c r="F348" s="34">
        <v>19.2</v>
      </c>
      <c r="G348" s="1" t="s">
        <v>173</v>
      </c>
      <c r="H348" s="31">
        <v>0.8694444444444445</v>
      </c>
    </row>
    <row r="349" ht="15.75" customHeight="1">
      <c r="A349" s="1">
        <v>10346.0</v>
      </c>
      <c r="B349" s="1" t="s">
        <v>175</v>
      </c>
      <c r="C349" s="1" t="s">
        <v>176</v>
      </c>
      <c r="D349" s="17">
        <v>9.0818758E7</v>
      </c>
      <c r="E349" s="1" t="s">
        <v>182</v>
      </c>
      <c r="F349" s="34">
        <v>17.34</v>
      </c>
      <c r="G349" s="1" t="s">
        <v>173</v>
      </c>
      <c r="H349" s="31">
        <v>0.7569444444444445</v>
      </c>
    </row>
    <row r="350" ht="15.75" customHeight="1">
      <c r="A350" s="1">
        <v>10347.0</v>
      </c>
      <c r="B350" s="1" t="s">
        <v>170</v>
      </c>
      <c r="C350" s="1" t="s">
        <v>171</v>
      </c>
      <c r="D350" s="17">
        <v>9.487328E7</v>
      </c>
      <c r="E350" s="1" t="s">
        <v>182</v>
      </c>
      <c r="F350" s="34">
        <v>22.51</v>
      </c>
      <c r="G350" s="1" t="s">
        <v>173</v>
      </c>
      <c r="H350" s="31">
        <v>0.21180555555555555</v>
      </c>
    </row>
    <row r="351" ht="15.75" customHeight="1">
      <c r="A351" s="1">
        <v>10348.0</v>
      </c>
      <c r="B351" s="1" t="s">
        <v>184</v>
      </c>
      <c r="C351" s="1" t="s">
        <v>171</v>
      </c>
      <c r="D351" s="17">
        <v>7.3200296E7</v>
      </c>
      <c r="E351" s="1" t="s">
        <v>182</v>
      </c>
      <c r="F351" s="34">
        <v>23.45</v>
      </c>
      <c r="G351" s="1" t="s">
        <v>173</v>
      </c>
      <c r="H351" s="31">
        <v>0.08472222222222221</v>
      </c>
    </row>
    <row r="352" ht="15.75" customHeight="1">
      <c r="A352" s="1">
        <v>10349.0</v>
      </c>
      <c r="B352" s="1" t="s">
        <v>170</v>
      </c>
      <c r="C352" s="1" t="s">
        <v>171</v>
      </c>
      <c r="D352" s="17">
        <v>3.896081E7</v>
      </c>
      <c r="E352" s="1" t="s">
        <v>172</v>
      </c>
      <c r="F352" s="34">
        <v>16.15</v>
      </c>
      <c r="G352" s="1" t="s">
        <v>173</v>
      </c>
      <c r="H352" s="31">
        <v>0.5729166666666666</v>
      </c>
    </row>
    <row r="353" ht="15.75" customHeight="1">
      <c r="A353" s="1">
        <v>10350.0</v>
      </c>
      <c r="B353" s="1" t="s">
        <v>175</v>
      </c>
      <c r="C353" s="1" t="s">
        <v>171</v>
      </c>
      <c r="D353" s="17">
        <v>8.8326061E7</v>
      </c>
      <c r="E353" s="1" t="s">
        <v>172</v>
      </c>
      <c r="F353" s="34">
        <v>17.68</v>
      </c>
      <c r="G353" s="1" t="s">
        <v>183</v>
      </c>
      <c r="H353" s="31">
        <v>0.0</v>
      </c>
    </row>
    <row r="354" ht="15.75" customHeight="1">
      <c r="A354" s="1">
        <v>10351.0</v>
      </c>
      <c r="B354" s="1" t="s">
        <v>179</v>
      </c>
      <c r="C354" s="1" t="s">
        <v>176</v>
      </c>
      <c r="D354" s="17">
        <v>4.1691635E7</v>
      </c>
      <c r="E354" s="1" t="s">
        <v>182</v>
      </c>
      <c r="F354" s="34">
        <v>22.11</v>
      </c>
      <c r="G354" s="1" t="s">
        <v>183</v>
      </c>
      <c r="H354" s="31">
        <v>0.4777777777777778</v>
      </c>
    </row>
    <row r="355" ht="15.75" customHeight="1">
      <c r="A355" s="1">
        <v>10352.0</v>
      </c>
      <c r="B355" s="1" t="s">
        <v>175</v>
      </c>
      <c r="C355" s="1" t="s">
        <v>176</v>
      </c>
      <c r="D355" s="17">
        <v>5.8121431E7</v>
      </c>
      <c r="E355" s="1" t="s">
        <v>172</v>
      </c>
      <c r="F355" s="34">
        <v>18.41</v>
      </c>
      <c r="G355" s="1" t="s">
        <v>173</v>
      </c>
      <c r="H355" s="31">
        <v>0.042361111111111106</v>
      </c>
    </row>
    <row r="356" ht="15.75" customHeight="1">
      <c r="A356" s="1">
        <v>10353.0</v>
      </c>
      <c r="B356" s="1" t="s">
        <v>175</v>
      </c>
      <c r="C356" s="1" t="s">
        <v>171</v>
      </c>
      <c r="D356" s="17">
        <v>5.5259994E7</v>
      </c>
      <c r="E356" s="1" t="s">
        <v>172</v>
      </c>
      <c r="F356" s="34">
        <v>17.08</v>
      </c>
      <c r="G356" s="1" t="s">
        <v>173</v>
      </c>
      <c r="H356" s="31">
        <v>0.7125</v>
      </c>
    </row>
    <row r="357" ht="15.75" customHeight="1">
      <c r="A357" s="1">
        <v>10354.0</v>
      </c>
      <c r="B357" s="1" t="s">
        <v>184</v>
      </c>
      <c r="C357" s="1" t="s">
        <v>171</v>
      </c>
      <c r="D357" s="17">
        <v>6.1072223E7</v>
      </c>
      <c r="E357" s="1" t="s">
        <v>172</v>
      </c>
      <c r="F357" s="34">
        <v>15.77</v>
      </c>
      <c r="G357" s="1" t="s">
        <v>173</v>
      </c>
      <c r="H357" s="31">
        <v>0.44166666666666665</v>
      </c>
    </row>
    <row r="358" ht="15.75" customHeight="1">
      <c r="A358" s="1">
        <v>10355.0</v>
      </c>
      <c r="B358" s="1" t="s">
        <v>170</v>
      </c>
      <c r="C358" s="1" t="s">
        <v>176</v>
      </c>
      <c r="D358" s="17">
        <v>1.725667E7</v>
      </c>
      <c r="E358" s="1" t="s">
        <v>172</v>
      </c>
      <c r="F358" s="34">
        <v>22.41</v>
      </c>
      <c r="G358" s="1" t="s">
        <v>183</v>
      </c>
      <c r="H358" s="31">
        <v>0.2965277777777778</v>
      </c>
    </row>
    <row r="359" ht="15.75" customHeight="1">
      <c r="A359" s="1">
        <v>10356.0</v>
      </c>
      <c r="B359" s="1" t="s">
        <v>179</v>
      </c>
      <c r="C359" s="1" t="s">
        <v>171</v>
      </c>
      <c r="D359" s="17">
        <v>9.8206099E7</v>
      </c>
      <c r="E359" s="1" t="s">
        <v>172</v>
      </c>
      <c r="F359" s="34">
        <v>20.63</v>
      </c>
      <c r="G359" s="1" t="s">
        <v>173</v>
      </c>
      <c r="H359" s="31">
        <v>0.12708333333333333</v>
      </c>
    </row>
    <row r="360" ht="15.75" customHeight="1">
      <c r="A360" s="1">
        <v>10357.0</v>
      </c>
      <c r="B360" s="1" t="s">
        <v>184</v>
      </c>
      <c r="C360" s="1" t="s">
        <v>176</v>
      </c>
      <c r="D360" s="17">
        <v>4.3063718E7</v>
      </c>
      <c r="E360" s="1" t="s">
        <v>182</v>
      </c>
      <c r="F360" s="34">
        <v>18.14</v>
      </c>
      <c r="G360" s="1" t="s">
        <v>183</v>
      </c>
      <c r="H360" s="31">
        <v>0.12708333333333333</v>
      </c>
    </row>
    <row r="361" ht="15.75" customHeight="1">
      <c r="A361" s="1">
        <v>10358.0</v>
      </c>
      <c r="B361" s="1" t="s">
        <v>179</v>
      </c>
      <c r="C361" s="1" t="s">
        <v>176</v>
      </c>
      <c r="D361" s="17">
        <v>6.7151337E7</v>
      </c>
      <c r="E361" s="1" t="s">
        <v>172</v>
      </c>
      <c r="F361" s="34">
        <v>20.18</v>
      </c>
      <c r="G361" s="1" t="s">
        <v>183</v>
      </c>
      <c r="H361" s="31">
        <v>0.4673611111111111</v>
      </c>
    </row>
    <row r="362" ht="15.75" customHeight="1">
      <c r="A362" s="1">
        <v>10359.0</v>
      </c>
      <c r="B362" s="1" t="s">
        <v>175</v>
      </c>
      <c r="C362" s="1" t="s">
        <v>176</v>
      </c>
      <c r="D362" s="17">
        <v>3.9969279E7</v>
      </c>
      <c r="E362" s="1" t="s">
        <v>182</v>
      </c>
      <c r="F362" s="34">
        <v>177.3</v>
      </c>
      <c r="G362" s="1" t="s">
        <v>183</v>
      </c>
      <c r="H362" s="31">
        <v>0.48125</v>
      </c>
    </row>
    <row r="363" ht="15.75" customHeight="1">
      <c r="A363" s="1">
        <v>10360.0</v>
      </c>
      <c r="B363" s="1" t="s">
        <v>184</v>
      </c>
      <c r="C363" s="1" t="s">
        <v>171</v>
      </c>
      <c r="D363" s="17">
        <v>5.8790759E7</v>
      </c>
      <c r="E363" s="1" t="s">
        <v>172</v>
      </c>
      <c r="F363" s="34">
        <v>15.71</v>
      </c>
      <c r="G363" s="1" t="s">
        <v>173</v>
      </c>
      <c r="H363" s="31">
        <v>0.21180555555555555</v>
      </c>
    </row>
    <row r="364" ht="15.75" customHeight="1">
      <c r="A364" s="1">
        <v>10361.0</v>
      </c>
      <c r="B364" s="1" t="s">
        <v>179</v>
      </c>
      <c r="C364" s="1" t="s">
        <v>176</v>
      </c>
      <c r="D364" s="17">
        <v>4.5790914E7</v>
      </c>
      <c r="E364" s="1" t="s">
        <v>172</v>
      </c>
      <c r="F364" s="34">
        <v>21.75</v>
      </c>
      <c r="G364" s="1" t="s">
        <v>173</v>
      </c>
      <c r="H364" s="31">
        <v>0.7236111111111111</v>
      </c>
    </row>
    <row r="365" ht="15.75" customHeight="1">
      <c r="A365" s="1">
        <v>10362.0</v>
      </c>
      <c r="B365" s="1" t="s">
        <v>184</v>
      </c>
      <c r="C365" s="1" t="s">
        <v>176</v>
      </c>
      <c r="D365" s="17">
        <v>8.5351233E7</v>
      </c>
      <c r="E365" s="1" t="s">
        <v>182</v>
      </c>
      <c r="F365" s="34">
        <v>18.25</v>
      </c>
      <c r="G365" s="1" t="s">
        <v>183</v>
      </c>
      <c r="H365" s="31">
        <v>0.21180555555555555</v>
      </c>
    </row>
    <row r="366" ht="15.75" customHeight="1">
      <c r="A366" s="1">
        <v>10363.0</v>
      </c>
      <c r="B366" s="1" t="s">
        <v>184</v>
      </c>
      <c r="C366" s="1" t="s">
        <v>176</v>
      </c>
      <c r="D366" s="17">
        <v>4.0331224E7</v>
      </c>
      <c r="E366" s="1" t="s">
        <v>172</v>
      </c>
      <c r="F366" s="34">
        <v>203.72</v>
      </c>
      <c r="G366" s="1" t="s">
        <v>183</v>
      </c>
      <c r="H366" s="31">
        <v>0.6034722222222222</v>
      </c>
    </row>
    <row r="367" ht="15.75" customHeight="1">
      <c r="A367" s="1">
        <v>10364.0</v>
      </c>
      <c r="B367" s="1" t="s">
        <v>175</v>
      </c>
      <c r="C367" s="1" t="s">
        <v>171</v>
      </c>
      <c r="D367" s="17">
        <v>1.3065288E7</v>
      </c>
      <c r="E367" s="1" t="s">
        <v>182</v>
      </c>
      <c r="F367" s="34">
        <v>15.54</v>
      </c>
      <c r="G367" s="1" t="s">
        <v>183</v>
      </c>
      <c r="H367" s="31">
        <v>0.8166666666666668</v>
      </c>
    </row>
    <row r="368" ht="15.75" customHeight="1">
      <c r="A368" s="1">
        <v>10365.0</v>
      </c>
      <c r="B368" s="1" t="s">
        <v>175</v>
      </c>
      <c r="C368" s="1" t="s">
        <v>176</v>
      </c>
      <c r="D368" s="17">
        <v>3.0370343E7</v>
      </c>
      <c r="E368" s="1" t="s">
        <v>172</v>
      </c>
      <c r="F368" s="34">
        <v>17.5</v>
      </c>
      <c r="G368" s="1" t="s">
        <v>173</v>
      </c>
      <c r="H368" s="31">
        <v>0.21180555555555555</v>
      </c>
    </row>
    <row r="369" ht="15.75" customHeight="1">
      <c r="A369" s="1">
        <v>10366.0</v>
      </c>
      <c r="B369" s="1" t="s">
        <v>170</v>
      </c>
      <c r="C369" s="1" t="s">
        <v>176</v>
      </c>
      <c r="D369" s="17">
        <v>3.834252E7</v>
      </c>
      <c r="E369" s="1" t="s">
        <v>172</v>
      </c>
      <c r="F369" s="34">
        <v>21.32</v>
      </c>
      <c r="G369" s="1" t="s">
        <v>183</v>
      </c>
      <c r="H369" s="31">
        <v>0.08472222222222221</v>
      </c>
    </row>
    <row r="370" ht="15.75" customHeight="1">
      <c r="A370" s="1">
        <v>10367.0</v>
      </c>
      <c r="B370" s="1" t="s">
        <v>170</v>
      </c>
      <c r="C370" s="1" t="s">
        <v>171</v>
      </c>
      <c r="D370" s="17">
        <v>3.7778643E7</v>
      </c>
      <c r="E370" s="1" t="s">
        <v>172</v>
      </c>
      <c r="F370" s="34">
        <v>150.86</v>
      </c>
      <c r="G370" s="1" t="s">
        <v>183</v>
      </c>
      <c r="H370" s="31">
        <v>0.5534722222222223</v>
      </c>
    </row>
    <row r="371" ht="15.75" customHeight="1">
      <c r="A371" s="1">
        <v>10368.0</v>
      </c>
      <c r="B371" s="1" t="s">
        <v>175</v>
      </c>
      <c r="C371" s="1" t="s">
        <v>171</v>
      </c>
      <c r="D371" s="17">
        <v>2.1005551E7</v>
      </c>
      <c r="E371" s="1" t="s">
        <v>172</v>
      </c>
      <c r="F371" s="34">
        <v>17.39</v>
      </c>
      <c r="G371" s="1" t="s">
        <v>183</v>
      </c>
      <c r="H371" s="31">
        <v>0.16944444444444443</v>
      </c>
    </row>
    <row r="372" ht="15.75" customHeight="1">
      <c r="A372" s="1">
        <v>10369.0</v>
      </c>
      <c r="B372" s="1" t="s">
        <v>170</v>
      </c>
      <c r="C372" s="1" t="s">
        <v>176</v>
      </c>
      <c r="D372" s="17">
        <v>8.0160243E7</v>
      </c>
      <c r="E372" s="1" t="s">
        <v>172</v>
      </c>
      <c r="F372" s="34">
        <v>23.87</v>
      </c>
      <c r="G372" s="1" t="s">
        <v>173</v>
      </c>
      <c r="H372" s="31">
        <v>0.5777777777777778</v>
      </c>
    </row>
    <row r="373" ht="15.75" customHeight="1">
      <c r="A373" s="1">
        <v>10370.0</v>
      </c>
      <c r="B373" s="1" t="s">
        <v>179</v>
      </c>
      <c r="C373" s="1" t="s">
        <v>176</v>
      </c>
      <c r="D373" s="17">
        <v>7.0859272E7</v>
      </c>
      <c r="E373" s="1" t="s">
        <v>172</v>
      </c>
      <c r="F373" s="34">
        <v>21.53</v>
      </c>
      <c r="G373" s="1" t="s">
        <v>183</v>
      </c>
      <c r="H373" s="31">
        <v>0.6694444444444444</v>
      </c>
    </row>
    <row r="374" ht="15.75" customHeight="1">
      <c r="A374" s="1">
        <v>10371.0</v>
      </c>
      <c r="B374" s="1" t="s">
        <v>179</v>
      </c>
      <c r="C374" s="1" t="s">
        <v>176</v>
      </c>
      <c r="D374" s="17">
        <v>4.1514905E7</v>
      </c>
      <c r="E374" s="1" t="s">
        <v>172</v>
      </c>
      <c r="F374" s="34">
        <v>19.64</v>
      </c>
      <c r="G374" s="1" t="s">
        <v>173</v>
      </c>
      <c r="H374" s="31">
        <v>0.6763888888888889</v>
      </c>
    </row>
    <row r="375" ht="15.75" customHeight="1">
      <c r="A375" s="1">
        <v>10372.0</v>
      </c>
      <c r="B375" s="1" t="s">
        <v>175</v>
      </c>
      <c r="C375" s="1" t="s">
        <v>171</v>
      </c>
      <c r="D375" s="17">
        <v>6.8986646E7</v>
      </c>
      <c r="E375" s="1" t="s">
        <v>172</v>
      </c>
      <c r="F375" s="34">
        <v>18.27</v>
      </c>
      <c r="G375" s="1" t="s">
        <v>183</v>
      </c>
      <c r="H375" s="31">
        <v>0.7770833333333332</v>
      </c>
    </row>
    <row r="376" ht="15.75" customHeight="1">
      <c r="A376" s="1">
        <v>10373.0</v>
      </c>
      <c r="B376" s="1" t="s">
        <v>175</v>
      </c>
      <c r="C376" s="1" t="s">
        <v>176</v>
      </c>
      <c r="D376" s="17">
        <v>5.1423763E7</v>
      </c>
      <c r="E376" s="1" t="s">
        <v>172</v>
      </c>
      <c r="F376" s="34">
        <v>19.27</v>
      </c>
      <c r="G376" s="1" t="s">
        <v>173</v>
      </c>
      <c r="H376" s="31">
        <v>0.25416666666666665</v>
      </c>
    </row>
    <row r="377" ht="15.75" customHeight="1">
      <c r="A377" s="1">
        <v>10374.0</v>
      </c>
      <c r="B377" s="1" t="s">
        <v>179</v>
      </c>
      <c r="C377" s="1" t="s">
        <v>176</v>
      </c>
      <c r="D377" s="17">
        <v>7.8615837E7</v>
      </c>
      <c r="E377" s="1" t="s">
        <v>172</v>
      </c>
      <c r="F377" s="34">
        <v>20.16</v>
      </c>
      <c r="G377" s="1" t="s">
        <v>183</v>
      </c>
      <c r="H377" s="31">
        <v>0.6097222222222222</v>
      </c>
    </row>
    <row r="378" ht="15.75" customHeight="1">
      <c r="A378" s="1">
        <v>10375.0</v>
      </c>
      <c r="B378" s="1" t="s">
        <v>175</v>
      </c>
      <c r="C378" s="1" t="s">
        <v>176</v>
      </c>
      <c r="D378" s="17">
        <v>9.5641106E7</v>
      </c>
      <c r="E378" s="1" t="s">
        <v>172</v>
      </c>
      <c r="F378" s="34">
        <v>15.59</v>
      </c>
      <c r="G378" s="1" t="s">
        <v>173</v>
      </c>
      <c r="H378" s="31">
        <v>0.16944444444444443</v>
      </c>
    </row>
    <row r="379" ht="15.75" customHeight="1">
      <c r="A379" s="1">
        <v>10376.0</v>
      </c>
      <c r="B379" s="1" t="s">
        <v>184</v>
      </c>
      <c r="C379" s="1" t="s">
        <v>171</v>
      </c>
      <c r="D379" s="17">
        <v>4.0892422E7</v>
      </c>
      <c r="E379" s="1" t="s">
        <v>182</v>
      </c>
      <c r="F379" s="34">
        <v>16.34</v>
      </c>
      <c r="G379" s="1" t="s">
        <v>173</v>
      </c>
      <c r="H379" s="31">
        <v>0.5243055555555556</v>
      </c>
    </row>
    <row r="380" ht="15.75" customHeight="1">
      <c r="A380" s="1">
        <v>10377.0</v>
      </c>
      <c r="B380" s="1" t="s">
        <v>170</v>
      </c>
      <c r="C380" s="1" t="s">
        <v>176</v>
      </c>
      <c r="D380" s="17">
        <v>7.043171E7</v>
      </c>
      <c r="E380" s="1" t="s">
        <v>172</v>
      </c>
      <c r="F380" s="34">
        <v>199.18</v>
      </c>
      <c r="G380" s="1" t="s">
        <v>183</v>
      </c>
      <c r="H380" s="31">
        <v>0.5833333333333334</v>
      </c>
    </row>
    <row r="381" ht="15.75" customHeight="1">
      <c r="A381" s="1">
        <v>10378.0</v>
      </c>
      <c r="B381" s="1" t="s">
        <v>184</v>
      </c>
      <c r="C381" s="1" t="s">
        <v>171</v>
      </c>
      <c r="D381" s="17">
        <v>9.5673115E7</v>
      </c>
      <c r="E381" s="1" t="s">
        <v>172</v>
      </c>
      <c r="F381" s="34">
        <v>19.99</v>
      </c>
      <c r="G381" s="1" t="s">
        <v>183</v>
      </c>
      <c r="H381" s="31">
        <v>0.8534722222222223</v>
      </c>
    </row>
    <row r="382" ht="15.75" customHeight="1">
      <c r="A382" s="1">
        <v>10379.0</v>
      </c>
      <c r="B382" s="1" t="s">
        <v>179</v>
      </c>
      <c r="C382" s="1" t="s">
        <v>176</v>
      </c>
      <c r="D382" s="17">
        <v>7.2527223E7</v>
      </c>
      <c r="E382" s="1" t="s">
        <v>182</v>
      </c>
      <c r="F382" s="34">
        <v>18.44</v>
      </c>
      <c r="G382" s="1" t="s">
        <v>173</v>
      </c>
      <c r="H382" s="31">
        <v>0.7763888888888889</v>
      </c>
    </row>
    <row r="383" ht="15.75" customHeight="1">
      <c r="A383" s="1">
        <v>10380.0</v>
      </c>
      <c r="B383" s="1" t="s">
        <v>175</v>
      </c>
      <c r="C383" s="1" t="s">
        <v>176</v>
      </c>
      <c r="D383" s="17">
        <v>7.7577648E7</v>
      </c>
      <c r="E383" s="1" t="s">
        <v>172</v>
      </c>
      <c r="F383" s="34">
        <v>23.75</v>
      </c>
      <c r="G383" s="1" t="s">
        <v>183</v>
      </c>
      <c r="H383" s="31">
        <v>0.38125</v>
      </c>
    </row>
    <row r="384" ht="15.75" customHeight="1">
      <c r="A384" s="1">
        <v>10381.0</v>
      </c>
      <c r="B384" s="1" t="s">
        <v>175</v>
      </c>
      <c r="C384" s="1" t="s">
        <v>176</v>
      </c>
      <c r="D384" s="17">
        <v>2.6849225E7</v>
      </c>
      <c r="E384" s="1" t="s">
        <v>172</v>
      </c>
      <c r="F384" s="34">
        <v>20.88</v>
      </c>
      <c r="G384" s="1" t="s">
        <v>173</v>
      </c>
      <c r="H384" s="31">
        <v>0.0</v>
      </c>
    </row>
    <row r="385" ht="15.75" customHeight="1">
      <c r="A385" s="1">
        <v>10382.0</v>
      </c>
      <c r="B385" s="1" t="s">
        <v>184</v>
      </c>
      <c r="C385" s="1" t="s">
        <v>176</v>
      </c>
      <c r="D385" s="17">
        <v>2.7508938E7</v>
      </c>
      <c r="E385" s="1" t="s">
        <v>172</v>
      </c>
      <c r="F385" s="34">
        <v>197.43</v>
      </c>
      <c r="G385" s="1" t="s">
        <v>183</v>
      </c>
      <c r="H385" s="31">
        <v>0.4465277777777778</v>
      </c>
    </row>
    <row r="386" ht="15.75" customHeight="1">
      <c r="A386" s="1">
        <v>10383.0</v>
      </c>
      <c r="B386" s="1" t="s">
        <v>175</v>
      </c>
      <c r="C386" s="1" t="s">
        <v>176</v>
      </c>
      <c r="D386" s="17">
        <v>4.3095105E7</v>
      </c>
      <c r="E386" s="1" t="s">
        <v>172</v>
      </c>
      <c r="F386" s="34">
        <v>20.32</v>
      </c>
      <c r="G386" s="1" t="s">
        <v>183</v>
      </c>
      <c r="H386" s="31">
        <v>0.7729166666666667</v>
      </c>
    </row>
    <row r="387" ht="15.75" customHeight="1">
      <c r="A387" s="1">
        <v>10384.0</v>
      </c>
      <c r="B387" s="1" t="s">
        <v>184</v>
      </c>
      <c r="C387" s="1" t="s">
        <v>176</v>
      </c>
      <c r="D387" s="17">
        <v>7.0978581E7</v>
      </c>
      <c r="E387" s="1" t="s">
        <v>172</v>
      </c>
      <c r="F387" s="34">
        <v>16.82</v>
      </c>
      <c r="G387" s="1" t="s">
        <v>173</v>
      </c>
      <c r="H387" s="31">
        <v>0.33888888888888885</v>
      </c>
    </row>
    <row r="388" ht="15.75" customHeight="1">
      <c r="A388" s="1">
        <v>10385.0</v>
      </c>
      <c r="B388" s="1" t="s">
        <v>175</v>
      </c>
      <c r="C388" s="1" t="s">
        <v>171</v>
      </c>
      <c r="D388" s="17">
        <v>7.2898757E7</v>
      </c>
      <c r="E388" s="1" t="s">
        <v>172</v>
      </c>
      <c r="F388" s="34">
        <v>20.16</v>
      </c>
      <c r="G388" s="1" t="s">
        <v>183</v>
      </c>
      <c r="H388" s="31">
        <v>0.5694444444444444</v>
      </c>
    </row>
    <row r="389" ht="15.75" customHeight="1">
      <c r="A389" s="1">
        <v>10386.0</v>
      </c>
      <c r="B389" s="1" t="s">
        <v>175</v>
      </c>
      <c r="C389" s="1" t="s">
        <v>176</v>
      </c>
      <c r="D389" s="17">
        <v>5.6976893E7</v>
      </c>
      <c r="E389" s="1" t="s">
        <v>172</v>
      </c>
      <c r="F389" s="34">
        <v>16.79</v>
      </c>
      <c r="G389" s="1" t="s">
        <v>183</v>
      </c>
      <c r="H389" s="31">
        <v>0.89375</v>
      </c>
    </row>
    <row r="390" ht="15.75" customHeight="1">
      <c r="A390" s="1">
        <v>10387.0</v>
      </c>
      <c r="B390" s="1" t="s">
        <v>179</v>
      </c>
      <c r="C390" s="1" t="s">
        <v>176</v>
      </c>
      <c r="D390" s="17">
        <v>3.5119351E7</v>
      </c>
      <c r="E390" s="1" t="s">
        <v>182</v>
      </c>
      <c r="F390" s="34">
        <v>22.53</v>
      </c>
      <c r="G390" s="1" t="s">
        <v>183</v>
      </c>
      <c r="H390" s="31">
        <v>0.48680555555555555</v>
      </c>
    </row>
    <row r="391" ht="15.75" customHeight="1">
      <c r="A391" s="1">
        <v>10388.0</v>
      </c>
      <c r="B391" s="1" t="s">
        <v>184</v>
      </c>
      <c r="C391" s="1" t="s">
        <v>171</v>
      </c>
      <c r="D391" s="17">
        <v>6.5437162E7</v>
      </c>
      <c r="E391" s="1" t="s">
        <v>182</v>
      </c>
      <c r="F391" s="34">
        <v>21.68</v>
      </c>
      <c r="G391" s="1" t="s">
        <v>183</v>
      </c>
      <c r="H391" s="31">
        <v>0.6055555555555555</v>
      </c>
    </row>
    <row r="392" ht="15.75" customHeight="1">
      <c r="A392" s="1">
        <v>10389.0</v>
      </c>
      <c r="B392" s="1" t="s">
        <v>179</v>
      </c>
      <c r="C392" s="1" t="s">
        <v>171</v>
      </c>
      <c r="D392" s="17">
        <v>7.0003314E7</v>
      </c>
      <c r="E392" s="1" t="s">
        <v>182</v>
      </c>
      <c r="F392" s="34">
        <v>23.54</v>
      </c>
      <c r="G392" s="1" t="s">
        <v>183</v>
      </c>
      <c r="H392" s="31">
        <v>0.25416666666666665</v>
      </c>
    </row>
    <row r="393" ht="15.75" customHeight="1">
      <c r="A393" s="1">
        <v>10390.0</v>
      </c>
      <c r="B393" s="1" t="s">
        <v>170</v>
      </c>
      <c r="C393" s="1" t="s">
        <v>171</v>
      </c>
      <c r="D393" s="17">
        <v>5.4664522E7</v>
      </c>
      <c r="E393" s="1" t="s">
        <v>172</v>
      </c>
      <c r="F393" s="34">
        <v>17.67</v>
      </c>
      <c r="G393" s="1" t="s">
        <v>173</v>
      </c>
      <c r="H393" s="31">
        <v>0.38125</v>
      </c>
    </row>
    <row r="394" ht="15.75" customHeight="1">
      <c r="A394" s="1">
        <v>10391.0</v>
      </c>
      <c r="B394" s="1" t="s">
        <v>175</v>
      </c>
      <c r="C394" s="1" t="s">
        <v>176</v>
      </c>
      <c r="D394" s="17">
        <v>1.0325805E7</v>
      </c>
      <c r="E394" s="1" t="s">
        <v>172</v>
      </c>
      <c r="F394" s="34">
        <v>22.79</v>
      </c>
      <c r="G394" s="1" t="s">
        <v>183</v>
      </c>
      <c r="H394" s="31">
        <v>0.0</v>
      </c>
    </row>
    <row r="395" ht="15.75" customHeight="1">
      <c r="A395" s="1">
        <v>10392.0</v>
      </c>
      <c r="B395" s="1" t="s">
        <v>170</v>
      </c>
      <c r="C395" s="1" t="s">
        <v>171</v>
      </c>
      <c r="D395" s="17">
        <v>2.8672617E7</v>
      </c>
      <c r="E395" s="1" t="s">
        <v>172</v>
      </c>
      <c r="F395" s="34">
        <v>24.8</v>
      </c>
      <c r="G395" s="1" t="s">
        <v>183</v>
      </c>
      <c r="H395" s="31">
        <v>0.75625</v>
      </c>
    </row>
    <row r="396" ht="15.75" customHeight="1">
      <c r="A396" s="1">
        <v>10393.0</v>
      </c>
      <c r="B396" s="1" t="s">
        <v>184</v>
      </c>
      <c r="C396" s="1" t="s">
        <v>171</v>
      </c>
      <c r="D396" s="17">
        <v>2.1364705E7</v>
      </c>
      <c r="E396" s="1" t="s">
        <v>182</v>
      </c>
      <c r="F396" s="34">
        <v>15.27</v>
      </c>
      <c r="G396" s="1" t="s">
        <v>183</v>
      </c>
      <c r="H396" s="31">
        <v>0.33888888888888885</v>
      </c>
    </row>
    <row r="397" ht="15.75" customHeight="1">
      <c r="A397" s="1">
        <v>10394.0</v>
      </c>
      <c r="B397" s="1" t="s">
        <v>175</v>
      </c>
      <c r="C397" s="1" t="s">
        <v>176</v>
      </c>
      <c r="D397" s="17">
        <v>4.4719881E7</v>
      </c>
      <c r="E397" s="1" t="s">
        <v>182</v>
      </c>
      <c r="F397" s="34">
        <v>18.74</v>
      </c>
      <c r="G397" s="1" t="s">
        <v>183</v>
      </c>
      <c r="H397" s="31">
        <v>0.9451388888888889</v>
      </c>
    </row>
    <row r="398" ht="15.75" customHeight="1">
      <c r="A398" s="1">
        <v>10395.0</v>
      </c>
      <c r="B398" s="1" t="s">
        <v>175</v>
      </c>
      <c r="C398" s="1" t="s">
        <v>176</v>
      </c>
      <c r="D398" s="17">
        <v>4.2164058E7</v>
      </c>
      <c r="E398" s="1" t="s">
        <v>172</v>
      </c>
      <c r="F398" s="34">
        <v>16.47</v>
      </c>
      <c r="G398" s="1" t="s">
        <v>173</v>
      </c>
      <c r="H398" s="31">
        <v>0.8513888888888889</v>
      </c>
    </row>
    <row r="399" ht="15.75" customHeight="1">
      <c r="A399" s="1">
        <v>10396.0</v>
      </c>
      <c r="B399" s="1" t="s">
        <v>175</v>
      </c>
      <c r="C399" s="1" t="s">
        <v>171</v>
      </c>
      <c r="D399" s="17">
        <v>6.8675115E7</v>
      </c>
      <c r="E399" s="1" t="s">
        <v>172</v>
      </c>
      <c r="F399" s="34">
        <v>18.11</v>
      </c>
      <c r="G399" s="1" t="s">
        <v>173</v>
      </c>
      <c r="H399" s="31">
        <v>0.0</v>
      </c>
    </row>
    <row r="400" ht="15.75" customHeight="1">
      <c r="A400" s="1">
        <v>10397.0</v>
      </c>
      <c r="B400" s="1" t="s">
        <v>175</v>
      </c>
      <c r="C400" s="1" t="s">
        <v>171</v>
      </c>
      <c r="D400" s="17">
        <v>4.8712948E7</v>
      </c>
      <c r="E400" s="1" t="s">
        <v>172</v>
      </c>
      <c r="F400" s="34">
        <v>20.73</v>
      </c>
      <c r="G400" s="1" t="s">
        <v>173</v>
      </c>
      <c r="H400" s="31">
        <v>0.7402777777777777</v>
      </c>
    </row>
    <row r="401" ht="15.75" customHeight="1">
      <c r="A401" s="1">
        <v>10398.0</v>
      </c>
      <c r="B401" s="1" t="s">
        <v>175</v>
      </c>
      <c r="C401" s="1" t="s">
        <v>176</v>
      </c>
      <c r="D401" s="17">
        <v>9.3152672E7</v>
      </c>
      <c r="E401" s="1" t="s">
        <v>172</v>
      </c>
      <c r="F401" s="34">
        <v>21.64</v>
      </c>
      <c r="G401" s="1" t="s">
        <v>173</v>
      </c>
      <c r="H401" s="31">
        <v>0.6743055555555556</v>
      </c>
    </row>
    <row r="402" ht="15.75" customHeight="1">
      <c r="A402" s="1">
        <v>10399.0</v>
      </c>
      <c r="B402" s="1" t="s">
        <v>170</v>
      </c>
      <c r="C402" s="1" t="s">
        <v>176</v>
      </c>
      <c r="D402" s="17">
        <v>1.2824694E7</v>
      </c>
      <c r="E402" s="1" t="s">
        <v>172</v>
      </c>
      <c r="F402" s="34">
        <v>17.38</v>
      </c>
      <c r="G402" s="1" t="s">
        <v>183</v>
      </c>
      <c r="H402" s="31">
        <v>0.6763888888888889</v>
      </c>
    </row>
    <row r="403" ht="15.75" customHeight="1">
      <c r="A403" s="1">
        <v>10400.0</v>
      </c>
      <c r="B403" s="1" t="s">
        <v>175</v>
      </c>
      <c r="C403" s="1" t="s">
        <v>176</v>
      </c>
      <c r="D403" s="17">
        <v>7.3484989E7</v>
      </c>
      <c r="E403" s="1" t="s">
        <v>172</v>
      </c>
      <c r="F403" s="34">
        <v>17.7</v>
      </c>
      <c r="G403" s="1" t="s">
        <v>173</v>
      </c>
      <c r="H403" s="31">
        <v>0.2965277777777778</v>
      </c>
    </row>
    <row r="404" ht="15.75" customHeight="1">
      <c r="A404" s="1">
        <v>10401.0</v>
      </c>
      <c r="B404" s="1" t="s">
        <v>175</v>
      </c>
      <c r="C404" s="1" t="s">
        <v>176</v>
      </c>
      <c r="D404" s="17">
        <v>7.9418802E7</v>
      </c>
      <c r="E404" s="1" t="s">
        <v>172</v>
      </c>
      <c r="F404" s="34">
        <v>24.66</v>
      </c>
      <c r="G404" s="1" t="s">
        <v>183</v>
      </c>
      <c r="H404" s="31">
        <v>0.7131944444444445</v>
      </c>
    </row>
    <row r="405" ht="15.75" customHeight="1">
      <c r="A405" s="1">
        <v>10402.0</v>
      </c>
      <c r="B405" s="1" t="s">
        <v>175</v>
      </c>
      <c r="C405" s="1" t="s">
        <v>176</v>
      </c>
      <c r="D405" s="17">
        <v>8.5598102E7</v>
      </c>
      <c r="E405" s="1" t="s">
        <v>172</v>
      </c>
      <c r="F405" s="34">
        <v>24.24</v>
      </c>
      <c r="G405" s="1" t="s">
        <v>173</v>
      </c>
      <c r="H405" s="31">
        <v>0.8027777777777777</v>
      </c>
    </row>
    <row r="406" ht="15.75" customHeight="1">
      <c r="A406" s="1">
        <v>10403.0</v>
      </c>
      <c r="B406" s="1" t="s">
        <v>184</v>
      </c>
      <c r="C406" s="1" t="s">
        <v>171</v>
      </c>
      <c r="D406" s="17">
        <v>8.1254753E7</v>
      </c>
      <c r="E406" s="1" t="s">
        <v>182</v>
      </c>
      <c r="F406" s="34">
        <v>19.79</v>
      </c>
      <c r="G406" s="1" t="s">
        <v>183</v>
      </c>
      <c r="H406" s="31">
        <v>0.2965277777777778</v>
      </c>
    </row>
    <row r="407" ht="15.75" customHeight="1">
      <c r="A407" s="1">
        <v>10404.0</v>
      </c>
      <c r="B407" s="1" t="s">
        <v>179</v>
      </c>
      <c r="C407" s="1" t="s">
        <v>176</v>
      </c>
      <c r="D407" s="17">
        <v>9.786946E7</v>
      </c>
      <c r="E407" s="1" t="s">
        <v>172</v>
      </c>
      <c r="F407" s="34">
        <v>16.86</v>
      </c>
      <c r="G407" s="1" t="s">
        <v>173</v>
      </c>
      <c r="H407" s="31">
        <v>0.33888888888888885</v>
      </c>
    </row>
    <row r="408" ht="15.75" customHeight="1">
      <c r="A408" s="1">
        <v>10405.0</v>
      </c>
      <c r="B408" s="1" t="s">
        <v>179</v>
      </c>
      <c r="C408" s="1" t="s">
        <v>176</v>
      </c>
      <c r="D408" s="17">
        <v>1.9446725E7</v>
      </c>
      <c r="E408" s="1" t="s">
        <v>172</v>
      </c>
      <c r="F408" s="34">
        <v>19.97</v>
      </c>
      <c r="G408" s="1" t="s">
        <v>173</v>
      </c>
      <c r="H408" s="31">
        <v>0.9423611111111111</v>
      </c>
    </row>
    <row r="409" ht="15.75" customHeight="1">
      <c r="A409" s="1">
        <v>10406.0</v>
      </c>
      <c r="B409" s="1" t="s">
        <v>170</v>
      </c>
      <c r="C409" s="1" t="s">
        <v>176</v>
      </c>
      <c r="D409" s="17">
        <v>1.2075708E7</v>
      </c>
      <c r="E409" s="1" t="s">
        <v>172</v>
      </c>
      <c r="F409" s="34">
        <v>22.99</v>
      </c>
      <c r="G409" s="1" t="s">
        <v>183</v>
      </c>
      <c r="H409" s="31">
        <v>0.38125</v>
      </c>
    </row>
    <row r="410" ht="15.75" customHeight="1">
      <c r="A410" s="1">
        <v>10407.0</v>
      </c>
      <c r="B410" s="1" t="s">
        <v>179</v>
      </c>
      <c r="C410" s="1" t="s">
        <v>176</v>
      </c>
      <c r="D410" s="17">
        <v>8.7645248E7</v>
      </c>
      <c r="E410" s="1" t="s">
        <v>172</v>
      </c>
      <c r="F410" s="34">
        <v>153.83</v>
      </c>
      <c r="G410" s="1" t="s">
        <v>183</v>
      </c>
      <c r="H410" s="31">
        <v>0.6298611111111111</v>
      </c>
    </row>
    <row r="411" ht="15.75" customHeight="1">
      <c r="A411" s="1">
        <v>10408.0</v>
      </c>
      <c r="B411" s="1" t="s">
        <v>184</v>
      </c>
      <c r="C411" s="1" t="s">
        <v>176</v>
      </c>
      <c r="D411" s="17">
        <v>8.8351358E7</v>
      </c>
      <c r="E411" s="1" t="s">
        <v>172</v>
      </c>
      <c r="F411" s="34">
        <v>15.2</v>
      </c>
      <c r="G411" s="1" t="s">
        <v>173</v>
      </c>
      <c r="H411" s="31">
        <v>0.6270833333333333</v>
      </c>
    </row>
    <row r="412" ht="15.75" customHeight="1">
      <c r="A412" s="1">
        <v>10409.0</v>
      </c>
      <c r="B412" s="1" t="s">
        <v>175</v>
      </c>
      <c r="C412" s="1" t="s">
        <v>176</v>
      </c>
      <c r="D412" s="17">
        <v>8.6741411E7</v>
      </c>
      <c r="E412" s="1" t="s">
        <v>172</v>
      </c>
      <c r="F412" s="34">
        <v>16.01</v>
      </c>
      <c r="G412" s="1" t="s">
        <v>173</v>
      </c>
      <c r="H412" s="31">
        <v>0.8347222222222223</v>
      </c>
    </row>
    <row r="413" ht="15.75" customHeight="1">
      <c r="A413" s="1">
        <v>10410.0</v>
      </c>
      <c r="B413" s="1" t="s">
        <v>175</v>
      </c>
      <c r="C413" s="1" t="s">
        <v>171</v>
      </c>
      <c r="D413" s="17">
        <v>8.5689748E7</v>
      </c>
      <c r="E413" s="1" t="s">
        <v>172</v>
      </c>
      <c r="F413" s="34">
        <v>18.88</v>
      </c>
      <c r="G413" s="1" t="s">
        <v>173</v>
      </c>
      <c r="H413" s="31">
        <v>0.7479166666666667</v>
      </c>
    </row>
    <row r="414" ht="15.75" customHeight="1">
      <c r="A414" s="1">
        <v>10411.0</v>
      </c>
      <c r="B414" s="1" t="s">
        <v>184</v>
      </c>
      <c r="C414" s="1" t="s">
        <v>176</v>
      </c>
      <c r="D414" s="17">
        <v>3.9676844E7</v>
      </c>
      <c r="E414" s="1" t="s">
        <v>182</v>
      </c>
      <c r="F414" s="34">
        <v>21.54</v>
      </c>
      <c r="G414" s="1" t="s">
        <v>183</v>
      </c>
      <c r="H414" s="31">
        <v>0.8173611111111111</v>
      </c>
    </row>
    <row r="415" ht="15.75" customHeight="1">
      <c r="A415" s="1">
        <v>10412.0</v>
      </c>
      <c r="B415" s="1" t="s">
        <v>170</v>
      </c>
      <c r="C415" s="1" t="s">
        <v>176</v>
      </c>
      <c r="D415" s="17">
        <v>5.9845402E7</v>
      </c>
      <c r="E415" s="1" t="s">
        <v>172</v>
      </c>
      <c r="F415" s="34">
        <v>24.11</v>
      </c>
      <c r="G415" s="1" t="s">
        <v>183</v>
      </c>
      <c r="H415" s="31">
        <v>0.0</v>
      </c>
    </row>
    <row r="416" ht="15.75" customHeight="1">
      <c r="A416" s="1">
        <v>10413.0</v>
      </c>
      <c r="B416" s="1" t="s">
        <v>179</v>
      </c>
      <c r="C416" s="1" t="s">
        <v>171</v>
      </c>
      <c r="D416" s="17">
        <v>3.9267241E7</v>
      </c>
      <c r="E416" s="1" t="s">
        <v>172</v>
      </c>
      <c r="F416" s="34">
        <v>21.43</v>
      </c>
      <c r="G416" s="1" t="s">
        <v>183</v>
      </c>
      <c r="H416" s="31">
        <v>0.33888888888888885</v>
      </c>
    </row>
    <row r="417" ht="15.75" customHeight="1">
      <c r="A417" s="1">
        <v>10414.0</v>
      </c>
      <c r="B417" s="1" t="s">
        <v>179</v>
      </c>
      <c r="C417" s="1" t="s">
        <v>176</v>
      </c>
      <c r="D417" s="17">
        <v>8.2025542E7</v>
      </c>
      <c r="E417" s="1" t="s">
        <v>172</v>
      </c>
      <c r="F417" s="34">
        <v>24.8</v>
      </c>
      <c r="G417" s="1" t="s">
        <v>173</v>
      </c>
      <c r="H417" s="31">
        <v>0.0</v>
      </c>
    </row>
    <row r="418" ht="15.75" customHeight="1">
      <c r="A418" s="1">
        <v>10415.0</v>
      </c>
      <c r="B418" s="1" t="s">
        <v>175</v>
      </c>
      <c r="C418" s="1" t="s">
        <v>176</v>
      </c>
      <c r="D418" s="17">
        <v>1.6559991E7</v>
      </c>
      <c r="E418" s="1" t="s">
        <v>172</v>
      </c>
      <c r="F418" s="34">
        <v>19.76</v>
      </c>
      <c r="G418" s="1" t="s">
        <v>173</v>
      </c>
      <c r="H418" s="31">
        <v>0.84375</v>
      </c>
    </row>
    <row r="419" ht="15.75" customHeight="1">
      <c r="A419" s="1">
        <v>10416.0</v>
      </c>
      <c r="B419" s="1" t="s">
        <v>179</v>
      </c>
      <c r="C419" s="1" t="s">
        <v>176</v>
      </c>
      <c r="D419" s="17">
        <v>8.0278554E7</v>
      </c>
      <c r="E419" s="1" t="s">
        <v>172</v>
      </c>
      <c r="F419" s="34">
        <v>23.97</v>
      </c>
      <c r="G419" s="1" t="s">
        <v>173</v>
      </c>
      <c r="H419" s="31">
        <v>0.7770833333333332</v>
      </c>
    </row>
    <row r="420" ht="15.75" customHeight="1">
      <c r="A420" s="1">
        <v>10417.0</v>
      </c>
      <c r="B420" s="1" t="s">
        <v>179</v>
      </c>
      <c r="C420" s="1" t="s">
        <v>176</v>
      </c>
      <c r="D420" s="17">
        <v>3.025786E7</v>
      </c>
      <c r="E420" s="1" t="s">
        <v>172</v>
      </c>
      <c r="F420" s="34">
        <v>19.96</v>
      </c>
      <c r="G420" s="1" t="s">
        <v>173</v>
      </c>
      <c r="H420" s="31">
        <v>0.4756944444444444</v>
      </c>
    </row>
    <row r="421" ht="15.75" customHeight="1">
      <c r="A421" s="1">
        <v>10418.0</v>
      </c>
      <c r="B421" s="1" t="s">
        <v>175</v>
      </c>
      <c r="C421" s="1" t="s">
        <v>176</v>
      </c>
      <c r="D421" s="17">
        <v>4.6744434E7</v>
      </c>
      <c r="E421" s="1" t="s">
        <v>172</v>
      </c>
      <c r="F421" s="34">
        <v>18.19</v>
      </c>
      <c r="G421" s="1" t="s">
        <v>183</v>
      </c>
      <c r="H421" s="31">
        <v>0.042361111111111106</v>
      </c>
    </row>
    <row r="422" ht="15.75" customHeight="1">
      <c r="A422" s="1">
        <v>10419.0</v>
      </c>
      <c r="B422" s="1" t="s">
        <v>170</v>
      </c>
      <c r="C422" s="1" t="s">
        <v>176</v>
      </c>
      <c r="D422" s="17">
        <v>4.9155614E7</v>
      </c>
      <c r="E422" s="1" t="s">
        <v>172</v>
      </c>
      <c r="F422" s="34">
        <v>17.28</v>
      </c>
      <c r="G422" s="1" t="s">
        <v>173</v>
      </c>
      <c r="H422" s="31">
        <v>0.65625</v>
      </c>
    </row>
    <row r="423" ht="15.75" customHeight="1">
      <c r="A423" s="1">
        <v>10420.0</v>
      </c>
      <c r="B423" s="1" t="s">
        <v>175</v>
      </c>
      <c r="C423" s="1" t="s">
        <v>176</v>
      </c>
      <c r="D423" s="17">
        <v>5.379579E7</v>
      </c>
      <c r="E423" s="1" t="s">
        <v>172</v>
      </c>
      <c r="F423" s="34">
        <v>24.84</v>
      </c>
      <c r="G423" s="1" t="s">
        <v>183</v>
      </c>
      <c r="H423" s="31">
        <v>0.33888888888888885</v>
      </c>
    </row>
    <row r="424" ht="15.75" customHeight="1">
      <c r="A424" s="1">
        <v>10421.0</v>
      </c>
      <c r="B424" s="1" t="s">
        <v>184</v>
      </c>
      <c r="C424" s="1" t="s">
        <v>171</v>
      </c>
      <c r="D424" s="17">
        <v>7.5332091E7</v>
      </c>
      <c r="E424" s="1" t="s">
        <v>182</v>
      </c>
      <c r="F424" s="34">
        <v>16.32</v>
      </c>
      <c r="G424" s="1" t="s">
        <v>183</v>
      </c>
      <c r="H424" s="31">
        <v>0.576388888888889</v>
      </c>
    </row>
    <row r="425" ht="15.75" customHeight="1">
      <c r="A425" s="1">
        <v>10422.0</v>
      </c>
      <c r="B425" s="1" t="s">
        <v>179</v>
      </c>
      <c r="C425" s="1" t="s">
        <v>176</v>
      </c>
      <c r="D425" s="17">
        <v>8.3194866E7</v>
      </c>
      <c r="E425" s="1" t="s">
        <v>172</v>
      </c>
      <c r="F425" s="34">
        <v>23.47</v>
      </c>
      <c r="G425" s="1" t="s">
        <v>183</v>
      </c>
      <c r="H425" s="31">
        <v>0.7083333333333334</v>
      </c>
    </row>
    <row r="426" ht="15.75" customHeight="1">
      <c r="A426" s="1">
        <v>10423.0</v>
      </c>
      <c r="B426" s="1" t="s">
        <v>175</v>
      </c>
      <c r="C426" s="1" t="s">
        <v>176</v>
      </c>
      <c r="D426" s="17">
        <v>3.3911548E7</v>
      </c>
      <c r="E426" s="1" t="s">
        <v>182</v>
      </c>
      <c r="F426" s="34">
        <v>16.65</v>
      </c>
      <c r="G426" s="1" t="s">
        <v>183</v>
      </c>
      <c r="H426" s="31">
        <v>0.8048611111111111</v>
      </c>
    </row>
    <row r="427" ht="15.75" customHeight="1">
      <c r="A427" s="1">
        <v>10424.0</v>
      </c>
      <c r="B427" s="1" t="s">
        <v>170</v>
      </c>
      <c r="C427" s="1" t="s">
        <v>171</v>
      </c>
      <c r="D427" s="17">
        <v>2.0917768E7</v>
      </c>
      <c r="E427" s="1" t="s">
        <v>172</v>
      </c>
      <c r="F427" s="34">
        <v>22.64</v>
      </c>
      <c r="G427" s="1" t="s">
        <v>183</v>
      </c>
      <c r="H427" s="31">
        <v>0.49513888888888885</v>
      </c>
    </row>
    <row r="428" ht="15.75" customHeight="1">
      <c r="A428" s="1">
        <v>10425.0</v>
      </c>
      <c r="B428" s="1" t="s">
        <v>179</v>
      </c>
      <c r="C428" s="1" t="s">
        <v>176</v>
      </c>
      <c r="D428" s="17">
        <v>6.3888401E7</v>
      </c>
      <c r="E428" s="1" t="s">
        <v>172</v>
      </c>
      <c r="F428" s="34">
        <v>16.66</v>
      </c>
      <c r="G428" s="1" t="s">
        <v>183</v>
      </c>
      <c r="H428" s="31">
        <v>0.08472222222222221</v>
      </c>
    </row>
    <row r="429" ht="15.75" customHeight="1">
      <c r="A429" s="1">
        <v>10426.0</v>
      </c>
      <c r="B429" s="1" t="s">
        <v>179</v>
      </c>
      <c r="C429" s="1" t="s">
        <v>176</v>
      </c>
      <c r="D429" s="17">
        <v>9.9361092E7</v>
      </c>
      <c r="E429" s="1" t="s">
        <v>182</v>
      </c>
      <c r="F429" s="34">
        <v>21.78</v>
      </c>
      <c r="G429" s="1" t="s">
        <v>183</v>
      </c>
      <c r="H429" s="31">
        <v>0.5902777777777778</v>
      </c>
    </row>
    <row r="430" ht="15.75" customHeight="1">
      <c r="A430" s="1">
        <v>10427.0</v>
      </c>
      <c r="B430" s="1" t="s">
        <v>175</v>
      </c>
      <c r="C430" s="1" t="s">
        <v>171</v>
      </c>
      <c r="D430" s="17">
        <v>3.9373058E7</v>
      </c>
      <c r="E430" s="1" t="s">
        <v>172</v>
      </c>
      <c r="F430" s="34">
        <v>21.29</v>
      </c>
      <c r="G430" s="1" t="s">
        <v>173</v>
      </c>
      <c r="H430" s="31">
        <v>0.5930555555555556</v>
      </c>
    </row>
    <row r="431" ht="15.75" customHeight="1">
      <c r="A431" s="1">
        <v>10428.0</v>
      </c>
      <c r="B431" s="1" t="s">
        <v>179</v>
      </c>
      <c r="C431" s="1" t="s">
        <v>171</v>
      </c>
      <c r="D431" s="17">
        <v>9.1945826E7</v>
      </c>
      <c r="E431" s="1" t="s">
        <v>172</v>
      </c>
      <c r="F431" s="34">
        <v>160.78</v>
      </c>
      <c r="G431" s="1" t="s">
        <v>183</v>
      </c>
      <c r="H431" s="31">
        <v>0.6159722222222223</v>
      </c>
    </row>
    <row r="432" ht="15.75" customHeight="1">
      <c r="A432" s="1">
        <v>10429.0</v>
      </c>
      <c r="B432" s="1" t="s">
        <v>175</v>
      </c>
      <c r="C432" s="1" t="s">
        <v>176</v>
      </c>
      <c r="D432" s="17">
        <v>3.9442197E7</v>
      </c>
      <c r="E432" s="1" t="s">
        <v>172</v>
      </c>
      <c r="F432" s="34">
        <v>21.1</v>
      </c>
      <c r="G432" s="1" t="s">
        <v>183</v>
      </c>
      <c r="H432" s="31">
        <v>0.6097222222222222</v>
      </c>
    </row>
    <row r="433" ht="15.75" customHeight="1">
      <c r="A433" s="1">
        <v>10430.0</v>
      </c>
      <c r="B433" s="1" t="s">
        <v>170</v>
      </c>
      <c r="C433" s="1" t="s">
        <v>176</v>
      </c>
      <c r="D433" s="17">
        <v>9.699576E7</v>
      </c>
      <c r="E433" s="1" t="s">
        <v>172</v>
      </c>
      <c r="F433" s="34">
        <v>169.79</v>
      </c>
      <c r="G433" s="1" t="s">
        <v>183</v>
      </c>
      <c r="H433" s="31">
        <v>0.842361111111111</v>
      </c>
    </row>
    <row r="434" ht="15.75" customHeight="1">
      <c r="A434" s="1">
        <v>10431.0</v>
      </c>
      <c r="B434" s="1" t="s">
        <v>175</v>
      </c>
      <c r="C434" s="1" t="s">
        <v>171</v>
      </c>
      <c r="D434" s="17">
        <v>9.9830378E7</v>
      </c>
      <c r="E434" s="1" t="s">
        <v>172</v>
      </c>
      <c r="F434" s="34">
        <v>16.99</v>
      </c>
      <c r="G434" s="1" t="s">
        <v>183</v>
      </c>
      <c r="H434" s="31">
        <v>0.12708333333333333</v>
      </c>
    </row>
    <row r="435" ht="15.75" customHeight="1">
      <c r="A435" s="1">
        <v>10432.0</v>
      </c>
      <c r="B435" s="1" t="s">
        <v>179</v>
      </c>
      <c r="C435" s="1" t="s">
        <v>176</v>
      </c>
      <c r="D435" s="17">
        <v>9.7898924E7</v>
      </c>
      <c r="E435" s="1" t="s">
        <v>182</v>
      </c>
      <c r="F435" s="34">
        <v>23.64</v>
      </c>
      <c r="G435" s="1" t="s">
        <v>173</v>
      </c>
      <c r="H435" s="31">
        <v>0.33888888888888885</v>
      </c>
    </row>
    <row r="436" ht="15.75" customHeight="1">
      <c r="A436" s="1">
        <v>10433.0</v>
      </c>
      <c r="B436" s="1" t="s">
        <v>179</v>
      </c>
      <c r="C436" s="1" t="s">
        <v>176</v>
      </c>
      <c r="D436" s="17">
        <v>4.8100304E7</v>
      </c>
      <c r="E436" s="1" t="s">
        <v>182</v>
      </c>
      <c r="F436" s="34">
        <v>18.92</v>
      </c>
      <c r="G436" s="1" t="s">
        <v>183</v>
      </c>
      <c r="H436" s="31">
        <v>0.5576388888888889</v>
      </c>
    </row>
    <row r="437" ht="15.75" customHeight="1">
      <c r="A437" s="1">
        <v>10434.0</v>
      </c>
      <c r="B437" s="1" t="s">
        <v>175</v>
      </c>
      <c r="C437" s="1" t="s">
        <v>171</v>
      </c>
      <c r="D437" s="17">
        <v>6.1029935E7</v>
      </c>
      <c r="E437" s="1" t="s">
        <v>182</v>
      </c>
      <c r="F437" s="34">
        <v>23.96</v>
      </c>
      <c r="G437" s="1" t="s">
        <v>183</v>
      </c>
      <c r="H437" s="31">
        <v>0.2965277777777778</v>
      </c>
    </row>
    <row r="438" ht="15.75" customHeight="1">
      <c r="A438" s="1">
        <v>10435.0</v>
      </c>
      <c r="B438" s="1" t="s">
        <v>184</v>
      </c>
      <c r="C438" s="1" t="s">
        <v>171</v>
      </c>
      <c r="D438" s="17">
        <v>7.4335115E7</v>
      </c>
      <c r="E438" s="1" t="s">
        <v>172</v>
      </c>
      <c r="F438" s="34">
        <v>18.53</v>
      </c>
      <c r="G438" s="1" t="s">
        <v>183</v>
      </c>
      <c r="H438" s="31">
        <v>0.8888888888888888</v>
      </c>
    </row>
    <row r="439" ht="15.75" customHeight="1">
      <c r="A439" s="1">
        <v>10436.0</v>
      </c>
      <c r="B439" s="1" t="s">
        <v>175</v>
      </c>
      <c r="C439" s="1" t="s">
        <v>176</v>
      </c>
      <c r="D439" s="17">
        <v>9.4386287E7</v>
      </c>
      <c r="E439" s="1" t="s">
        <v>172</v>
      </c>
      <c r="F439" s="34">
        <v>24.44</v>
      </c>
      <c r="G439" s="1" t="s">
        <v>173</v>
      </c>
      <c r="H439" s="31">
        <v>0.21180555555555555</v>
      </c>
    </row>
    <row r="440" ht="15.75" customHeight="1">
      <c r="A440" s="1">
        <v>10437.0</v>
      </c>
      <c r="B440" s="1" t="s">
        <v>184</v>
      </c>
      <c r="C440" s="1" t="s">
        <v>176</v>
      </c>
      <c r="D440" s="17">
        <v>9.4086275E7</v>
      </c>
      <c r="E440" s="1" t="s">
        <v>172</v>
      </c>
      <c r="F440" s="34">
        <v>21.81</v>
      </c>
      <c r="G440" s="1" t="s">
        <v>173</v>
      </c>
      <c r="H440" s="31">
        <v>0.21180555555555555</v>
      </c>
    </row>
    <row r="441" ht="15.75" customHeight="1">
      <c r="A441" s="1">
        <v>10438.0</v>
      </c>
      <c r="B441" s="1" t="s">
        <v>184</v>
      </c>
      <c r="C441" s="1" t="s">
        <v>171</v>
      </c>
      <c r="D441" s="17">
        <v>5.9470574E7</v>
      </c>
      <c r="E441" s="1" t="s">
        <v>182</v>
      </c>
      <c r="F441" s="34">
        <v>18.25</v>
      </c>
      <c r="G441" s="1" t="s">
        <v>173</v>
      </c>
      <c r="H441" s="31">
        <v>0.6625</v>
      </c>
    </row>
    <row r="442" ht="15.75" customHeight="1">
      <c r="A442" s="1">
        <v>10439.0</v>
      </c>
      <c r="B442" s="1" t="s">
        <v>170</v>
      </c>
      <c r="C442" s="1" t="s">
        <v>176</v>
      </c>
      <c r="D442" s="17">
        <v>2.0030922E7</v>
      </c>
      <c r="E442" s="1" t="s">
        <v>172</v>
      </c>
      <c r="F442" s="34">
        <v>17.42</v>
      </c>
      <c r="G442" s="1" t="s">
        <v>183</v>
      </c>
      <c r="H442" s="31">
        <v>0.042361111111111106</v>
      </c>
    </row>
    <row r="443" ht="15.75" customHeight="1">
      <c r="A443" s="1">
        <v>10440.0</v>
      </c>
      <c r="B443" s="1" t="s">
        <v>184</v>
      </c>
      <c r="C443" s="1" t="s">
        <v>176</v>
      </c>
      <c r="D443" s="17">
        <v>4.5769254E7</v>
      </c>
      <c r="E443" s="1" t="s">
        <v>172</v>
      </c>
      <c r="F443" s="34">
        <v>18.4</v>
      </c>
      <c r="G443" s="1" t="s">
        <v>183</v>
      </c>
      <c r="H443" s="31">
        <v>0.43402777777777773</v>
      </c>
    </row>
    <row r="444" ht="15.75" customHeight="1">
      <c r="A444" s="1">
        <v>10441.0</v>
      </c>
      <c r="B444" s="1" t="s">
        <v>179</v>
      </c>
      <c r="C444" s="1" t="s">
        <v>171</v>
      </c>
      <c r="D444" s="17">
        <v>9.4775848E7</v>
      </c>
      <c r="E444" s="1" t="s">
        <v>182</v>
      </c>
      <c r="F444" s="34">
        <v>23.88</v>
      </c>
      <c r="G444" s="1" t="s">
        <v>173</v>
      </c>
      <c r="H444" s="31">
        <v>0.12708333333333333</v>
      </c>
    </row>
    <row r="445" ht="15.75" customHeight="1">
      <c r="A445" s="1">
        <v>10442.0</v>
      </c>
      <c r="B445" s="1" t="s">
        <v>175</v>
      </c>
      <c r="C445" s="1" t="s">
        <v>176</v>
      </c>
      <c r="D445" s="17">
        <v>9.8078573E7</v>
      </c>
      <c r="E445" s="1" t="s">
        <v>172</v>
      </c>
      <c r="F445" s="34">
        <v>17.76</v>
      </c>
      <c r="G445" s="1" t="s">
        <v>183</v>
      </c>
      <c r="H445" s="31">
        <v>0.6090277777777778</v>
      </c>
    </row>
    <row r="446" ht="15.75" customHeight="1">
      <c r="A446" s="1">
        <v>10443.0</v>
      </c>
      <c r="B446" s="1" t="s">
        <v>184</v>
      </c>
      <c r="C446" s="1" t="s">
        <v>176</v>
      </c>
      <c r="D446" s="17">
        <v>4.8152632E7</v>
      </c>
      <c r="E446" s="1" t="s">
        <v>182</v>
      </c>
      <c r="F446" s="34">
        <v>23.06</v>
      </c>
      <c r="G446" s="1" t="s">
        <v>183</v>
      </c>
      <c r="H446" s="31">
        <v>0.4979166666666666</v>
      </c>
    </row>
    <row r="447" ht="15.75" customHeight="1">
      <c r="A447" s="1">
        <v>10444.0</v>
      </c>
      <c r="B447" s="1" t="s">
        <v>175</v>
      </c>
      <c r="C447" s="1" t="s">
        <v>171</v>
      </c>
      <c r="D447" s="17">
        <v>4.4336631E7</v>
      </c>
      <c r="E447" s="1" t="s">
        <v>172</v>
      </c>
      <c r="F447" s="34">
        <v>18.87</v>
      </c>
      <c r="G447" s="1" t="s">
        <v>183</v>
      </c>
      <c r="H447" s="31">
        <v>0.6895833333333333</v>
      </c>
    </row>
    <row r="448" ht="15.75" customHeight="1">
      <c r="A448" s="1">
        <v>10445.0</v>
      </c>
      <c r="B448" s="1" t="s">
        <v>175</v>
      </c>
      <c r="C448" s="1" t="s">
        <v>176</v>
      </c>
      <c r="D448" s="17">
        <v>7.4850396E7</v>
      </c>
      <c r="E448" s="1" t="s">
        <v>172</v>
      </c>
      <c r="F448" s="34">
        <v>17.87</v>
      </c>
      <c r="G448" s="1" t="s">
        <v>173</v>
      </c>
      <c r="H448" s="31">
        <v>0.6743055555555556</v>
      </c>
    </row>
    <row r="449" ht="15.75" customHeight="1">
      <c r="A449" s="1">
        <v>10446.0</v>
      </c>
      <c r="B449" s="1" t="s">
        <v>170</v>
      </c>
      <c r="C449" s="1" t="s">
        <v>176</v>
      </c>
      <c r="D449" s="17">
        <v>8.5688947E7</v>
      </c>
      <c r="E449" s="1" t="s">
        <v>172</v>
      </c>
      <c r="F449" s="34">
        <v>18.77</v>
      </c>
      <c r="G449" s="1" t="s">
        <v>183</v>
      </c>
      <c r="H449" s="31">
        <v>0.63125</v>
      </c>
    </row>
    <row r="450" ht="15.75" customHeight="1">
      <c r="A450" s="1">
        <v>10447.0</v>
      </c>
      <c r="B450" s="1" t="s">
        <v>179</v>
      </c>
      <c r="C450" s="1" t="s">
        <v>176</v>
      </c>
      <c r="D450" s="17">
        <v>8.3549993E7</v>
      </c>
      <c r="E450" s="1" t="s">
        <v>172</v>
      </c>
      <c r="F450" s="34">
        <v>18.6</v>
      </c>
      <c r="G450" s="1" t="s">
        <v>173</v>
      </c>
      <c r="H450" s="31">
        <v>0.0</v>
      </c>
    </row>
    <row r="451" ht="15.75" customHeight="1">
      <c r="A451" s="1">
        <v>10448.0</v>
      </c>
      <c r="B451" s="1" t="s">
        <v>179</v>
      </c>
      <c r="C451" s="1" t="s">
        <v>176</v>
      </c>
      <c r="D451" s="17">
        <v>6.2629771E7</v>
      </c>
      <c r="E451" s="1" t="s">
        <v>172</v>
      </c>
      <c r="F451" s="34">
        <v>152.27</v>
      </c>
      <c r="G451" s="1" t="s">
        <v>183</v>
      </c>
      <c r="H451" s="31">
        <v>0.25416666666666665</v>
      </c>
    </row>
    <row r="452" ht="15.75" customHeight="1">
      <c r="A452" s="1">
        <v>10449.0</v>
      </c>
      <c r="B452" s="1" t="s">
        <v>179</v>
      </c>
      <c r="C452" s="1" t="s">
        <v>176</v>
      </c>
      <c r="D452" s="17">
        <v>7.603291E7</v>
      </c>
      <c r="E452" s="1" t="s">
        <v>172</v>
      </c>
      <c r="F452" s="34">
        <v>20.83</v>
      </c>
      <c r="G452" s="1" t="s">
        <v>183</v>
      </c>
      <c r="H452" s="31">
        <v>0.6986111111111111</v>
      </c>
    </row>
    <row r="453" ht="15.75" customHeight="1">
      <c r="A453" s="1">
        <v>10450.0</v>
      </c>
      <c r="B453" s="1" t="s">
        <v>175</v>
      </c>
      <c r="C453" s="1" t="s">
        <v>176</v>
      </c>
      <c r="D453" s="17">
        <v>7.8837536E7</v>
      </c>
      <c r="E453" s="1" t="s">
        <v>182</v>
      </c>
      <c r="F453" s="34">
        <v>21.47</v>
      </c>
      <c r="G453" s="1" t="s">
        <v>183</v>
      </c>
      <c r="H453" s="31">
        <v>0.7444444444444445</v>
      </c>
    </row>
    <row r="454" ht="15.75" customHeight="1">
      <c r="A454" s="1">
        <v>10451.0</v>
      </c>
      <c r="B454" s="1" t="s">
        <v>175</v>
      </c>
      <c r="C454" s="1" t="s">
        <v>176</v>
      </c>
      <c r="D454" s="17">
        <v>6.1532595E7</v>
      </c>
      <c r="E454" s="1" t="s">
        <v>172</v>
      </c>
      <c r="F454" s="34">
        <v>218.6</v>
      </c>
      <c r="G454" s="1" t="s">
        <v>183</v>
      </c>
      <c r="H454" s="31">
        <v>0.5229166666666667</v>
      </c>
    </row>
    <row r="455" ht="15.75" customHeight="1">
      <c r="A455" s="1">
        <v>10452.0</v>
      </c>
      <c r="B455" s="1" t="s">
        <v>179</v>
      </c>
      <c r="C455" s="1" t="s">
        <v>171</v>
      </c>
      <c r="D455" s="17">
        <v>5.0289683E7</v>
      </c>
      <c r="E455" s="1" t="s">
        <v>172</v>
      </c>
      <c r="F455" s="34">
        <v>163.37</v>
      </c>
      <c r="G455" s="1" t="s">
        <v>183</v>
      </c>
      <c r="H455" s="31">
        <v>0.7048611111111112</v>
      </c>
    </row>
    <row r="456" ht="15.75" customHeight="1">
      <c r="A456" s="1">
        <v>10453.0</v>
      </c>
      <c r="B456" s="1" t="s">
        <v>179</v>
      </c>
      <c r="C456" s="1" t="s">
        <v>171</v>
      </c>
      <c r="D456" s="17">
        <v>5.6319779E7</v>
      </c>
      <c r="E456" s="1" t="s">
        <v>172</v>
      </c>
      <c r="F456" s="34">
        <v>24.78</v>
      </c>
      <c r="G456" s="1" t="s">
        <v>183</v>
      </c>
      <c r="H456" s="31">
        <v>0.9138888888888889</v>
      </c>
    </row>
    <row r="457" ht="15.75" customHeight="1">
      <c r="A457" s="1">
        <v>10454.0</v>
      </c>
      <c r="B457" s="1" t="s">
        <v>175</v>
      </c>
      <c r="C457" s="1" t="s">
        <v>176</v>
      </c>
      <c r="D457" s="17">
        <v>2.6242351E7</v>
      </c>
      <c r="E457" s="1" t="s">
        <v>172</v>
      </c>
      <c r="F457" s="34">
        <v>17.01</v>
      </c>
      <c r="G457" s="1" t="s">
        <v>183</v>
      </c>
      <c r="H457" s="31">
        <v>0.2965277777777778</v>
      </c>
    </row>
    <row r="458" ht="15.75" customHeight="1">
      <c r="A458" s="1">
        <v>10455.0</v>
      </c>
      <c r="B458" s="1" t="s">
        <v>184</v>
      </c>
      <c r="C458" s="1" t="s">
        <v>176</v>
      </c>
      <c r="D458" s="17">
        <v>8.0577738E7</v>
      </c>
      <c r="E458" s="1" t="s">
        <v>172</v>
      </c>
      <c r="F458" s="34">
        <v>231.23</v>
      </c>
      <c r="G458" s="1" t="s">
        <v>183</v>
      </c>
      <c r="H458" s="31">
        <v>0.8513888888888889</v>
      </c>
    </row>
    <row r="459" ht="15.75" customHeight="1">
      <c r="A459" s="1">
        <v>10456.0</v>
      </c>
      <c r="B459" s="1" t="s">
        <v>170</v>
      </c>
      <c r="C459" s="1" t="s">
        <v>176</v>
      </c>
      <c r="D459" s="17">
        <v>8.1079401E7</v>
      </c>
      <c r="E459" s="1" t="s">
        <v>172</v>
      </c>
      <c r="F459" s="34">
        <v>22.57</v>
      </c>
      <c r="G459" s="1" t="s">
        <v>173</v>
      </c>
      <c r="H459" s="31">
        <v>0.6263888888888889</v>
      </c>
    </row>
    <row r="460" ht="15.75" customHeight="1">
      <c r="A460" s="1">
        <v>10457.0</v>
      </c>
      <c r="B460" s="1" t="s">
        <v>175</v>
      </c>
      <c r="C460" s="1" t="s">
        <v>171</v>
      </c>
      <c r="D460" s="17">
        <v>1.7165782E7</v>
      </c>
      <c r="E460" s="1" t="s">
        <v>172</v>
      </c>
      <c r="F460" s="34">
        <v>24.16</v>
      </c>
      <c r="G460" s="1" t="s">
        <v>173</v>
      </c>
      <c r="H460" s="31">
        <v>0.4597222222222222</v>
      </c>
    </row>
    <row r="461" ht="15.75" customHeight="1">
      <c r="A461" s="1">
        <v>10458.0</v>
      </c>
      <c r="B461" s="1" t="s">
        <v>184</v>
      </c>
      <c r="C461" s="1" t="s">
        <v>171</v>
      </c>
      <c r="D461" s="17">
        <v>9.0636722E7</v>
      </c>
      <c r="E461" s="1" t="s">
        <v>172</v>
      </c>
      <c r="F461" s="34">
        <v>20.68</v>
      </c>
      <c r="G461" s="1" t="s">
        <v>183</v>
      </c>
      <c r="H461" s="31">
        <v>0.9104166666666668</v>
      </c>
    </row>
    <row r="462" ht="15.75" customHeight="1">
      <c r="A462" s="1">
        <v>10459.0</v>
      </c>
      <c r="B462" s="1" t="s">
        <v>184</v>
      </c>
      <c r="C462" s="1" t="s">
        <v>171</v>
      </c>
      <c r="D462" s="17">
        <v>4.3626259E7</v>
      </c>
      <c r="E462" s="1" t="s">
        <v>172</v>
      </c>
      <c r="F462" s="34">
        <v>21.2</v>
      </c>
      <c r="G462" s="1" t="s">
        <v>173</v>
      </c>
      <c r="H462" s="31">
        <v>0.2965277777777778</v>
      </c>
    </row>
    <row r="463" ht="15.75" customHeight="1">
      <c r="A463" s="1">
        <v>10460.0</v>
      </c>
      <c r="B463" s="1" t="s">
        <v>175</v>
      </c>
      <c r="C463" s="1" t="s">
        <v>176</v>
      </c>
      <c r="D463" s="17">
        <v>6.149617E7</v>
      </c>
      <c r="E463" s="1" t="s">
        <v>172</v>
      </c>
      <c r="F463" s="34">
        <v>247.14</v>
      </c>
      <c r="G463" s="1" t="s">
        <v>183</v>
      </c>
      <c r="H463" s="31">
        <v>0.7194444444444444</v>
      </c>
    </row>
    <row r="464" ht="15.75" customHeight="1">
      <c r="A464" s="1">
        <v>10461.0</v>
      </c>
      <c r="B464" s="1" t="s">
        <v>184</v>
      </c>
      <c r="C464" s="1" t="s">
        <v>176</v>
      </c>
      <c r="D464" s="17">
        <v>1.6101751E7</v>
      </c>
      <c r="E464" s="1" t="s">
        <v>172</v>
      </c>
      <c r="F464" s="34">
        <v>19.1</v>
      </c>
      <c r="G464" s="1" t="s">
        <v>183</v>
      </c>
      <c r="H464" s="31">
        <v>0.5444444444444444</v>
      </c>
    </row>
    <row r="465" ht="15.75" customHeight="1">
      <c r="A465" s="1">
        <v>10462.0</v>
      </c>
      <c r="B465" s="1" t="s">
        <v>184</v>
      </c>
      <c r="C465" s="1" t="s">
        <v>171</v>
      </c>
      <c r="D465" s="17">
        <v>5.5348039E7</v>
      </c>
      <c r="E465" s="1" t="s">
        <v>172</v>
      </c>
      <c r="F465" s="34">
        <v>19.02</v>
      </c>
      <c r="G465" s="1" t="s">
        <v>173</v>
      </c>
      <c r="H465" s="31">
        <v>0.9215277777777778</v>
      </c>
    </row>
    <row r="466" ht="15.75" customHeight="1">
      <c r="A466" s="1">
        <v>10463.0</v>
      </c>
      <c r="B466" s="1" t="s">
        <v>170</v>
      </c>
      <c r="C466" s="1" t="s">
        <v>176</v>
      </c>
      <c r="D466" s="17">
        <v>5.0785284E7</v>
      </c>
      <c r="E466" s="1" t="s">
        <v>172</v>
      </c>
      <c r="F466" s="34">
        <v>19.66</v>
      </c>
      <c r="G466" s="1" t="s">
        <v>183</v>
      </c>
      <c r="H466" s="31">
        <v>0.042361111111111106</v>
      </c>
    </row>
    <row r="467" ht="15.75" customHeight="1">
      <c r="A467" s="1">
        <v>10464.0</v>
      </c>
      <c r="B467" s="1" t="s">
        <v>175</v>
      </c>
      <c r="C467" s="1" t="s">
        <v>176</v>
      </c>
      <c r="D467" s="17">
        <v>9.2997267E7</v>
      </c>
      <c r="E467" s="1" t="s">
        <v>182</v>
      </c>
      <c r="F467" s="34">
        <v>168.1</v>
      </c>
      <c r="G467" s="1" t="s">
        <v>183</v>
      </c>
      <c r="H467" s="31">
        <v>0.6819444444444445</v>
      </c>
    </row>
    <row r="468" ht="15.75" customHeight="1">
      <c r="A468" s="1">
        <v>10465.0</v>
      </c>
      <c r="B468" s="1" t="s">
        <v>175</v>
      </c>
      <c r="C468" s="1" t="s">
        <v>176</v>
      </c>
      <c r="D468" s="17">
        <v>3.0255549E7</v>
      </c>
      <c r="E468" s="1" t="s">
        <v>172</v>
      </c>
      <c r="F468" s="34">
        <v>16.83</v>
      </c>
      <c r="G468" s="1" t="s">
        <v>183</v>
      </c>
      <c r="H468" s="31">
        <v>0.33888888888888885</v>
      </c>
    </row>
    <row r="469" ht="15.75" customHeight="1">
      <c r="A469" s="1">
        <v>10466.0</v>
      </c>
      <c r="B469" s="1" t="s">
        <v>170</v>
      </c>
      <c r="C469" s="1" t="s">
        <v>176</v>
      </c>
      <c r="D469" s="17">
        <v>8.5660114E7</v>
      </c>
      <c r="E469" s="1" t="s">
        <v>182</v>
      </c>
      <c r="F469" s="34">
        <v>23.89</v>
      </c>
      <c r="G469" s="1" t="s">
        <v>183</v>
      </c>
      <c r="H469" s="31">
        <v>0.0</v>
      </c>
    </row>
    <row r="470" ht="15.75" customHeight="1">
      <c r="A470" s="1">
        <v>10467.0</v>
      </c>
      <c r="B470" s="1" t="s">
        <v>184</v>
      </c>
      <c r="C470" s="1" t="s">
        <v>176</v>
      </c>
      <c r="D470" s="17">
        <v>4.3913307E7</v>
      </c>
      <c r="E470" s="1" t="s">
        <v>172</v>
      </c>
      <c r="F470" s="34">
        <v>16.73</v>
      </c>
      <c r="G470" s="1" t="s">
        <v>173</v>
      </c>
      <c r="H470" s="31">
        <v>0.8055555555555555</v>
      </c>
    </row>
    <row r="471" ht="15.75" customHeight="1">
      <c r="A471" s="1">
        <v>10468.0</v>
      </c>
      <c r="B471" s="1" t="s">
        <v>184</v>
      </c>
      <c r="C471" s="1" t="s">
        <v>176</v>
      </c>
      <c r="D471" s="17">
        <v>4.7286881E7</v>
      </c>
      <c r="E471" s="1" t="s">
        <v>182</v>
      </c>
      <c r="F471" s="34">
        <v>22.05</v>
      </c>
      <c r="G471" s="1" t="s">
        <v>173</v>
      </c>
      <c r="H471" s="31">
        <v>0.4354166666666666</v>
      </c>
    </row>
    <row r="472" ht="15.75" customHeight="1">
      <c r="A472" s="1">
        <v>10469.0</v>
      </c>
      <c r="B472" s="1" t="s">
        <v>179</v>
      </c>
      <c r="C472" s="1" t="s">
        <v>171</v>
      </c>
      <c r="D472" s="17">
        <v>6.2265606E7</v>
      </c>
      <c r="E472" s="1" t="s">
        <v>182</v>
      </c>
      <c r="F472" s="34">
        <v>17.88</v>
      </c>
      <c r="G472" s="1" t="s">
        <v>183</v>
      </c>
      <c r="H472" s="31">
        <v>0.25416666666666665</v>
      </c>
    </row>
    <row r="473" ht="15.75" customHeight="1">
      <c r="A473" s="1">
        <v>10470.0</v>
      </c>
      <c r="B473" s="1" t="s">
        <v>175</v>
      </c>
      <c r="C473" s="1" t="s">
        <v>176</v>
      </c>
      <c r="D473" s="17">
        <v>6.3133211E7</v>
      </c>
      <c r="E473" s="1" t="s">
        <v>182</v>
      </c>
      <c r="F473" s="34">
        <v>15.18</v>
      </c>
      <c r="G473" s="1" t="s">
        <v>173</v>
      </c>
      <c r="H473" s="31">
        <v>0.8090277777777778</v>
      </c>
    </row>
    <row r="474" ht="15.75" customHeight="1">
      <c r="A474" s="1">
        <v>10471.0</v>
      </c>
      <c r="B474" s="1" t="s">
        <v>175</v>
      </c>
      <c r="C474" s="1" t="s">
        <v>171</v>
      </c>
      <c r="D474" s="17">
        <v>2.4646414E7</v>
      </c>
      <c r="E474" s="1" t="s">
        <v>172</v>
      </c>
      <c r="F474" s="34">
        <v>15.62</v>
      </c>
      <c r="G474" s="1" t="s">
        <v>173</v>
      </c>
      <c r="H474" s="31">
        <v>0.12708333333333333</v>
      </c>
    </row>
    <row r="475" ht="15.75" customHeight="1">
      <c r="A475" s="1">
        <v>10472.0</v>
      </c>
      <c r="B475" s="1" t="s">
        <v>179</v>
      </c>
      <c r="C475" s="1" t="s">
        <v>176</v>
      </c>
      <c r="D475" s="17">
        <v>6.5043803E7</v>
      </c>
      <c r="E475" s="1" t="s">
        <v>172</v>
      </c>
      <c r="F475" s="34">
        <v>20.58</v>
      </c>
      <c r="G475" s="1" t="s">
        <v>173</v>
      </c>
      <c r="H475" s="31">
        <v>0.751388888888889</v>
      </c>
    </row>
    <row r="476" ht="15.75" customHeight="1">
      <c r="D476" s="17"/>
    </row>
    <row r="477" ht="15.75" customHeight="1">
      <c r="D477" s="17"/>
    </row>
    <row r="478" ht="15.75" customHeight="1">
      <c r="D478" s="17"/>
    </row>
    <row r="479" ht="15.75" customHeight="1">
      <c r="D479" s="17"/>
    </row>
    <row r="480" ht="15.75" customHeight="1">
      <c r="D480" s="17"/>
    </row>
    <row r="481" ht="15.75" customHeight="1">
      <c r="D481" s="17"/>
    </row>
    <row r="482" ht="15.75" customHeight="1">
      <c r="D482" s="17"/>
    </row>
    <row r="483" ht="15.75" customHeight="1">
      <c r="D483" s="17"/>
    </row>
    <row r="484" ht="15.75" customHeight="1">
      <c r="D484" s="17"/>
    </row>
    <row r="485" ht="15.75" customHeight="1">
      <c r="D485" s="17"/>
    </row>
    <row r="486" ht="15.75" customHeight="1">
      <c r="D486" s="17"/>
    </row>
    <row r="487" ht="15.75" customHeight="1">
      <c r="D487" s="17"/>
    </row>
    <row r="488" ht="15.75" customHeight="1">
      <c r="D488" s="17"/>
    </row>
    <row r="489" ht="15.75" customHeight="1">
      <c r="D489" s="17"/>
    </row>
    <row r="490" ht="15.75" customHeight="1">
      <c r="D490" s="17"/>
    </row>
    <row r="491" ht="15.75" customHeight="1">
      <c r="D491" s="17"/>
    </row>
    <row r="492" ht="15.75" customHeight="1">
      <c r="D492" s="17"/>
    </row>
    <row r="493" ht="15.75" customHeight="1">
      <c r="D493" s="17"/>
    </row>
    <row r="494" ht="15.75" customHeight="1">
      <c r="D494" s="17"/>
    </row>
    <row r="495" ht="15.75" customHeight="1">
      <c r="D495" s="17"/>
    </row>
    <row r="496" ht="15.75" customHeight="1">
      <c r="D496" s="17"/>
    </row>
    <row r="497" ht="15.75" customHeight="1">
      <c r="D497" s="17"/>
    </row>
    <row r="498" ht="15.75" customHeight="1">
      <c r="D498" s="17"/>
    </row>
    <row r="499" ht="15.75" customHeight="1">
      <c r="D499" s="17"/>
    </row>
    <row r="500" ht="15.75" customHeight="1">
      <c r="D500" s="17"/>
    </row>
    <row r="501" ht="15.75" customHeight="1">
      <c r="D501" s="17"/>
    </row>
    <row r="502" ht="15.75" customHeight="1">
      <c r="D502" s="17"/>
    </row>
    <row r="503" ht="15.75" customHeight="1">
      <c r="D503" s="17"/>
    </row>
    <row r="504" ht="15.75" customHeight="1">
      <c r="D504" s="17"/>
    </row>
    <row r="505" ht="15.75" customHeight="1">
      <c r="D505" s="17"/>
    </row>
    <row r="506" ht="15.75" customHeight="1">
      <c r="D506" s="17"/>
    </row>
    <row r="507" ht="15.75" customHeight="1">
      <c r="D507" s="17"/>
    </row>
    <row r="508" ht="15.75" customHeight="1">
      <c r="D508" s="17"/>
    </row>
    <row r="509" ht="15.75" customHeight="1">
      <c r="D509" s="17"/>
    </row>
    <row r="510" ht="15.75" customHeight="1">
      <c r="D510" s="17"/>
    </row>
    <row r="511" ht="15.75" customHeight="1">
      <c r="D511" s="17"/>
    </row>
    <row r="512" ht="15.75" customHeight="1">
      <c r="D512" s="17"/>
    </row>
    <row r="513" ht="15.75" customHeight="1">
      <c r="D513" s="17"/>
    </row>
    <row r="514" ht="15.75" customHeight="1">
      <c r="D514" s="17"/>
      <c r="F514" s="34"/>
      <c r="H514" s="31"/>
    </row>
    <row r="515" ht="15.75" customHeight="1">
      <c r="D515" s="17"/>
      <c r="H515" s="31"/>
    </row>
    <row r="516" ht="15.75" customHeight="1">
      <c r="D516" s="17"/>
      <c r="H516" s="31"/>
    </row>
    <row r="517" ht="15.75" customHeight="1">
      <c r="D517" s="17"/>
      <c r="H517" s="31"/>
    </row>
    <row r="518" ht="15.75" customHeight="1">
      <c r="D518" s="17"/>
      <c r="H518" s="31"/>
    </row>
    <row r="519" ht="15.75" customHeight="1">
      <c r="D519" s="17"/>
      <c r="H519" s="31"/>
    </row>
    <row r="520" ht="15.75" customHeight="1">
      <c r="D520" s="17"/>
      <c r="H520" s="31"/>
    </row>
    <row r="521" ht="15.75" customHeight="1">
      <c r="D521" s="17"/>
      <c r="H521" s="31"/>
    </row>
    <row r="522" ht="15.75" customHeight="1">
      <c r="D522" s="17"/>
      <c r="H522" s="31"/>
    </row>
    <row r="523" ht="15.75" customHeight="1">
      <c r="D523" s="17"/>
      <c r="H523" s="31"/>
    </row>
    <row r="524" ht="15.75" customHeight="1">
      <c r="D524" s="17"/>
      <c r="H524" s="31"/>
    </row>
    <row r="525" ht="15.75" customHeight="1">
      <c r="D525" s="17"/>
      <c r="H525" s="31"/>
    </row>
    <row r="526" ht="15.75" customHeight="1">
      <c r="D526" s="17"/>
      <c r="H526" s="31"/>
    </row>
    <row r="527" ht="15.75" customHeight="1">
      <c r="D527" s="17"/>
      <c r="H527" s="31"/>
    </row>
    <row r="528" ht="15.75" customHeight="1">
      <c r="D528" s="17"/>
      <c r="H528" s="31"/>
    </row>
    <row r="529" ht="15.75" customHeight="1">
      <c r="D529" s="17"/>
      <c r="H529" s="31"/>
    </row>
    <row r="530" ht="15.75" customHeight="1">
      <c r="D530" s="17"/>
      <c r="H530" s="31"/>
    </row>
    <row r="531" ht="15.75" customHeight="1">
      <c r="D531" s="17"/>
      <c r="H531" s="31"/>
    </row>
    <row r="532" ht="15.75" customHeight="1">
      <c r="D532" s="17"/>
      <c r="H532" s="31"/>
    </row>
    <row r="533" ht="15.75" customHeight="1">
      <c r="D533" s="17"/>
      <c r="H533" s="31"/>
    </row>
    <row r="534" ht="15.75" customHeight="1">
      <c r="D534" s="17"/>
      <c r="H534" s="31"/>
    </row>
    <row r="535" ht="15.75" customHeight="1">
      <c r="D535" s="17"/>
      <c r="H535" s="31"/>
    </row>
    <row r="536" ht="15.75" customHeight="1">
      <c r="D536" s="17"/>
      <c r="H536" s="31"/>
    </row>
    <row r="537" ht="15.75" customHeight="1">
      <c r="D537" s="17"/>
      <c r="H537" s="31"/>
    </row>
    <row r="538" ht="15.75" customHeight="1">
      <c r="D538" s="17"/>
      <c r="H538" s="31"/>
    </row>
    <row r="539" ht="15.75" customHeight="1">
      <c r="D539" s="17"/>
      <c r="H539" s="31"/>
    </row>
    <row r="540" ht="15.75" customHeight="1">
      <c r="D540" s="17"/>
      <c r="H540" s="31"/>
    </row>
    <row r="541" ht="15.75" customHeight="1">
      <c r="D541" s="17"/>
      <c r="H541" s="31"/>
    </row>
    <row r="542" ht="15.75" customHeight="1">
      <c r="D542" s="17"/>
      <c r="H542" s="31"/>
    </row>
    <row r="543" ht="15.75" customHeight="1">
      <c r="D543" s="17"/>
      <c r="H543" s="31"/>
    </row>
    <row r="544" ht="15.75" customHeight="1">
      <c r="D544" s="17"/>
      <c r="H544" s="31"/>
    </row>
    <row r="545" ht="15.75" customHeight="1">
      <c r="D545" s="17"/>
      <c r="H545" s="31"/>
    </row>
    <row r="546" ht="15.75" customHeight="1">
      <c r="D546" s="17"/>
      <c r="H546" s="31"/>
    </row>
    <row r="547" ht="15.75" customHeight="1">
      <c r="D547" s="17"/>
      <c r="H547" s="31"/>
    </row>
    <row r="548" ht="15.75" customHeight="1">
      <c r="D548" s="17"/>
      <c r="H548" s="31"/>
    </row>
    <row r="549" ht="15.75" customHeight="1">
      <c r="D549" s="17"/>
      <c r="H549" s="31"/>
    </row>
    <row r="550" ht="15.75" customHeight="1">
      <c r="D550" s="17"/>
      <c r="H550" s="31"/>
    </row>
    <row r="551" ht="15.75" customHeight="1">
      <c r="D551" s="17"/>
      <c r="H551" s="31"/>
    </row>
    <row r="552" ht="15.75" customHeight="1">
      <c r="D552" s="17"/>
      <c r="H552" s="31"/>
    </row>
    <row r="553" ht="15.75" customHeight="1">
      <c r="D553" s="17"/>
      <c r="H553" s="31"/>
    </row>
    <row r="554" ht="15.75" customHeight="1">
      <c r="D554" s="17"/>
      <c r="H554" s="31"/>
    </row>
    <row r="555" ht="15.75" customHeight="1">
      <c r="D555" s="17"/>
      <c r="H555" s="31"/>
    </row>
    <row r="556" ht="15.75" customHeight="1">
      <c r="D556" s="17"/>
      <c r="H556" s="31"/>
    </row>
    <row r="557" ht="15.75" customHeight="1">
      <c r="D557" s="17"/>
      <c r="H557" s="31"/>
    </row>
    <row r="558" ht="15.75" customHeight="1">
      <c r="D558" s="17"/>
      <c r="H558" s="31"/>
    </row>
    <row r="559" ht="15.75" customHeight="1">
      <c r="D559" s="17"/>
      <c r="H559" s="31"/>
    </row>
    <row r="560" ht="15.75" customHeight="1">
      <c r="D560" s="17"/>
      <c r="H560" s="31"/>
    </row>
    <row r="561" ht="15.75" customHeight="1">
      <c r="D561" s="17"/>
      <c r="H561" s="31"/>
    </row>
    <row r="562" ht="15.75" customHeight="1">
      <c r="D562" s="17"/>
      <c r="H562" s="31"/>
    </row>
    <row r="563" ht="15.75" customHeight="1">
      <c r="D563" s="17"/>
      <c r="H563" s="31"/>
    </row>
    <row r="564" ht="15.75" customHeight="1">
      <c r="D564" s="17"/>
      <c r="H564" s="31"/>
    </row>
    <row r="565" ht="15.75" customHeight="1">
      <c r="D565" s="17"/>
      <c r="H565" s="31"/>
    </row>
    <row r="566" ht="15.75" customHeight="1">
      <c r="D566" s="17"/>
      <c r="H566" s="31"/>
    </row>
    <row r="567" ht="15.75" customHeight="1">
      <c r="D567" s="17"/>
      <c r="H567" s="31"/>
    </row>
    <row r="568" ht="15.75" customHeight="1">
      <c r="D568" s="17"/>
      <c r="H568" s="31"/>
    </row>
    <row r="569" ht="15.75" customHeight="1">
      <c r="D569" s="17"/>
      <c r="H569" s="31"/>
    </row>
    <row r="570" ht="15.75" customHeight="1">
      <c r="D570" s="17"/>
      <c r="H570" s="31"/>
    </row>
    <row r="571" ht="15.75" customHeight="1">
      <c r="D571" s="17"/>
      <c r="H571" s="31"/>
    </row>
    <row r="572" ht="15.75" customHeight="1">
      <c r="D572" s="17"/>
      <c r="H572" s="31"/>
    </row>
    <row r="573" ht="15.75" customHeight="1">
      <c r="D573" s="17"/>
      <c r="H573" s="31"/>
    </row>
    <row r="574" ht="15.75" customHeight="1">
      <c r="D574" s="17"/>
      <c r="H574" s="31"/>
    </row>
    <row r="575" ht="15.75" customHeight="1">
      <c r="D575" s="17"/>
      <c r="H575" s="31"/>
    </row>
    <row r="576" ht="15.75" customHeight="1">
      <c r="D576" s="17"/>
      <c r="H576" s="31"/>
    </row>
    <row r="577" ht="15.75" customHeight="1">
      <c r="D577" s="17"/>
      <c r="H577" s="31"/>
    </row>
    <row r="578" ht="15.75" customHeight="1">
      <c r="D578" s="17"/>
      <c r="H578" s="31"/>
    </row>
    <row r="579" ht="15.75" customHeight="1">
      <c r="D579" s="17"/>
      <c r="H579" s="31"/>
    </row>
    <row r="580" ht="15.75" customHeight="1">
      <c r="D580" s="17"/>
      <c r="H580" s="31"/>
    </row>
    <row r="581" ht="15.75" customHeight="1">
      <c r="D581" s="17"/>
      <c r="H581" s="31"/>
    </row>
    <row r="582" ht="15.75" customHeight="1">
      <c r="D582" s="17"/>
      <c r="H582" s="31"/>
    </row>
    <row r="583" ht="15.75" customHeight="1">
      <c r="D583" s="17"/>
      <c r="H583" s="31"/>
    </row>
    <row r="584" ht="15.75" customHeight="1">
      <c r="D584" s="17"/>
      <c r="H584" s="31"/>
    </row>
    <row r="585" ht="15.75" customHeight="1">
      <c r="D585" s="17"/>
      <c r="H585" s="31"/>
    </row>
    <row r="586" ht="15.75" customHeight="1">
      <c r="D586" s="17"/>
      <c r="H586" s="31"/>
    </row>
    <row r="587" ht="15.75" customHeight="1">
      <c r="D587" s="17"/>
      <c r="H587" s="31"/>
    </row>
    <row r="588" ht="15.75" customHeight="1">
      <c r="D588" s="17"/>
      <c r="H588" s="31"/>
    </row>
    <row r="589" ht="15.75" customHeight="1">
      <c r="D589" s="17"/>
      <c r="H589" s="31"/>
    </row>
    <row r="590" ht="15.75" customHeight="1">
      <c r="D590" s="17"/>
      <c r="H590" s="31"/>
    </row>
    <row r="591" ht="15.75" customHeight="1">
      <c r="D591" s="17"/>
      <c r="H591" s="31"/>
    </row>
    <row r="592" ht="15.75" customHeight="1">
      <c r="D592" s="17"/>
      <c r="H592" s="31"/>
    </row>
    <row r="593" ht="15.75" customHeight="1">
      <c r="D593" s="17"/>
      <c r="H593" s="31"/>
    </row>
    <row r="594" ht="15.75" customHeight="1">
      <c r="D594" s="17"/>
      <c r="H594" s="31"/>
    </row>
    <row r="595" ht="15.75" customHeight="1">
      <c r="D595" s="17"/>
      <c r="H595" s="31"/>
    </row>
    <row r="596" ht="15.75" customHeight="1">
      <c r="D596" s="17"/>
      <c r="H596" s="31"/>
    </row>
    <row r="597" ht="15.75" customHeight="1">
      <c r="D597" s="17"/>
      <c r="H597" s="31"/>
    </row>
    <row r="598" ht="15.75" customHeight="1">
      <c r="D598" s="17"/>
      <c r="H598" s="31"/>
    </row>
    <row r="599" ht="15.75" customHeight="1">
      <c r="D599" s="17"/>
      <c r="H599" s="31"/>
    </row>
    <row r="600" ht="15.75" customHeight="1">
      <c r="D600" s="17"/>
      <c r="H600" s="31"/>
    </row>
    <row r="601" ht="15.75" customHeight="1">
      <c r="D601" s="17"/>
      <c r="H601" s="31"/>
    </row>
    <row r="602" ht="15.75" customHeight="1">
      <c r="D602" s="17"/>
      <c r="H602" s="31"/>
    </row>
    <row r="603" ht="15.75" customHeight="1">
      <c r="D603" s="17"/>
      <c r="H603" s="31"/>
    </row>
    <row r="604" ht="15.75" customHeight="1">
      <c r="D604" s="17"/>
      <c r="H604" s="31"/>
    </row>
    <row r="605" ht="15.75" customHeight="1">
      <c r="D605" s="17"/>
      <c r="H605" s="31"/>
    </row>
    <row r="606" ht="15.75" customHeight="1">
      <c r="D606" s="17"/>
      <c r="H606" s="31"/>
    </row>
    <row r="607" ht="15.75" customHeight="1">
      <c r="D607" s="17"/>
      <c r="H607" s="31"/>
    </row>
    <row r="608" ht="15.75" customHeight="1">
      <c r="D608" s="17"/>
      <c r="H608" s="31"/>
    </row>
    <row r="609" ht="15.75" customHeight="1">
      <c r="D609" s="17"/>
      <c r="H609" s="31"/>
    </row>
    <row r="610" ht="15.75" customHeight="1">
      <c r="D610" s="17"/>
      <c r="H610" s="31"/>
    </row>
    <row r="611" ht="15.75" customHeight="1">
      <c r="D611" s="17"/>
      <c r="H611" s="31"/>
    </row>
    <row r="612" ht="15.75" customHeight="1">
      <c r="D612" s="17"/>
      <c r="H612" s="31"/>
    </row>
    <row r="613" ht="15.75" customHeight="1">
      <c r="D613" s="17"/>
      <c r="H613" s="31"/>
    </row>
    <row r="614" ht="15.75" customHeight="1">
      <c r="D614" s="17"/>
      <c r="H614" s="31"/>
    </row>
    <row r="615" ht="15.75" customHeight="1">
      <c r="D615" s="17"/>
      <c r="H615" s="31"/>
    </row>
    <row r="616" ht="15.75" customHeight="1">
      <c r="D616" s="17"/>
      <c r="H616" s="31"/>
    </row>
    <row r="617" ht="15.75" customHeight="1">
      <c r="D617" s="17"/>
      <c r="H617" s="31"/>
    </row>
    <row r="618" ht="15.75" customHeight="1">
      <c r="D618" s="17"/>
      <c r="H618" s="31"/>
    </row>
    <row r="619" ht="15.75" customHeight="1">
      <c r="D619" s="17"/>
      <c r="H619" s="31"/>
    </row>
    <row r="620" ht="15.75" customHeight="1">
      <c r="D620" s="17"/>
      <c r="H620" s="31"/>
    </row>
    <row r="621" ht="15.75" customHeight="1">
      <c r="D621" s="17"/>
      <c r="H621" s="31"/>
    </row>
    <row r="622" ht="15.75" customHeight="1">
      <c r="D622" s="17"/>
      <c r="H622" s="31"/>
    </row>
    <row r="623" ht="15.75" customHeight="1">
      <c r="D623" s="17"/>
      <c r="H623" s="31"/>
    </row>
    <row r="624" ht="15.75" customHeight="1">
      <c r="D624" s="17"/>
      <c r="H624" s="31"/>
    </row>
    <row r="625" ht="15.75" customHeight="1">
      <c r="D625" s="17"/>
      <c r="H625" s="31"/>
    </row>
    <row r="626" ht="15.75" customHeight="1">
      <c r="D626" s="17"/>
      <c r="H626" s="31"/>
    </row>
    <row r="627" ht="15.75" customHeight="1">
      <c r="D627" s="17"/>
      <c r="H627" s="31"/>
    </row>
    <row r="628" ht="15.75" customHeight="1">
      <c r="D628" s="17"/>
      <c r="H628" s="31"/>
    </row>
    <row r="629" ht="15.75" customHeight="1">
      <c r="D629" s="17"/>
      <c r="H629" s="31"/>
    </row>
    <row r="630" ht="15.75" customHeight="1">
      <c r="D630" s="17"/>
      <c r="H630" s="31"/>
    </row>
    <row r="631" ht="15.75" customHeight="1">
      <c r="D631" s="17"/>
      <c r="H631" s="31"/>
    </row>
    <row r="632" ht="15.75" customHeight="1">
      <c r="D632" s="17"/>
      <c r="H632" s="31"/>
    </row>
    <row r="633" ht="15.75" customHeight="1">
      <c r="D633" s="17"/>
      <c r="H633" s="31"/>
    </row>
    <row r="634" ht="15.75" customHeight="1">
      <c r="D634" s="17"/>
      <c r="H634" s="31"/>
    </row>
    <row r="635" ht="15.75" customHeight="1">
      <c r="D635" s="17"/>
      <c r="H635" s="31"/>
    </row>
    <row r="636" ht="15.75" customHeight="1">
      <c r="D636" s="17"/>
      <c r="H636" s="31"/>
    </row>
    <row r="637" ht="15.75" customHeight="1">
      <c r="D637" s="17"/>
      <c r="H637" s="31"/>
    </row>
    <row r="638" ht="15.75" customHeight="1">
      <c r="D638" s="17"/>
      <c r="H638" s="31"/>
    </row>
    <row r="639" ht="15.75" customHeight="1">
      <c r="D639" s="17"/>
      <c r="H639" s="31"/>
    </row>
    <row r="640" ht="15.75" customHeight="1">
      <c r="D640" s="17"/>
      <c r="H640" s="31"/>
    </row>
    <row r="641" ht="15.75" customHeight="1">
      <c r="D641" s="17"/>
      <c r="H641" s="31"/>
    </row>
    <row r="642" ht="15.75" customHeight="1">
      <c r="D642" s="17"/>
      <c r="H642" s="31"/>
    </row>
    <row r="643" ht="15.75" customHeight="1">
      <c r="D643" s="17"/>
      <c r="H643" s="31"/>
    </row>
    <row r="644" ht="15.75" customHeight="1">
      <c r="D644" s="17"/>
      <c r="H644" s="31"/>
    </row>
    <row r="645" ht="15.75" customHeight="1">
      <c r="D645" s="17"/>
      <c r="H645" s="31"/>
    </row>
    <row r="646" ht="15.75" customHeight="1">
      <c r="D646" s="17"/>
      <c r="H646" s="31"/>
    </row>
    <row r="647" ht="15.75" customHeight="1">
      <c r="D647" s="17"/>
      <c r="H647" s="31"/>
    </row>
    <row r="648" ht="15.75" customHeight="1">
      <c r="D648" s="17"/>
      <c r="H648" s="31"/>
    </row>
    <row r="649" ht="15.75" customHeight="1">
      <c r="D649" s="17"/>
      <c r="H649" s="31"/>
    </row>
    <row r="650" ht="15.75" customHeight="1">
      <c r="D650" s="17"/>
      <c r="H650" s="31"/>
    </row>
    <row r="651" ht="15.75" customHeight="1">
      <c r="D651" s="17"/>
      <c r="H651" s="31"/>
    </row>
    <row r="652" ht="15.75" customHeight="1">
      <c r="D652" s="17"/>
      <c r="H652" s="31"/>
    </row>
    <row r="653" ht="15.75" customHeight="1">
      <c r="D653" s="17"/>
      <c r="H653" s="31"/>
    </row>
    <row r="654" ht="15.75" customHeight="1">
      <c r="D654" s="17"/>
      <c r="H654" s="31"/>
    </row>
    <row r="655" ht="15.75" customHeight="1">
      <c r="D655" s="17"/>
      <c r="H655" s="31"/>
    </row>
    <row r="656" ht="15.75" customHeight="1">
      <c r="D656" s="17"/>
      <c r="H656" s="31"/>
    </row>
    <row r="657" ht="15.75" customHeight="1">
      <c r="D657" s="17"/>
      <c r="H657" s="31"/>
    </row>
    <row r="658" ht="15.75" customHeight="1">
      <c r="D658" s="17"/>
      <c r="H658" s="31"/>
    </row>
    <row r="659" ht="15.75" customHeight="1">
      <c r="D659" s="17"/>
      <c r="H659" s="31"/>
    </row>
    <row r="660" ht="15.75" customHeight="1">
      <c r="D660" s="17"/>
      <c r="H660" s="31"/>
    </row>
    <row r="661" ht="15.75" customHeight="1">
      <c r="D661" s="17"/>
      <c r="H661" s="31"/>
    </row>
    <row r="662" ht="15.75" customHeight="1">
      <c r="D662" s="17"/>
      <c r="H662" s="31"/>
    </row>
    <row r="663" ht="15.75" customHeight="1">
      <c r="D663" s="17"/>
      <c r="H663" s="31"/>
    </row>
    <row r="664" ht="15.75" customHeight="1">
      <c r="D664" s="17"/>
      <c r="H664" s="31"/>
    </row>
    <row r="665" ht="15.75" customHeight="1">
      <c r="D665" s="17"/>
      <c r="H665" s="31"/>
    </row>
    <row r="666" ht="15.75" customHeight="1">
      <c r="D666" s="17"/>
      <c r="H666" s="31"/>
    </row>
    <row r="667" ht="15.75" customHeight="1">
      <c r="D667" s="17"/>
      <c r="H667" s="31"/>
    </row>
    <row r="668" ht="15.75" customHeight="1">
      <c r="D668" s="17"/>
      <c r="H668" s="31"/>
    </row>
    <row r="669" ht="15.75" customHeight="1">
      <c r="D669" s="17"/>
      <c r="H669" s="31"/>
    </row>
    <row r="670" ht="15.75" customHeight="1">
      <c r="D670" s="17"/>
      <c r="H670" s="31"/>
    </row>
    <row r="671" ht="15.75" customHeight="1">
      <c r="D671" s="17"/>
      <c r="H671" s="31"/>
    </row>
    <row r="672" ht="15.75" customHeight="1">
      <c r="D672" s="17"/>
      <c r="H672" s="31"/>
    </row>
    <row r="673" ht="15.75" customHeight="1">
      <c r="D673" s="17"/>
      <c r="H673" s="31"/>
    </row>
    <row r="674" ht="15.75" customHeight="1">
      <c r="D674" s="17"/>
      <c r="H674" s="31"/>
    </row>
    <row r="675" ht="15.75" customHeight="1">
      <c r="D675" s="17"/>
      <c r="H675" s="31"/>
    </row>
    <row r="676" ht="15.75" customHeight="1">
      <c r="D676" s="17"/>
      <c r="H676" s="31"/>
    </row>
    <row r="677" ht="15.75" customHeight="1">
      <c r="D677" s="17"/>
      <c r="H677" s="31"/>
    </row>
    <row r="678" ht="15.75" customHeight="1">
      <c r="D678" s="17"/>
      <c r="H678" s="31"/>
    </row>
    <row r="679" ht="15.75" customHeight="1">
      <c r="D679" s="17"/>
      <c r="H679" s="31"/>
    </row>
    <row r="680" ht="15.75" customHeight="1">
      <c r="D680" s="17"/>
      <c r="H680" s="31"/>
    </row>
    <row r="681" ht="15.75" customHeight="1">
      <c r="D681" s="17"/>
      <c r="H681" s="31"/>
    </row>
    <row r="682" ht="15.75" customHeight="1">
      <c r="D682" s="17"/>
      <c r="H682" s="31"/>
    </row>
    <row r="683" ht="15.75" customHeight="1">
      <c r="D683" s="17"/>
      <c r="H683" s="31"/>
    </row>
    <row r="684" ht="15.75" customHeight="1">
      <c r="D684" s="17"/>
      <c r="H684" s="31"/>
    </row>
    <row r="685" ht="15.75" customHeight="1">
      <c r="D685" s="17"/>
      <c r="H685" s="31"/>
    </row>
    <row r="686" ht="15.75" customHeight="1">
      <c r="D686" s="17"/>
      <c r="H686" s="31"/>
    </row>
    <row r="687" ht="15.75" customHeight="1">
      <c r="D687" s="17"/>
      <c r="H687" s="31"/>
    </row>
    <row r="688" ht="15.75" customHeight="1">
      <c r="D688" s="17"/>
      <c r="H688" s="31"/>
    </row>
    <row r="689" ht="15.75" customHeight="1">
      <c r="D689" s="17"/>
      <c r="H689" s="31"/>
    </row>
    <row r="690" ht="15.75" customHeight="1">
      <c r="D690" s="17"/>
      <c r="H690" s="31"/>
    </row>
    <row r="691" ht="15.75" customHeight="1">
      <c r="D691" s="17"/>
      <c r="H691" s="31"/>
    </row>
    <row r="692" ht="15.75" customHeight="1">
      <c r="D692" s="17"/>
      <c r="H692" s="31"/>
    </row>
    <row r="693" ht="15.75" customHeight="1">
      <c r="D693" s="17"/>
      <c r="H693" s="31"/>
    </row>
    <row r="694" ht="15.75" customHeight="1">
      <c r="D694" s="17"/>
      <c r="H694" s="31"/>
    </row>
    <row r="695" ht="15.75" customHeight="1">
      <c r="D695" s="17"/>
      <c r="H695" s="31"/>
    </row>
    <row r="696" ht="15.75" customHeight="1">
      <c r="D696" s="17"/>
      <c r="H696" s="31"/>
    </row>
    <row r="697" ht="15.75" customHeight="1">
      <c r="D697" s="17"/>
      <c r="H697" s="31"/>
    </row>
    <row r="698" ht="15.75" customHeight="1">
      <c r="D698" s="17"/>
      <c r="H698" s="31"/>
    </row>
    <row r="699" ht="15.75" customHeight="1">
      <c r="D699" s="17"/>
      <c r="H699" s="31"/>
    </row>
    <row r="700" ht="15.75" customHeight="1">
      <c r="D700" s="17"/>
      <c r="H700" s="31"/>
    </row>
    <row r="701" ht="15.75" customHeight="1">
      <c r="D701" s="17"/>
      <c r="H701" s="31"/>
    </row>
    <row r="702" ht="15.75" customHeight="1">
      <c r="D702" s="17"/>
      <c r="H702" s="31"/>
    </row>
    <row r="703" ht="15.75" customHeight="1">
      <c r="D703" s="17"/>
      <c r="H703" s="31"/>
    </row>
    <row r="704" ht="15.75" customHeight="1">
      <c r="D704" s="17"/>
      <c r="H704" s="31"/>
    </row>
    <row r="705" ht="15.75" customHeight="1">
      <c r="D705" s="17"/>
      <c r="H705" s="31"/>
    </row>
    <row r="706" ht="15.75" customHeight="1">
      <c r="D706" s="17"/>
      <c r="H706" s="31"/>
    </row>
    <row r="707" ht="15.75" customHeight="1">
      <c r="D707" s="17"/>
      <c r="H707" s="31"/>
    </row>
    <row r="708" ht="15.75" customHeight="1">
      <c r="D708" s="17"/>
      <c r="H708" s="31"/>
    </row>
    <row r="709" ht="15.75" customHeight="1">
      <c r="D709" s="17"/>
      <c r="H709" s="31"/>
    </row>
    <row r="710" ht="15.75" customHeight="1">
      <c r="D710" s="17"/>
      <c r="H710" s="31"/>
    </row>
    <row r="711" ht="15.75" customHeight="1">
      <c r="D711" s="17"/>
      <c r="H711" s="31"/>
    </row>
    <row r="712" ht="15.75" customHeight="1">
      <c r="D712" s="17"/>
      <c r="H712" s="31"/>
    </row>
    <row r="713" ht="15.75" customHeight="1">
      <c r="D713" s="17"/>
      <c r="H713" s="31"/>
    </row>
    <row r="714" ht="15.75" customHeight="1">
      <c r="D714" s="17"/>
      <c r="H714" s="31"/>
    </row>
    <row r="715" ht="15.75" customHeight="1">
      <c r="D715" s="17"/>
      <c r="H715" s="31"/>
    </row>
    <row r="716" ht="15.75" customHeight="1">
      <c r="D716" s="17"/>
      <c r="H716" s="31"/>
    </row>
    <row r="717" ht="15.75" customHeight="1">
      <c r="D717" s="17"/>
      <c r="H717" s="31"/>
    </row>
    <row r="718" ht="15.75" customHeight="1">
      <c r="D718" s="17"/>
      <c r="H718" s="31"/>
    </row>
    <row r="719" ht="15.75" customHeight="1">
      <c r="D719" s="17"/>
      <c r="H719" s="31"/>
    </row>
    <row r="720" ht="15.75" customHeight="1">
      <c r="D720" s="17"/>
      <c r="H720" s="31"/>
    </row>
    <row r="721" ht="15.75" customHeight="1">
      <c r="D721" s="17"/>
      <c r="H721" s="31"/>
    </row>
    <row r="722" ht="15.75" customHeight="1">
      <c r="D722" s="17"/>
      <c r="H722" s="31"/>
    </row>
    <row r="723" ht="15.75" customHeight="1">
      <c r="D723" s="17"/>
      <c r="H723" s="31"/>
    </row>
    <row r="724" ht="15.75" customHeight="1">
      <c r="D724" s="17"/>
      <c r="H724" s="31"/>
    </row>
    <row r="725" ht="15.75" customHeight="1">
      <c r="D725" s="17"/>
      <c r="H725" s="31"/>
    </row>
    <row r="726" ht="15.75" customHeight="1">
      <c r="D726" s="17"/>
      <c r="H726" s="31"/>
    </row>
    <row r="727" ht="15.75" customHeight="1">
      <c r="D727" s="17"/>
      <c r="H727" s="31"/>
    </row>
    <row r="728" ht="15.75" customHeight="1">
      <c r="D728" s="17"/>
      <c r="H728" s="31"/>
    </row>
    <row r="729" ht="15.75" customHeight="1">
      <c r="D729" s="17"/>
      <c r="H729" s="31"/>
    </row>
    <row r="730" ht="15.75" customHeight="1">
      <c r="D730" s="17"/>
      <c r="H730" s="31"/>
    </row>
    <row r="731" ht="15.75" customHeight="1">
      <c r="D731" s="17"/>
      <c r="H731" s="31"/>
    </row>
    <row r="732" ht="15.75" customHeight="1">
      <c r="D732" s="17"/>
      <c r="H732" s="31"/>
    </row>
    <row r="733" ht="15.75" customHeight="1">
      <c r="D733" s="17"/>
      <c r="H733" s="31"/>
    </row>
    <row r="734" ht="15.75" customHeight="1">
      <c r="D734" s="17"/>
      <c r="H734" s="31"/>
    </row>
    <row r="735" ht="15.75" customHeight="1">
      <c r="D735" s="17"/>
      <c r="H735" s="31"/>
    </row>
    <row r="736" ht="15.75" customHeight="1">
      <c r="D736" s="17"/>
      <c r="H736" s="31"/>
    </row>
    <row r="737" ht="15.75" customHeight="1">
      <c r="D737" s="17"/>
      <c r="H737" s="31"/>
    </row>
    <row r="738" ht="15.75" customHeight="1">
      <c r="D738" s="17"/>
      <c r="H738" s="31"/>
    </row>
    <row r="739" ht="15.75" customHeight="1">
      <c r="D739" s="17"/>
      <c r="H739" s="31"/>
    </row>
    <row r="740" ht="15.75" customHeight="1">
      <c r="D740" s="17"/>
      <c r="H740" s="31"/>
    </row>
    <row r="741" ht="15.75" customHeight="1">
      <c r="D741" s="17"/>
      <c r="H741" s="31"/>
    </row>
    <row r="742" ht="15.75" customHeight="1">
      <c r="D742" s="17"/>
      <c r="H742" s="31"/>
    </row>
    <row r="743" ht="15.75" customHeight="1">
      <c r="D743" s="17"/>
      <c r="H743" s="31"/>
    </row>
    <row r="744" ht="15.75" customHeight="1">
      <c r="D744" s="17"/>
      <c r="H744" s="31"/>
    </row>
    <row r="745" ht="15.75" customHeight="1">
      <c r="D745" s="17"/>
      <c r="H745" s="31"/>
    </row>
    <row r="746" ht="15.75" customHeight="1">
      <c r="D746" s="17"/>
      <c r="H746" s="31"/>
    </row>
    <row r="747" ht="15.75" customHeight="1">
      <c r="D747" s="17"/>
      <c r="H747" s="31"/>
    </row>
    <row r="748" ht="15.75" customHeight="1">
      <c r="D748" s="17"/>
      <c r="H748" s="31"/>
    </row>
    <row r="749" ht="15.75" customHeight="1">
      <c r="D749" s="17"/>
      <c r="H749" s="31"/>
    </row>
    <row r="750" ht="15.75" customHeight="1">
      <c r="D750" s="17"/>
      <c r="H750" s="31"/>
    </row>
    <row r="751" ht="15.75" customHeight="1">
      <c r="D751" s="17"/>
      <c r="H751" s="31"/>
    </row>
    <row r="752" ht="15.75" customHeight="1">
      <c r="D752" s="17"/>
      <c r="H752" s="31"/>
    </row>
    <row r="753" ht="15.75" customHeight="1">
      <c r="D753" s="17"/>
      <c r="H753" s="31"/>
    </row>
    <row r="754" ht="15.75" customHeight="1">
      <c r="D754" s="17"/>
      <c r="H754" s="31"/>
    </row>
    <row r="755" ht="15.75" customHeight="1">
      <c r="D755" s="17"/>
      <c r="H755" s="31"/>
    </row>
    <row r="756" ht="15.75" customHeight="1">
      <c r="D756" s="17"/>
      <c r="H756" s="31"/>
    </row>
    <row r="757" ht="15.75" customHeight="1">
      <c r="D757" s="17"/>
      <c r="H757" s="31"/>
    </row>
    <row r="758" ht="15.75" customHeight="1">
      <c r="D758" s="17"/>
      <c r="H758" s="31"/>
    </row>
    <row r="759" ht="15.75" customHeight="1">
      <c r="D759" s="17"/>
      <c r="H759" s="31"/>
    </row>
    <row r="760" ht="15.75" customHeight="1">
      <c r="D760" s="17"/>
      <c r="H760" s="31"/>
    </row>
    <row r="761" ht="15.75" customHeight="1">
      <c r="D761" s="17"/>
      <c r="H761" s="31"/>
    </row>
    <row r="762" ht="15.75" customHeight="1">
      <c r="D762" s="17"/>
      <c r="H762" s="31"/>
    </row>
    <row r="763" ht="15.75" customHeight="1">
      <c r="D763" s="17"/>
      <c r="H763" s="31"/>
    </row>
    <row r="764" ht="15.75" customHeight="1">
      <c r="D764" s="17"/>
      <c r="H764" s="31"/>
    </row>
    <row r="765" ht="15.75" customHeight="1">
      <c r="D765" s="17"/>
      <c r="H765" s="31"/>
    </row>
    <row r="766" ht="15.75" customHeight="1">
      <c r="D766" s="17"/>
      <c r="H766" s="31"/>
    </row>
    <row r="767" ht="15.75" customHeight="1">
      <c r="D767" s="17"/>
      <c r="H767" s="31"/>
    </row>
    <row r="768" ht="15.75" customHeight="1">
      <c r="D768" s="17"/>
      <c r="H768" s="31"/>
    </row>
    <row r="769" ht="15.75" customHeight="1">
      <c r="D769" s="17"/>
      <c r="H769" s="31"/>
    </row>
    <row r="770" ht="15.75" customHeight="1">
      <c r="D770" s="17"/>
      <c r="H770" s="31"/>
    </row>
    <row r="771" ht="15.75" customHeight="1">
      <c r="D771" s="17"/>
      <c r="H771" s="31"/>
    </row>
    <row r="772" ht="15.75" customHeight="1">
      <c r="D772" s="17"/>
      <c r="H772" s="31"/>
    </row>
    <row r="773" ht="15.75" customHeight="1">
      <c r="D773" s="17"/>
      <c r="H773" s="31"/>
    </row>
    <row r="774" ht="15.75" customHeight="1">
      <c r="D774" s="17"/>
      <c r="H774" s="31"/>
    </row>
    <row r="775" ht="15.75" customHeight="1">
      <c r="D775" s="17"/>
      <c r="H775" s="31"/>
    </row>
    <row r="776" ht="15.75" customHeight="1">
      <c r="D776" s="17"/>
      <c r="H776" s="31"/>
    </row>
    <row r="777" ht="15.75" customHeight="1">
      <c r="D777" s="17"/>
      <c r="H777" s="31"/>
    </row>
    <row r="778" ht="15.75" customHeight="1">
      <c r="D778" s="17"/>
      <c r="H778" s="31"/>
    </row>
    <row r="779" ht="15.75" customHeight="1">
      <c r="D779" s="17"/>
      <c r="H779" s="31"/>
    </row>
    <row r="780" ht="15.75" customHeight="1">
      <c r="D780" s="17"/>
      <c r="H780" s="31"/>
    </row>
    <row r="781" ht="15.75" customHeight="1">
      <c r="D781" s="17"/>
      <c r="H781" s="31"/>
    </row>
    <row r="782" ht="15.75" customHeight="1">
      <c r="D782" s="17"/>
      <c r="H782" s="31"/>
    </row>
    <row r="783" ht="15.75" customHeight="1">
      <c r="D783" s="17"/>
      <c r="H783" s="31"/>
    </row>
    <row r="784" ht="15.75" customHeight="1">
      <c r="D784" s="17"/>
      <c r="H784" s="31"/>
    </row>
    <row r="785" ht="15.75" customHeight="1">
      <c r="D785" s="17"/>
      <c r="H785" s="31"/>
    </row>
    <row r="786" ht="15.75" customHeight="1">
      <c r="D786" s="17"/>
      <c r="H786" s="31"/>
    </row>
    <row r="787" ht="15.75" customHeight="1">
      <c r="D787" s="17"/>
      <c r="H787" s="31"/>
    </row>
    <row r="788" ht="15.75" customHeight="1">
      <c r="D788" s="17"/>
      <c r="H788" s="31"/>
    </row>
    <row r="789" ht="15.75" customHeight="1">
      <c r="D789" s="17"/>
      <c r="H789" s="31"/>
    </row>
    <row r="790" ht="15.75" customHeight="1">
      <c r="D790" s="17"/>
      <c r="H790" s="31"/>
    </row>
    <row r="791" ht="15.75" customHeight="1">
      <c r="D791" s="17"/>
      <c r="H791" s="31"/>
    </row>
    <row r="792" ht="15.75" customHeight="1">
      <c r="D792" s="17"/>
      <c r="H792" s="31"/>
    </row>
    <row r="793" ht="15.75" customHeight="1">
      <c r="D793" s="17"/>
      <c r="H793" s="31"/>
    </row>
    <row r="794" ht="15.75" customHeight="1">
      <c r="D794" s="17"/>
      <c r="H794" s="31"/>
    </row>
    <row r="795" ht="15.75" customHeight="1">
      <c r="D795" s="17"/>
      <c r="H795" s="31"/>
    </row>
    <row r="796" ht="15.75" customHeight="1">
      <c r="D796" s="17"/>
      <c r="H796" s="31"/>
    </row>
    <row r="797" ht="15.75" customHeight="1">
      <c r="D797" s="17"/>
      <c r="H797" s="31"/>
    </row>
    <row r="798" ht="15.75" customHeight="1">
      <c r="D798" s="17"/>
      <c r="H798" s="31"/>
    </row>
    <row r="799" ht="15.75" customHeight="1">
      <c r="D799" s="17"/>
      <c r="H799" s="31"/>
    </row>
    <row r="800" ht="15.75" customHeight="1">
      <c r="D800" s="17"/>
      <c r="H800" s="31"/>
    </row>
    <row r="801" ht="15.75" customHeight="1">
      <c r="D801" s="17"/>
      <c r="H801" s="31"/>
    </row>
    <row r="802" ht="15.75" customHeight="1">
      <c r="D802" s="17"/>
      <c r="H802" s="31"/>
    </row>
    <row r="803" ht="15.75" customHeight="1">
      <c r="D803" s="17"/>
      <c r="H803" s="31"/>
    </row>
    <row r="804" ht="15.75" customHeight="1">
      <c r="D804" s="17"/>
      <c r="H804" s="31"/>
    </row>
    <row r="805" ht="15.75" customHeight="1">
      <c r="D805" s="17"/>
      <c r="H805" s="31"/>
    </row>
    <row r="806" ht="15.75" customHeight="1">
      <c r="D806" s="17"/>
      <c r="H806" s="31"/>
    </row>
    <row r="807" ht="15.75" customHeight="1">
      <c r="D807" s="17"/>
      <c r="H807" s="31"/>
    </row>
    <row r="808" ht="15.75" customHeight="1">
      <c r="D808" s="17"/>
      <c r="H808" s="31"/>
    </row>
    <row r="809" ht="15.75" customHeight="1">
      <c r="D809" s="17"/>
      <c r="H809" s="31"/>
    </row>
    <row r="810" ht="15.75" customHeight="1">
      <c r="D810" s="17"/>
      <c r="H810" s="31"/>
    </row>
    <row r="811" ht="15.75" customHeight="1">
      <c r="D811" s="17"/>
      <c r="H811" s="31"/>
    </row>
    <row r="812" ht="15.75" customHeight="1">
      <c r="D812" s="17"/>
      <c r="H812" s="31"/>
    </row>
    <row r="813" ht="15.75" customHeight="1">
      <c r="D813" s="17"/>
      <c r="H813" s="31"/>
    </row>
    <row r="814" ht="15.75" customHeight="1">
      <c r="D814" s="17"/>
      <c r="H814" s="31"/>
    </row>
    <row r="815" ht="15.75" customHeight="1">
      <c r="D815" s="17"/>
      <c r="H815" s="31"/>
    </row>
    <row r="816" ht="15.75" customHeight="1">
      <c r="D816" s="17"/>
      <c r="H816" s="31"/>
    </row>
    <row r="817" ht="15.75" customHeight="1">
      <c r="D817" s="17"/>
      <c r="H817" s="31"/>
    </row>
    <row r="818" ht="15.75" customHeight="1">
      <c r="D818" s="17"/>
      <c r="H818" s="31"/>
    </row>
    <row r="819" ht="15.75" customHeight="1">
      <c r="D819" s="17"/>
      <c r="H819" s="31"/>
    </row>
    <row r="820" ht="15.75" customHeight="1">
      <c r="D820" s="17"/>
      <c r="H820" s="31"/>
    </row>
    <row r="821" ht="15.75" customHeight="1">
      <c r="D821" s="17"/>
      <c r="H821" s="31"/>
    </row>
    <row r="822" ht="15.75" customHeight="1">
      <c r="D822" s="17"/>
      <c r="H822" s="31"/>
    </row>
    <row r="823" ht="15.75" customHeight="1">
      <c r="D823" s="17"/>
      <c r="H823" s="31"/>
    </row>
    <row r="824" ht="15.75" customHeight="1">
      <c r="D824" s="17"/>
      <c r="H824" s="31"/>
    </row>
    <row r="825" ht="15.75" customHeight="1">
      <c r="D825" s="17"/>
      <c r="H825" s="31"/>
    </row>
    <row r="826" ht="15.75" customHeight="1">
      <c r="D826" s="17"/>
      <c r="H826" s="31"/>
    </row>
    <row r="827" ht="15.75" customHeight="1">
      <c r="D827" s="17"/>
      <c r="H827" s="31"/>
    </row>
    <row r="828" ht="15.75" customHeight="1">
      <c r="D828" s="17"/>
      <c r="H828" s="31"/>
    </row>
    <row r="829" ht="15.75" customHeight="1">
      <c r="D829" s="17"/>
      <c r="H829" s="31"/>
    </row>
    <row r="830" ht="15.75" customHeight="1">
      <c r="D830" s="17"/>
      <c r="H830" s="31"/>
    </row>
    <row r="831" ht="15.75" customHeight="1">
      <c r="D831" s="17"/>
      <c r="H831" s="31"/>
    </row>
    <row r="832" ht="15.75" customHeight="1">
      <c r="D832" s="17"/>
      <c r="H832" s="31"/>
    </row>
    <row r="833" ht="15.75" customHeight="1">
      <c r="D833" s="17"/>
      <c r="H833" s="31"/>
    </row>
    <row r="834" ht="15.75" customHeight="1">
      <c r="D834" s="17"/>
      <c r="H834" s="31"/>
    </row>
    <row r="835" ht="15.75" customHeight="1">
      <c r="D835" s="17"/>
      <c r="H835" s="31"/>
    </row>
    <row r="836" ht="15.75" customHeight="1">
      <c r="D836" s="17"/>
      <c r="H836" s="31"/>
    </row>
    <row r="837" ht="15.75" customHeight="1">
      <c r="D837" s="17"/>
      <c r="H837" s="31"/>
    </row>
    <row r="838" ht="15.75" customHeight="1">
      <c r="D838" s="17"/>
      <c r="H838" s="31"/>
    </row>
    <row r="839" ht="15.75" customHeight="1">
      <c r="D839" s="17"/>
      <c r="H839" s="31"/>
    </row>
    <row r="840" ht="15.75" customHeight="1">
      <c r="D840" s="17"/>
      <c r="H840" s="31"/>
    </row>
    <row r="841" ht="15.75" customHeight="1">
      <c r="D841" s="17"/>
      <c r="H841" s="31"/>
    </row>
    <row r="842" ht="15.75" customHeight="1">
      <c r="D842" s="17"/>
      <c r="H842" s="31"/>
    </row>
    <row r="843" ht="15.75" customHeight="1">
      <c r="D843" s="17"/>
      <c r="H843" s="31"/>
    </row>
    <row r="844" ht="15.75" customHeight="1">
      <c r="D844" s="17"/>
      <c r="H844" s="31"/>
    </row>
    <row r="845" ht="15.75" customHeight="1">
      <c r="D845" s="17"/>
      <c r="H845" s="31"/>
    </row>
    <row r="846" ht="15.75" customHeight="1">
      <c r="D846" s="17"/>
      <c r="H846" s="31"/>
    </row>
    <row r="847" ht="15.75" customHeight="1">
      <c r="D847" s="17"/>
      <c r="H847" s="31"/>
    </row>
    <row r="848" ht="15.75" customHeight="1">
      <c r="D848" s="17"/>
      <c r="H848" s="31"/>
    </row>
    <row r="849" ht="15.75" customHeight="1">
      <c r="D849" s="17"/>
      <c r="H849" s="31"/>
    </row>
    <row r="850" ht="15.75" customHeight="1">
      <c r="D850" s="17"/>
      <c r="H850" s="31"/>
    </row>
    <row r="851" ht="15.75" customHeight="1">
      <c r="D851" s="17"/>
      <c r="H851" s="31"/>
    </row>
    <row r="852" ht="15.75" customHeight="1">
      <c r="D852" s="17"/>
      <c r="H852" s="31"/>
    </row>
    <row r="853" ht="15.75" customHeight="1">
      <c r="D853" s="17"/>
      <c r="H853" s="31"/>
    </row>
    <row r="854" ht="15.75" customHeight="1">
      <c r="D854" s="17"/>
      <c r="H854" s="31"/>
    </row>
    <row r="855" ht="15.75" customHeight="1">
      <c r="D855" s="17"/>
      <c r="H855" s="31"/>
    </row>
    <row r="856" ht="15.75" customHeight="1">
      <c r="D856" s="17"/>
      <c r="H856" s="31"/>
    </row>
    <row r="857" ht="15.75" customHeight="1">
      <c r="D857" s="17"/>
      <c r="H857" s="31"/>
    </row>
    <row r="858" ht="15.75" customHeight="1">
      <c r="D858" s="17"/>
      <c r="H858" s="31"/>
    </row>
    <row r="859" ht="15.75" customHeight="1">
      <c r="D859" s="17"/>
      <c r="H859" s="31"/>
    </row>
    <row r="860" ht="15.75" customHeight="1">
      <c r="D860" s="17"/>
      <c r="H860" s="31"/>
    </row>
    <row r="861" ht="15.75" customHeight="1">
      <c r="D861" s="17"/>
      <c r="H861" s="31"/>
    </row>
    <row r="862" ht="15.75" customHeight="1">
      <c r="D862" s="17"/>
      <c r="H862" s="31"/>
    </row>
    <row r="863" ht="15.75" customHeight="1">
      <c r="D863" s="17"/>
      <c r="H863" s="31"/>
    </row>
    <row r="864" ht="15.75" customHeight="1">
      <c r="D864" s="17"/>
      <c r="H864" s="31"/>
    </row>
    <row r="865" ht="15.75" customHeight="1">
      <c r="D865" s="17"/>
      <c r="H865" s="31"/>
    </row>
    <row r="866" ht="15.75" customHeight="1">
      <c r="D866" s="17"/>
      <c r="H866" s="31"/>
    </row>
    <row r="867" ht="15.75" customHeight="1">
      <c r="D867" s="17"/>
      <c r="H867" s="31"/>
    </row>
    <row r="868" ht="15.75" customHeight="1">
      <c r="D868" s="17"/>
      <c r="H868" s="31"/>
    </row>
    <row r="869" ht="15.75" customHeight="1">
      <c r="D869" s="17"/>
      <c r="H869" s="31"/>
    </row>
    <row r="870" ht="15.75" customHeight="1">
      <c r="D870" s="17"/>
      <c r="H870" s="31"/>
    </row>
    <row r="871" ht="15.75" customHeight="1">
      <c r="D871" s="17"/>
      <c r="H871" s="31"/>
    </row>
    <row r="872" ht="15.75" customHeight="1">
      <c r="D872" s="17"/>
      <c r="H872" s="31"/>
    </row>
    <row r="873" ht="15.75" customHeight="1">
      <c r="D873" s="17"/>
      <c r="H873" s="31"/>
    </row>
    <row r="874" ht="15.75" customHeight="1">
      <c r="D874" s="17"/>
      <c r="H874" s="31"/>
    </row>
    <row r="875" ht="15.75" customHeight="1">
      <c r="D875" s="17"/>
      <c r="H875" s="31"/>
    </row>
    <row r="876" ht="15.75" customHeight="1">
      <c r="D876" s="17"/>
      <c r="H876" s="31"/>
    </row>
    <row r="877" ht="15.75" customHeight="1">
      <c r="D877" s="17"/>
      <c r="H877" s="31"/>
    </row>
    <row r="878" ht="15.75" customHeight="1">
      <c r="D878" s="17"/>
      <c r="H878" s="31"/>
    </row>
    <row r="879" ht="15.75" customHeight="1">
      <c r="D879" s="17"/>
      <c r="H879" s="31"/>
    </row>
    <row r="880" ht="15.75" customHeight="1">
      <c r="D880" s="17"/>
      <c r="H880" s="31"/>
    </row>
    <row r="881" ht="15.75" customHeight="1">
      <c r="D881" s="17"/>
      <c r="H881" s="31"/>
    </row>
    <row r="882" ht="15.75" customHeight="1">
      <c r="D882" s="17"/>
      <c r="H882" s="31"/>
    </row>
    <row r="883" ht="15.75" customHeight="1">
      <c r="D883" s="17"/>
      <c r="H883" s="31"/>
    </row>
    <row r="884" ht="15.75" customHeight="1">
      <c r="D884" s="17"/>
      <c r="H884" s="31"/>
    </row>
    <row r="885" ht="15.75" customHeight="1">
      <c r="D885" s="17"/>
      <c r="H885" s="31"/>
    </row>
    <row r="886" ht="15.75" customHeight="1">
      <c r="D886" s="17"/>
      <c r="H886" s="31"/>
    </row>
    <row r="887" ht="15.75" customHeight="1">
      <c r="D887" s="17"/>
      <c r="H887" s="31"/>
    </row>
    <row r="888" ht="15.75" customHeight="1">
      <c r="D888" s="17"/>
      <c r="H888" s="31"/>
    </row>
    <row r="889" ht="15.75" customHeight="1">
      <c r="D889" s="17"/>
      <c r="H889" s="31"/>
    </row>
    <row r="890" ht="15.75" customHeight="1">
      <c r="D890" s="17"/>
      <c r="H890" s="31"/>
    </row>
    <row r="891" ht="15.75" customHeight="1">
      <c r="D891" s="17"/>
      <c r="H891" s="31"/>
    </row>
    <row r="892" ht="15.75" customHeight="1">
      <c r="D892" s="17"/>
      <c r="H892" s="31"/>
    </row>
    <row r="893" ht="15.75" customHeight="1">
      <c r="D893" s="17"/>
      <c r="H893" s="31"/>
    </row>
    <row r="894" ht="15.75" customHeight="1">
      <c r="D894" s="17"/>
      <c r="H894" s="31"/>
    </row>
    <row r="895" ht="15.75" customHeight="1">
      <c r="D895" s="17"/>
      <c r="H895" s="31"/>
    </row>
    <row r="896" ht="15.75" customHeight="1">
      <c r="D896" s="17"/>
      <c r="H896" s="31"/>
    </row>
    <row r="897" ht="15.75" customHeight="1">
      <c r="D897" s="17"/>
      <c r="H897" s="31"/>
    </row>
    <row r="898" ht="15.75" customHeight="1">
      <c r="D898" s="17"/>
      <c r="H898" s="31"/>
    </row>
    <row r="899" ht="15.75" customHeight="1">
      <c r="D899" s="17"/>
      <c r="H899" s="31"/>
    </row>
    <row r="900" ht="15.75" customHeight="1">
      <c r="D900" s="17"/>
      <c r="H900" s="31"/>
    </row>
    <row r="901" ht="15.75" customHeight="1">
      <c r="D901" s="17"/>
      <c r="H901" s="31"/>
    </row>
    <row r="902" ht="15.75" customHeight="1">
      <c r="D902" s="17"/>
      <c r="H902" s="31"/>
    </row>
    <row r="903" ht="15.75" customHeight="1">
      <c r="D903" s="17"/>
      <c r="H903" s="31"/>
    </row>
    <row r="904" ht="15.75" customHeight="1">
      <c r="D904" s="17"/>
      <c r="H904" s="31"/>
    </row>
    <row r="905" ht="15.75" customHeight="1">
      <c r="D905" s="17"/>
      <c r="H905" s="31"/>
    </row>
    <row r="906" ht="15.75" customHeight="1">
      <c r="D906" s="17"/>
      <c r="H906" s="31"/>
    </row>
    <row r="907" ht="15.75" customHeight="1">
      <c r="D907" s="17"/>
      <c r="H907" s="31"/>
    </row>
    <row r="908" ht="15.75" customHeight="1">
      <c r="D908" s="17"/>
      <c r="H908" s="31"/>
    </row>
    <row r="909" ht="15.75" customHeight="1">
      <c r="D909" s="17"/>
      <c r="H909" s="31"/>
    </row>
    <row r="910" ht="15.75" customHeight="1">
      <c r="D910" s="17"/>
      <c r="H910" s="31"/>
    </row>
    <row r="911" ht="15.75" customHeight="1">
      <c r="D911" s="17"/>
      <c r="H911" s="31"/>
    </row>
    <row r="912" ht="15.75" customHeight="1">
      <c r="D912" s="17"/>
      <c r="H912" s="31"/>
    </row>
    <row r="913" ht="15.75" customHeight="1">
      <c r="D913" s="17"/>
      <c r="H913" s="31"/>
    </row>
    <row r="914" ht="15.75" customHeight="1">
      <c r="D914" s="17"/>
      <c r="H914" s="31"/>
    </row>
    <row r="915" ht="15.75" customHeight="1">
      <c r="D915" s="17"/>
      <c r="H915" s="31"/>
    </row>
    <row r="916" ht="15.75" customHeight="1">
      <c r="D916" s="17"/>
      <c r="H916" s="31"/>
    </row>
    <row r="917" ht="15.75" customHeight="1">
      <c r="D917" s="17"/>
      <c r="H917" s="31"/>
    </row>
    <row r="918" ht="15.75" customHeight="1">
      <c r="D918" s="17"/>
      <c r="H918" s="31"/>
    </row>
    <row r="919" ht="15.75" customHeight="1">
      <c r="D919" s="17"/>
      <c r="H919" s="31"/>
    </row>
    <row r="920" ht="15.75" customHeight="1">
      <c r="D920" s="17"/>
      <c r="H920" s="31"/>
    </row>
    <row r="921" ht="15.75" customHeight="1">
      <c r="D921" s="17"/>
      <c r="H921" s="31"/>
    </row>
    <row r="922" ht="15.75" customHeight="1">
      <c r="D922" s="17"/>
      <c r="H922" s="31"/>
    </row>
    <row r="923" ht="15.75" customHeight="1">
      <c r="D923" s="17"/>
      <c r="H923" s="31"/>
    </row>
    <row r="924" ht="15.75" customHeight="1">
      <c r="D924" s="17"/>
      <c r="H924" s="31"/>
    </row>
    <row r="925" ht="15.75" customHeight="1">
      <c r="D925" s="17"/>
      <c r="H925" s="31"/>
    </row>
    <row r="926" ht="15.75" customHeight="1">
      <c r="D926" s="17"/>
      <c r="H926" s="31"/>
    </row>
    <row r="927" ht="15.75" customHeight="1">
      <c r="D927" s="17"/>
      <c r="H927" s="31"/>
    </row>
    <row r="928" ht="15.75" customHeight="1">
      <c r="D928" s="17"/>
      <c r="H928" s="31"/>
    </row>
    <row r="929" ht="15.75" customHeight="1">
      <c r="D929" s="17"/>
      <c r="H929" s="31"/>
    </row>
    <row r="930" ht="15.75" customHeight="1">
      <c r="D930" s="17"/>
      <c r="H930" s="31"/>
    </row>
    <row r="931" ht="15.75" customHeight="1">
      <c r="D931" s="17"/>
      <c r="H931" s="31"/>
    </row>
    <row r="932" ht="15.75" customHeight="1">
      <c r="D932" s="17"/>
      <c r="H932" s="31"/>
    </row>
    <row r="933" ht="15.75" customHeight="1">
      <c r="D933" s="17"/>
      <c r="H933" s="31"/>
    </row>
    <row r="934" ht="15.75" customHeight="1">
      <c r="D934" s="17"/>
      <c r="H934" s="31"/>
    </row>
    <row r="935" ht="15.75" customHeight="1">
      <c r="D935" s="17"/>
      <c r="H935" s="31"/>
    </row>
    <row r="936" ht="15.75" customHeight="1">
      <c r="D936" s="17"/>
      <c r="H936" s="31"/>
    </row>
    <row r="937" ht="15.75" customHeight="1">
      <c r="D937" s="17"/>
      <c r="H937" s="31"/>
    </row>
    <row r="938" ht="15.75" customHeight="1">
      <c r="D938" s="17"/>
      <c r="H938" s="31"/>
    </row>
    <row r="939" ht="15.75" customHeight="1">
      <c r="D939" s="17"/>
      <c r="H939" s="31"/>
    </row>
    <row r="940" ht="15.75" customHeight="1">
      <c r="D940" s="17"/>
      <c r="H940" s="31"/>
    </row>
    <row r="941" ht="15.75" customHeight="1">
      <c r="D941" s="17"/>
      <c r="H941" s="31"/>
    </row>
    <row r="942" ht="15.75" customHeight="1">
      <c r="D942" s="17"/>
      <c r="H942" s="31"/>
    </row>
    <row r="943" ht="15.75" customHeight="1">
      <c r="D943" s="17"/>
      <c r="H943" s="31"/>
    </row>
    <row r="944" ht="15.75" customHeight="1">
      <c r="D944" s="17"/>
      <c r="H944" s="31"/>
    </row>
    <row r="945" ht="15.75" customHeight="1">
      <c r="D945" s="17"/>
      <c r="H945" s="31"/>
    </row>
    <row r="946" ht="15.75" customHeight="1">
      <c r="D946" s="17"/>
      <c r="H946" s="31"/>
    </row>
    <row r="947" ht="15.75" customHeight="1">
      <c r="D947" s="17"/>
      <c r="H947" s="31"/>
    </row>
    <row r="948" ht="15.75" customHeight="1">
      <c r="D948" s="17"/>
      <c r="H948" s="31"/>
    </row>
    <row r="949" ht="15.75" customHeight="1">
      <c r="D949" s="17"/>
      <c r="H949" s="31"/>
    </row>
    <row r="950" ht="15.75" customHeight="1">
      <c r="D950" s="17"/>
      <c r="H950" s="31"/>
    </row>
    <row r="951" ht="15.75" customHeight="1">
      <c r="D951" s="17"/>
      <c r="H951" s="31"/>
    </row>
    <row r="952" ht="15.75" customHeight="1">
      <c r="D952" s="17"/>
      <c r="H952" s="31"/>
    </row>
    <row r="953" ht="15.75" customHeight="1">
      <c r="D953" s="17"/>
      <c r="H953" s="31"/>
    </row>
    <row r="954" ht="15.75" customHeight="1">
      <c r="D954" s="17"/>
      <c r="H954" s="31"/>
    </row>
    <row r="955" ht="15.75" customHeight="1">
      <c r="D955" s="17"/>
      <c r="H955" s="31"/>
    </row>
    <row r="956" ht="15.75" customHeight="1">
      <c r="D956" s="17"/>
      <c r="H956" s="31"/>
    </row>
    <row r="957" ht="15.75" customHeight="1">
      <c r="D957" s="17"/>
      <c r="H957" s="31"/>
    </row>
    <row r="958" ht="15.75" customHeight="1">
      <c r="D958" s="17"/>
      <c r="H958" s="31"/>
    </row>
    <row r="959" ht="15.75" customHeight="1">
      <c r="D959" s="17"/>
      <c r="H959" s="31"/>
    </row>
    <row r="960" ht="15.75" customHeight="1">
      <c r="D960" s="17"/>
      <c r="H960" s="31"/>
    </row>
    <row r="961" ht="15.75" customHeight="1">
      <c r="D961" s="17"/>
      <c r="H961" s="31"/>
    </row>
    <row r="962" ht="15.75" customHeight="1">
      <c r="D962" s="17"/>
      <c r="H962" s="31"/>
    </row>
    <row r="963" ht="15.75" customHeight="1">
      <c r="D963" s="17"/>
      <c r="H963" s="31"/>
    </row>
    <row r="964" ht="15.75" customHeight="1">
      <c r="D964" s="17"/>
      <c r="H964" s="31"/>
    </row>
    <row r="965" ht="15.75" customHeight="1">
      <c r="D965" s="17"/>
      <c r="H965" s="31"/>
    </row>
    <row r="966" ht="15.75" customHeight="1">
      <c r="D966" s="17"/>
      <c r="H966" s="31"/>
    </row>
    <row r="967" ht="15.75" customHeight="1">
      <c r="D967" s="17"/>
      <c r="H967" s="31"/>
    </row>
    <row r="968" ht="15.75" customHeight="1">
      <c r="D968" s="17"/>
      <c r="H968" s="31"/>
    </row>
    <row r="969" ht="15.75" customHeight="1">
      <c r="D969" s="17"/>
      <c r="H969" s="31"/>
    </row>
    <row r="970" ht="15.75" customHeight="1">
      <c r="D970" s="17"/>
      <c r="H970" s="31"/>
    </row>
    <row r="971" ht="15.75" customHeight="1">
      <c r="D971" s="17"/>
      <c r="H971" s="31"/>
    </row>
    <row r="972" ht="15.75" customHeight="1">
      <c r="D972" s="17"/>
      <c r="H972" s="31"/>
    </row>
    <row r="973" ht="15.75" customHeight="1">
      <c r="D973" s="17"/>
      <c r="H973" s="31"/>
    </row>
    <row r="974" ht="15.75" customHeight="1">
      <c r="D974" s="17"/>
      <c r="H974" s="31"/>
    </row>
    <row r="975" ht="15.75" customHeight="1">
      <c r="D975" s="17"/>
      <c r="H975" s="31"/>
    </row>
    <row r="976" ht="15.75" customHeight="1">
      <c r="D976" s="17"/>
      <c r="H976" s="31"/>
    </row>
    <row r="977" ht="15.75" customHeight="1">
      <c r="D977" s="17"/>
      <c r="H977" s="31"/>
    </row>
    <row r="978" ht="15.75" customHeight="1">
      <c r="D978" s="17"/>
      <c r="H978" s="31"/>
    </row>
    <row r="979" ht="15.75" customHeight="1">
      <c r="D979" s="17"/>
      <c r="H979" s="31"/>
    </row>
    <row r="980" ht="15.75" customHeight="1">
      <c r="D980" s="17"/>
      <c r="H980" s="31"/>
    </row>
    <row r="981" ht="15.75" customHeight="1">
      <c r="D981" s="17"/>
      <c r="H981" s="31"/>
    </row>
    <row r="982" ht="15.75" customHeight="1">
      <c r="D982" s="17"/>
      <c r="H982" s="31"/>
    </row>
    <row r="983" ht="15.75" customHeight="1">
      <c r="D983" s="17"/>
      <c r="H983" s="31"/>
    </row>
    <row r="984" ht="15.75" customHeight="1">
      <c r="D984" s="17"/>
      <c r="H984" s="31"/>
    </row>
    <row r="985" ht="15.75" customHeight="1">
      <c r="D985" s="17"/>
      <c r="H985" s="31"/>
    </row>
    <row r="986" ht="15.75" customHeight="1">
      <c r="D986" s="17"/>
      <c r="H986" s="31"/>
    </row>
    <row r="987" ht="15.75" customHeight="1">
      <c r="D987" s="17"/>
      <c r="H987" s="31"/>
    </row>
    <row r="988" ht="15.75" customHeight="1">
      <c r="D988" s="17"/>
      <c r="H988" s="31"/>
    </row>
    <row r="989" ht="15.75" customHeight="1">
      <c r="D989" s="17"/>
      <c r="H989" s="31"/>
    </row>
    <row r="990" ht="15.75" customHeight="1">
      <c r="D990" s="17"/>
      <c r="H990" s="31"/>
    </row>
    <row r="991" ht="15.75" customHeight="1">
      <c r="D991" s="17"/>
      <c r="H991" s="31"/>
    </row>
    <row r="992" ht="15.75" customHeight="1">
      <c r="D992" s="17"/>
      <c r="H992" s="31"/>
    </row>
    <row r="993" ht="15.75" customHeight="1">
      <c r="D993" s="17"/>
      <c r="H993" s="31"/>
    </row>
    <row r="994" ht="15.75" customHeight="1">
      <c r="D994" s="17"/>
      <c r="H994" s="31"/>
    </row>
    <row r="995" ht="15.75" customHeight="1">
      <c r="D995" s="17"/>
      <c r="H995" s="31"/>
    </row>
    <row r="996" ht="15.75" customHeight="1">
      <c r="D996" s="17"/>
      <c r="H996" s="31"/>
    </row>
    <row r="997" ht="15.75" customHeight="1">
      <c r="D997" s="17"/>
      <c r="H997" s="31"/>
    </row>
    <row r="998" ht="15.75" customHeight="1">
      <c r="D998" s="17"/>
      <c r="H998" s="31"/>
    </row>
    <row r="999" ht="15.75" customHeight="1">
      <c r="D999" s="17"/>
      <c r="H999" s="31"/>
    </row>
    <row r="1000" ht="15.75" customHeight="1">
      <c r="D1000" s="17"/>
      <c r="H1000" s="3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8.56"/>
    <col customWidth="1" min="6" max="6" width="9.0"/>
    <col customWidth="1" min="7" max="7" width="3.78"/>
    <col customWidth="1" min="8" max="8" width="8.56"/>
    <col customWidth="1" min="9" max="9" width="70.78"/>
    <col customWidth="1" min="10" max="26" width="8.56"/>
  </cols>
  <sheetData>
    <row r="1" ht="15.75" customHeight="1">
      <c r="A1" s="7" t="s">
        <v>185</v>
      </c>
      <c r="B1" s="38"/>
      <c r="C1" s="38"/>
      <c r="D1" s="38"/>
      <c r="E1" s="38"/>
      <c r="F1" s="38"/>
      <c r="G1" s="38"/>
    </row>
    <row r="2" ht="15.75" customHeight="1">
      <c r="A2" s="7"/>
      <c r="B2" s="38"/>
      <c r="C2" s="38"/>
      <c r="D2" s="39" t="s">
        <v>186</v>
      </c>
      <c r="E2" s="38"/>
      <c r="F2" s="38"/>
      <c r="G2" s="38"/>
      <c r="H2" s="40" t="s">
        <v>187</v>
      </c>
      <c r="I2" s="41"/>
    </row>
    <row r="3" ht="15.75" customHeight="1">
      <c r="A3" s="42" t="s">
        <v>146</v>
      </c>
      <c r="B3" s="43" t="s">
        <v>188</v>
      </c>
      <c r="C3" s="43" t="s">
        <v>189</v>
      </c>
      <c r="D3" s="43" t="s">
        <v>190</v>
      </c>
      <c r="E3" s="43" t="s">
        <v>191</v>
      </c>
      <c r="F3" s="43" t="s">
        <v>192</v>
      </c>
      <c r="G3" s="39"/>
      <c r="H3" s="44" t="s">
        <v>193</v>
      </c>
      <c r="I3" s="38"/>
    </row>
    <row r="4" ht="15.75" customHeight="1">
      <c r="A4" s="7" t="s">
        <v>194</v>
      </c>
      <c r="B4" s="45">
        <v>7792.0</v>
      </c>
      <c r="C4" s="45">
        <v>5554.0</v>
      </c>
      <c r="D4" s="45">
        <v>3105.0</v>
      </c>
      <c r="E4" s="45">
        <v>3168.0</v>
      </c>
      <c r="F4" s="45">
        <v>10350.0</v>
      </c>
      <c r="G4" s="45"/>
      <c r="H4" s="7" t="s">
        <v>146</v>
      </c>
      <c r="I4" s="46" t="s">
        <v>195</v>
      </c>
    </row>
    <row r="5" ht="15.75" customHeight="1">
      <c r="A5" s="7" t="s">
        <v>196</v>
      </c>
      <c r="B5" s="45">
        <v>7268.0</v>
      </c>
      <c r="C5" s="45">
        <v>3024.0</v>
      </c>
      <c r="D5" s="45">
        <v>3228.0</v>
      </c>
      <c r="E5" s="45">
        <v>3751.0</v>
      </c>
      <c r="F5" s="45">
        <v>8965.0</v>
      </c>
      <c r="G5" s="45"/>
      <c r="H5" s="7" t="s">
        <v>168</v>
      </c>
      <c r="I5" s="46" t="s">
        <v>192</v>
      </c>
    </row>
    <row r="6" ht="15.75" customHeight="1">
      <c r="A6" s="7" t="s">
        <v>197</v>
      </c>
      <c r="B6" s="45">
        <v>7049.0</v>
      </c>
      <c r="C6" s="45">
        <v>5543.0</v>
      </c>
      <c r="D6" s="45">
        <v>2147.0</v>
      </c>
      <c r="E6" s="45">
        <v>3319.0</v>
      </c>
      <c r="F6" s="45">
        <v>6827.0</v>
      </c>
      <c r="G6" s="45"/>
      <c r="H6" s="7" t="s">
        <v>198</v>
      </c>
      <c r="I6" s="47">
        <f>VLOOKUP(I4,A4:F15,IF(I5="A",2,IF(I4="B",3,IF(I5="C",4,IF(I5="D",5,IF(I5="E",6))))),FALSE)</f>
        <v>8544</v>
      </c>
    </row>
    <row r="7" ht="15.75" customHeight="1">
      <c r="A7" s="7" t="s">
        <v>195</v>
      </c>
      <c r="B7" s="45">
        <v>7560.0</v>
      </c>
      <c r="C7" s="45">
        <v>5232.0</v>
      </c>
      <c r="D7" s="45">
        <v>2636.0</v>
      </c>
      <c r="E7" s="45">
        <v>4057.0</v>
      </c>
      <c r="F7" s="45">
        <v>8544.0</v>
      </c>
      <c r="G7" s="45"/>
      <c r="H7" s="7"/>
      <c r="I7" s="38"/>
    </row>
    <row r="8" ht="15.75" customHeight="1">
      <c r="A8" s="7" t="s">
        <v>151</v>
      </c>
      <c r="B8" s="45">
        <v>8233.0</v>
      </c>
      <c r="C8" s="45">
        <v>5450.0</v>
      </c>
      <c r="D8" s="45">
        <v>2726.0</v>
      </c>
      <c r="E8" s="45">
        <v>3837.0</v>
      </c>
      <c r="F8" s="45">
        <v>7535.0</v>
      </c>
      <c r="G8" s="45"/>
      <c r="H8" s="48" t="s">
        <v>199</v>
      </c>
      <c r="I8" s="49"/>
    </row>
    <row r="9" ht="15.75" customHeight="1">
      <c r="A9" s="7" t="s">
        <v>152</v>
      </c>
      <c r="B9" s="45">
        <v>8629.0</v>
      </c>
      <c r="C9" s="45">
        <v>3943.0</v>
      </c>
      <c r="D9" s="45">
        <v>2705.0</v>
      </c>
      <c r="E9" s="45">
        <v>4664.0</v>
      </c>
      <c r="F9" s="45">
        <v>9070.0</v>
      </c>
      <c r="G9" s="45"/>
      <c r="H9" s="7" t="s">
        <v>198</v>
      </c>
      <c r="I9" s="47">
        <f>VLOOKUP(I4,A4:F15,MATCH(I5,A3:F3,0), FALSE)</f>
        <v>8544</v>
      </c>
    </row>
    <row r="10" ht="15.75" customHeight="1">
      <c r="A10" s="7" t="s">
        <v>200</v>
      </c>
      <c r="B10" s="45">
        <v>8702.0</v>
      </c>
      <c r="C10" s="45">
        <v>5991.0</v>
      </c>
      <c r="D10" s="45">
        <v>2891.0</v>
      </c>
      <c r="E10" s="45">
        <v>5418.0</v>
      </c>
      <c r="F10" s="45">
        <v>8389.0</v>
      </c>
      <c r="G10" s="45"/>
      <c r="H10" s="50"/>
      <c r="I10" s="50"/>
    </row>
    <row r="11" ht="15.75" customHeight="1">
      <c r="A11" s="7" t="s">
        <v>201</v>
      </c>
      <c r="B11" s="45">
        <v>9215.0</v>
      </c>
      <c r="C11" s="45">
        <v>3920.0</v>
      </c>
      <c r="D11" s="45">
        <v>2782.0</v>
      </c>
      <c r="E11" s="45">
        <v>4085.0</v>
      </c>
      <c r="F11" s="45">
        <v>7367.0</v>
      </c>
      <c r="G11" s="45"/>
      <c r="H11" s="51" t="s">
        <v>202</v>
      </c>
      <c r="I11" s="52"/>
    </row>
    <row r="12" ht="15.75" customHeight="1">
      <c r="A12" s="7" t="s">
        <v>203</v>
      </c>
      <c r="B12" s="45">
        <v>8986.0</v>
      </c>
      <c r="C12" s="45">
        <v>4753.0</v>
      </c>
      <c r="D12" s="45">
        <v>2524.0</v>
      </c>
      <c r="E12" s="45">
        <v>5575.0</v>
      </c>
      <c r="F12" s="45">
        <v>5377.0</v>
      </c>
      <c r="G12" s="45"/>
      <c r="H12" s="7" t="s">
        <v>198</v>
      </c>
      <c r="I12" s="47">
        <f t="array" ref="I12">INDEX(A4:F15,MATCH(I4,A4:A15,0),MATCH(I5,A3:F3,0))</f>
        <v>8544</v>
      </c>
    </row>
    <row r="13" ht="15.75" customHeight="1">
      <c r="A13" s="7" t="s">
        <v>204</v>
      </c>
      <c r="B13" s="45">
        <v>8654.0</v>
      </c>
      <c r="C13" s="45">
        <v>4746.0</v>
      </c>
      <c r="D13" s="45">
        <v>3258.0</v>
      </c>
      <c r="E13" s="45">
        <v>5333.0</v>
      </c>
      <c r="F13" s="45">
        <v>7645.0</v>
      </c>
      <c r="G13" s="45"/>
      <c r="H13" s="50"/>
      <c r="I13" s="50" t="s">
        <v>205</v>
      </c>
    </row>
    <row r="14" ht="15.75" customHeight="1">
      <c r="A14" s="7" t="s">
        <v>206</v>
      </c>
      <c r="B14" s="45">
        <v>8315.0</v>
      </c>
      <c r="C14" s="45">
        <v>3566.0</v>
      </c>
      <c r="D14" s="45">
        <v>2144.0</v>
      </c>
      <c r="E14" s="45">
        <v>4924.0</v>
      </c>
      <c r="F14" s="45">
        <v>8173.0</v>
      </c>
      <c r="G14" s="45"/>
      <c r="H14" s="50"/>
      <c r="I14" s="50"/>
    </row>
    <row r="15" ht="15.75" customHeight="1">
      <c r="A15" s="7" t="s">
        <v>207</v>
      </c>
      <c r="B15" s="45">
        <v>7978.0</v>
      </c>
      <c r="C15" s="45">
        <v>5670.0</v>
      </c>
      <c r="D15" s="45">
        <v>3071.0</v>
      </c>
      <c r="E15" s="45">
        <v>6563.0</v>
      </c>
      <c r="F15" s="45">
        <v>6088.0</v>
      </c>
      <c r="G15" s="45"/>
      <c r="H15" s="50"/>
      <c r="I15" s="50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2016-08-19T19:43:51Z</dcterms:created>
  <dc:creator>Microsoft Office User</dc:creator>
</cp:coreProperties>
</file>