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6" yWindow="840" windowWidth="5148" windowHeight="4968" activeTab="4"/>
  </bookViews>
  <sheets>
    <sheet name="Raw data" sheetId="1" r:id="rId1"/>
    <sheet name="Mia analysis" sheetId="2" r:id="rId2"/>
    <sheet name="Home_away" sheetId="3" r:id="rId3"/>
    <sheet name="Collection site" sheetId="4" r:id="rId4"/>
    <sheet name="pH_spp" sheetId="5" r:id="rId5"/>
    <sheet name="del.Calcif" sheetId="9" r:id="rId6"/>
  </sheets>
  <definedNames>
    <definedName name="_xlnm._FilterDatabase" localSheetId="1" hidden="1">'Mia analysis'!$F$1:$N$17</definedName>
    <definedName name="_xlnm._FilterDatabase" localSheetId="0" hidden="1">'Raw data'!$CM$1:$CM$127</definedName>
  </definedNames>
  <calcPr calcId="145621"/>
  <fileRecoveryPr dataExtractLoad="1"/>
</workbook>
</file>

<file path=xl/calcChain.xml><?xml version="1.0" encoding="utf-8"?>
<calcChain xmlns="http://schemas.openxmlformats.org/spreadsheetml/2006/main">
  <c r="F93" i="9" l="1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41" i="9"/>
  <c r="F42" i="9"/>
  <c r="F43" i="9"/>
  <c r="F44" i="9"/>
  <c r="F45" i="9"/>
  <c r="F46" i="9"/>
  <c r="F47" i="9"/>
  <c r="F48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25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4" i="9"/>
  <c r="F5" i="9"/>
  <c r="F6" i="9"/>
  <c r="F7" i="9"/>
  <c r="F9" i="9"/>
  <c r="F10" i="9"/>
  <c r="F3" i="9"/>
  <c r="E61" i="5" l="1"/>
  <c r="D61" i="5"/>
  <c r="C61" i="5"/>
  <c r="B61" i="5"/>
  <c r="E60" i="5"/>
  <c r="D60" i="5"/>
  <c r="C60" i="5"/>
  <c r="B60" i="5"/>
  <c r="E59" i="5"/>
  <c r="D59" i="5"/>
  <c r="C59" i="5"/>
  <c r="B59" i="5"/>
  <c r="E58" i="5"/>
  <c r="D58" i="5"/>
  <c r="C58" i="5"/>
  <c r="B58" i="5"/>
  <c r="E57" i="5"/>
  <c r="C57" i="5"/>
  <c r="E56" i="5"/>
  <c r="D56" i="5"/>
  <c r="C56" i="5"/>
  <c r="B56" i="5"/>
  <c r="E55" i="5"/>
  <c r="D55" i="5"/>
  <c r="C55" i="5"/>
  <c r="B55" i="5"/>
  <c r="E54" i="5"/>
  <c r="D54" i="5"/>
  <c r="C54" i="5"/>
  <c r="B54" i="5"/>
  <c r="C50" i="5"/>
  <c r="D50" i="5"/>
  <c r="E50" i="5"/>
  <c r="F50" i="5"/>
  <c r="G50" i="5"/>
  <c r="H50" i="5"/>
  <c r="B57" i="5" s="1"/>
  <c r="I50" i="5"/>
  <c r="J50" i="5"/>
  <c r="K50" i="5"/>
  <c r="L50" i="5"/>
  <c r="M50" i="5"/>
  <c r="N50" i="5"/>
  <c r="O50" i="5"/>
  <c r="P50" i="5"/>
  <c r="Q50" i="5"/>
  <c r="C51" i="5"/>
  <c r="D51" i="5"/>
  <c r="E51" i="5"/>
  <c r="F51" i="5"/>
  <c r="G51" i="5"/>
  <c r="H51" i="5"/>
  <c r="D57" i="5" s="1"/>
  <c r="I51" i="5"/>
  <c r="J51" i="5"/>
  <c r="K51" i="5"/>
  <c r="L51" i="5"/>
  <c r="M51" i="5"/>
  <c r="N51" i="5"/>
  <c r="O51" i="5"/>
  <c r="P51" i="5"/>
  <c r="Q51" i="5"/>
  <c r="B51" i="5"/>
  <c r="B50" i="5"/>
  <c r="E80" i="4"/>
  <c r="E81" i="4"/>
  <c r="E82" i="4"/>
  <c r="E83" i="4"/>
  <c r="E84" i="4"/>
  <c r="E85" i="4"/>
  <c r="E86" i="4"/>
  <c r="E87" i="4"/>
  <c r="C80" i="4"/>
  <c r="C81" i="4"/>
  <c r="C82" i="4"/>
  <c r="C83" i="4"/>
  <c r="C84" i="4"/>
  <c r="C85" i="4"/>
  <c r="C86" i="4"/>
  <c r="C87" i="4"/>
  <c r="D87" i="4"/>
  <c r="D86" i="4"/>
  <c r="D85" i="4"/>
  <c r="D84" i="4"/>
  <c r="D82" i="4"/>
  <c r="D81" i="4"/>
  <c r="D80" i="4"/>
  <c r="B87" i="4"/>
  <c r="B86" i="4"/>
  <c r="B85" i="4"/>
  <c r="B84" i="4"/>
  <c r="B82" i="4"/>
  <c r="B81" i="4"/>
  <c r="B80" i="4"/>
  <c r="C76" i="4"/>
  <c r="D76" i="4"/>
  <c r="E76" i="4"/>
  <c r="F76" i="4"/>
  <c r="G76" i="4"/>
  <c r="H76" i="4"/>
  <c r="B83" i="4" s="1"/>
  <c r="I76" i="4"/>
  <c r="J76" i="4"/>
  <c r="K76" i="4"/>
  <c r="L76" i="4"/>
  <c r="M76" i="4"/>
  <c r="N76" i="4"/>
  <c r="O76" i="4"/>
  <c r="P76" i="4"/>
  <c r="Q76" i="4"/>
  <c r="C77" i="4"/>
  <c r="D77" i="4"/>
  <c r="E77" i="4"/>
  <c r="F77" i="4"/>
  <c r="G77" i="4"/>
  <c r="H77" i="4"/>
  <c r="D83" i="4" s="1"/>
  <c r="I77" i="4"/>
  <c r="J77" i="4"/>
  <c r="K77" i="4"/>
  <c r="L77" i="4"/>
  <c r="M77" i="4"/>
  <c r="N77" i="4"/>
  <c r="O77" i="4"/>
  <c r="P77" i="4"/>
  <c r="Q77" i="4"/>
  <c r="B77" i="4"/>
  <c r="B76" i="4"/>
  <c r="B40" i="3"/>
  <c r="AJ40" i="3"/>
  <c r="AK40" i="3"/>
  <c r="AL40" i="3"/>
  <c r="AM40" i="3"/>
  <c r="AJ41" i="3"/>
  <c r="AK41" i="3"/>
  <c r="AL41" i="3"/>
  <c r="AM41" i="3"/>
  <c r="AJ57" i="3"/>
  <c r="AK57" i="3"/>
  <c r="AL57" i="3"/>
  <c r="AM57" i="3"/>
  <c r="AJ58" i="3"/>
  <c r="AK58" i="3"/>
  <c r="AL58" i="3"/>
  <c r="AM58" i="3"/>
  <c r="AE40" i="3"/>
  <c r="AF40" i="3"/>
  <c r="AG40" i="3"/>
  <c r="AH40" i="3"/>
  <c r="AE41" i="3"/>
  <c r="AF41" i="3"/>
  <c r="AG41" i="3"/>
  <c r="AH41" i="3"/>
  <c r="AE57" i="3"/>
  <c r="AF57" i="3"/>
  <c r="AG57" i="3"/>
  <c r="AH57" i="3"/>
  <c r="AE58" i="3"/>
  <c r="AF58" i="3"/>
  <c r="AG58" i="3"/>
  <c r="AH58" i="3"/>
  <c r="Z40" i="3"/>
  <c r="AA40" i="3"/>
  <c r="AB40" i="3"/>
  <c r="AC40" i="3"/>
  <c r="Z41" i="3"/>
  <c r="AA41" i="3"/>
  <c r="AB41" i="3"/>
  <c r="AC41" i="3"/>
  <c r="Z57" i="3"/>
  <c r="AA57" i="3"/>
  <c r="AB57" i="3"/>
  <c r="AC57" i="3"/>
  <c r="Z58" i="3"/>
  <c r="AA58" i="3"/>
  <c r="AB58" i="3"/>
  <c r="AC58" i="3"/>
  <c r="V57" i="3"/>
  <c r="W57" i="3"/>
  <c r="X57" i="3"/>
  <c r="V58" i="3"/>
  <c r="W58" i="3"/>
  <c r="X58" i="3"/>
  <c r="U58" i="3"/>
  <c r="U57" i="3"/>
  <c r="V40" i="3"/>
  <c r="W40" i="3"/>
  <c r="X40" i="3"/>
  <c r="V41" i="3"/>
  <c r="W41" i="3"/>
  <c r="X41" i="3"/>
  <c r="U41" i="3"/>
  <c r="U40" i="3"/>
  <c r="P40" i="3"/>
  <c r="Q40" i="3"/>
  <c r="R40" i="3"/>
  <c r="S40" i="3"/>
  <c r="P41" i="3"/>
  <c r="Q41" i="3"/>
  <c r="R41" i="3"/>
  <c r="S41" i="3"/>
  <c r="P57" i="3"/>
  <c r="Q57" i="3"/>
  <c r="R57" i="3"/>
  <c r="S57" i="3"/>
  <c r="P58" i="3"/>
  <c r="Q58" i="3"/>
  <c r="R58" i="3"/>
  <c r="S58" i="3"/>
  <c r="K40" i="3"/>
  <c r="L57" i="3"/>
  <c r="M57" i="3"/>
  <c r="N57" i="3"/>
  <c r="L58" i="3"/>
  <c r="M58" i="3"/>
  <c r="N58" i="3"/>
  <c r="K58" i="3"/>
  <c r="K57" i="3"/>
  <c r="L40" i="3"/>
  <c r="M40" i="3"/>
  <c r="N40" i="3"/>
  <c r="L41" i="3"/>
  <c r="M41" i="3"/>
  <c r="N41" i="3"/>
  <c r="K41" i="3"/>
  <c r="F57" i="3"/>
  <c r="G57" i="3"/>
  <c r="H57" i="3"/>
  <c r="I57" i="3"/>
  <c r="F58" i="3"/>
  <c r="G58" i="3"/>
  <c r="H58" i="3"/>
  <c r="I58" i="3"/>
  <c r="F40" i="3"/>
  <c r="G40" i="3"/>
  <c r="H40" i="3"/>
  <c r="I40" i="3"/>
  <c r="F41" i="3"/>
  <c r="G41" i="3"/>
  <c r="H41" i="3"/>
  <c r="I41" i="3"/>
  <c r="D58" i="3"/>
  <c r="C58" i="3"/>
  <c r="B58" i="3"/>
  <c r="A58" i="3"/>
  <c r="D57" i="3"/>
  <c r="C57" i="3"/>
  <c r="B57" i="3"/>
  <c r="A57" i="3"/>
  <c r="D41" i="3"/>
  <c r="C41" i="3"/>
  <c r="B41" i="3"/>
  <c r="A41" i="3"/>
  <c r="D40" i="3"/>
  <c r="C40" i="3"/>
  <c r="A40" i="3"/>
  <c r="EN105" i="1"/>
  <c r="EM105" i="1"/>
  <c r="DU105" i="1"/>
  <c r="DT105" i="1"/>
  <c r="DB105" i="1"/>
  <c r="DA105" i="1"/>
  <c r="BN105" i="1"/>
  <c r="BM105" i="1"/>
  <c r="AT105" i="1"/>
  <c r="AS105" i="1"/>
  <c r="EN104" i="1"/>
  <c r="EM104" i="1"/>
  <c r="DU104" i="1"/>
  <c r="DT104" i="1"/>
  <c r="DB104" i="1"/>
  <c r="DA104" i="1"/>
  <c r="CG104" i="1"/>
  <c r="CF104" i="1"/>
  <c r="BN104" i="1"/>
  <c r="BM104" i="1"/>
  <c r="AT104" i="1"/>
  <c r="AS104" i="1"/>
  <c r="EN103" i="1"/>
  <c r="EM103" i="1"/>
  <c r="DU103" i="1"/>
  <c r="DT103" i="1"/>
  <c r="DB103" i="1"/>
  <c r="DA103" i="1"/>
  <c r="CG103" i="1"/>
  <c r="CF103" i="1"/>
  <c r="BN103" i="1"/>
  <c r="BM103" i="1"/>
  <c r="AT103" i="1"/>
  <c r="AS103" i="1"/>
  <c r="EN102" i="1"/>
  <c r="EM102" i="1"/>
  <c r="DU102" i="1"/>
  <c r="DT102" i="1"/>
  <c r="DB102" i="1"/>
  <c r="DA102" i="1"/>
  <c r="CG102" i="1"/>
  <c r="CF102" i="1"/>
  <c r="BN102" i="1"/>
  <c r="BM102" i="1"/>
  <c r="AT102" i="1"/>
  <c r="AS102" i="1"/>
  <c r="EN101" i="1"/>
  <c r="EM101" i="1"/>
  <c r="DU101" i="1"/>
  <c r="DT101" i="1"/>
  <c r="DB101" i="1"/>
  <c r="DA101" i="1"/>
  <c r="CG101" i="1"/>
  <c r="CF101" i="1"/>
  <c r="BN101" i="1"/>
  <c r="BM101" i="1"/>
  <c r="AT101" i="1"/>
  <c r="AS101" i="1"/>
  <c r="EN100" i="1"/>
  <c r="EM100" i="1"/>
  <c r="DU100" i="1"/>
  <c r="DT100" i="1"/>
  <c r="DB100" i="1"/>
  <c r="DA100" i="1"/>
  <c r="CG100" i="1"/>
  <c r="CF100" i="1"/>
  <c r="BN100" i="1"/>
  <c r="BM100" i="1"/>
  <c r="AT100" i="1"/>
  <c r="AS100" i="1"/>
  <c r="EN98" i="1"/>
  <c r="EM98" i="1"/>
  <c r="DB98" i="1"/>
  <c r="DA98" i="1"/>
  <c r="CG98" i="1"/>
  <c r="CF98" i="1"/>
  <c r="BN98" i="1"/>
  <c r="BM98" i="1"/>
  <c r="AT98" i="1"/>
  <c r="AS98" i="1"/>
  <c r="EN97" i="1"/>
  <c r="EM97" i="1"/>
  <c r="DU97" i="1"/>
  <c r="DT97" i="1"/>
  <c r="DB97" i="1"/>
  <c r="DA97" i="1"/>
  <c r="CG97" i="1"/>
  <c r="CF97" i="1"/>
  <c r="BN97" i="1"/>
  <c r="BM97" i="1"/>
  <c r="AT97" i="1"/>
  <c r="AS97" i="1"/>
  <c r="EN96" i="1"/>
  <c r="EM96" i="1"/>
  <c r="DU96" i="1"/>
  <c r="DT96" i="1"/>
  <c r="DB96" i="1"/>
  <c r="DA96" i="1"/>
  <c r="CG96" i="1"/>
  <c r="CF96" i="1"/>
  <c r="BN96" i="1"/>
  <c r="BM96" i="1"/>
  <c r="AT96" i="1"/>
  <c r="AS96" i="1"/>
  <c r="EN95" i="1"/>
  <c r="EM95" i="1"/>
  <c r="DB95" i="1"/>
  <c r="DA95" i="1"/>
  <c r="CG95" i="1"/>
  <c r="CF95" i="1"/>
  <c r="BN95" i="1"/>
  <c r="BM95" i="1"/>
  <c r="AT95" i="1"/>
  <c r="AS95" i="1"/>
  <c r="EN94" i="1"/>
  <c r="EM94" i="1"/>
  <c r="DU94" i="1"/>
  <c r="DT94" i="1"/>
  <c r="DB94" i="1"/>
  <c r="DA94" i="1"/>
  <c r="CG94" i="1"/>
  <c r="CF94" i="1"/>
  <c r="BN94" i="1"/>
  <c r="BM94" i="1"/>
  <c r="AT94" i="1"/>
  <c r="AS94" i="1"/>
  <c r="EN93" i="1"/>
  <c r="EM93" i="1"/>
  <c r="DU93" i="1"/>
  <c r="DT93" i="1"/>
  <c r="DB93" i="1"/>
  <c r="DA93" i="1"/>
  <c r="CG93" i="1"/>
  <c r="CF93" i="1"/>
  <c r="BN93" i="1"/>
  <c r="BM93" i="1"/>
  <c r="AT93" i="1"/>
  <c r="AS93" i="1"/>
  <c r="EN91" i="1"/>
  <c r="EM91" i="1"/>
  <c r="DU91" i="1"/>
  <c r="DT91" i="1"/>
  <c r="DB91" i="1"/>
  <c r="DA91" i="1"/>
  <c r="CG91" i="1"/>
  <c r="CF91" i="1"/>
  <c r="BN91" i="1"/>
  <c r="BM91" i="1"/>
  <c r="AT91" i="1"/>
  <c r="AS91" i="1"/>
  <c r="EN90" i="1"/>
  <c r="EM90" i="1"/>
  <c r="DU90" i="1"/>
  <c r="DT90" i="1"/>
  <c r="DB90" i="1"/>
  <c r="DA90" i="1"/>
  <c r="CG90" i="1"/>
  <c r="CF90" i="1"/>
  <c r="BN90" i="1"/>
  <c r="BM90" i="1"/>
  <c r="AT90" i="1"/>
  <c r="AS90" i="1"/>
  <c r="EN89" i="1"/>
  <c r="EM89" i="1"/>
  <c r="DU89" i="1"/>
  <c r="DT89" i="1"/>
  <c r="DB89" i="1"/>
  <c r="DA89" i="1"/>
  <c r="CG89" i="1"/>
  <c r="CF89" i="1"/>
  <c r="BN89" i="1"/>
  <c r="BM89" i="1"/>
  <c r="AT89" i="1"/>
  <c r="AS89" i="1"/>
  <c r="EN88" i="1"/>
  <c r="EM88" i="1"/>
  <c r="DU88" i="1"/>
  <c r="DT88" i="1"/>
  <c r="DB88" i="1"/>
  <c r="DA88" i="1"/>
  <c r="CG88" i="1"/>
  <c r="CF88" i="1"/>
  <c r="BN88" i="1"/>
  <c r="BM88" i="1"/>
  <c r="AT88" i="1"/>
  <c r="AS88" i="1"/>
  <c r="EN87" i="1"/>
  <c r="EM87" i="1"/>
  <c r="DU87" i="1"/>
  <c r="DT87" i="1"/>
  <c r="DB87" i="1"/>
  <c r="DA87" i="1"/>
  <c r="CG87" i="1"/>
  <c r="CF87" i="1"/>
  <c r="BN87" i="1"/>
  <c r="BM87" i="1"/>
  <c r="AT87" i="1"/>
  <c r="AS87" i="1"/>
  <c r="EN86" i="1"/>
  <c r="EM86" i="1"/>
  <c r="DU86" i="1"/>
  <c r="DT86" i="1"/>
  <c r="DB86" i="1"/>
  <c r="DA86" i="1"/>
  <c r="CG86" i="1"/>
  <c r="CF86" i="1"/>
  <c r="BN86" i="1"/>
  <c r="BM86" i="1"/>
  <c r="AT86" i="1"/>
  <c r="AS86" i="1"/>
  <c r="EN84" i="1"/>
  <c r="EM84" i="1"/>
  <c r="DU84" i="1"/>
  <c r="DT84" i="1"/>
  <c r="CG84" i="1"/>
  <c r="CF84" i="1"/>
  <c r="BN84" i="1"/>
  <c r="BM84" i="1"/>
  <c r="AS84" i="1"/>
  <c r="EN83" i="1"/>
  <c r="EM83" i="1"/>
  <c r="DU83" i="1"/>
  <c r="DT83" i="1"/>
  <c r="DB83" i="1"/>
  <c r="DA83" i="1"/>
  <c r="CG83" i="1"/>
  <c r="CF83" i="1"/>
  <c r="BN83" i="1"/>
  <c r="BM83" i="1"/>
  <c r="AT83" i="1"/>
  <c r="AS83" i="1"/>
  <c r="EN82" i="1"/>
  <c r="EM82" i="1"/>
  <c r="DU82" i="1"/>
  <c r="DT82" i="1"/>
  <c r="DB82" i="1"/>
  <c r="DA82" i="1"/>
  <c r="CG82" i="1"/>
  <c r="CF82" i="1"/>
  <c r="BN82" i="1"/>
  <c r="BM82" i="1"/>
  <c r="AT82" i="1"/>
  <c r="AS82" i="1"/>
  <c r="EN81" i="1"/>
  <c r="EM81" i="1"/>
  <c r="DU81" i="1"/>
  <c r="DT81" i="1"/>
  <c r="DB81" i="1"/>
  <c r="DA81" i="1"/>
  <c r="CG81" i="1"/>
  <c r="CF81" i="1"/>
  <c r="BN81" i="1"/>
  <c r="BM81" i="1"/>
  <c r="AT81" i="1"/>
  <c r="AS81" i="1"/>
  <c r="EN80" i="1"/>
  <c r="EM80" i="1"/>
  <c r="DU80" i="1"/>
  <c r="DT80" i="1"/>
  <c r="DB80" i="1"/>
  <c r="DA80" i="1"/>
  <c r="CG80" i="1"/>
  <c r="CF80" i="1"/>
  <c r="BN80" i="1"/>
  <c r="BM80" i="1"/>
  <c r="AT80" i="1"/>
  <c r="AS80" i="1"/>
  <c r="EN79" i="1"/>
  <c r="EM79" i="1"/>
  <c r="DU79" i="1"/>
  <c r="DT79" i="1"/>
  <c r="DB79" i="1"/>
  <c r="DA79" i="1"/>
  <c r="CG79" i="1"/>
  <c r="CF79" i="1"/>
  <c r="BN79" i="1"/>
  <c r="BM79" i="1"/>
  <c r="AT79" i="1"/>
  <c r="AS79" i="1"/>
  <c r="EN77" i="1"/>
  <c r="EM77" i="1"/>
  <c r="DU77" i="1"/>
  <c r="DT77" i="1"/>
  <c r="DB77" i="1"/>
  <c r="DA77" i="1"/>
  <c r="CG77" i="1"/>
  <c r="CF77" i="1"/>
  <c r="BN77" i="1"/>
  <c r="BM77" i="1"/>
  <c r="AT77" i="1"/>
  <c r="AS77" i="1"/>
  <c r="EN76" i="1"/>
  <c r="EM76" i="1"/>
  <c r="DU76" i="1"/>
  <c r="DT76" i="1"/>
  <c r="DB76" i="1"/>
  <c r="DA76" i="1"/>
  <c r="CG76" i="1"/>
  <c r="CF76" i="1"/>
  <c r="BN76" i="1"/>
  <c r="BM76" i="1"/>
  <c r="AT76" i="1"/>
  <c r="AS76" i="1"/>
  <c r="EN75" i="1"/>
  <c r="EM75" i="1"/>
  <c r="DU75" i="1"/>
  <c r="DT75" i="1"/>
  <c r="DB75" i="1"/>
  <c r="DA75" i="1"/>
  <c r="CG75" i="1"/>
  <c r="CF75" i="1"/>
  <c r="BN75" i="1"/>
  <c r="BM75" i="1"/>
  <c r="AT75" i="1"/>
  <c r="AS75" i="1"/>
  <c r="EN74" i="1"/>
  <c r="EM74" i="1"/>
  <c r="DU74" i="1"/>
  <c r="DT74" i="1"/>
  <c r="DB74" i="1"/>
  <c r="DA74" i="1"/>
  <c r="CG74" i="1"/>
  <c r="CF74" i="1"/>
  <c r="BN74" i="1"/>
  <c r="BM74" i="1"/>
  <c r="AT74" i="1"/>
  <c r="AS74" i="1"/>
  <c r="EN73" i="1"/>
  <c r="EM73" i="1"/>
  <c r="DU73" i="1"/>
  <c r="DT73" i="1"/>
  <c r="DB73" i="1"/>
  <c r="DA73" i="1"/>
  <c r="CG73" i="1"/>
  <c r="CF73" i="1"/>
  <c r="BN73" i="1"/>
  <c r="BM73" i="1"/>
  <c r="AT73" i="1"/>
  <c r="AS73" i="1"/>
  <c r="EN72" i="1"/>
  <c r="EM72" i="1"/>
  <c r="DU72" i="1"/>
  <c r="DT72" i="1"/>
  <c r="DB72" i="1"/>
  <c r="DA72" i="1"/>
  <c r="CG72" i="1"/>
  <c r="CF72" i="1"/>
  <c r="BN72" i="1"/>
  <c r="BM72" i="1"/>
  <c r="AT72" i="1"/>
  <c r="AS72" i="1"/>
  <c r="EN70" i="1"/>
  <c r="EM70" i="1"/>
  <c r="DU70" i="1"/>
  <c r="DT70" i="1"/>
  <c r="DA70" i="1"/>
  <c r="CG70" i="1"/>
  <c r="CF70" i="1"/>
  <c r="BN70" i="1"/>
  <c r="BM70" i="1"/>
  <c r="AT70" i="1"/>
  <c r="AS70" i="1"/>
  <c r="EN69" i="1"/>
  <c r="EM69" i="1"/>
  <c r="DU69" i="1"/>
  <c r="DT69" i="1"/>
  <c r="DB69" i="1"/>
  <c r="DA69" i="1"/>
  <c r="CG69" i="1"/>
  <c r="CF69" i="1"/>
  <c r="BN69" i="1"/>
  <c r="BM69" i="1"/>
  <c r="AT69" i="1"/>
  <c r="AS69" i="1"/>
  <c r="EN68" i="1"/>
  <c r="EM68" i="1"/>
  <c r="DU68" i="1"/>
  <c r="DT68" i="1"/>
  <c r="DB68" i="1"/>
  <c r="DA68" i="1"/>
  <c r="CG68" i="1"/>
  <c r="CF68" i="1"/>
  <c r="BN68" i="1"/>
  <c r="BM68" i="1"/>
  <c r="AT68" i="1"/>
  <c r="AS68" i="1"/>
  <c r="EN67" i="1"/>
  <c r="EM67" i="1"/>
  <c r="DU67" i="1"/>
  <c r="DT67" i="1"/>
  <c r="DB67" i="1"/>
  <c r="DA67" i="1"/>
  <c r="CG67" i="1"/>
  <c r="CF67" i="1"/>
  <c r="BN67" i="1"/>
  <c r="BM67" i="1"/>
  <c r="AT67" i="1"/>
  <c r="AS67" i="1"/>
  <c r="EN66" i="1"/>
  <c r="EM66" i="1"/>
  <c r="DU66" i="1"/>
  <c r="DT66" i="1"/>
  <c r="DB66" i="1"/>
  <c r="DA66" i="1"/>
  <c r="CG66" i="1"/>
  <c r="CF66" i="1"/>
  <c r="BN66" i="1"/>
  <c r="BM66" i="1"/>
  <c r="AT66" i="1"/>
  <c r="AS66" i="1"/>
  <c r="EN65" i="1"/>
  <c r="EM65" i="1"/>
  <c r="DU65" i="1"/>
  <c r="DT65" i="1"/>
  <c r="DB65" i="1"/>
  <c r="DA65" i="1"/>
  <c r="CG65" i="1"/>
  <c r="CF65" i="1"/>
  <c r="BN65" i="1"/>
  <c r="BM65" i="1"/>
  <c r="AT65" i="1"/>
  <c r="AS65" i="1"/>
  <c r="EN63" i="1"/>
  <c r="EM63" i="1"/>
  <c r="DB63" i="1"/>
  <c r="DA63" i="1"/>
  <c r="CG63" i="1"/>
  <c r="CF63" i="1"/>
  <c r="BN63" i="1"/>
  <c r="BM63" i="1"/>
  <c r="AT63" i="1"/>
  <c r="AS63" i="1"/>
  <c r="EN62" i="1"/>
  <c r="EM62" i="1"/>
  <c r="DU62" i="1"/>
  <c r="DT62" i="1"/>
  <c r="DB62" i="1"/>
  <c r="DA62" i="1"/>
  <c r="CG62" i="1"/>
  <c r="CF62" i="1"/>
  <c r="BN62" i="1"/>
  <c r="BM62" i="1"/>
  <c r="AT62" i="1"/>
  <c r="AS62" i="1"/>
  <c r="EN61" i="1"/>
  <c r="EM61" i="1"/>
  <c r="DU61" i="1"/>
  <c r="DT61" i="1"/>
  <c r="DB61" i="1"/>
  <c r="DA61" i="1"/>
  <c r="CG61" i="1"/>
  <c r="CF61" i="1"/>
  <c r="BN61" i="1"/>
  <c r="BM61" i="1"/>
  <c r="AT61" i="1"/>
  <c r="AS61" i="1"/>
  <c r="EN60" i="1"/>
  <c r="EM60" i="1"/>
  <c r="DU60" i="1"/>
  <c r="DT60" i="1"/>
  <c r="DB60" i="1"/>
  <c r="DA60" i="1"/>
  <c r="CG60" i="1"/>
  <c r="CF60" i="1"/>
  <c r="BN60" i="1"/>
  <c r="BM60" i="1"/>
  <c r="AT60" i="1"/>
  <c r="AS60" i="1"/>
  <c r="EN59" i="1"/>
  <c r="EM59" i="1"/>
  <c r="DU59" i="1"/>
  <c r="DT59" i="1"/>
  <c r="DB59" i="1"/>
  <c r="DA59" i="1"/>
  <c r="CG59" i="1"/>
  <c r="CF59" i="1"/>
  <c r="BN59" i="1"/>
  <c r="BM59" i="1"/>
  <c r="AT59" i="1"/>
  <c r="AS59" i="1"/>
  <c r="EN58" i="1"/>
  <c r="EM58" i="1"/>
  <c r="DU58" i="1"/>
  <c r="DT58" i="1"/>
  <c r="DB58" i="1"/>
  <c r="DA58" i="1"/>
  <c r="CG58" i="1"/>
  <c r="CF58" i="1"/>
  <c r="BN58" i="1"/>
  <c r="BM58" i="1"/>
  <c r="AT58" i="1"/>
  <c r="AS58" i="1"/>
  <c r="EN56" i="1"/>
  <c r="EM56" i="1"/>
  <c r="DU56" i="1"/>
  <c r="DT56" i="1"/>
  <c r="DB56" i="1"/>
  <c r="DA56" i="1"/>
  <c r="CG56" i="1"/>
  <c r="CF56" i="1"/>
  <c r="BN56" i="1"/>
  <c r="BM56" i="1"/>
  <c r="AT56" i="1"/>
  <c r="AS56" i="1"/>
  <c r="AA56" i="1"/>
  <c r="Z56" i="1"/>
  <c r="H56" i="1"/>
  <c r="G56" i="1"/>
  <c r="EN55" i="1"/>
  <c r="EM55" i="1"/>
  <c r="DU55" i="1"/>
  <c r="DT55" i="1"/>
  <c r="DB55" i="1"/>
  <c r="DA55" i="1"/>
  <c r="CG55" i="1"/>
  <c r="CF55" i="1"/>
  <c r="BN55" i="1"/>
  <c r="BM55" i="1"/>
  <c r="AT55" i="1"/>
  <c r="AS55" i="1"/>
  <c r="AA55" i="1"/>
  <c r="Z55" i="1"/>
  <c r="H55" i="1"/>
  <c r="G55" i="1"/>
  <c r="EN54" i="1"/>
  <c r="EM54" i="1"/>
  <c r="DU54" i="1"/>
  <c r="DT54" i="1"/>
  <c r="DB54" i="1"/>
  <c r="DA54" i="1"/>
  <c r="CG54" i="1"/>
  <c r="CF54" i="1"/>
  <c r="BN54" i="1"/>
  <c r="BM54" i="1"/>
  <c r="AT54" i="1"/>
  <c r="AS54" i="1"/>
  <c r="AA54" i="1"/>
  <c r="Z54" i="1"/>
  <c r="H54" i="1"/>
  <c r="G54" i="1"/>
  <c r="EN53" i="1"/>
  <c r="EM53" i="1"/>
  <c r="DU53" i="1"/>
  <c r="DT53" i="1"/>
  <c r="DB53" i="1"/>
  <c r="DA53" i="1"/>
  <c r="CG53" i="1"/>
  <c r="CF53" i="1"/>
  <c r="BN53" i="1"/>
  <c r="BM53" i="1"/>
  <c r="AT53" i="1"/>
  <c r="AS53" i="1"/>
  <c r="AA53" i="1"/>
  <c r="Z53" i="1"/>
  <c r="H53" i="1"/>
  <c r="G53" i="1"/>
  <c r="EN52" i="1"/>
  <c r="EM52" i="1"/>
  <c r="DU52" i="1"/>
  <c r="DT52" i="1"/>
  <c r="DB52" i="1"/>
  <c r="DA52" i="1"/>
  <c r="CG52" i="1"/>
  <c r="CF52" i="1"/>
  <c r="BN52" i="1"/>
  <c r="BM52" i="1"/>
  <c r="AT52" i="1"/>
  <c r="AS52" i="1"/>
  <c r="AA52" i="1"/>
  <c r="Z52" i="1"/>
  <c r="H52" i="1"/>
  <c r="G52" i="1"/>
  <c r="EN51" i="1"/>
  <c r="EM51" i="1"/>
  <c r="DU51" i="1"/>
  <c r="DT51" i="1"/>
  <c r="DB51" i="1"/>
  <c r="DA51" i="1"/>
  <c r="CG51" i="1"/>
  <c r="CF51" i="1"/>
  <c r="BN51" i="1"/>
  <c r="BM51" i="1"/>
  <c r="AT51" i="1"/>
  <c r="AS51" i="1"/>
  <c r="AA51" i="1"/>
  <c r="Z51" i="1"/>
  <c r="H51" i="1"/>
  <c r="G51" i="1"/>
  <c r="EN49" i="1"/>
  <c r="EM49" i="1"/>
  <c r="DA49" i="1"/>
  <c r="CG49" i="1"/>
  <c r="CF49" i="1"/>
  <c r="BN49" i="1"/>
  <c r="BM49" i="1"/>
  <c r="AT49" i="1"/>
  <c r="AS49" i="1"/>
  <c r="AA49" i="1"/>
  <c r="Z49" i="1"/>
  <c r="H49" i="1"/>
  <c r="G49" i="1"/>
  <c r="EN48" i="1"/>
  <c r="EM48" i="1"/>
  <c r="DU48" i="1"/>
  <c r="DT48" i="1"/>
  <c r="DB48" i="1"/>
  <c r="DA48" i="1"/>
  <c r="CG48" i="1"/>
  <c r="CF48" i="1"/>
  <c r="BN48" i="1"/>
  <c r="BM48" i="1"/>
  <c r="AT48" i="1"/>
  <c r="AS48" i="1"/>
  <c r="AA48" i="1"/>
  <c r="Z48" i="1"/>
  <c r="H48" i="1"/>
  <c r="G48" i="1"/>
  <c r="EN47" i="1"/>
  <c r="EM47" i="1"/>
  <c r="DU47" i="1"/>
  <c r="DT47" i="1"/>
  <c r="DB47" i="1"/>
  <c r="DA47" i="1"/>
  <c r="CG47" i="1"/>
  <c r="CF47" i="1"/>
  <c r="BN47" i="1"/>
  <c r="BM47" i="1"/>
  <c r="AT47" i="1"/>
  <c r="AS47" i="1"/>
  <c r="AA47" i="1"/>
  <c r="Z47" i="1"/>
  <c r="H47" i="1"/>
  <c r="G47" i="1"/>
  <c r="EN46" i="1"/>
  <c r="EM46" i="1"/>
  <c r="DU46" i="1"/>
  <c r="DT46" i="1"/>
  <c r="DB46" i="1"/>
  <c r="DA46" i="1"/>
  <c r="CG46" i="1"/>
  <c r="CF46" i="1"/>
  <c r="BN46" i="1"/>
  <c r="BM46" i="1"/>
  <c r="AT46" i="1"/>
  <c r="AS46" i="1"/>
  <c r="AA46" i="1"/>
  <c r="Z46" i="1"/>
  <c r="H46" i="1"/>
  <c r="G46" i="1"/>
  <c r="EN45" i="1"/>
  <c r="EM45" i="1"/>
  <c r="DU45" i="1"/>
  <c r="DT45" i="1"/>
  <c r="DB45" i="1"/>
  <c r="DA45" i="1"/>
  <c r="CG45" i="1"/>
  <c r="CF45" i="1"/>
  <c r="BN45" i="1"/>
  <c r="BM45" i="1"/>
  <c r="AT45" i="1"/>
  <c r="AS45" i="1"/>
  <c r="AA45" i="1"/>
  <c r="Z45" i="1"/>
  <c r="H45" i="1"/>
  <c r="G45" i="1"/>
  <c r="EN44" i="1"/>
  <c r="EM44" i="1"/>
  <c r="DU44" i="1"/>
  <c r="DT44" i="1"/>
  <c r="DB44" i="1"/>
  <c r="DA44" i="1"/>
  <c r="CG44" i="1"/>
  <c r="CF44" i="1"/>
  <c r="BN44" i="1"/>
  <c r="BM44" i="1"/>
  <c r="AT44" i="1"/>
  <c r="AS44" i="1"/>
  <c r="AA44" i="1"/>
  <c r="Z44" i="1"/>
  <c r="H44" i="1"/>
  <c r="G44" i="1"/>
  <c r="EN42" i="1"/>
  <c r="EM42" i="1"/>
  <c r="DU42" i="1"/>
  <c r="DT42" i="1"/>
  <c r="DB42" i="1"/>
  <c r="DA42" i="1"/>
  <c r="CG42" i="1"/>
  <c r="CF42" i="1"/>
  <c r="BN42" i="1"/>
  <c r="BM42" i="1"/>
  <c r="AT42" i="1"/>
  <c r="AS42" i="1"/>
  <c r="AA42" i="1"/>
  <c r="Z42" i="1"/>
  <c r="G42" i="1"/>
  <c r="EN41" i="1"/>
  <c r="EM41" i="1"/>
  <c r="DU41" i="1"/>
  <c r="DT41" i="1"/>
  <c r="DB41" i="1"/>
  <c r="DA41" i="1"/>
  <c r="CG41" i="1"/>
  <c r="CF41" i="1"/>
  <c r="BN41" i="1"/>
  <c r="BM41" i="1"/>
  <c r="AT41" i="1"/>
  <c r="AS41" i="1"/>
  <c r="AA41" i="1"/>
  <c r="Z41" i="1"/>
  <c r="H41" i="1"/>
  <c r="G41" i="1"/>
  <c r="EN40" i="1"/>
  <c r="EM40" i="1"/>
  <c r="DU40" i="1"/>
  <c r="DT40" i="1"/>
  <c r="DB40" i="1"/>
  <c r="DA40" i="1"/>
  <c r="CG40" i="1"/>
  <c r="CF40" i="1"/>
  <c r="BN40" i="1"/>
  <c r="BM40" i="1"/>
  <c r="AT40" i="1"/>
  <c r="AS40" i="1"/>
  <c r="AA40" i="1"/>
  <c r="Z40" i="1"/>
  <c r="H40" i="1"/>
  <c r="G40" i="1"/>
  <c r="EN39" i="1"/>
  <c r="EM39" i="1"/>
  <c r="DU39" i="1"/>
  <c r="DT39" i="1"/>
  <c r="DB39" i="1"/>
  <c r="DA39" i="1"/>
  <c r="CG39" i="1"/>
  <c r="CF39" i="1"/>
  <c r="BN39" i="1"/>
  <c r="BM39" i="1"/>
  <c r="AT39" i="1"/>
  <c r="AS39" i="1"/>
  <c r="AA39" i="1"/>
  <c r="Z39" i="1"/>
  <c r="H39" i="1"/>
  <c r="G39" i="1"/>
  <c r="EN38" i="1"/>
  <c r="EM38" i="1"/>
  <c r="DU38" i="1"/>
  <c r="DT38" i="1"/>
  <c r="DB38" i="1"/>
  <c r="DA38" i="1"/>
  <c r="CG38" i="1"/>
  <c r="CF38" i="1"/>
  <c r="BN38" i="1"/>
  <c r="BM38" i="1"/>
  <c r="AT38" i="1"/>
  <c r="AS38" i="1"/>
  <c r="Z38" i="1"/>
  <c r="H38" i="1"/>
  <c r="G38" i="1"/>
  <c r="EN37" i="1"/>
  <c r="EM37" i="1"/>
  <c r="DU37" i="1"/>
  <c r="DT37" i="1"/>
  <c r="DA37" i="1"/>
  <c r="CG37" i="1"/>
  <c r="CF37" i="1"/>
  <c r="BN37" i="1"/>
  <c r="BM37" i="1"/>
  <c r="AT37" i="1"/>
  <c r="AS37" i="1"/>
  <c r="Z37" i="1"/>
  <c r="H37" i="1"/>
  <c r="G37" i="1"/>
  <c r="EN35" i="1"/>
  <c r="EM35" i="1"/>
  <c r="DU35" i="1"/>
  <c r="DT35" i="1"/>
  <c r="DB35" i="1"/>
  <c r="DA35" i="1"/>
  <c r="CG35" i="1"/>
  <c r="CF35" i="1"/>
  <c r="BN35" i="1"/>
  <c r="BM35" i="1"/>
  <c r="AT35" i="1"/>
  <c r="AS35" i="1"/>
  <c r="AA35" i="1"/>
  <c r="Z35" i="1"/>
  <c r="H35" i="1"/>
  <c r="G35" i="1"/>
  <c r="EN34" i="1"/>
  <c r="EM34" i="1"/>
  <c r="DU34" i="1"/>
  <c r="DT34" i="1"/>
  <c r="DB34" i="1"/>
  <c r="DA34" i="1"/>
  <c r="CG34" i="1"/>
  <c r="CF34" i="1"/>
  <c r="BN34" i="1"/>
  <c r="BM34" i="1"/>
  <c r="AT34" i="1"/>
  <c r="AS34" i="1"/>
  <c r="AA34" i="1"/>
  <c r="Z34" i="1"/>
  <c r="H34" i="1"/>
  <c r="G34" i="1"/>
  <c r="EN33" i="1"/>
  <c r="EM33" i="1"/>
  <c r="DU33" i="1"/>
  <c r="DT33" i="1"/>
  <c r="DB33" i="1"/>
  <c r="DA33" i="1"/>
  <c r="CG33" i="1"/>
  <c r="CF33" i="1"/>
  <c r="BN33" i="1"/>
  <c r="BM33" i="1"/>
  <c r="AT33" i="1"/>
  <c r="AS33" i="1"/>
  <c r="AA33" i="1"/>
  <c r="Z33" i="1"/>
  <c r="H33" i="1"/>
  <c r="G33" i="1"/>
  <c r="EN32" i="1"/>
  <c r="EM32" i="1"/>
  <c r="DU32" i="1"/>
  <c r="DT32" i="1"/>
  <c r="DB32" i="1"/>
  <c r="DA32" i="1"/>
  <c r="CG32" i="1"/>
  <c r="CF32" i="1"/>
  <c r="BN32" i="1"/>
  <c r="BM32" i="1"/>
  <c r="AT32" i="1"/>
  <c r="AS32" i="1"/>
  <c r="AA32" i="1"/>
  <c r="Z32" i="1"/>
  <c r="H32" i="1"/>
  <c r="G32" i="1"/>
  <c r="EN31" i="1"/>
  <c r="EM31" i="1"/>
  <c r="DU31" i="1"/>
  <c r="DT31" i="1"/>
  <c r="DB31" i="1"/>
  <c r="DA31" i="1"/>
  <c r="CG31" i="1"/>
  <c r="CF31" i="1"/>
  <c r="BN31" i="1"/>
  <c r="BM31" i="1"/>
  <c r="AT31" i="1"/>
  <c r="AS31" i="1"/>
  <c r="AA31" i="1"/>
  <c r="Z31" i="1"/>
  <c r="H31" i="1"/>
  <c r="G31" i="1"/>
  <c r="EN30" i="1"/>
  <c r="EM30" i="1"/>
  <c r="DU30" i="1"/>
  <c r="DT30" i="1"/>
  <c r="DB30" i="1"/>
  <c r="DA30" i="1"/>
  <c r="CG30" i="1"/>
  <c r="CF30" i="1"/>
  <c r="BN30" i="1"/>
  <c r="BM30" i="1"/>
  <c r="AT30" i="1"/>
  <c r="AS30" i="1"/>
  <c r="AA30" i="1"/>
  <c r="Z30" i="1"/>
  <c r="H30" i="1"/>
  <c r="G30" i="1"/>
  <c r="EN28" i="1"/>
  <c r="EM28" i="1"/>
  <c r="DB28" i="1"/>
  <c r="DA28" i="1"/>
  <c r="CG28" i="1"/>
  <c r="CF28" i="1"/>
  <c r="BN28" i="1"/>
  <c r="BM28" i="1"/>
  <c r="AT28" i="1"/>
  <c r="AS28" i="1"/>
  <c r="AA28" i="1"/>
  <c r="Z28" i="1"/>
  <c r="H28" i="1"/>
  <c r="G28" i="1"/>
  <c r="EN27" i="1"/>
  <c r="EM27" i="1"/>
  <c r="DU27" i="1"/>
  <c r="DT27" i="1"/>
  <c r="DB27" i="1"/>
  <c r="DA27" i="1"/>
  <c r="CG27" i="1"/>
  <c r="CF27" i="1"/>
  <c r="BN27" i="1"/>
  <c r="BM27" i="1"/>
  <c r="AT27" i="1"/>
  <c r="AS27" i="1"/>
  <c r="AA27" i="1"/>
  <c r="Z27" i="1"/>
  <c r="H27" i="1"/>
  <c r="G27" i="1"/>
  <c r="EN26" i="1"/>
  <c r="EM26" i="1"/>
  <c r="DU26" i="1"/>
  <c r="DT26" i="1"/>
  <c r="DB26" i="1"/>
  <c r="DA26" i="1"/>
  <c r="CG26" i="1"/>
  <c r="CF26" i="1"/>
  <c r="BN26" i="1"/>
  <c r="BM26" i="1"/>
  <c r="AT26" i="1"/>
  <c r="AS26" i="1"/>
  <c r="AA26" i="1"/>
  <c r="Z26" i="1"/>
  <c r="H26" i="1"/>
  <c r="G26" i="1"/>
  <c r="EN25" i="1"/>
  <c r="EM25" i="1"/>
  <c r="DU25" i="1"/>
  <c r="DT25" i="1"/>
  <c r="DB25" i="1"/>
  <c r="DA25" i="1"/>
  <c r="CG25" i="1"/>
  <c r="CF25" i="1"/>
  <c r="BN25" i="1"/>
  <c r="BM25" i="1"/>
  <c r="AA25" i="1"/>
  <c r="Z25" i="1"/>
  <c r="H25" i="1"/>
  <c r="G25" i="1"/>
  <c r="EN24" i="1"/>
  <c r="EM24" i="1"/>
  <c r="DU24" i="1"/>
  <c r="DT24" i="1"/>
  <c r="DB24" i="1"/>
  <c r="DA24" i="1"/>
  <c r="CG24" i="1"/>
  <c r="CF24" i="1"/>
  <c r="BN24" i="1"/>
  <c r="BM24" i="1"/>
  <c r="AT24" i="1"/>
  <c r="AS24" i="1"/>
  <c r="AA24" i="1"/>
  <c r="Z24" i="1"/>
  <c r="H24" i="1"/>
  <c r="G24" i="1"/>
  <c r="EN23" i="1"/>
  <c r="EM23" i="1"/>
  <c r="DU23" i="1"/>
  <c r="DT23" i="1"/>
  <c r="DB23" i="1"/>
  <c r="DA23" i="1"/>
  <c r="CG23" i="1"/>
  <c r="CF23" i="1"/>
  <c r="BN23" i="1"/>
  <c r="BM23" i="1"/>
  <c r="AT23" i="1"/>
  <c r="AS23" i="1"/>
  <c r="AA23" i="1"/>
  <c r="Z23" i="1"/>
  <c r="H23" i="1"/>
  <c r="G23" i="1"/>
  <c r="DB21" i="1"/>
  <c r="DA21" i="1"/>
  <c r="CG21" i="1"/>
  <c r="CF21" i="1"/>
  <c r="BN21" i="1"/>
  <c r="BM21" i="1"/>
  <c r="AT21" i="1"/>
  <c r="AS21" i="1"/>
  <c r="AA21" i="1"/>
  <c r="Z21" i="1"/>
  <c r="H21" i="1"/>
  <c r="G21" i="1"/>
  <c r="EN20" i="1"/>
  <c r="EM20" i="1"/>
  <c r="DB20" i="1"/>
  <c r="DA20" i="1"/>
  <c r="CG20" i="1"/>
  <c r="CF20" i="1"/>
  <c r="BN20" i="1"/>
  <c r="BM20" i="1"/>
  <c r="AT20" i="1"/>
  <c r="AS20" i="1"/>
  <c r="AA20" i="1"/>
  <c r="Z20" i="1"/>
  <c r="H20" i="1"/>
  <c r="G20" i="1"/>
  <c r="EN19" i="1"/>
  <c r="EM19" i="1"/>
  <c r="DU19" i="1"/>
  <c r="DT19" i="1"/>
  <c r="DB19" i="1"/>
  <c r="DA19" i="1"/>
  <c r="CG19" i="1"/>
  <c r="CF19" i="1"/>
  <c r="BN19" i="1"/>
  <c r="BM19" i="1"/>
  <c r="AT19" i="1"/>
  <c r="AS19" i="1"/>
  <c r="AA19" i="1"/>
  <c r="Z19" i="1"/>
  <c r="H19" i="1"/>
  <c r="G19" i="1"/>
  <c r="DU18" i="1"/>
  <c r="DT18" i="1"/>
  <c r="DB18" i="1"/>
  <c r="DA18" i="1"/>
  <c r="CG18" i="1"/>
  <c r="CF18" i="1"/>
  <c r="BN18" i="1"/>
  <c r="BM18" i="1"/>
  <c r="AT18" i="1"/>
  <c r="AS18" i="1"/>
  <c r="AA18" i="1"/>
  <c r="Z18" i="1"/>
  <c r="H18" i="1"/>
  <c r="G18" i="1"/>
  <c r="EN17" i="1"/>
  <c r="EM17" i="1"/>
  <c r="DU17" i="1"/>
  <c r="DT17" i="1"/>
  <c r="DB17" i="1"/>
  <c r="DA17" i="1"/>
  <c r="CG17" i="1"/>
  <c r="CF17" i="1"/>
  <c r="BN17" i="1"/>
  <c r="BM17" i="1"/>
  <c r="AT17" i="1"/>
  <c r="AS17" i="1"/>
  <c r="AA17" i="1"/>
  <c r="Z17" i="1"/>
  <c r="H17" i="1"/>
  <c r="G17" i="1"/>
  <c r="EN16" i="1"/>
  <c r="EM16" i="1"/>
  <c r="DU16" i="1"/>
  <c r="DT16" i="1"/>
  <c r="DB16" i="1"/>
  <c r="DA16" i="1"/>
  <c r="CG16" i="1"/>
  <c r="CF16" i="1"/>
  <c r="BN16" i="1"/>
  <c r="BM16" i="1"/>
  <c r="AT16" i="1"/>
  <c r="AS16" i="1"/>
  <c r="AA16" i="1"/>
  <c r="Z16" i="1"/>
  <c r="H16" i="1"/>
  <c r="G16" i="1"/>
  <c r="EN14" i="1"/>
  <c r="EM14" i="1"/>
  <c r="DU14" i="1"/>
  <c r="DT14" i="1"/>
  <c r="DB14" i="1"/>
  <c r="DA14" i="1"/>
  <c r="CG14" i="1"/>
  <c r="CF14" i="1"/>
  <c r="BN14" i="1"/>
  <c r="BM14" i="1"/>
  <c r="AT14" i="1"/>
  <c r="AS14" i="1"/>
  <c r="AA14" i="1"/>
  <c r="Z14" i="1"/>
  <c r="H14" i="1"/>
  <c r="G14" i="1"/>
  <c r="EN13" i="1"/>
  <c r="EM13" i="1"/>
  <c r="DU13" i="1"/>
  <c r="DT13" i="1"/>
  <c r="DB13" i="1"/>
  <c r="DA13" i="1"/>
  <c r="CG13" i="1"/>
  <c r="CF13" i="1"/>
  <c r="BN13" i="1"/>
  <c r="BM13" i="1"/>
  <c r="AT13" i="1"/>
  <c r="AS13" i="1"/>
  <c r="AA13" i="1"/>
  <c r="Z13" i="1"/>
  <c r="H13" i="1"/>
  <c r="G13" i="1"/>
  <c r="EN12" i="1"/>
  <c r="EM12" i="1"/>
  <c r="DU12" i="1"/>
  <c r="DT12" i="1"/>
  <c r="DB12" i="1"/>
  <c r="DA12" i="1"/>
  <c r="CG12" i="1"/>
  <c r="CF12" i="1"/>
  <c r="BN12" i="1"/>
  <c r="BM12" i="1"/>
  <c r="AT12" i="1"/>
  <c r="AS12" i="1"/>
  <c r="AA12" i="1"/>
  <c r="Z12" i="1"/>
  <c r="H12" i="1"/>
  <c r="G12" i="1"/>
  <c r="EN11" i="1"/>
  <c r="EM11" i="1"/>
  <c r="DU11" i="1"/>
  <c r="DT11" i="1"/>
  <c r="DB11" i="1"/>
  <c r="DA11" i="1"/>
  <c r="CG11" i="1"/>
  <c r="CF11" i="1"/>
  <c r="BN11" i="1"/>
  <c r="BM11" i="1"/>
  <c r="AT11" i="1"/>
  <c r="AS11" i="1"/>
  <c r="Z11" i="1"/>
  <c r="H11" i="1"/>
  <c r="G11" i="1"/>
  <c r="EN10" i="1"/>
  <c r="EM10" i="1"/>
  <c r="DU10" i="1"/>
  <c r="DT10" i="1"/>
  <c r="DB10" i="1"/>
  <c r="DA10" i="1"/>
  <c r="CG10" i="1"/>
  <c r="CF10" i="1"/>
  <c r="BN10" i="1"/>
  <c r="BM10" i="1"/>
  <c r="AT10" i="1"/>
  <c r="AS10" i="1"/>
  <c r="AA10" i="1"/>
  <c r="Z10" i="1"/>
  <c r="H10" i="1"/>
  <c r="G10" i="1"/>
  <c r="EN9" i="1"/>
  <c r="EM9" i="1"/>
  <c r="DU9" i="1"/>
  <c r="DT9" i="1"/>
  <c r="DB9" i="1"/>
  <c r="DA9" i="1"/>
  <c r="CG9" i="1"/>
  <c r="CF9" i="1"/>
  <c r="BN9" i="1"/>
  <c r="BM9" i="1"/>
  <c r="AT9" i="1"/>
  <c r="AS9" i="1"/>
  <c r="AA9" i="1"/>
  <c r="Z9" i="1"/>
  <c r="H9" i="1"/>
  <c r="G9" i="1"/>
  <c r="EN7" i="1"/>
  <c r="EM7" i="1"/>
  <c r="DB7" i="1"/>
  <c r="DA7" i="1"/>
  <c r="CG7" i="1"/>
  <c r="CF7" i="1"/>
  <c r="BN7" i="1"/>
  <c r="BM7" i="1"/>
  <c r="AT7" i="1"/>
  <c r="AS7" i="1"/>
  <c r="AA7" i="1"/>
  <c r="Z7" i="1"/>
  <c r="H7" i="1"/>
  <c r="G7" i="1"/>
  <c r="EN6" i="1"/>
  <c r="EM6" i="1"/>
  <c r="DU6" i="1"/>
  <c r="DT6" i="1"/>
  <c r="DB6" i="1"/>
  <c r="DA6" i="1"/>
  <c r="CG6" i="1"/>
  <c r="CF6" i="1"/>
  <c r="BN6" i="1"/>
  <c r="BM6" i="1"/>
  <c r="AT6" i="1"/>
  <c r="AS6" i="1"/>
  <c r="AA6" i="1"/>
  <c r="Z6" i="1"/>
  <c r="H6" i="1"/>
  <c r="G6" i="1"/>
  <c r="EN5" i="1"/>
  <c r="EM5" i="1"/>
  <c r="DU5" i="1"/>
  <c r="DT5" i="1"/>
  <c r="DB5" i="1"/>
  <c r="DA5" i="1"/>
  <c r="CG5" i="1"/>
  <c r="CF5" i="1"/>
  <c r="BN5" i="1"/>
  <c r="BM5" i="1"/>
  <c r="AT5" i="1"/>
  <c r="AS5" i="1"/>
  <c r="AA5" i="1"/>
  <c r="Z5" i="1"/>
  <c r="H5" i="1"/>
  <c r="G5" i="1"/>
  <c r="EN4" i="1"/>
  <c r="EM4" i="1"/>
  <c r="DU4" i="1"/>
  <c r="DT4" i="1"/>
  <c r="DB4" i="1"/>
  <c r="DA4" i="1"/>
  <c r="CG4" i="1"/>
  <c r="CF4" i="1"/>
  <c r="BN4" i="1"/>
  <c r="BM4" i="1"/>
  <c r="AT4" i="1"/>
  <c r="AS4" i="1"/>
  <c r="AA4" i="1"/>
  <c r="Z4" i="1"/>
  <c r="H4" i="1"/>
  <c r="G4" i="1"/>
  <c r="EN3" i="1"/>
  <c r="EM3" i="1"/>
  <c r="DU3" i="1"/>
  <c r="DT3" i="1"/>
  <c r="DB3" i="1"/>
  <c r="DA3" i="1"/>
  <c r="CG3" i="1"/>
  <c r="CF3" i="1"/>
  <c r="BN3" i="1"/>
  <c r="BM3" i="1"/>
  <c r="AT3" i="1"/>
  <c r="AS3" i="1"/>
  <c r="AA3" i="1"/>
  <c r="Z3" i="1"/>
  <c r="H3" i="1"/>
  <c r="G3" i="1"/>
  <c r="EN2" i="1"/>
  <c r="EM2" i="1"/>
  <c r="DU2" i="1"/>
  <c r="DT2" i="1"/>
  <c r="DB2" i="1"/>
  <c r="DA2" i="1"/>
  <c r="CG2" i="1"/>
  <c r="CF2" i="1"/>
  <c r="BN2" i="1"/>
  <c r="BM2" i="1"/>
  <c r="AT2" i="1"/>
  <c r="AS2" i="1"/>
  <c r="AA2" i="1"/>
  <c r="Z2" i="1"/>
  <c r="H2" i="1"/>
  <c r="G2" i="1"/>
  <c r="AU102" i="1" l="1"/>
  <c r="DV102" i="1"/>
  <c r="CH103" i="1"/>
  <c r="AU104" i="1"/>
  <c r="CH91" i="1"/>
  <c r="DV88" i="1"/>
  <c r="I16" i="1"/>
  <c r="I37" i="1"/>
  <c r="BO38" i="1"/>
  <c r="DC38" i="1"/>
  <c r="EO38" i="1"/>
  <c r="CH84" i="1"/>
  <c r="DC86" i="1"/>
  <c r="DC87" i="1"/>
  <c r="EO87" i="1"/>
  <c r="BO93" i="1"/>
  <c r="DC93" i="1"/>
  <c r="CH96" i="1"/>
  <c r="DV96" i="1"/>
  <c r="DV83" i="1"/>
  <c r="AB39" i="1"/>
  <c r="AB45" i="1"/>
  <c r="BO45" i="1"/>
  <c r="DC45" i="1"/>
  <c r="EO45" i="1"/>
  <c r="AB46" i="1"/>
  <c r="EO48" i="1"/>
  <c r="AB49" i="1"/>
  <c r="BO49" i="1"/>
  <c r="I51" i="1"/>
  <c r="AU51" i="1"/>
  <c r="I52" i="1"/>
  <c r="AU52" i="1"/>
  <c r="I53" i="1"/>
  <c r="AU53" i="1"/>
  <c r="BO12" i="1"/>
  <c r="EO20" i="1"/>
  <c r="BO21" i="1"/>
  <c r="DV25" i="1"/>
  <c r="EO28" i="1"/>
  <c r="BO31" i="1"/>
  <c r="EO32" i="1"/>
  <c r="BO33" i="1"/>
  <c r="I40" i="1"/>
  <c r="AU40" i="1"/>
  <c r="AU41" i="1"/>
  <c r="EO70" i="1"/>
  <c r="DC72" i="1"/>
  <c r="BO74" i="1"/>
  <c r="DC74" i="1"/>
  <c r="EO74" i="1"/>
  <c r="EO76" i="1"/>
  <c r="BO77" i="1"/>
  <c r="EO79" i="1"/>
  <c r="AU45" i="1"/>
  <c r="CH45" i="1"/>
  <c r="DV45" i="1"/>
  <c r="DV46" i="1"/>
  <c r="CH49" i="1"/>
  <c r="EO49" i="1"/>
  <c r="DC51" i="1"/>
  <c r="DC52" i="1"/>
  <c r="EO52" i="1"/>
  <c r="DC53" i="1"/>
  <c r="AB54" i="1"/>
  <c r="AB55" i="1"/>
  <c r="BO55" i="1"/>
  <c r="EO60" i="1"/>
  <c r="BO62" i="1"/>
  <c r="DC62" i="1"/>
  <c r="DC63" i="1"/>
  <c r="AU65" i="1"/>
  <c r="DV70" i="1"/>
  <c r="AU72" i="1"/>
  <c r="DV73" i="1"/>
  <c r="AU74" i="1"/>
  <c r="CH74" i="1"/>
  <c r="CH76" i="1"/>
  <c r="DV76" i="1"/>
  <c r="AU77" i="1"/>
  <c r="CH77" i="1"/>
  <c r="AU83" i="1"/>
  <c r="I2" i="1"/>
  <c r="I4" i="1"/>
  <c r="I6" i="1"/>
  <c r="AB9" i="1"/>
  <c r="I34" i="1"/>
  <c r="BO66" i="1"/>
  <c r="DC66" i="1"/>
  <c r="EO68" i="1"/>
  <c r="BO69" i="1"/>
  <c r="EO77" i="1"/>
  <c r="CH93" i="1"/>
  <c r="CH94" i="1"/>
  <c r="EO95" i="1"/>
  <c r="DC96" i="1"/>
  <c r="BO97" i="1"/>
  <c r="DC98" i="1"/>
  <c r="AU101" i="1"/>
  <c r="CH101" i="1"/>
  <c r="AU105" i="1"/>
  <c r="DC105" i="1"/>
  <c r="EO105" i="1"/>
  <c r="AU16" i="1"/>
  <c r="CH16" i="1"/>
  <c r="DV16" i="1"/>
  <c r="DV17" i="1"/>
  <c r="EO19" i="1"/>
  <c r="AU23" i="1"/>
  <c r="EO25" i="1"/>
  <c r="EO26" i="1"/>
  <c r="EO27" i="1"/>
  <c r="CH30" i="1"/>
  <c r="I32" i="1"/>
  <c r="AU37" i="1"/>
  <c r="I38" i="1"/>
  <c r="CH41" i="1"/>
  <c r="DV41" i="1"/>
  <c r="I44" i="1"/>
  <c r="AU48" i="1"/>
  <c r="EO55" i="1"/>
  <c r="EO56" i="1"/>
  <c r="AU66" i="1"/>
  <c r="CH66" i="1"/>
  <c r="DV68" i="1"/>
  <c r="EC65" i="1" s="1"/>
  <c r="AU69" i="1"/>
  <c r="DV69" i="1"/>
  <c r="CH80" i="1"/>
  <c r="AU81" i="1"/>
  <c r="DV81" i="1"/>
  <c r="CH82" i="1"/>
  <c r="AU93" i="1"/>
  <c r="DV94" i="1"/>
  <c r="DC97" i="1"/>
  <c r="BO98" i="1"/>
  <c r="AU100" i="1"/>
  <c r="EO104" i="1"/>
  <c r="BO105" i="1"/>
  <c r="DV105" i="1"/>
  <c r="AU20" i="1"/>
  <c r="DV26" i="1"/>
  <c r="EO30" i="1"/>
  <c r="BO34" i="1"/>
  <c r="BO67" i="1"/>
  <c r="BO70" i="1"/>
  <c r="BO75" i="1"/>
  <c r="DV38" i="1"/>
  <c r="AU39" i="1"/>
  <c r="DV39" i="1"/>
  <c r="BO68" i="1"/>
  <c r="AU87" i="1"/>
  <c r="DV87" i="1"/>
  <c r="CH88" i="1"/>
  <c r="DV89" i="1"/>
  <c r="CH90" i="1"/>
  <c r="AU91" i="1"/>
  <c r="DC9" i="1"/>
  <c r="BO14" i="1"/>
  <c r="AB4" i="1"/>
  <c r="BO4" i="1"/>
  <c r="AB5" i="1"/>
  <c r="BO5" i="1"/>
  <c r="AB17" i="1"/>
  <c r="AB18" i="1"/>
  <c r="AU19" i="1"/>
  <c r="DV23" i="1"/>
  <c r="AU24" i="1"/>
  <c r="BO30" i="1"/>
  <c r="I33" i="1"/>
  <c r="CH39" i="1"/>
  <c r="EO41" i="1"/>
  <c r="AB42" i="1"/>
  <c r="DC42" i="1"/>
  <c r="DV48" i="1"/>
  <c r="EO51" i="1"/>
  <c r="BO54" i="1"/>
  <c r="DC68" i="1"/>
  <c r="DC69" i="1"/>
  <c r="EO69" i="1"/>
  <c r="BO76" i="1"/>
  <c r="DC76" i="1"/>
  <c r="DC77" i="1"/>
  <c r="AU80" i="1"/>
  <c r="CH81" i="1"/>
  <c r="AU82" i="1"/>
  <c r="BB79" i="1" s="1"/>
  <c r="DV82" i="1"/>
  <c r="DV84" i="1"/>
  <c r="AU86" i="1"/>
  <c r="CH87" i="1"/>
  <c r="AU88" i="1"/>
  <c r="CH95" i="1"/>
  <c r="BO96" i="1"/>
  <c r="EO96" i="1"/>
  <c r="EO102" i="1"/>
  <c r="BO103" i="1"/>
  <c r="DC103" i="1"/>
  <c r="EO103" i="1"/>
  <c r="DC10" i="1"/>
  <c r="EO13" i="1"/>
  <c r="DV27" i="1"/>
  <c r="BO35" i="1"/>
  <c r="DV2" i="1"/>
  <c r="I3" i="1"/>
  <c r="DV3" i="1"/>
  <c r="DV4" i="1"/>
  <c r="I5" i="1"/>
  <c r="DV5" i="1"/>
  <c r="DV6" i="1"/>
  <c r="I7" i="1"/>
  <c r="EO7" i="1"/>
  <c r="BO11" i="1"/>
  <c r="AB12" i="1"/>
  <c r="DC23" i="1"/>
  <c r="DC24" i="1"/>
  <c r="BO32" i="1"/>
  <c r="I41" i="1"/>
  <c r="BO59" i="1"/>
  <c r="EO59" i="1"/>
  <c r="BO61" i="1"/>
  <c r="DV66" i="1"/>
  <c r="AU67" i="1"/>
  <c r="DV74" i="1"/>
  <c r="EO84" i="1"/>
  <c r="BO86" i="1"/>
  <c r="EO86" i="1"/>
  <c r="CH89" i="1"/>
  <c r="AU90" i="1"/>
  <c r="DV90" i="1"/>
  <c r="EO93" i="1"/>
  <c r="CH100" i="1"/>
  <c r="AU103" i="1"/>
  <c r="DV103" i="1"/>
  <c r="EO12" i="1"/>
  <c r="EO34" i="1"/>
  <c r="DV44" i="1"/>
  <c r="ED44" i="1" s="1"/>
  <c r="AU47" i="1"/>
  <c r="AU60" i="1"/>
  <c r="CH60" i="1"/>
  <c r="CH61" i="1"/>
  <c r="DV61" i="1"/>
  <c r="DV62" i="1"/>
  <c r="AU63" i="1"/>
  <c r="BO65" i="1"/>
  <c r="DC65" i="1"/>
  <c r="EO65" i="1"/>
  <c r="EO66" i="1"/>
  <c r="EO72" i="1"/>
  <c r="DC73" i="1"/>
  <c r="EO73" i="1"/>
  <c r="DV79" i="1"/>
  <c r="EO81" i="1"/>
  <c r="BO82" i="1"/>
  <c r="BO90" i="1"/>
  <c r="DC90" i="1"/>
  <c r="AU94" i="1"/>
  <c r="BO100" i="1"/>
  <c r="DV104" i="1"/>
  <c r="BO7" i="1"/>
  <c r="CH11" i="1"/>
  <c r="DV11" i="1"/>
  <c r="EO14" i="1"/>
  <c r="DC18" i="1"/>
  <c r="AB23" i="1"/>
  <c r="DV24" i="1"/>
  <c r="EO31" i="1"/>
  <c r="EO35" i="1"/>
  <c r="BO37" i="1"/>
  <c r="EO46" i="1"/>
  <c r="CH3" i="1"/>
  <c r="AB6" i="1"/>
  <c r="AB7" i="1"/>
  <c r="CH4" i="1"/>
  <c r="CH5" i="1"/>
  <c r="AU9" i="1"/>
  <c r="CH9" i="1"/>
  <c r="AU10" i="1"/>
  <c r="CH10" i="1"/>
  <c r="I11" i="1"/>
  <c r="CH12" i="1"/>
  <c r="DV12" i="1"/>
  <c r="CH13" i="1"/>
  <c r="DV13" i="1"/>
  <c r="AB16" i="1"/>
  <c r="BO16" i="1"/>
  <c r="DC16" i="1"/>
  <c r="DV19" i="1"/>
  <c r="EC16" i="1" s="1"/>
  <c r="I21" i="1"/>
  <c r="AU27" i="1"/>
  <c r="BO28" i="1"/>
  <c r="I31" i="1"/>
  <c r="I35" i="1"/>
  <c r="CH2" i="1"/>
  <c r="BO6" i="1"/>
  <c r="AB2" i="1"/>
  <c r="BO2" i="1"/>
  <c r="AB3" i="1"/>
  <c r="BO3" i="1"/>
  <c r="CH6" i="1"/>
  <c r="CH7" i="1"/>
  <c r="EO9" i="1"/>
  <c r="AB10" i="1"/>
  <c r="EO11" i="1"/>
  <c r="AB13" i="1"/>
  <c r="BO13" i="1"/>
  <c r="AB14" i="1"/>
  <c r="CH14" i="1"/>
  <c r="DV14" i="1"/>
  <c r="DC17" i="1"/>
  <c r="DV18" i="1"/>
  <c r="AB25" i="1"/>
  <c r="BO26" i="1"/>
  <c r="I30" i="1"/>
  <c r="EO33" i="1"/>
  <c r="I45" i="1"/>
  <c r="AU46" i="1"/>
  <c r="AB24" i="1"/>
  <c r="BO25" i="1"/>
  <c r="AU26" i="1"/>
  <c r="BO27" i="1"/>
  <c r="AU28" i="1"/>
  <c r="CH31" i="1"/>
  <c r="AU38" i="1"/>
  <c r="I39" i="1"/>
  <c r="EO39" i="1"/>
  <c r="AB40" i="1"/>
  <c r="BO40" i="1"/>
  <c r="DC40" i="1"/>
  <c r="EO40" i="1"/>
  <c r="AB41" i="1"/>
  <c r="AU42" i="1"/>
  <c r="DC44" i="1"/>
  <c r="CH47" i="1"/>
  <c r="DV47" i="1"/>
  <c r="BO52" i="1"/>
  <c r="BO53" i="1"/>
  <c r="EO53" i="1"/>
  <c r="CH55" i="1"/>
  <c r="DV55" i="1"/>
  <c r="CH56" i="1"/>
  <c r="DV56" i="1"/>
  <c r="DV58" i="1"/>
  <c r="AU59" i="1"/>
  <c r="EO61" i="1"/>
  <c r="BO63" i="1"/>
  <c r="DV65" i="1"/>
  <c r="DC67" i="1"/>
  <c r="EO67" i="1"/>
  <c r="CH68" i="1"/>
  <c r="BO72" i="1"/>
  <c r="AU73" i="1"/>
  <c r="CH73" i="1"/>
  <c r="CH75" i="1"/>
  <c r="CO72" i="1" s="1"/>
  <c r="DV75" i="1"/>
  <c r="AU76" i="1"/>
  <c r="AU79" i="1"/>
  <c r="DC80" i="1"/>
  <c r="EO80" i="1"/>
  <c r="BO83" i="1"/>
  <c r="DC83" i="1"/>
  <c r="EO88" i="1"/>
  <c r="BO89" i="1"/>
  <c r="DC91" i="1"/>
  <c r="EO91" i="1"/>
  <c r="DV93" i="1"/>
  <c r="EO94" i="1"/>
  <c r="BO95" i="1"/>
  <c r="DV97" i="1"/>
  <c r="AU98" i="1"/>
  <c r="DC101" i="1"/>
  <c r="EO101" i="1"/>
  <c r="BO104" i="1"/>
  <c r="DC104" i="1"/>
  <c r="DV40" i="1"/>
  <c r="EO54" i="1"/>
  <c r="EV51" i="1" s="1"/>
  <c r="AB56" i="1"/>
  <c r="BO56" i="1"/>
  <c r="BO58" i="1"/>
  <c r="DC58" i="1"/>
  <c r="DC59" i="1"/>
  <c r="CH69" i="1"/>
  <c r="BO73" i="1"/>
  <c r="DC75" i="1"/>
  <c r="DJ72" i="1" s="1"/>
  <c r="EO75" i="1"/>
  <c r="CH79" i="1"/>
  <c r="DV80" i="1"/>
  <c r="BO81" i="1"/>
  <c r="DC81" i="1"/>
  <c r="CH83" i="1"/>
  <c r="EO83" i="1"/>
  <c r="BO84" i="1"/>
  <c r="CH86" i="1"/>
  <c r="BO87" i="1"/>
  <c r="AU89" i="1"/>
  <c r="DC89" i="1"/>
  <c r="EO89" i="1"/>
  <c r="DV91" i="1"/>
  <c r="AU95" i="1"/>
  <c r="DC95" i="1"/>
  <c r="AU96" i="1"/>
  <c r="EO97" i="1"/>
  <c r="CH98" i="1"/>
  <c r="EO98" i="1"/>
  <c r="DV100" i="1"/>
  <c r="DV101" i="1"/>
  <c r="BO102" i="1"/>
  <c r="DC102" i="1"/>
  <c r="CH104" i="1"/>
  <c r="CH102" i="1"/>
  <c r="AB47" i="1"/>
  <c r="BO47" i="1"/>
  <c r="DC47" i="1"/>
  <c r="EO47" i="1"/>
  <c r="AB48" i="1"/>
  <c r="AU49" i="1"/>
  <c r="BO51" i="1"/>
  <c r="CH54" i="1"/>
  <c r="DV54" i="1"/>
  <c r="DC60" i="1"/>
  <c r="CH67" i="1"/>
  <c r="DV67" i="1"/>
  <c r="AU68" i="1"/>
  <c r="AU70" i="1"/>
  <c r="CH70" i="1"/>
  <c r="CH72" i="1"/>
  <c r="DV72" i="1"/>
  <c r="AU75" i="1"/>
  <c r="DV77" i="1"/>
  <c r="BO79" i="1"/>
  <c r="DC79" i="1"/>
  <c r="BO80" i="1"/>
  <c r="DC82" i="1"/>
  <c r="DJ79" i="1" s="1"/>
  <c r="EO82" i="1"/>
  <c r="DV86" i="1"/>
  <c r="BO88" i="1"/>
  <c r="DC88" i="1"/>
  <c r="EO90" i="1"/>
  <c r="BO91" i="1"/>
  <c r="BO94" i="1"/>
  <c r="DC94" i="1"/>
  <c r="AU97" i="1"/>
  <c r="CH97" i="1"/>
  <c r="DC100" i="1"/>
  <c r="EO100" i="1"/>
  <c r="BO101" i="1"/>
  <c r="AU3" i="1"/>
  <c r="DC3" i="1"/>
  <c r="EO3" i="1"/>
  <c r="AU5" i="1"/>
  <c r="DC5" i="1"/>
  <c r="EO5" i="1"/>
  <c r="AU7" i="1"/>
  <c r="DC7" i="1"/>
  <c r="I9" i="1"/>
  <c r="BO10" i="1"/>
  <c r="DV10" i="1"/>
  <c r="AU17" i="1"/>
  <c r="BO19" i="1"/>
  <c r="CH21" i="1"/>
  <c r="CH32" i="1"/>
  <c r="CH34" i="1"/>
  <c r="AU2" i="1"/>
  <c r="DC2" i="1"/>
  <c r="EO2" i="1"/>
  <c r="AU4" i="1"/>
  <c r="DC4" i="1"/>
  <c r="EO4" i="1"/>
  <c r="AU6" i="1"/>
  <c r="DC6" i="1"/>
  <c r="EO6" i="1"/>
  <c r="BO9" i="1"/>
  <c r="BW9" i="1" s="1"/>
  <c r="DV9" i="1"/>
  <c r="ED9" i="1" s="1"/>
  <c r="I10" i="1"/>
  <c r="AU18" i="1"/>
  <c r="BO20" i="1"/>
  <c r="CH33" i="1"/>
  <c r="CH35" i="1"/>
  <c r="CH37" i="1"/>
  <c r="EO10" i="1"/>
  <c r="DC11" i="1"/>
  <c r="I12" i="1"/>
  <c r="AU12" i="1"/>
  <c r="DC13" i="1"/>
  <c r="I14" i="1"/>
  <c r="AU14" i="1"/>
  <c r="EO37" i="1"/>
  <c r="CH38" i="1"/>
  <c r="BO39" i="1"/>
  <c r="DC39" i="1"/>
  <c r="CH40" i="1"/>
  <c r="BO41" i="1"/>
  <c r="DC41" i="1"/>
  <c r="CH42" i="1"/>
  <c r="DV42" i="1"/>
  <c r="AB44" i="1"/>
  <c r="AJ44" i="1" s="1"/>
  <c r="BO44" i="1"/>
  <c r="EO44" i="1"/>
  <c r="I46" i="1"/>
  <c r="BO46" i="1"/>
  <c r="DC46" i="1"/>
  <c r="I48" i="1"/>
  <c r="BO48" i="1"/>
  <c r="DC48" i="1"/>
  <c r="AB51" i="1"/>
  <c r="CH51" i="1"/>
  <c r="DV51" i="1"/>
  <c r="AB53" i="1"/>
  <c r="CH53" i="1"/>
  <c r="DV53" i="1"/>
  <c r="AU44" i="1"/>
  <c r="CH46" i="1"/>
  <c r="CH48" i="1"/>
  <c r="AU11" i="1"/>
  <c r="DC12" i="1"/>
  <c r="I13" i="1"/>
  <c r="AU13" i="1"/>
  <c r="DC14" i="1"/>
  <c r="CH44" i="1"/>
  <c r="I47" i="1"/>
  <c r="I49" i="1"/>
  <c r="AB52" i="1"/>
  <c r="CH52" i="1"/>
  <c r="DV52" i="1"/>
  <c r="DC54" i="1"/>
  <c r="I55" i="1"/>
  <c r="AU55" i="1"/>
  <c r="DC56" i="1"/>
  <c r="AU58" i="1"/>
  <c r="CH58" i="1"/>
  <c r="BO60" i="1"/>
  <c r="DV60" i="1"/>
  <c r="AU61" i="1"/>
  <c r="EO62" i="1"/>
  <c r="CH63" i="1"/>
  <c r="EO63" i="1"/>
  <c r="CH65" i="1"/>
  <c r="CP65" i="1" s="1"/>
  <c r="I54" i="1"/>
  <c r="AU54" i="1"/>
  <c r="DC55" i="1"/>
  <c r="I56" i="1"/>
  <c r="AU56" i="1"/>
  <c r="EO58" i="1"/>
  <c r="CH59" i="1"/>
  <c r="DV59" i="1"/>
  <c r="DC61" i="1"/>
  <c r="DJ58" i="1" s="1"/>
  <c r="AU62" i="1"/>
  <c r="CH62" i="1"/>
  <c r="CH17" i="1"/>
  <c r="EO17" i="1"/>
  <c r="CH18" i="1"/>
  <c r="I19" i="1"/>
  <c r="DC19" i="1"/>
  <c r="I20" i="1"/>
  <c r="DC20" i="1"/>
  <c r="AB21" i="1"/>
  <c r="I23" i="1"/>
  <c r="EO23" i="1"/>
  <c r="I24" i="1"/>
  <c r="BO24" i="1"/>
  <c r="I25" i="1"/>
  <c r="CH25" i="1"/>
  <c r="AB26" i="1"/>
  <c r="CH26" i="1"/>
  <c r="AB27" i="1"/>
  <c r="CH27" i="1"/>
  <c r="AB28" i="1"/>
  <c r="CH28" i="1"/>
  <c r="AB30" i="1"/>
  <c r="AU30" i="1"/>
  <c r="AU31" i="1"/>
  <c r="DC31" i="1"/>
  <c r="AU32" i="1"/>
  <c r="DC32" i="1"/>
  <c r="AU33" i="1"/>
  <c r="DC33" i="1"/>
  <c r="AU34" i="1"/>
  <c r="DC34" i="1"/>
  <c r="AU35" i="1"/>
  <c r="DC35" i="1"/>
  <c r="EO16" i="1"/>
  <c r="I17" i="1"/>
  <c r="BO17" i="1"/>
  <c r="I18" i="1"/>
  <c r="BO18" i="1"/>
  <c r="AB19" i="1"/>
  <c r="CH19" i="1"/>
  <c r="AB20" i="1"/>
  <c r="CH20" i="1"/>
  <c r="AU21" i="1"/>
  <c r="DC21" i="1"/>
  <c r="BO23" i="1"/>
  <c r="BW23" i="1" s="1"/>
  <c r="CH23" i="1"/>
  <c r="CH24" i="1"/>
  <c r="EO24" i="1"/>
  <c r="DC25" i="1"/>
  <c r="I26" i="1"/>
  <c r="DC26" i="1"/>
  <c r="I27" i="1"/>
  <c r="DC27" i="1"/>
  <c r="I28" i="1"/>
  <c r="DC28" i="1"/>
  <c r="DC30" i="1"/>
  <c r="DV30" i="1"/>
  <c r="AB31" i="1"/>
  <c r="DV31" i="1"/>
  <c r="AB32" i="1"/>
  <c r="DV32" i="1"/>
  <c r="AB33" i="1"/>
  <c r="DV33" i="1"/>
  <c r="AB34" i="1"/>
  <c r="DV34" i="1"/>
  <c r="AB35" i="1"/>
  <c r="DV35" i="1"/>
  <c r="DV37" i="1"/>
  <c r="BO42" i="1"/>
  <c r="EO42" i="1"/>
  <c r="DJ86" i="1" l="1"/>
  <c r="Q30" i="1"/>
  <c r="DJ16" i="1"/>
  <c r="BB58" i="1"/>
  <c r="DJ93" i="1"/>
  <c r="CP23" i="1"/>
  <c r="EW16" i="1"/>
  <c r="BC58" i="1"/>
  <c r="DJ51" i="1"/>
  <c r="AJ51" i="1"/>
  <c r="BW44" i="1"/>
  <c r="CO30" i="1"/>
  <c r="EW2" i="1"/>
  <c r="EW100" i="1"/>
  <c r="BW51" i="1"/>
  <c r="DJ44" i="1"/>
  <c r="ED100" i="1"/>
  <c r="BB93" i="1"/>
  <c r="EV86" i="1"/>
  <c r="CP86" i="1"/>
  <c r="BC79" i="1"/>
  <c r="EV58" i="1"/>
  <c r="EW9" i="1"/>
  <c r="CP2" i="1"/>
  <c r="EC9" i="1"/>
  <c r="BW100" i="1"/>
  <c r="BV79" i="1"/>
  <c r="DK65" i="1"/>
  <c r="EC58" i="1"/>
  <c r="BB44" i="1"/>
  <c r="EC100" i="1"/>
  <c r="BW86" i="1"/>
  <c r="AI9" i="1"/>
  <c r="DJ100" i="1"/>
  <c r="BV93" i="1"/>
  <c r="BC86" i="1"/>
  <c r="BV51" i="1"/>
  <c r="BW30" i="1"/>
  <c r="BC100" i="1"/>
  <c r="BC93" i="1"/>
  <c r="EV16" i="1"/>
  <c r="BC16" i="1"/>
  <c r="BC65" i="1"/>
  <c r="BW93" i="1"/>
  <c r="P16" i="1"/>
  <c r="CP9" i="1"/>
  <c r="ED37" i="1"/>
  <c r="DK30" i="1"/>
  <c r="BB51" i="1"/>
  <c r="DJ9" i="1"/>
  <c r="BC44" i="1"/>
  <c r="ED51" i="1"/>
  <c r="CO37" i="1"/>
  <c r="CP37" i="1"/>
  <c r="BC2" i="1"/>
  <c r="BV16" i="1"/>
  <c r="Q9" i="1"/>
  <c r="DJ2" i="1"/>
  <c r="ED72" i="1"/>
  <c r="EC51" i="1"/>
  <c r="CO86" i="1"/>
  <c r="BV65" i="1"/>
  <c r="DK44" i="1"/>
  <c r="DK72" i="1"/>
  <c r="BV9" i="1"/>
  <c r="ED30" i="1"/>
  <c r="DJ30" i="1"/>
  <c r="CO23" i="1"/>
  <c r="DK2" i="1"/>
  <c r="EV2" i="1"/>
  <c r="DK100" i="1"/>
  <c r="BV44" i="1"/>
  <c r="DK58" i="1"/>
  <c r="DJ37" i="1"/>
  <c r="BV23" i="1"/>
  <c r="BW2" i="1"/>
  <c r="CO9" i="1"/>
  <c r="BW37" i="1"/>
  <c r="EW72" i="1"/>
  <c r="BW65" i="1"/>
  <c r="CO58" i="1"/>
  <c r="BB100" i="1"/>
  <c r="BV58" i="1"/>
  <c r="EC2" i="1"/>
  <c r="BV100" i="1"/>
  <c r="EW51" i="1"/>
  <c r="AJ2" i="1"/>
  <c r="CO79" i="1"/>
  <c r="EV23" i="1"/>
  <c r="BV30" i="1"/>
  <c r="EC93" i="1"/>
  <c r="CO100" i="1"/>
  <c r="EV37" i="1"/>
  <c r="BW16" i="1"/>
  <c r="EW58" i="1"/>
  <c r="ED86" i="1"/>
  <c r="DK79" i="1"/>
  <c r="BW58" i="1"/>
  <c r="EC37" i="1"/>
  <c r="BV86" i="1"/>
  <c r="EC72" i="1"/>
  <c r="BW72" i="1"/>
  <c r="ED65" i="1"/>
  <c r="ED58" i="1"/>
  <c r="EA44" i="1"/>
  <c r="EC44" i="1"/>
  <c r="BV37" i="1"/>
  <c r="ED79" i="1"/>
  <c r="CP100" i="1"/>
  <c r="ED2" i="1"/>
  <c r="EC79" i="1"/>
  <c r="ED23" i="1"/>
  <c r="BV2" i="1"/>
  <c r="EC86" i="1"/>
  <c r="BV72" i="1"/>
  <c r="EW30" i="1"/>
  <c r="ED16" i="1"/>
  <c r="EV65" i="1"/>
  <c r="AJ9" i="1"/>
  <c r="EW79" i="1"/>
  <c r="CO93" i="1"/>
  <c r="DK37" i="1"/>
  <c r="P23" i="1"/>
  <c r="ET72" i="1"/>
  <c r="EV72" i="1"/>
  <c r="CO16" i="1"/>
  <c r="CP44" i="1"/>
  <c r="EW37" i="1"/>
  <c r="BB9" i="1"/>
  <c r="EC30" i="1"/>
  <c r="DJ23" i="1"/>
  <c r="EW23" i="1"/>
  <c r="CP58" i="1"/>
  <c r="CP51" i="1"/>
  <c r="EW44" i="1"/>
  <c r="EV79" i="1"/>
  <c r="BW79" i="1"/>
  <c r="CP72" i="1"/>
  <c r="CO51" i="1"/>
  <c r="EV44" i="1"/>
  <c r="CP79" i="1"/>
  <c r="EF93" i="1"/>
  <c r="ED93" i="1"/>
  <c r="CO65" i="1"/>
  <c r="CO44" i="1"/>
  <c r="AI37" i="1"/>
  <c r="EV30" i="1"/>
  <c r="DK16" i="1"/>
  <c r="CO2" i="1"/>
  <c r="EW65" i="1"/>
  <c r="EV9" i="1"/>
  <c r="EW93" i="1"/>
  <c r="EW86" i="1"/>
  <c r="DK23" i="1"/>
  <c r="ET100" i="1"/>
  <c r="EV100" i="1"/>
  <c r="EV93" i="1"/>
  <c r="DJ65" i="1"/>
  <c r="DK9" i="1"/>
  <c r="EC23" i="1"/>
  <c r="CP30" i="1"/>
  <c r="BC23" i="1"/>
  <c r="CP16" i="1"/>
  <c r="CP93" i="1"/>
  <c r="DK51" i="1"/>
  <c r="DK93" i="1"/>
  <c r="DK86" i="1"/>
  <c r="BB65" i="1"/>
  <c r="AJ30" i="1"/>
  <c r="BB72" i="1"/>
  <c r="BC37" i="1"/>
  <c r="BC51" i="1"/>
  <c r="BB30" i="1"/>
  <c r="BB86" i="1"/>
  <c r="BB23" i="1"/>
  <c r="BC9" i="1"/>
  <c r="P2" i="1"/>
  <c r="BC72" i="1"/>
  <c r="AI16" i="1"/>
  <c r="BC30" i="1"/>
  <c r="BB2" i="1"/>
  <c r="BB16" i="1"/>
  <c r="BB37" i="1"/>
  <c r="AJ16" i="1"/>
  <c r="AJ23" i="1"/>
  <c r="Q44" i="1"/>
  <c r="AI44" i="1"/>
  <c r="AI30" i="1"/>
  <c r="AI23" i="1"/>
  <c r="AI2" i="1"/>
  <c r="AI51" i="1"/>
  <c r="Q23" i="1"/>
  <c r="Q37" i="1"/>
  <c r="Q2" i="1"/>
  <c r="Q51" i="1"/>
  <c r="P37" i="1"/>
  <c r="P44" i="1"/>
  <c r="Q16" i="1"/>
  <c r="P51" i="1"/>
  <c r="P9" i="1"/>
  <c r="P30" i="1"/>
  <c r="CQ100" i="1"/>
  <c r="EA23" i="1"/>
  <c r="EE93" i="1"/>
  <c r="BD100" i="1"/>
  <c r="S37" i="1"/>
  <c r="EA65" i="1"/>
  <c r="R37" i="1"/>
  <c r="DM86" i="1"/>
  <c r="AZ72" i="1"/>
  <c r="O37" i="1"/>
  <c r="BU65" i="1"/>
  <c r="O2" i="1"/>
  <c r="CR65" i="1"/>
  <c r="EF86" i="1"/>
  <c r="N37" i="1"/>
  <c r="DL93" i="1"/>
  <c r="EA93" i="1"/>
  <c r="EY37" i="1"/>
  <c r="CN79" i="1"/>
  <c r="BY30" i="1"/>
  <c r="EX16" i="1"/>
  <c r="DM58" i="1"/>
  <c r="ET51" i="1"/>
  <c r="EE2" i="1"/>
  <c r="DI37" i="1"/>
  <c r="DI86" i="1"/>
  <c r="DI65" i="1"/>
  <c r="BX23" i="1"/>
  <c r="AZ100" i="1"/>
  <c r="EE65" i="1"/>
  <c r="BU79" i="1"/>
  <c r="CN65" i="1"/>
  <c r="EX100" i="1"/>
  <c r="AH44" i="1"/>
  <c r="EF9" i="1"/>
  <c r="CM93" i="1"/>
  <c r="BY65" i="1"/>
  <c r="BE93" i="1"/>
  <c r="AZ86" i="1"/>
  <c r="EU79" i="1"/>
  <c r="CN100" i="1"/>
  <c r="CQ86" i="1"/>
  <c r="EU58" i="1"/>
  <c r="EF2" i="1"/>
  <c r="DH65" i="1"/>
  <c r="EF23" i="1"/>
  <c r="EA86" i="1"/>
  <c r="EY30" i="1"/>
  <c r="CM72" i="1"/>
  <c r="BE72" i="1"/>
  <c r="DI51" i="1"/>
  <c r="EF44" i="1"/>
  <c r="DM72" i="1"/>
  <c r="AZ37" i="1"/>
  <c r="O51" i="1"/>
  <c r="BD16" i="1"/>
  <c r="DL37" i="1"/>
  <c r="EA58" i="1"/>
  <c r="ET16" i="1"/>
  <c r="DM23" i="1"/>
  <c r="S51" i="1"/>
  <c r="DM51" i="1"/>
  <c r="EX23" i="1"/>
  <c r="EY58" i="1"/>
  <c r="ET44" i="1"/>
  <c r="DH100" i="1"/>
  <c r="CQ72" i="1"/>
  <c r="AL9" i="1"/>
  <c r="AZ79" i="1"/>
  <c r="EB2" i="1"/>
  <c r="DL58" i="1"/>
  <c r="BD86" i="1"/>
  <c r="AG51" i="1"/>
  <c r="DI72" i="1"/>
  <c r="BA72" i="1"/>
  <c r="BD37" i="1"/>
  <c r="CN93" i="1"/>
  <c r="EE79" i="1"/>
  <c r="ET65" i="1"/>
  <c r="BX93" i="1"/>
  <c r="BE65" i="1"/>
  <c r="BA100" i="1"/>
  <c r="S2" i="1"/>
  <c r="BA51" i="1"/>
  <c r="BE100" i="1"/>
  <c r="EY79" i="1"/>
  <c r="BU44" i="1"/>
  <c r="ET23" i="1"/>
  <c r="BD2" i="1"/>
  <c r="EX79" i="1"/>
  <c r="ET30" i="1"/>
  <c r="DI16" i="1"/>
  <c r="CR2" i="1"/>
  <c r="DH93" i="1"/>
  <c r="BA37" i="1"/>
  <c r="BA93" i="1"/>
  <c r="BE51" i="1"/>
  <c r="CN58" i="1"/>
  <c r="EE23" i="1"/>
  <c r="CR93" i="1"/>
  <c r="CQ93" i="1"/>
  <c r="BE44" i="1"/>
  <c r="DI93" i="1"/>
  <c r="DH86" i="1"/>
  <c r="BE58" i="1"/>
  <c r="BT23" i="1"/>
  <c r="N30" i="1"/>
  <c r="CM9" i="1"/>
  <c r="BT44" i="1"/>
  <c r="EB51" i="1"/>
  <c r="R44" i="1"/>
  <c r="EX65" i="1"/>
  <c r="EA51" i="1"/>
  <c r="EX51" i="1"/>
  <c r="DM16" i="1"/>
  <c r="CN2" i="1"/>
  <c r="EA100" i="1"/>
  <c r="EX9" i="1"/>
  <c r="EU93" i="1"/>
  <c r="EY86" i="1"/>
  <c r="N2" i="1"/>
  <c r="DM9" i="1"/>
  <c r="DL65" i="1"/>
  <c r="BT65" i="1"/>
  <c r="EU30" i="1"/>
  <c r="EF79" i="1"/>
  <c r="EX2" i="1"/>
  <c r="CN9" i="1"/>
  <c r="DM65" i="1"/>
  <c r="DM2" i="1"/>
  <c r="EB93" i="1"/>
  <c r="EX44" i="1"/>
  <c r="EX72" i="1"/>
  <c r="CN30" i="1"/>
  <c r="DH2" i="1"/>
  <c r="CR86" i="1"/>
  <c r="DI79" i="1"/>
  <c r="CQ65" i="1"/>
  <c r="BX51" i="1"/>
  <c r="EE72" i="1"/>
  <c r="EF65" i="1"/>
  <c r="BE37" i="1"/>
  <c r="O30" i="1"/>
  <c r="EE9" i="1"/>
  <c r="EB44" i="1"/>
  <c r="AK37" i="1"/>
  <c r="CR100" i="1"/>
  <c r="BT58" i="1"/>
  <c r="BT100" i="1"/>
  <c r="BT30" i="1"/>
  <c r="S44" i="1"/>
  <c r="AL2" i="1"/>
  <c r="BX58" i="1"/>
  <c r="BX100" i="1"/>
  <c r="AH23" i="1"/>
  <c r="BT79" i="1"/>
  <c r="BT2" i="1"/>
  <c r="EE51" i="1"/>
  <c r="CR58" i="1"/>
  <c r="AG37" i="1"/>
  <c r="R2" i="1"/>
  <c r="EA2" i="1"/>
  <c r="ET2" i="1"/>
  <c r="N51" i="1"/>
  <c r="CM58" i="1"/>
  <c r="EY93" i="1"/>
  <c r="EB79" i="1"/>
  <c r="BX65" i="1"/>
  <c r="EU100" i="1"/>
  <c r="BY93" i="1"/>
  <c r="BA79" i="1"/>
  <c r="EY65" i="1"/>
  <c r="EX58" i="1"/>
  <c r="CQ51" i="1"/>
  <c r="BY51" i="1"/>
  <c r="EU37" i="1"/>
  <c r="BD23" i="1"/>
  <c r="CQ9" i="1"/>
  <c r="CM2" i="1"/>
  <c r="EY72" i="1"/>
  <c r="EE100" i="1"/>
  <c r="BA65" i="1"/>
  <c r="BX30" i="1"/>
  <c r="CR51" i="1"/>
  <c r="AH16" i="1"/>
  <c r="ET9" i="1"/>
  <c r="AZ58" i="1"/>
  <c r="EF58" i="1"/>
  <c r="DH51" i="1"/>
  <c r="O44" i="1"/>
  <c r="EB65" i="1"/>
  <c r="BT37" i="1"/>
  <c r="N9" i="1"/>
  <c r="BX86" i="1"/>
  <c r="DM79" i="1"/>
  <c r="AK44" i="1"/>
  <c r="EB16" i="1"/>
  <c r="AK2" i="1"/>
  <c r="CR9" i="1"/>
  <c r="EE58" i="1"/>
  <c r="EU86" i="1"/>
  <c r="EA79" i="1"/>
  <c r="EE44" i="1"/>
  <c r="EB23" i="1"/>
  <c r="EB86" i="1"/>
  <c r="BD72" i="1"/>
  <c r="DM93" i="1"/>
  <c r="AK51" i="1"/>
  <c r="DI9" i="1"/>
  <c r="CM86" i="1"/>
  <c r="CR44" i="1"/>
  <c r="EY44" i="1"/>
  <c r="R30" i="1"/>
  <c r="EB9" i="1"/>
  <c r="AZ2" i="1"/>
  <c r="EY2" i="1"/>
  <c r="EY100" i="1"/>
  <c r="EF100" i="1"/>
  <c r="BU86" i="1"/>
  <c r="CM79" i="1"/>
  <c r="BY58" i="1"/>
  <c r="EA37" i="1"/>
  <c r="DM100" i="1"/>
  <c r="DL86" i="1"/>
  <c r="BA58" i="1"/>
  <c r="BA44" i="1"/>
  <c r="BT93" i="1"/>
  <c r="BX72" i="1"/>
  <c r="CR79" i="1"/>
  <c r="AL51" i="1"/>
  <c r="BD9" i="1"/>
  <c r="DL9" i="1"/>
  <c r="BY79" i="1"/>
  <c r="BE16" i="1"/>
  <c r="BA16" i="1"/>
  <c r="BA9" i="1"/>
  <c r="BU37" i="1"/>
  <c r="BD44" i="1"/>
  <c r="AZ44" i="1"/>
  <c r="BE86" i="1"/>
  <c r="BA86" i="1"/>
  <c r="BY72" i="1"/>
  <c r="BU72" i="1"/>
  <c r="DH37" i="1"/>
  <c r="AZ51" i="1"/>
  <c r="CM44" i="1"/>
  <c r="CQ44" i="1"/>
  <c r="BY44" i="1"/>
  <c r="EY51" i="1"/>
  <c r="EU51" i="1"/>
  <c r="BA23" i="1"/>
  <c r="BE23" i="1"/>
  <c r="BD58" i="1"/>
  <c r="DL51" i="1"/>
  <c r="CQ79" i="1"/>
  <c r="CN72" i="1"/>
  <c r="CR72" i="1"/>
  <c r="DI44" i="1"/>
  <c r="ET37" i="1"/>
  <c r="BX9" i="1"/>
  <c r="BT9" i="1"/>
  <c r="AH2" i="1"/>
  <c r="CQ58" i="1"/>
  <c r="EE86" i="1"/>
  <c r="BY86" i="1"/>
  <c r="EX93" i="1"/>
  <c r="DH72" i="1"/>
  <c r="EB72" i="1"/>
  <c r="AZ93" i="1"/>
  <c r="BD79" i="1"/>
  <c r="BT51" i="1"/>
  <c r="DL100" i="1"/>
  <c r="O9" i="1"/>
  <c r="BE2" i="1"/>
  <c r="BU100" i="1"/>
  <c r="AZ65" i="1"/>
  <c r="EB100" i="1"/>
  <c r="BY16" i="1"/>
  <c r="DI100" i="1"/>
  <c r="ET93" i="1"/>
  <c r="BX44" i="1"/>
  <c r="DL72" i="1"/>
  <c r="EU72" i="1"/>
  <c r="DL2" i="1"/>
  <c r="BX79" i="1"/>
  <c r="BX37" i="1"/>
  <c r="CQ2" i="1"/>
  <c r="ET79" i="1"/>
  <c r="CM65" i="1"/>
  <c r="CM37" i="1"/>
  <c r="EY9" i="1"/>
  <c r="BY9" i="1"/>
  <c r="EU2" i="1"/>
  <c r="DI2" i="1"/>
  <c r="AG9" i="1"/>
  <c r="BY2" i="1"/>
  <c r="BX2" i="1"/>
  <c r="AL16" i="1"/>
  <c r="BU30" i="1"/>
  <c r="BT72" i="1"/>
  <c r="BX16" i="1"/>
  <c r="ET86" i="1"/>
  <c r="EU65" i="1"/>
  <c r="BY100" i="1"/>
  <c r="AH51" i="1"/>
  <c r="DM44" i="1"/>
  <c r="CN44" i="1"/>
  <c r="BY37" i="1"/>
  <c r="S9" i="1"/>
  <c r="BE9" i="1"/>
  <c r="BU93" i="1"/>
  <c r="BD93" i="1"/>
  <c r="EF72" i="1"/>
  <c r="EE37" i="1"/>
  <c r="CN86" i="1"/>
  <c r="AH9" i="1"/>
  <c r="DL79" i="1"/>
  <c r="DH79" i="1"/>
  <c r="BD65" i="1"/>
  <c r="S30" i="1"/>
  <c r="CM51" i="1"/>
  <c r="AL44" i="1"/>
  <c r="BU58" i="1"/>
  <c r="AG44" i="1"/>
  <c r="AL23" i="1"/>
  <c r="EX30" i="1"/>
  <c r="EF16" i="1"/>
  <c r="AG2" i="1"/>
  <c r="BU9" i="1"/>
  <c r="AZ9" i="1"/>
  <c r="EA9" i="1"/>
  <c r="AK9" i="1"/>
  <c r="R9" i="1"/>
  <c r="BU2" i="1"/>
  <c r="ET58" i="1"/>
  <c r="CN51" i="1"/>
  <c r="CR30" i="1"/>
  <c r="AZ23" i="1"/>
  <c r="EX37" i="1"/>
  <c r="BU51" i="1"/>
  <c r="BT86" i="1"/>
  <c r="EA72" i="1"/>
  <c r="CM100" i="1"/>
  <c r="EX86" i="1"/>
  <c r="R51" i="1"/>
  <c r="BE79" i="1"/>
  <c r="DH9" i="1"/>
  <c r="DI58" i="1"/>
  <c r="DH58" i="1"/>
  <c r="BD51" i="1"/>
  <c r="EU44" i="1"/>
  <c r="EB58" i="1"/>
  <c r="EF51" i="1"/>
  <c r="DM37" i="1"/>
  <c r="BU16" i="1"/>
  <c r="N44" i="1"/>
  <c r="S16" i="1"/>
  <c r="BT16" i="1"/>
  <c r="CR16" i="1"/>
  <c r="EU9" i="1"/>
  <c r="BA2" i="1"/>
  <c r="DH44" i="1"/>
  <c r="DL44" i="1"/>
  <c r="CQ30" i="1"/>
  <c r="CM30" i="1"/>
  <c r="CQ37" i="1"/>
  <c r="CN37" i="1"/>
  <c r="CR37" i="1"/>
  <c r="EA30" i="1"/>
  <c r="EE30" i="1"/>
  <c r="BY23" i="1"/>
  <c r="BU23" i="1"/>
  <c r="AG23" i="1"/>
  <c r="AK23" i="1"/>
  <c r="CN16" i="1"/>
  <c r="EF30" i="1"/>
  <c r="EB30" i="1"/>
  <c r="N23" i="1"/>
  <c r="R23" i="1"/>
  <c r="CQ16" i="1"/>
  <c r="CM16" i="1"/>
  <c r="AZ16" i="1"/>
  <c r="DL30" i="1"/>
  <c r="DH30" i="1"/>
  <c r="AL30" i="1"/>
  <c r="AH30" i="1"/>
  <c r="O16" i="1"/>
  <c r="DM30" i="1"/>
  <c r="DI30" i="1"/>
  <c r="CR23" i="1"/>
  <c r="CN23" i="1"/>
  <c r="AK16" i="1"/>
  <c r="AG16" i="1"/>
  <c r="AZ30" i="1"/>
  <c r="BD30" i="1"/>
  <c r="CM23" i="1"/>
  <c r="CQ23" i="1"/>
  <c r="S23" i="1"/>
  <c r="O23" i="1"/>
  <c r="DL16" i="1"/>
  <c r="DH16" i="1"/>
  <c r="EY16" i="1"/>
  <c r="EU16" i="1"/>
  <c r="DI23" i="1"/>
  <c r="EF37" i="1"/>
  <c r="EB37" i="1"/>
  <c r="AK30" i="1"/>
  <c r="AG30" i="1"/>
  <c r="DH23" i="1"/>
  <c r="DL23" i="1"/>
  <c r="BE30" i="1"/>
  <c r="BA30" i="1"/>
  <c r="EY23" i="1"/>
  <c r="EU23" i="1"/>
  <c r="R16" i="1"/>
  <c r="N16" i="1"/>
</calcChain>
</file>

<file path=xl/sharedStrings.xml><?xml version="1.0" encoding="utf-8"?>
<sst xmlns="http://schemas.openxmlformats.org/spreadsheetml/2006/main" count="3605" uniqueCount="190">
  <si>
    <t>Nubbin Number</t>
  </si>
  <si>
    <t>Species</t>
  </si>
  <si>
    <t>Colony</t>
  </si>
  <si>
    <t>M Flab</t>
  </si>
  <si>
    <t>M Flab1</t>
  </si>
  <si>
    <t>M Flab2</t>
  </si>
  <si>
    <t>M Flab3</t>
  </si>
  <si>
    <t>M Flab 4</t>
  </si>
  <si>
    <t>M Flab 5</t>
  </si>
  <si>
    <t>M Flab 6</t>
  </si>
  <si>
    <t>M Flab 7</t>
  </si>
  <si>
    <t>M Flab 8</t>
  </si>
  <si>
    <t>P Dam</t>
  </si>
  <si>
    <t>P Dam 1</t>
  </si>
  <si>
    <t>P Dam 2</t>
  </si>
  <si>
    <t>P Dam 3</t>
  </si>
  <si>
    <t>P Dam 4</t>
  </si>
  <si>
    <t>P Dam 5</t>
  </si>
  <si>
    <t>P Dam 6</t>
  </si>
  <si>
    <t>P Dam 7</t>
  </si>
  <si>
    <t>P Dam 8</t>
  </si>
  <si>
    <t>M Cap</t>
  </si>
  <si>
    <t>M Cap 1</t>
  </si>
  <si>
    <t>M Cap 2</t>
  </si>
  <si>
    <t>M Cap 3</t>
  </si>
  <si>
    <t>M Cap 4</t>
  </si>
  <si>
    <t>M Cap 5</t>
  </si>
  <si>
    <t>M Cap 6</t>
  </si>
  <si>
    <t>M Cap 7</t>
  </si>
  <si>
    <t>M Cap 8</t>
  </si>
  <si>
    <t>M Cap 9</t>
  </si>
  <si>
    <t>M Cap 10</t>
  </si>
  <si>
    <t>M Cap 11</t>
  </si>
  <si>
    <t>M Cap 12</t>
  </si>
  <si>
    <t>M Cap 13</t>
  </si>
  <si>
    <t>M Cap 14</t>
  </si>
  <si>
    <t>M Cap 15</t>
  </si>
  <si>
    <t>P Com</t>
  </si>
  <si>
    <t>P Com1</t>
  </si>
  <si>
    <t>P Com 2</t>
  </si>
  <si>
    <t>P Com 3</t>
  </si>
  <si>
    <t>P Com 4</t>
  </si>
  <si>
    <t xml:space="preserve">P Com 5 </t>
  </si>
  <si>
    <t>P Com 6</t>
  </si>
  <si>
    <t>P Com 7</t>
  </si>
  <si>
    <t>P Com 8</t>
  </si>
  <si>
    <t>P Com 9</t>
  </si>
  <si>
    <t>P Com 10</t>
  </si>
  <si>
    <t>P Com 11</t>
  </si>
  <si>
    <t>P Com 12</t>
  </si>
  <si>
    <t>P Com 13</t>
  </si>
  <si>
    <t xml:space="preserve">P Com 14 </t>
  </si>
  <si>
    <t>P Com 15</t>
  </si>
  <si>
    <t>P Lob</t>
  </si>
  <si>
    <t>P Lob 1</t>
  </si>
  <si>
    <t>P Lob 2</t>
  </si>
  <si>
    <t>P Lob 3</t>
  </si>
  <si>
    <t>P Lob 4</t>
  </si>
  <si>
    <t>P Lob 5</t>
  </si>
  <si>
    <t>P Lob 6</t>
  </si>
  <si>
    <t>Plob 7</t>
  </si>
  <si>
    <t>P Lob 8</t>
  </si>
  <si>
    <t>P Lob 9</t>
  </si>
  <si>
    <t>P Lob 10</t>
  </si>
  <si>
    <t>P Lob 11</t>
  </si>
  <si>
    <t>P Lob 12</t>
  </si>
  <si>
    <t>P Lob 13</t>
  </si>
  <si>
    <t>P Lob 14</t>
  </si>
  <si>
    <t>P Lob 15</t>
  </si>
  <si>
    <t>P mea</t>
  </si>
  <si>
    <t>P Mea 1</t>
  </si>
  <si>
    <t>P Mea 2</t>
  </si>
  <si>
    <t>P Mea 3</t>
  </si>
  <si>
    <t>P mea 4</t>
  </si>
  <si>
    <t>P mea 5</t>
  </si>
  <si>
    <t>P Mea 6</t>
  </si>
  <si>
    <t>P Mea 7</t>
  </si>
  <si>
    <t>P Mea 8</t>
  </si>
  <si>
    <t>P Mea 9</t>
  </si>
  <si>
    <t>P Mea 10</t>
  </si>
  <si>
    <t>P Mea 11</t>
  </si>
  <si>
    <t>P Mea 12</t>
  </si>
  <si>
    <t>P Mea 13</t>
  </si>
  <si>
    <t>P Mea 14</t>
  </si>
  <si>
    <t>P Mea 15</t>
  </si>
  <si>
    <t>P ev</t>
  </si>
  <si>
    <t>P ev 1</t>
  </si>
  <si>
    <t>P ev 2</t>
  </si>
  <si>
    <t>P ev 3</t>
  </si>
  <si>
    <t>P ev 4</t>
  </si>
  <si>
    <t>P ev 5</t>
  </si>
  <si>
    <t>P ev 6</t>
  </si>
  <si>
    <t>P ev 7</t>
  </si>
  <si>
    <t>P ev 8</t>
  </si>
  <si>
    <t>P ev 9</t>
  </si>
  <si>
    <t>P ev 10</t>
  </si>
  <si>
    <t>P ev 11</t>
  </si>
  <si>
    <t>P ev 12</t>
  </si>
  <si>
    <t>P ev 13</t>
  </si>
  <si>
    <t>P ev 14</t>
  </si>
  <si>
    <t>P ev 15</t>
  </si>
  <si>
    <t>P eb 8</t>
  </si>
  <si>
    <t>Mass 5-14-16</t>
  </si>
  <si>
    <t>Mass 4-2-16</t>
  </si>
  <si>
    <t>dead</t>
  </si>
  <si>
    <t>30.84 60%</t>
  </si>
  <si>
    <t>100% dead</t>
  </si>
  <si>
    <t>M Pat</t>
  </si>
  <si>
    <t>M Pat 1</t>
  </si>
  <si>
    <t>M Pat 2</t>
  </si>
  <si>
    <t>M Pat 3</t>
  </si>
  <si>
    <t>M Pat 4</t>
  </si>
  <si>
    <t xml:space="preserve">M Pat 5 </t>
  </si>
  <si>
    <t>M Pat 6</t>
  </si>
  <si>
    <t>M Pat 7</t>
  </si>
  <si>
    <t>M Pat 8</t>
  </si>
  <si>
    <t>M Pat 9</t>
  </si>
  <si>
    <t>M Pat 10</t>
  </si>
  <si>
    <t>M Pat 11</t>
  </si>
  <si>
    <t>M Pat 12</t>
  </si>
  <si>
    <t>M Pat 13</t>
  </si>
  <si>
    <t>M Pat 14</t>
  </si>
  <si>
    <t>M Pat 15</t>
  </si>
  <si>
    <t>Mass 3-13-16</t>
  </si>
  <si>
    <t>Air weight 2</t>
  </si>
  <si>
    <t>Air weight 1</t>
  </si>
  <si>
    <t>Growth Rate</t>
  </si>
  <si>
    <t>Collection Location</t>
  </si>
  <si>
    <t>Tank Number</t>
  </si>
  <si>
    <t>Air Weight 1</t>
  </si>
  <si>
    <t>Air Weight 2</t>
  </si>
  <si>
    <t>Growth rate</t>
  </si>
  <si>
    <t>Air wight 1</t>
  </si>
  <si>
    <t>S Channel</t>
  </si>
  <si>
    <t>Haleiwa</t>
  </si>
  <si>
    <t>K Bay</t>
  </si>
  <si>
    <t>Waimanalo</t>
  </si>
  <si>
    <t>Kahe</t>
  </si>
  <si>
    <t>Magic Island</t>
  </si>
  <si>
    <t>Mean low pH</t>
  </si>
  <si>
    <t>Mean hi pH</t>
  </si>
  <si>
    <t>st dev low</t>
  </si>
  <si>
    <t>St Dev hi</t>
  </si>
  <si>
    <t>st dev hi</t>
  </si>
  <si>
    <t>P Mea</t>
  </si>
  <si>
    <t>P Ev</t>
  </si>
  <si>
    <t>pH.tank</t>
  </si>
  <si>
    <t>Hi</t>
  </si>
  <si>
    <t>Low</t>
  </si>
  <si>
    <t>pH.site</t>
  </si>
  <si>
    <t>hi</t>
  </si>
  <si>
    <t>Low_low</t>
  </si>
  <si>
    <t>Low_hi</t>
  </si>
  <si>
    <t>Hi_low</t>
  </si>
  <si>
    <t>Hi_hi</t>
  </si>
  <si>
    <t>Colony means</t>
  </si>
  <si>
    <t>M. flab (each nubbin)</t>
  </si>
  <si>
    <t>Mean, SEM</t>
  </si>
  <si>
    <t>Axis labels</t>
  </si>
  <si>
    <t>P. dam (each nubbin)</t>
  </si>
  <si>
    <t>M. cap (each nubbin)</t>
  </si>
  <si>
    <t>90% dead</t>
  </si>
  <si>
    <t>P. com (each nubbin)</t>
  </si>
  <si>
    <t>P. lob (each nubbin)</t>
  </si>
  <si>
    <t>P. mea (each nubbin)</t>
  </si>
  <si>
    <t>P. ev (each nubbin)</t>
  </si>
  <si>
    <t>M. pat (each nubbin)</t>
  </si>
  <si>
    <t>P. acuta</t>
  </si>
  <si>
    <t>P. meandrina</t>
  </si>
  <si>
    <t>M. capitata</t>
  </si>
  <si>
    <t>M. flabellata</t>
  </si>
  <si>
    <t>M. patula</t>
  </si>
  <si>
    <t>P. compressa</t>
  </si>
  <si>
    <t>P. evermanni</t>
  </si>
  <si>
    <t>P. lobata</t>
  </si>
  <si>
    <t>Spp.</t>
  </si>
  <si>
    <t>Collection site pH</t>
  </si>
  <si>
    <t>Mean</t>
  </si>
  <si>
    <t>SEM</t>
  </si>
  <si>
    <t>SEM_low</t>
  </si>
  <si>
    <t>SEM_hi</t>
  </si>
  <si>
    <t>Tank pH</t>
  </si>
  <si>
    <t>Fast G</t>
  </si>
  <si>
    <t>pH</t>
  </si>
  <si>
    <t>Colony mean G by pH.tank treatment</t>
  </si>
  <si>
    <t>del.Calcif</t>
  </si>
  <si>
    <t>SEM low</t>
  </si>
  <si>
    <t>SEM hi</t>
  </si>
  <si>
    <t xml:space="preserve">Slow G </t>
  </si>
  <si>
    <t>7.52*likely breakage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</si>
</sst>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3"/>
      <name val="Calibri"/>
      <scheme val="minor"/>
    </font>
    <font>
      <sz val="12"/>
      <color theme="9" tint="-0.249977111117893"/>
      <name val="Calibri"/>
      <scheme val="minor"/>
    </font>
    <font>
      <sz val="12"/>
      <color theme="7"/>
      <name val="Calibri"/>
      <scheme val="minor"/>
    </font>
    <font>
      <sz val="12"/>
      <color rgb="FF8064A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9"/>
      <name val="Calibri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  <font>
      <u/>
      <sz val="14"/>
      <name val="Calibri"/>
      <scheme val="minor"/>
    </font>
    <font>
      <u/>
      <sz val="14"/>
      <color theme="1"/>
      <name val="Calibri"/>
      <scheme val="minor"/>
    </font>
    <font>
      <u/>
      <sz val="14"/>
      <color theme="3"/>
      <name val="Calibri"/>
      <scheme val="minor"/>
    </font>
    <font>
      <sz val="12"/>
      <color rgb="FF000000"/>
      <name val="Calibri"/>
      <scheme val="minor"/>
    </font>
    <font>
      <sz val="14"/>
      <color theme="1"/>
      <name val="Calibri"/>
      <scheme val="minor"/>
    </font>
    <font>
      <sz val="12"/>
      <name val="Calibri"/>
      <scheme val="minor"/>
    </font>
    <font>
      <sz val="14"/>
      <color theme="3"/>
      <name val="Calibri"/>
      <scheme val="minor"/>
    </font>
    <font>
      <sz val="12"/>
      <color rgb="FF1F497D"/>
      <name val="Calibri"/>
      <scheme val="minor"/>
    </font>
    <font>
      <u/>
      <sz val="14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1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8" fillId="0" borderId="0" xfId="0" applyFont="1"/>
    <xf numFmtId="2" fontId="3" fillId="0" borderId="0" xfId="0" applyNumberFormat="1" applyFont="1"/>
    <xf numFmtId="9" fontId="4" fillId="0" borderId="0" xfId="0" applyNumberFormat="1" applyFont="1"/>
    <xf numFmtId="9" fontId="8" fillId="0" borderId="0" xfId="0" applyNumberFormat="1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/>
    <xf numFmtId="0" fontId="14" fillId="0" borderId="0" xfId="0" applyFont="1"/>
    <xf numFmtId="14" fontId="15" fillId="0" borderId="0" xfId="0" applyNumberFormat="1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6" fillId="0" borderId="0" xfId="0" applyNumberFormat="1" applyFont="1"/>
    <xf numFmtId="0" fontId="19" fillId="0" borderId="0" xfId="0" applyFont="1"/>
    <xf numFmtId="0" fontId="20" fillId="0" borderId="0" xfId="0" applyFont="1"/>
  </cellXfs>
  <cellStyles count="7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M. flabellata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Low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Home_away!$A$41:$B$41</c:f>
                <c:numCache>
                  <c:formatCode>General</c:formatCode>
                  <c:ptCount val="2"/>
                  <c:pt idx="0">
                    <c:v>0.34395018565581481</c:v>
                  </c:pt>
                  <c:pt idx="1">
                    <c:v>0.77823400465169901</c:v>
                  </c:pt>
                </c:numCache>
              </c:numRef>
            </c:plus>
            <c:minus>
              <c:numRef>
                <c:f>Home_away!$A$41:$B$41</c:f>
                <c:numCache>
                  <c:formatCode>General</c:formatCode>
                  <c:ptCount val="2"/>
                  <c:pt idx="0">
                    <c:v>0.34395018565581481</c:v>
                  </c:pt>
                  <c:pt idx="1">
                    <c:v>0.77823400465169901</c:v>
                  </c:pt>
                </c:numCache>
              </c:numRef>
            </c:minus>
          </c:errBars>
          <c:cat>
            <c:strRef>
              <c:f>Home_away!$A$61:$B$61</c:f>
              <c:strCache>
                <c:ptCount val="2"/>
                <c:pt idx="0">
                  <c:v>Low</c:v>
                </c:pt>
                <c:pt idx="1">
                  <c:v>Hi</c:v>
                </c:pt>
              </c:strCache>
            </c:strRef>
          </c:cat>
          <c:val>
            <c:numRef>
              <c:f>Home_away!$A$40:$B$40</c:f>
              <c:numCache>
                <c:formatCode>General</c:formatCode>
                <c:ptCount val="2"/>
                <c:pt idx="0">
                  <c:v>3.7545949483122154</c:v>
                </c:pt>
                <c:pt idx="1">
                  <c:v>5.4017258918406563</c:v>
                </c:pt>
              </c:numCache>
            </c:numRef>
          </c:val>
          <c:smooth val="0"/>
        </c:ser>
        <c:ser>
          <c:idx val="1"/>
          <c:order val="1"/>
          <c:tx>
            <c:v>Hi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Home_away!$C$41:$D$41</c:f>
                <c:numCache>
                  <c:formatCode>General</c:formatCode>
                  <c:ptCount val="2"/>
                  <c:pt idx="0">
                    <c:v>0.42034404312823542</c:v>
                  </c:pt>
                  <c:pt idx="1">
                    <c:v>0.94409919422834332</c:v>
                  </c:pt>
                </c:numCache>
              </c:numRef>
            </c:plus>
            <c:minus>
              <c:numRef>
                <c:f>Home_away!$C$41:$D$41</c:f>
                <c:numCache>
                  <c:formatCode>General</c:formatCode>
                  <c:ptCount val="2"/>
                  <c:pt idx="0">
                    <c:v>0.42034404312823542</c:v>
                  </c:pt>
                  <c:pt idx="1">
                    <c:v>0.94409919422834332</c:v>
                  </c:pt>
                </c:numCache>
              </c:numRef>
            </c:minus>
          </c:errBars>
          <c:cat>
            <c:strRef>
              <c:f>Home_away!$A$61:$B$61</c:f>
              <c:strCache>
                <c:ptCount val="2"/>
                <c:pt idx="0">
                  <c:v>Low</c:v>
                </c:pt>
                <c:pt idx="1">
                  <c:v>Hi</c:v>
                </c:pt>
              </c:strCache>
            </c:strRef>
          </c:cat>
          <c:val>
            <c:numRef>
              <c:f>Home_away!$C$40:$D$40</c:f>
              <c:numCache>
                <c:formatCode>General</c:formatCode>
                <c:ptCount val="2"/>
                <c:pt idx="0">
                  <c:v>2.0848298499347622</c:v>
                </c:pt>
                <c:pt idx="1">
                  <c:v>3.0810680962657919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200768"/>
        <c:axId val="139247616"/>
      </c:lineChart>
      <c:catAx>
        <c:axId val="13920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Tank pH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39247616"/>
        <c:crosses val="autoZero"/>
        <c:auto val="1"/>
        <c:lblAlgn val="ctr"/>
        <c:lblOffset val="100"/>
        <c:noMultiLvlLbl val="0"/>
      </c:catAx>
      <c:valAx>
        <c:axId val="139247616"/>
        <c:scaling>
          <c:orientation val="minMax"/>
          <c:max val="7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Calcif. (mg/g/d)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9200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pH_spp!$A$54</c:f>
              <c:strCache>
                <c:ptCount val="1"/>
                <c:pt idx="0">
                  <c:v>P. acuta</c:v>
                </c:pt>
              </c:strCache>
            </c:strRef>
          </c:tx>
          <c:spPr>
            <a:ln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pH_spp!$D$54:$E$54</c:f>
                <c:numCache>
                  <c:formatCode>General</c:formatCode>
                  <c:ptCount val="2"/>
                  <c:pt idx="0">
                    <c:v>0.1876892255569414</c:v>
                  </c:pt>
                  <c:pt idx="1">
                    <c:v>0.30751463272643115</c:v>
                  </c:pt>
                </c:numCache>
              </c:numRef>
            </c:plus>
            <c:minus>
              <c:numRef>
                <c:f>pH_spp!$D$54:$E$54</c:f>
                <c:numCache>
                  <c:formatCode>General</c:formatCode>
                  <c:ptCount val="2"/>
                  <c:pt idx="0">
                    <c:v>0.1876892255569414</c:v>
                  </c:pt>
                  <c:pt idx="1">
                    <c:v>0.30751463272643115</c:v>
                  </c:pt>
                </c:numCache>
              </c:numRef>
            </c:minus>
          </c:errBars>
          <c:cat>
            <c:strRef>
              <c:f>pH_spp!$B$53:$C$53</c:f>
              <c:strCache>
                <c:ptCount val="2"/>
                <c:pt idx="0">
                  <c:v>Low</c:v>
                </c:pt>
                <c:pt idx="1">
                  <c:v>Hi</c:v>
                </c:pt>
              </c:strCache>
            </c:strRef>
          </c:cat>
          <c:val>
            <c:numRef>
              <c:f>pH_spp!$B$54:$C$54</c:f>
              <c:numCache>
                <c:formatCode>General</c:formatCode>
                <c:ptCount val="2"/>
                <c:pt idx="0">
                  <c:v>1.1260352904580453</c:v>
                </c:pt>
                <c:pt idx="1">
                  <c:v>2.4839095089538201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pH_spp!$A$55</c:f>
              <c:strCache>
                <c:ptCount val="1"/>
                <c:pt idx="0">
                  <c:v>P. meandrina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pH_spp!$D$55:$E$55</c:f>
                <c:numCache>
                  <c:formatCode>General</c:formatCode>
                  <c:ptCount val="2"/>
                  <c:pt idx="0">
                    <c:v>0.16088500134170569</c:v>
                  </c:pt>
                  <c:pt idx="1">
                    <c:v>0.22048297152106799</c:v>
                  </c:pt>
                </c:numCache>
              </c:numRef>
            </c:plus>
            <c:minus>
              <c:numRef>
                <c:f>pH_spp!$D$55:$E$55</c:f>
                <c:numCache>
                  <c:formatCode>General</c:formatCode>
                  <c:ptCount val="2"/>
                  <c:pt idx="0">
                    <c:v>0.16088500134170569</c:v>
                  </c:pt>
                  <c:pt idx="1">
                    <c:v>0.22048297152106799</c:v>
                  </c:pt>
                </c:numCache>
              </c:numRef>
            </c:minus>
          </c:errBars>
          <c:cat>
            <c:strRef>
              <c:f>pH_spp!$B$53:$C$53</c:f>
              <c:strCache>
                <c:ptCount val="2"/>
                <c:pt idx="0">
                  <c:v>Low</c:v>
                </c:pt>
                <c:pt idx="1">
                  <c:v>Hi</c:v>
                </c:pt>
              </c:strCache>
            </c:strRef>
          </c:cat>
          <c:val>
            <c:numRef>
              <c:f>pH_spp!$B$55:$C$55</c:f>
              <c:numCache>
                <c:formatCode>General</c:formatCode>
                <c:ptCount val="2"/>
                <c:pt idx="0">
                  <c:v>1.8029496873419077</c:v>
                </c:pt>
                <c:pt idx="1">
                  <c:v>2.6510333182586274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pH_spp!$A$56</c:f>
              <c:strCache>
                <c:ptCount val="1"/>
                <c:pt idx="0">
                  <c:v>M. capitata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pH_spp!$D$56:$E$56</c:f>
                <c:numCache>
                  <c:formatCode>General</c:formatCode>
                  <c:ptCount val="2"/>
                  <c:pt idx="0">
                    <c:v>0.19316940383899139</c:v>
                  </c:pt>
                  <c:pt idx="1">
                    <c:v>0.28992260305860057</c:v>
                  </c:pt>
                </c:numCache>
              </c:numRef>
            </c:plus>
            <c:minus>
              <c:numRef>
                <c:f>pH_spp!$D$56:$E$56</c:f>
                <c:numCache>
                  <c:formatCode>General</c:formatCode>
                  <c:ptCount val="2"/>
                  <c:pt idx="0">
                    <c:v>0.19316940383899139</c:v>
                  </c:pt>
                  <c:pt idx="1">
                    <c:v>0.28992260305860057</c:v>
                  </c:pt>
                </c:numCache>
              </c:numRef>
            </c:minus>
          </c:errBars>
          <c:cat>
            <c:strRef>
              <c:f>pH_spp!$B$53:$C$53</c:f>
              <c:strCache>
                <c:ptCount val="2"/>
                <c:pt idx="0">
                  <c:v>Low</c:v>
                </c:pt>
                <c:pt idx="1">
                  <c:v>Hi</c:v>
                </c:pt>
              </c:strCache>
            </c:strRef>
          </c:cat>
          <c:val>
            <c:numRef>
              <c:f>pH_spp!$B$56:$C$56</c:f>
              <c:numCache>
                <c:formatCode>General</c:formatCode>
                <c:ptCount val="2"/>
                <c:pt idx="0">
                  <c:v>2.26483704941682</c:v>
                </c:pt>
                <c:pt idx="1">
                  <c:v>3.2347117194869384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pH_spp!$A$57</c:f>
              <c:strCache>
                <c:ptCount val="1"/>
                <c:pt idx="0">
                  <c:v>M. flabellata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pH_spp!$D$57:$E$57</c:f>
                <c:numCache>
                  <c:formatCode>General</c:formatCode>
                  <c:ptCount val="2"/>
                  <c:pt idx="0">
                    <c:v>0.31385474760939225</c:v>
                  </c:pt>
                  <c:pt idx="1">
                    <c:v>0.6542815705001247</c:v>
                  </c:pt>
                </c:numCache>
              </c:numRef>
            </c:plus>
            <c:minus>
              <c:numRef>
                <c:f>pH_spp!$D$57:$E$57</c:f>
                <c:numCache>
                  <c:formatCode>General</c:formatCode>
                  <c:ptCount val="2"/>
                  <c:pt idx="0">
                    <c:v>0.31385474760939225</c:v>
                  </c:pt>
                  <c:pt idx="1">
                    <c:v>0.6542815705001247</c:v>
                  </c:pt>
                </c:numCache>
              </c:numRef>
            </c:minus>
          </c:errBars>
          <c:cat>
            <c:strRef>
              <c:f>pH_spp!$B$53:$C$53</c:f>
              <c:strCache>
                <c:ptCount val="2"/>
                <c:pt idx="0">
                  <c:v>Low</c:v>
                </c:pt>
                <c:pt idx="1">
                  <c:v>Hi</c:v>
                </c:pt>
              </c:strCache>
            </c:strRef>
          </c:cat>
          <c:val>
            <c:numRef>
              <c:f>pH_spp!$B$57:$C$57</c:f>
              <c:numCache>
                <c:formatCode>General</c:formatCode>
                <c:ptCount val="2"/>
                <c:pt idx="0">
                  <c:v>3.3190040530833151</c:v>
                </c:pt>
                <c:pt idx="1">
                  <c:v>4.8215614429469396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pH_spp!$A$58</c:f>
              <c:strCache>
                <c:ptCount val="1"/>
                <c:pt idx="0">
                  <c:v>M. patula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pH_spp!$D$58:$E$58</c:f>
                <c:numCache>
                  <c:formatCode>General</c:formatCode>
                  <c:ptCount val="2"/>
                  <c:pt idx="0">
                    <c:v>0.14214497750036187</c:v>
                  </c:pt>
                  <c:pt idx="1">
                    <c:v>0.18543128655493693</c:v>
                  </c:pt>
                </c:numCache>
              </c:numRef>
            </c:plus>
            <c:minus>
              <c:numRef>
                <c:f>pH_spp!$D$58:$E$58</c:f>
                <c:numCache>
                  <c:formatCode>General</c:formatCode>
                  <c:ptCount val="2"/>
                  <c:pt idx="0">
                    <c:v>0.14214497750036187</c:v>
                  </c:pt>
                  <c:pt idx="1">
                    <c:v>0.18543128655493693</c:v>
                  </c:pt>
                </c:numCache>
              </c:numRef>
            </c:minus>
          </c:errBars>
          <c:cat>
            <c:strRef>
              <c:f>pH_spp!$B$53:$C$53</c:f>
              <c:strCache>
                <c:ptCount val="2"/>
                <c:pt idx="0">
                  <c:v>Low</c:v>
                </c:pt>
                <c:pt idx="1">
                  <c:v>Hi</c:v>
                </c:pt>
              </c:strCache>
            </c:strRef>
          </c:cat>
          <c:val>
            <c:numRef>
              <c:f>pH_spp!$B$58:$C$58</c:f>
              <c:numCache>
                <c:formatCode>General</c:formatCode>
                <c:ptCount val="2"/>
                <c:pt idx="0">
                  <c:v>1.5096733256696331</c:v>
                </c:pt>
                <c:pt idx="1">
                  <c:v>2.7221957482649817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pH_spp!$A$59</c:f>
              <c:strCache>
                <c:ptCount val="1"/>
                <c:pt idx="0">
                  <c:v>P. compressa</c:v>
                </c:pt>
              </c:strCache>
            </c:strRef>
          </c:tx>
          <c:spPr>
            <a:ln>
              <a:solidFill>
                <a:schemeClr val="accent6">
                  <a:lumMod val="50000"/>
                </a:schemeClr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pH_spp!$D$59:$E$59</c:f>
                <c:numCache>
                  <c:formatCode>General</c:formatCode>
                  <c:ptCount val="2"/>
                  <c:pt idx="0">
                    <c:v>0.21586319823748598</c:v>
                  </c:pt>
                  <c:pt idx="1">
                    <c:v>0.2613433459046956</c:v>
                  </c:pt>
                </c:numCache>
              </c:numRef>
            </c:plus>
            <c:minus>
              <c:numRef>
                <c:f>pH_spp!$D$59:$E$59</c:f>
                <c:numCache>
                  <c:formatCode>General</c:formatCode>
                  <c:ptCount val="2"/>
                  <c:pt idx="0">
                    <c:v>0.21586319823748598</c:v>
                  </c:pt>
                  <c:pt idx="1">
                    <c:v>0.2613433459046956</c:v>
                  </c:pt>
                </c:numCache>
              </c:numRef>
            </c:minus>
          </c:errBars>
          <c:cat>
            <c:strRef>
              <c:f>pH_spp!$B$53:$C$53</c:f>
              <c:strCache>
                <c:ptCount val="2"/>
                <c:pt idx="0">
                  <c:v>Low</c:v>
                </c:pt>
                <c:pt idx="1">
                  <c:v>Hi</c:v>
                </c:pt>
              </c:strCache>
            </c:strRef>
          </c:cat>
          <c:val>
            <c:numRef>
              <c:f>pH_spp!$B$59:$C$59</c:f>
              <c:numCache>
                <c:formatCode>General</c:formatCode>
                <c:ptCount val="2"/>
                <c:pt idx="0">
                  <c:v>3.5377206292470702</c:v>
                </c:pt>
                <c:pt idx="1">
                  <c:v>4.4552515627759854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pH_spp!$A$60</c:f>
              <c:strCache>
                <c:ptCount val="1"/>
                <c:pt idx="0">
                  <c:v>P. evermanni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pH_spp!$D$60:$E$60</c:f>
                <c:numCache>
                  <c:formatCode>General</c:formatCode>
                  <c:ptCount val="2"/>
                  <c:pt idx="0">
                    <c:v>0.21044871690071579</c:v>
                  </c:pt>
                  <c:pt idx="1">
                    <c:v>0.16050601126273814</c:v>
                  </c:pt>
                </c:numCache>
              </c:numRef>
            </c:plus>
            <c:minus>
              <c:numRef>
                <c:f>pH_spp!$D$60:$E$60</c:f>
                <c:numCache>
                  <c:formatCode>General</c:formatCode>
                  <c:ptCount val="2"/>
                  <c:pt idx="0">
                    <c:v>0.21044871690071579</c:v>
                  </c:pt>
                  <c:pt idx="1">
                    <c:v>0.16050601126273814</c:v>
                  </c:pt>
                </c:numCache>
              </c:numRef>
            </c:minus>
          </c:errBars>
          <c:cat>
            <c:strRef>
              <c:f>pH_spp!$B$53:$C$53</c:f>
              <c:strCache>
                <c:ptCount val="2"/>
                <c:pt idx="0">
                  <c:v>Low</c:v>
                </c:pt>
                <c:pt idx="1">
                  <c:v>Hi</c:v>
                </c:pt>
              </c:strCache>
            </c:strRef>
          </c:cat>
          <c:val>
            <c:numRef>
              <c:f>pH_spp!$B$60:$C$60</c:f>
              <c:numCache>
                <c:formatCode>General</c:formatCode>
                <c:ptCount val="2"/>
                <c:pt idx="0">
                  <c:v>2.0878850722998932</c:v>
                </c:pt>
                <c:pt idx="1">
                  <c:v>2.8943321459792299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pH_spp!$A$61</c:f>
              <c:strCache>
                <c:ptCount val="1"/>
                <c:pt idx="0">
                  <c:v>P. lobata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pH_spp!$D$61:$E$61</c:f>
                <c:numCache>
                  <c:formatCode>General</c:formatCode>
                  <c:ptCount val="2"/>
                  <c:pt idx="0">
                    <c:v>0.22071325760729571</c:v>
                  </c:pt>
                  <c:pt idx="1">
                    <c:v>0.23208026453783195</c:v>
                  </c:pt>
                </c:numCache>
              </c:numRef>
            </c:plus>
            <c:minus>
              <c:numRef>
                <c:f>pH_spp!$D$61:$E$61</c:f>
                <c:numCache>
                  <c:formatCode>General</c:formatCode>
                  <c:ptCount val="2"/>
                  <c:pt idx="0">
                    <c:v>0.22071325760729571</c:v>
                  </c:pt>
                  <c:pt idx="1">
                    <c:v>0.23208026453783195</c:v>
                  </c:pt>
                </c:numCache>
              </c:numRef>
            </c:minus>
          </c:errBars>
          <c:cat>
            <c:strRef>
              <c:f>pH_spp!$B$53:$C$53</c:f>
              <c:strCache>
                <c:ptCount val="2"/>
                <c:pt idx="0">
                  <c:v>Low</c:v>
                </c:pt>
                <c:pt idx="1">
                  <c:v>Hi</c:v>
                </c:pt>
              </c:strCache>
            </c:strRef>
          </c:cat>
          <c:val>
            <c:numRef>
              <c:f>pH_spp!$B$61:$C$61</c:f>
              <c:numCache>
                <c:formatCode>General</c:formatCode>
                <c:ptCount val="2"/>
                <c:pt idx="0">
                  <c:v>2.6370168172742066</c:v>
                </c:pt>
                <c:pt idx="1">
                  <c:v>4.6519665344354859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34752"/>
        <c:axId val="213436288"/>
      </c:lineChart>
      <c:catAx>
        <c:axId val="213434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36288"/>
        <c:crosses val="autoZero"/>
        <c:auto val="1"/>
        <c:lblAlgn val="ctr"/>
        <c:lblOffset val="100"/>
        <c:noMultiLvlLbl val="0"/>
      </c:catAx>
      <c:valAx>
        <c:axId val="213436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34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del.Calcif!$F$2</c:f>
              <c:strCache>
                <c:ptCount val="1"/>
                <c:pt idx="0">
                  <c:v>del.Calcif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/>
              <c:numFmt formatCode="General" sourceLinked="0"/>
            </c:trendlineLbl>
          </c:trendline>
          <c:xVal>
            <c:numRef>
              <c:f>del.Calcif!$C$3:$C$107</c:f>
              <c:numCache>
                <c:formatCode>General</c:formatCode>
                <c:ptCount val="105"/>
                <c:pt idx="0">
                  <c:v>2.2725520889605217</c:v>
                </c:pt>
                <c:pt idx="1">
                  <c:v>1.1181955176119533</c:v>
                </c:pt>
                <c:pt idx="2">
                  <c:v>1.4129605861725605</c:v>
                </c:pt>
                <c:pt idx="3">
                  <c:v>3.4689280237909177</c:v>
                </c:pt>
                <c:pt idx="4">
                  <c:v>4.0661382136209019</c:v>
                </c:pt>
                <c:pt idx="6">
                  <c:v>3.1067257626895546</c:v>
                </c:pt>
                <c:pt idx="7">
                  <c:v>2.0824719323397924</c:v>
                </c:pt>
                <c:pt idx="8">
                  <c:v>3.1983034524264244</c:v>
                </c:pt>
                <c:pt idx="9">
                  <c:v>0.81793320663472358</c:v>
                </c:pt>
                <c:pt idx="10">
                  <c:v>1.8400616998636277</c:v>
                </c:pt>
                <c:pt idx="11">
                  <c:v>1.3852087606705901</c:v>
                </c:pt>
                <c:pt idx="12">
                  <c:v>4.8701896837056333</c:v>
                </c:pt>
                <c:pt idx="13">
                  <c:v>3.4626934794529811</c:v>
                </c:pt>
                <c:pt idx="14">
                  <c:v>3.2797089662177981</c:v>
                </c:pt>
                <c:pt idx="15">
                  <c:v>2.5612529656454797</c:v>
                </c:pt>
                <c:pt idx="16">
                  <c:v>1.5992628829977591</c:v>
                </c:pt>
                <c:pt idx="17">
                  <c:v>0.3939635160008037</c:v>
                </c:pt>
                <c:pt idx="18">
                  <c:v>3.1961633257421753</c:v>
                </c:pt>
                <c:pt idx="19">
                  <c:v>1.3691316499931245</c:v>
                </c:pt>
                <c:pt idx="20">
                  <c:v>4.0963363015794201</c:v>
                </c:pt>
                <c:pt idx="21">
                  <c:v>4.0318132023739501</c:v>
                </c:pt>
                <c:pt idx="22">
                  <c:v>3.9340300676397084</c:v>
                </c:pt>
                <c:pt idx="23">
                  <c:v>2.1652935745145885</c:v>
                </c:pt>
                <c:pt idx="24">
                  <c:v>3.1284829494276263</c:v>
                </c:pt>
                <c:pt idx="25">
                  <c:v>2.3159688347953513</c:v>
                </c:pt>
                <c:pt idx="26">
                  <c:v>2.5398157034192561</c:v>
                </c:pt>
                <c:pt idx="27">
                  <c:v>2.0009178933972729</c:v>
                </c:pt>
                <c:pt idx="28">
                  <c:v>3.021418911096625</c:v>
                </c:pt>
                <c:pt idx="29">
                  <c:v>3.3828840038061041</c:v>
                </c:pt>
                <c:pt idx="30">
                  <c:v>3.2766673287588035</c:v>
                </c:pt>
                <c:pt idx="31">
                  <c:v>6.1820494878146066</c:v>
                </c:pt>
                <c:pt idx="32">
                  <c:v>2.7852728222911609</c:v>
                </c:pt>
                <c:pt idx="33">
                  <c:v>1.8613744169104789</c:v>
                </c:pt>
                <c:pt idx="34">
                  <c:v>2.2452485256239534</c:v>
                </c:pt>
                <c:pt idx="35">
                  <c:v>2.2038780171382704</c:v>
                </c:pt>
                <c:pt idx="36">
                  <c:v>3.5694713573728509</c:v>
                </c:pt>
                <c:pt idx="37">
                  <c:v>7.8419319659371292</c:v>
                </c:pt>
                <c:pt idx="38">
                  <c:v>1.9498895182518747</c:v>
                </c:pt>
                <c:pt idx="39">
                  <c:v>4.212246674279708</c:v>
                </c:pt>
                <c:pt idx="40">
                  <c:v>2.4827486846059541</c:v>
                </c:pt>
                <c:pt idx="41">
                  <c:v>9.9958682582518481</c:v>
                </c:pt>
                <c:pt idx="42">
                  <c:v>4.8173826564696185</c:v>
                </c:pt>
                <c:pt idx="43">
                  <c:v>2.3454740053397063</c:v>
                </c:pt>
                <c:pt idx="44">
                  <c:v>5.8752962667725841</c:v>
                </c:pt>
                <c:pt idx="45">
                  <c:v>6.8935854796042308</c:v>
                </c:pt>
                <c:pt idx="46">
                  <c:v>3.3679841124249728</c:v>
                </c:pt>
                <c:pt idx="47">
                  <c:v>2.1705246512551519</c:v>
                </c:pt>
                <c:pt idx="48">
                  <c:v>3.372471071541526</c:v>
                </c:pt>
                <c:pt idx="49">
                  <c:v>5.4540218975991452</c:v>
                </c:pt>
                <c:pt idx="50">
                  <c:v>3.0230104245278988</c:v>
                </c:pt>
                <c:pt idx="51">
                  <c:v>2.152231098345831</c:v>
                </c:pt>
                <c:pt idx="52">
                  <c:v>2.6063843739563151</c:v>
                </c:pt>
                <c:pt idx="53">
                  <c:v>3.4682092618148928</c:v>
                </c:pt>
                <c:pt idx="54">
                  <c:v>1.9336626012371376</c:v>
                </c:pt>
                <c:pt idx="55">
                  <c:v>2.5399268575582048</c:v>
                </c:pt>
                <c:pt idx="56">
                  <c:v>1.1398475989657189</c:v>
                </c:pt>
                <c:pt idx="57">
                  <c:v>2.7893486466162343</c:v>
                </c:pt>
                <c:pt idx="58">
                  <c:v>2.9053448782912645</c:v>
                </c:pt>
                <c:pt idx="59">
                  <c:v>1.1962990576559938</c:v>
                </c:pt>
                <c:pt idx="60">
                  <c:v>2.9304281332766084</c:v>
                </c:pt>
                <c:pt idx="61">
                  <c:v>1.802922057178413</c:v>
                </c:pt>
                <c:pt idx="62">
                  <c:v>4.5430380180637178</c:v>
                </c:pt>
                <c:pt idx="63">
                  <c:v>4.4846532924340927</c:v>
                </c:pt>
                <c:pt idx="64">
                  <c:v>8.4594635682175952</c:v>
                </c:pt>
                <c:pt idx="65">
                  <c:v>4.6965422044774954</c:v>
                </c:pt>
                <c:pt idx="66">
                  <c:v>4.5837334643064063</c:v>
                </c:pt>
                <c:pt idx="67">
                  <c:v>5.6754222415659079</c:v>
                </c:pt>
                <c:pt idx="68">
                  <c:v>3.479845643881069</c:v>
                </c:pt>
                <c:pt idx="69">
                  <c:v>5.5566312309856469</c:v>
                </c:pt>
                <c:pt idx="70">
                  <c:v>4.1754524330051757</c:v>
                </c:pt>
                <c:pt idx="71">
                  <c:v>4.1546808747192587</c:v>
                </c:pt>
                <c:pt idx="72">
                  <c:v>4.0373992289943272</c:v>
                </c:pt>
                <c:pt idx="73">
                  <c:v>2.8881532001486803</c:v>
                </c:pt>
                <c:pt idx="74">
                  <c:v>3.31109510048756</c:v>
                </c:pt>
                <c:pt idx="75">
                  <c:v>4.9797408831744239</c:v>
                </c:pt>
                <c:pt idx="76">
                  <c:v>2.3654620540843094</c:v>
                </c:pt>
                <c:pt idx="77">
                  <c:v>2.9813183265844803</c:v>
                </c:pt>
                <c:pt idx="78">
                  <c:v>1.5720759054200613</c:v>
                </c:pt>
                <c:pt idx="79">
                  <c:v>2.6983579114694969</c:v>
                </c:pt>
                <c:pt idx="80">
                  <c:v>3.7174640853573044</c:v>
                </c:pt>
                <c:pt idx="81">
                  <c:v>1.9697013826115153</c:v>
                </c:pt>
                <c:pt idx="82">
                  <c:v>2.1332671424164076</c:v>
                </c:pt>
                <c:pt idx="83">
                  <c:v>2.3661700970784754</c:v>
                </c:pt>
                <c:pt idx="84">
                  <c:v>3.6090429263242463</c:v>
                </c:pt>
                <c:pt idx="85">
                  <c:v>3.9902712698245999</c:v>
                </c:pt>
                <c:pt idx="86">
                  <c:v>3.0883481443450869</c:v>
                </c:pt>
                <c:pt idx="87">
                  <c:v>2.1321097031274281</c:v>
                </c:pt>
                <c:pt idx="88">
                  <c:v>2.2611874347232277</c:v>
                </c:pt>
                <c:pt idx="89">
                  <c:v>3.1312589301899911</c:v>
                </c:pt>
                <c:pt idx="90">
                  <c:v>5.8409929439101989</c:v>
                </c:pt>
                <c:pt idx="91">
                  <c:v>5.7128593480831755</c:v>
                </c:pt>
                <c:pt idx="92">
                  <c:v>2.1937215875751668</c:v>
                </c:pt>
                <c:pt idx="93">
                  <c:v>4.4999275529730101</c:v>
                </c:pt>
                <c:pt idx="94">
                  <c:v>4.7803599554115461</c:v>
                </c:pt>
                <c:pt idx="95">
                  <c:v>6.9589787255402449</c:v>
                </c:pt>
                <c:pt idx="96">
                  <c:v>4.2498580790735137</c:v>
                </c:pt>
                <c:pt idx="97">
                  <c:v>5.4790871931664773</c:v>
                </c:pt>
                <c:pt idx="98">
                  <c:v>4.4819846581728733</c:v>
                </c:pt>
                <c:pt idx="99">
                  <c:v>4.1907754846311978</c:v>
                </c:pt>
                <c:pt idx="100">
                  <c:v>2.3499627595841983</c:v>
                </c:pt>
                <c:pt idx="101">
                  <c:v>5.1041659717302101</c:v>
                </c:pt>
                <c:pt idx="102">
                  <c:v>3.3804034501912352</c:v>
                </c:pt>
                <c:pt idx="103">
                  <c:v>5.1520394154332481</c:v>
                </c:pt>
                <c:pt idx="104">
                  <c:v>5.4043808910559932</c:v>
                </c:pt>
              </c:numCache>
            </c:numRef>
          </c:xVal>
          <c:yVal>
            <c:numRef>
              <c:f>del.Calcif!$F$3:$F$107</c:f>
              <c:numCache>
                <c:formatCode>General</c:formatCode>
                <c:ptCount val="105"/>
                <c:pt idx="0">
                  <c:v>1.6574625396308353</c:v>
                </c:pt>
                <c:pt idx="1">
                  <c:v>0.78916322520504689</c:v>
                </c:pt>
                <c:pt idx="2">
                  <c:v>0.25049300507430794</c:v>
                </c:pt>
                <c:pt idx="3">
                  <c:v>1.2986782739733163</c:v>
                </c:pt>
                <c:pt idx="4">
                  <c:v>1.7603918324962007</c:v>
                </c:pt>
                <c:pt idx="6">
                  <c:v>1.5114763911486739</c:v>
                </c:pt>
                <c:pt idx="7">
                  <c:v>1.5404695871924234</c:v>
                </c:pt>
                <c:pt idx="8">
                  <c:v>1.0217751224657925</c:v>
                </c:pt>
                <c:pt idx="9">
                  <c:v>0.32018736090003141</c:v>
                </c:pt>
                <c:pt idx="10">
                  <c:v>0.26285211324543978</c:v>
                </c:pt>
                <c:pt idx="11">
                  <c:v>1.0134864690141645</c:v>
                </c:pt>
                <c:pt idx="12">
                  <c:v>2.2278560800619238</c:v>
                </c:pt>
                <c:pt idx="13">
                  <c:v>1.504229671631901</c:v>
                </c:pt>
                <c:pt idx="14">
                  <c:v>1.1746472298631931</c:v>
                </c:pt>
                <c:pt idx="15">
                  <c:v>0.52458775888997389</c:v>
                </c:pt>
                <c:pt idx="16">
                  <c:v>-0.90027345904086808</c:v>
                </c:pt>
                <c:pt idx="17">
                  <c:v>0.2203208724908029</c:v>
                </c:pt>
                <c:pt idx="18">
                  <c:v>1.1949171088541366</c:v>
                </c:pt>
                <c:pt idx="19">
                  <c:v>1.079059900124741</c:v>
                </c:pt>
                <c:pt idx="20">
                  <c:v>0.638990761824207</c:v>
                </c:pt>
                <c:pt idx="21">
                  <c:v>1.180551991503922</c:v>
                </c:pt>
                <c:pt idx="22">
                  <c:v>2.475309846417125</c:v>
                </c:pt>
                <c:pt idx="23">
                  <c:v>1.2031447636900734</c:v>
                </c:pt>
                <c:pt idx="24">
                  <c:v>0.8187695723303321</c:v>
                </c:pt>
                <c:pt idx="25">
                  <c:v>0.47897274218765484</c:v>
                </c:pt>
                <c:pt idx="26">
                  <c:v>0.82197197552494639</c:v>
                </c:pt>
                <c:pt idx="27">
                  <c:v>-0.93791624455933853</c:v>
                </c:pt>
                <c:pt idx="28">
                  <c:v>1.6895647500134481</c:v>
                </c:pt>
                <c:pt idx="29">
                  <c:v>1.000386058146832</c:v>
                </c:pt>
                <c:pt idx="30">
                  <c:v>0.66992481075775467</c:v>
                </c:pt>
                <c:pt idx="31">
                  <c:v>1.6987096434548885</c:v>
                </c:pt>
                <c:pt idx="32">
                  <c:v>1.0075171481962342</c:v>
                </c:pt>
                <c:pt idx="33">
                  <c:v>0.61733523063025597</c:v>
                </c:pt>
                <c:pt idx="34">
                  <c:v>0.61533908321451181</c:v>
                </c:pt>
                <c:pt idx="35">
                  <c:v>0.46619202803556337</c:v>
                </c:pt>
                <c:pt idx="36">
                  <c:v>1.4759682895962998</c:v>
                </c:pt>
                <c:pt idx="37">
                  <c:v>3.1338827355014525</c:v>
                </c:pt>
                <c:pt idx="38">
                  <c:v>0.63532271266236395</c:v>
                </c:pt>
                <c:pt idx="39">
                  <c:v>1.357153779999694</c:v>
                </c:pt>
                <c:pt idx="40">
                  <c:v>-0.12662745724458668</c:v>
                </c:pt>
                <c:pt idx="41">
                  <c:v>5.0422805368197245</c:v>
                </c:pt>
                <c:pt idx="42">
                  <c:v>1.7086998939014126</c:v>
                </c:pt>
                <c:pt idx="43">
                  <c:v>-0.78427272291880978</c:v>
                </c:pt>
                <c:pt idx="44">
                  <c:v>1.7601134174200128</c:v>
                </c:pt>
                <c:pt idx="45">
                  <c:v>2.4908747332107897</c:v>
                </c:pt>
                <c:pt idx="46">
                  <c:v>2.4442461962058513</c:v>
                </c:pt>
                <c:pt idx="47">
                  <c:v>0.23932970274153442</c:v>
                </c:pt>
                <c:pt idx="48">
                  <c:v>2.651290164190407</c:v>
                </c:pt>
                <c:pt idx="49">
                  <c:v>3.2063510901457266</c:v>
                </c:pt>
                <c:pt idx="50">
                  <c:v>1.9839650423096744</c:v>
                </c:pt>
                <c:pt idx="51">
                  <c:v>1.04663020636294</c:v>
                </c:pt>
                <c:pt idx="52">
                  <c:v>1.5046003856109906</c:v>
                </c:pt>
                <c:pt idx="53">
                  <c:v>0.94867532044277292</c:v>
                </c:pt>
                <c:pt idx="54">
                  <c:v>0.90743722890375644</c:v>
                </c:pt>
                <c:pt idx="55">
                  <c:v>0.2653520992280014</c:v>
                </c:pt>
                <c:pt idx="56">
                  <c:v>-0.42162853754684715</c:v>
                </c:pt>
                <c:pt idx="57">
                  <c:v>1.0684042738499979</c:v>
                </c:pt>
                <c:pt idx="58">
                  <c:v>2.0981708083909028</c:v>
                </c:pt>
                <c:pt idx="59">
                  <c:v>0.60506310335363811</c:v>
                </c:pt>
                <c:pt idx="60">
                  <c:v>1.3522293691579388</c:v>
                </c:pt>
                <c:pt idx="61">
                  <c:v>-0.18955123849401101</c:v>
                </c:pt>
                <c:pt idx="62">
                  <c:v>1.3591863657743359</c:v>
                </c:pt>
                <c:pt idx="63">
                  <c:v>0.22208381247331044</c:v>
                </c:pt>
                <c:pt idx="64">
                  <c:v>1.3838767786442547</c:v>
                </c:pt>
                <c:pt idx="65">
                  <c:v>2.2975218661764076</c:v>
                </c:pt>
                <c:pt idx="66">
                  <c:v>1.112820061407203</c:v>
                </c:pt>
                <c:pt idx="67">
                  <c:v>1.7801126544617873</c:v>
                </c:pt>
                <c:pt idx="68">
                  <c:v>0.60198981477118041</c:v>
                </c:pt>
                <c:pt idx="69">
                  <c:v>1.7075000817036652</c:v>
                </c:pt>
                <c:pt idx="70">
                  <c:v>0.13633138632431141</c:v>
                </c:pt>
                <c:pt idx="71">
                  <c:v>1.0937082916498757</c:v>
                </c:pt>
                <c:pt idx="72">
                  <c:v>0.42798362104643228</c:v>
                </c:pt>
                <c:pt idx="73">
                  <c:v>1.2774778336023389</c:v>
                </c:pt>
                <c:pt idx="74">
                  <c:v>-0.20723354325200649</c:v>
                </c:pt>
                <c:pt idx="75">
                  <c:v>0.7591562166446284</c:v>
                </c:pt>
                <c:pt idx="76">
                  <c:v>-8.8316628788544627E-2</c:v>
                </c:pt>
                <c:pt idx="77">
                  <c:v>-3.0547373498306829E-2</c:v>
                </c:pt>
                <c:pt idx="78">
                  <c:v>0.90025597262767043</c:v>
                </c:pt>
                <c:pt idx="79">
                  <c:v>0.8957429826209633</c:v>
                </c:pt>
                <c:pt idx="80">
                  <c:v>0.22548726066508529</c:v>
                </c:pt>
                <c:pt idx="81">
                  <c:v>0.82701120292459862</c:v>
                </c:pt>
                <c:pt idx="82">
                  <c:v>-0.17262314496969733</c:v>
                </c:pt>
                <c:pt idx="83">
                  <c:v>-0.2144988992531669</c:v>
                </c:pt>
                <c:pt idx="84">
                  <c:v>0.55979802443988547</c:v>
                </c:pt>
                <c:pt idx="85">
                  <c:v>3.3897809195453927</c:v>
                </c:pt>
                <c:pt idx="86">
                  <c:v>0.12560140832154509</c:v>
                </c:pt>
                <c:pt idx="87">
                  <c:v>1.1580711646342228</c:v>
                </c:pt>
                <c:pt idx="88">
                  <c:v>1.0255570058561689</c:v>
                </c:pt>
                <c:pt idx="89">
                  <c:v>0.79970946572033164</c:v>
                </c:pt>
                <c:pt idx="90">
                  <c:v>3.2184675660416624</c:v>
                </c:pt>
                <c:pt idx="91">
                  <c:v>2.905439011927212</c:v>
                </c:pt>
                <c:pt idx="92">
                  <c:v>1.4308774577875858</c:v>
                </c:pt>
                <c:pt idx="93">
                  <c:v>-0.43379057395660947</c:v>
                </c:pt>
                <c:pt idx="94">
                  <c:v>1.0307900906918559</c:v>
                </c:pt>
                <c:pt idx="95">
                  <c:v>3.5061510955154986</c:v>
                </c:pt>
                <c:pt idx="96">
                  <c:v>2.0528590469187606</c:v>
                </c:pt>
                <c:pt idx="97">
                  <c:v>2.3683103760637141</c:v>
                </c:pt>
                <c:pt idx="98">
                  <c:v>0.77737654628955566</c:v>
                </c:pt>
                <c:pt idx="99">
                  <c:v>2.8174409492326555</c:v>
                </c:pt>
                <c:pt idx="100">
                  <c:v>1.7444499945419509</c:v>
                </c:pt>
                <c:pt idx="101">
                  <c:v>2.5769114642882278</c:v>
                </c:pt>
                <c:pt idx="102">
                  <c:v>0.98840048701804362</c:v>
                </c:pt>
                <c:pt idx="103">
                  <c:v>3.373039673393496</c:v>
                </c:pt>
                <c:pt idx="104">
                  <c:v>1.4176018206074801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610944"/>
        <c:axId val="286609408"/>
      </c:scatterChart>
      <c:valAx>
        <c:axId val="28661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6609408"/>
        <c:crosses val="autoZero"/>
        <c:crossBetween val="midCat"/>
      </c:valAx>
      <c:valAx>
        <c:axId val="28660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6610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P. acuta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Low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Home_away!$F$41:$G$41</c:f>
                <c:numCache>
                  <c:formatCode>General</c:formatCode>
                  <c:ptCount val="2"/>
                  <c:pt idx="0">
                    <c:v>0.23914896269053307</c:v>
                  </c:pt>
                  <c:pt idx="1">
                    <c:v>0.35145964201799407</c:v>
                  </c:pt>
                </c:numCache>
              </c:numRef>
            </c:plus>
            <c:minus>
              <c:numRef>
                <c:f>Home_away!$F$41:$G$41</c:f>
                <c:numCache>
                  <c:formatCode>General</c:formatCode>
                  <c:ptCount val="2"/>
                  <c:pt idx="0">
                    <c:v>0.23914896269053307</c:v>
                  </c:pt>
                  <c:pt idx="1">
                    <c:v>0.35145964201799407</c:v>
                  </c:pt>
                </c:numCache>
              </c:numRef>
            </c:minus>
          </c:errBars>
          <c:cat>
            <c:strRef>
              <c:f>Home_away!$A$61:$B$61</c:f>
              <c:strCache>
                <c:ptCount val="2"/>
                <c:pt idx="0">
                  <c:v>Low</c:v>
                </c:pt>
                <c:pt idx="1">
                  <c:v>Hi</c:v>
                </c:pt>
              </c:strCache>
            </c:strRef>
          </c:cat>
          <c:val>
            <c:numRef>
              <c:f>Home_away!$F$40:$G$40</c:f>
              <c:numCache>
                <c:formatCode>General</c:formatCode>
                <c:ptCount val="2"/>
                <c:pt idx="0">
                  <c:v>1.1451717678293523</c:v>
                </c:pt>
                <c:pt idx="1">
                  <c:v>2.4396337735294789</c:v>
                </c:pt>
              </c:numCache>
            </c:numRef>
          </c:val>
          <c:smooth val="0"/>
        </c:ser>
        <c:ser>
          <c:idx val="1"/>
          <c:order val="1"/>
          <c:tx>
            <c:v>Hi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Home_away!$H$41:$I$41</c:f>
                <c:numCache>
                  <c:formatCode>General</c:formatCode>
                  <c:ptCount val="2"/>
                  <c:pt idx="0">
                    <c:v>0.25286699054921424</c:v>
                  </c:pt>
                  <c:pt idx="1">
                    <c:v>0.67514127017417613</c:v>
                  </c:pt>
                </c:numCache>
              </c:numRef>
            </c:plus>
            <c:minus>
              <c:numRef>
                <c:f>Home_away!$H$41:$I$41</c:f>
                <c:numCache>
                  <c:formatCode>General</c:formatCode>
                  <c:ptCount val="2"/>
                  <c:pt idx="0">
                    <c:v>0.25286699054921424</c:v>
                  </c:pt>
                  <c:pt idx="1">
                    <c:v>0.67514127017417613</c:v>
                  </c:pt>
                </c:numCache>
              </c:numRef>
            </c:minus>
          </c:errBars>
          <c:cat>
            <c:strRef>
              <c:f>Home_away!$A$61:$B$61</c:f>
              <c:strCache>
                <c:ptCount val="2"/>
                <c:pt idx="0">
                  <c:v>Low</c:v>
                </c:pt>
                <c:pt idx="1">
                  <c:v>Hi</c:v>
                </c:pt>
              </c:strCache>
            </c:strRef>
          </c:cat>
          <c:val>
            <c:numRef>
              <c:f>Home_away!$H$40:$I$40</c:f>
              <c:numCache>
                <c:formatCode>General</c:formatCode>
                <c:ptCount val="2"/>
                <c:pt idx="0">
                  <c:v>1.0686258583441248</c:v>
                </c:pt>
                <c:pt idx="1">
                  <c:v>2.5945988475146731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789248"/>
        <c:axId val="136376320"/>
      </c:lineChart>
      <c:catAx>
        <c:axId val="140789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Tank pH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36376320"/>
        <c:crosses val="autoZero"/>
        <c:auto val="1"/>
        <c:lblAlgn val="ctr"/>
        <c:lblOffset val="100"/>
        <c:noMultiLvlLbl val="0"/>
      </c:catAx>
      <c:valAx>
        <c:axId val="136376320"/>
        <c:scaling>
          <c:orientation val="minMax"/>
          <c:max val="7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Calcif. (mg/g/d)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0789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M. capitata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Low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Home_away!$K$41:$L$41</c:f>
                <c:numCache>
                  <c:formatCode>General</c:formatCode>
                  <c:ptCount val="2"/>
                  <c:pt idx="0">
                    <c:v>0.35244096129965541</c:v>
                  </c:pt>
                  <c:pt idx="1">
                    <c:v>0.53953297646342169</c:v>
                  </c:pt>
                </c:numCache>
              </c:numRef>
            </c:plus>
            <c:minus>
              <c:numRef>
                <c:f>Home_away!$K$41:$L$41</c:f>
                <c:numCache>
                  <c:formatCode>General</c:formatCode>
                  <c:ptCount val="2"/>
                  <c:pt idx="0">
                    <c:v>0.35244096129965541</c:v>
                  </c:pt>
                  <c:pt idx="1">
                    <c:v>0.53953297646342169</c:v>
                  </c:pt>
                </c:numCache>
              </c:numRef>
            </c:minus>
          </c:errBars>
          <c:cat>
            <c:strRef>
              <c:f>Home_away!$A$61:$B$61</c:f>
              <c:strCache>
                <c:ptCount val="2"/>
                <c:pt idx="0">
                  <c:v>Low</c:v>
                </c:pt>
                <c:pt idx="1">
                  <c:v>Hi</c:v>
                </c:pt>
              </c:strCache>
            </c:strRef>
          </c:cat>
          <c:val>
            <c:numRef>
              <c:f>Home_away!$K$40:$L$40</c:f>
              <c:numCache>
                <c:formatCode>General</c:formatCode>
                <c:ptCount val="2"/>
                <c:pt idx="0">
                  <c:v>3.0019697658891626</c:v>
                </c:pt>
                <c:pt idx="1">
                  <c:v>4.4094803601379597</c:v>
                </c:pt>
              </c:numCache>
            </c:numRef>
          </c:val>
          <c:smooth val="0"/>
        </c:ser>
        <c:ser>
          <c:idx val="1"/>
          <c:order val="1"/>
          <c:tx>
            <c:v>Hi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Home_away!$M$41:$N$41</c:f>
                <c:numCache>
                  <c:formatCode>General</c:formatCode>
                  <c:ptCount val="2"/>
                  <c:pt idx="0">
                    <c:v>0.15707656081854535</c:v>
                  </c:pt>
                  <c:pt idx="1">
                    <c:v>0.22630238336138467</c:v>
                  </c:pt>
                </c:numCache>
              </c:numRef>
            </c:plus>
            <c:minus>
              <c:numRef>
                <c:f>Home_away!$M$41:$N$41</c:f>
                <c:numCache>
                  <c:formatCode>General</c:formatCode>
                  <c:ptCount val="2"/>
                  <c:pt idx="0">
                    <c:v>0.15707656081854535</c:v>
                  </c:pt>
                  <c:pt idx="1">
                    <c:v>0.22630238336138467</c:v>
                  </c:pt>
                </c:numCache>
              </c:numRef>
            </c:minus>
          </c:errBars>
          <c:cat>
            <c:strRef>
              <c:f>Home_away!$A$61:$B$61</c:f>
              <c:strCache>
                <c:ptCount val="2"/>
                <c:pt idx="0">
                  <c:v>Low</c:v>
                </c:pt>
                <c:pt idx="1">
                  <c:v>Hi</c:v>
                </c:pt>
              </c:strCache>
            </c:strRef>
          </c:cat>
          <c:val>
            <c:numRef>
              <c:f>Home_away!$M$40:$N$40</c:f>
              <c:numCache>
                <c:formatCode>General</c:formatCode>
                <c:ptCount val="2"/>
                <c:pt idx="0">
                  <c:v>1.7545143995513515</c:v>
                </c:pt>
                <c:pt idx="1">
                  <c:v>2.4515326257195902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41920"/>
        <c:axId val="167576320"/>
      </c:lineChart>
      <c:catAx>
        <c:axId val="167441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Tank pH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67576320"/>
        <c:crosses val="autoZero"/>
        <c:auto val="1"/>
        <c:lblAlgn val="ctr"/>
        <c:lblOffset val="100"/>
        <c:noMultiLvlLbl val="0"/>
      </c:catAx>
      <c:valAx>
        <c:axId val="167576320"/>
        <c:scaling>
          <c:orientation val="minMax"/>
          <c:max val="7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Calcif. (mg/g/d)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7441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P. compressa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Low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Home_away!$P$41:$Q$41</c:f>
                <c:numCache>
                  <c:formatCode>General</c:formatCode>
                  <c:ptCount val="2"/>
                  <c:pt idx="0">
                    <c:v>0.43814252905850892</c:v>
                  </c:pt>
                  <c:pt idx="1">
                    <c:v>0.54042066534418176</c:v>
                  </c:pt>
                </c:numCache>
              </c:numRef>
            </c:plus>
            <c:minus>
              <c:numRef>
                <c:f>Home_away!$P$41:$Q$41</c:f>
                <c:numCache>
                  <c:formatCode>General</c:formatCode>
                  <c:ptCount val="2"/>
                  <c:pt idx="0">
                    <c:v>0.43814252905850892</c:v>
                  </c:pt>
                  <c:pt idx="1">
                    <c:v>0.54042066534418176</c:v>
                  </c:pt>
                </c:numCache>
              </c:numRef>
            </c:minus>
          </c:errBars>
          <c:cat>
            <c:strRef>
              <c:f>Home_away!$A$61:$B$61</c:f>
              <c:strCache>
                <c:ptCount val="2"/>
                <c:pt idx="0">
                  <c:v>Low</c:v>
                </c:pt>
                <c:pt idx="1">
                  <c:v>Hi</c:v>
                </c:pt>
              </c:strCache>
            </c:strRef>
          </c:cat>
          <c:val>
            <c:numRef>
              <c:f>Home_away!$P$40:$Q$40</c:f>
              <c:numCache>
                <c:formatCode>General</c:formatCode>
                <c:ptCount val="2"/>
                <c:pt idx="0">
                  <c:v>3.7307358264493704</c:v>
                </c:pt>
                <c:pt idx="1">
                  <c:v>4.7617254341129547</c:v>
                </c:pt>
              </c:numCache>
            </c:numRef>
          </c:val>
          <c:smooth val="0"/>
        </c:ser>
        <c:ser>
          <c:idx val="1"/>
          <c:order val="1"/>
          <c:tx>
            <c:v>Hi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Home_away!$R$41:$S$41</c:f>
                <c:numCache>
                  <c:formatCode>General</c:formatCode>
                  <c:ptCount val="2"/>
                  <c:pt idx="0">
                    <c:v>0.21484036452021632</c:v>
                  </c:pt>
                  <c:pt idx="1">
                    <c:v>0.24763329703955192</c:v>
                  </c:pt>
                </c:numCache>
              </c:numRef>
            </c:plus>
            <c:minus>
              <c:numRef>
                <c:f>Home_away!$R$41:$S$41</c:f>
                <c:numCache>
                  <c:formatCode>General</c:formatCode>
                  <c:ptCount val="2"/>
                  <c:pt idx="0">
                    <c:v>0.21484036452021632</c:v>
                  </c:pt>
                  <c:pt idx="1">
                    <c:v>0.24763329703955192</c:v>
                  </c:pt>
                </c:numCache>
              </c:numRef>
            </c:minus>
          </c:errBars>
          <c:cat>
            <c:strRef>
              <c:f>Home_away!$A$61:$B$61</c:f>
              <c:strCache>
                <c:ptCount val="2"/>
                <c:pt idx="0">
                  <c:v>Low</c:v>
                </c:pt>
                <c:pt idx="1">
                  <c:v>Hi</c:v>
                </c:pt>
              </c:strCache>
            </c:strRef>
          </c:cat>
          <c:val>
            <c:numRef>
              <c:f>Home_away!$R$40:$S$40</c:f>
              <c:numCache>
                <c:formatCode>General</c:formatCode>
                <c:ptCount val="2"/>
                <c:pt idx="0">
                  <c:v>3.409043831112204</c:v>
                </c:pt>
                <c:pt idx="1">
                  <c:v>4.2509356485513399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00032"/>
        <c:axId val="210769408"/>
      </c:lineChart>
      <c:catAx>
        <c:axId val="20950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Tank pH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0769408"/>
        <c:crosses val="autoZero"/>
        <c:auto val="1"/>
        <c:lblAlgn val="ctr"/>
        <c:lblOffset val="100"/>
        <c:noMultiLvlLbl val="0"/>
      </c:catAx>
      <c:valAx>
        <c:axId val="210769408"/>
        <c:scaling>
          <c:orientation val="minMax"/>
          <c:max val="7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Calcif. (mg/g/d)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500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P. lobata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Low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Home_away!$P$41:$Q$41</c:f>
                <c:numCache>
                  <c:formatCode>General</c:formatCode>
                  <c:ptCount val="2"/>
                  <c:pt idx="0">
                    <c:v>0.43814252905850892</c:v>
                  </c:pt>
                  <c:pt idx="1">
                    <c:v>0.54042066534418176</c:v>
                  </c:pt>
                </c:numCache>
              </c:numRef>
            </c:plus>
            <c:minus>
              <c:numRef>
                <c:f>Home_away!$U$41:$V$41</c:f>
                <c:numCache>
                  <c:formatCode>General</c:formatCode>
                  <c:ptCount val="2"/>
                  <c:pt idx="0">
                    <c:v>0.3290900401816173</c:v>
                  </c:pt>
                  <c:pt idx="1">
                    <c:v>0.46951976600356732</c:v>
                  </c:pt>
                </c:numCache>
              </c:numRef>
            </c:minus>
          </c:errBars>
          <c:cat>
            <c:strRef>
              <c:f>Home_away!$A$61:$B$61</c:f>
              <c:strCache>
                <c:ptCount val="2"/>
                <c:pt idx="0">
                  <c:v>Low</c:v>
                </c:pt>
                <c:pt idx="1">
                  <c:v>Hi</c:v>
                </c:pt>
              </c:strCache>
            </c:strRef>
          </c:cat>
          <c:val>
            <c:numRef>
              <c:f>Home_away!$U$40:$V$40</c:f>
              <c:numCache>
                <c:formatCode>General</c:formatCode>
                <c:ptCount val="2"/>
                <c:pt idx="0">
                  <c:v>1.5020339359609238</c:v>
                </c:pt>
                <c:pt idx="1">
                  <c:v>3.8816347386485353</c:v>
                </c:pt>
              </c:numCache>
            </c:numRef>
          </c:val>
          <c:smooth val="0"/>
        </c:ser>
        <c:ser>
          <c:idx val="1"/>
          <c:order val="1"/>
          <c:tx>
            <c:v>Hi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Home_away!$W$41:$X$41</c:f>
                <c:numCache>
                  <c:formatCode>General</c:formatCode>
                  <c:ptCount val="2"/>
                  <c:pt idx="0">
                    <c:v>0.24218024200304664</c:v>
                  </c:pt>
                  <c:pt idx="1">
                    <c:v>0.258348055530633</c:v>
                  </c:pt>
                </c:numCache>
              </c:numRef>
            </c:plus>
            <c:minus>
              <c:numRef>
                <c:f>Home_away!$W$41:$X$41</c:f>
                <c:numCache>
                  <c:formatCode>General</c:formatCode>
                  <c:ptCount val="2"/>
                  <c:pt idx="0">
                    <c:v>0.24218024200304664</c:v>
                  </c:pt>
                  <c:pt idx="1">
                    <c:v>0.258348055530633</c:v>
                  </c:pt>
                </c:numCache>
              </c:numRef>
            </c:minus>
          </c:errBars>
          <c:cat>
            <c:strRef>
              <c:f>Home_away!$A$61:$B$61</c:f>
              <c:strCache>
                <c:ptCount val="2"/>
                <c:pt idx="0">
                  <c:v>Low</c:v>
                </c:pt>
                <c:pt idx="1">
                  <c:v>Hi</c:v>
                </c:pt>
              </c:strCache>
            </c:strRef>
          </c:cat>
          <c:val>
            <c:numRef>
              <c:f>Home_away!$W$40:$X$40</c:f>
              <c:numCache>
                <c:formatCode>General</c:formatCode>
                <c:ptCount val="2"/>
                <c:pt idx="0">
                  <c:v>2.9288695581833362</c:v>
                </c:pt>
                <c:pt idx="1">
                  <c:v>4.8445494833822229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635520"/>
        <c:axId val="136637440"/>
      </c:lineChart>
      <c:catAx>
        <c:axId val="13663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Tank pH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36637440"/>
        <c:crosses val="autoZero"/>
        <c:auto val="1"/>
        <c:lblAlgn val="ctr"/>
        <c:lblOffset val="100"/>
        <c:noMultiLvlLbl val="0"/>
      </c:catAx>
      <c:valAx>
        <c:axId val="136637440"/>
        <c:scaling>
          <c:orientation val="minMax"/>
          <c:max val="7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Calcif. (mg/g/d)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6635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P. meandrina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Low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Home_away!$Z$41:$AA$41</c:f>
                <c:numCache>
                  <c:formatCode>General</c:formatCode>
                  <c:ptCount val="2"/>
                  <c:pt idx="0">
                    <c:v>0.37300476561733409</c:v>
                  </c:pt>
                  <c:pt idx="1">
                    <c:v>0.30287632817445931</c:v>
                  </c:pt>
                </c:numCache>
              </c:numRef>
            </c:plus>
            <c:minus>
              <c:numRef>
                <c:f>Home_away!$Z$41:$AA$41</c:f>
                <c:numCache>
                  <c:formatCode>General</c:formatCode>
                  <c:ptCount val="2"/>
                  <c:pt idx="0">
                    <c:v>0.37300476561733409</c:v>
                  </c:pt>
                  <c:pt idx="1">
                    <c:v>0.30287632817445931</c:v>
                  </c:pt>
                </c:numCache>
              </c:numRef>
            </c:minus>
          </c:errBars>
          <c:cat>
            <c:strRef>
              <c:f>Home_away!$A$61:$B$61</c:f>
              <c:strCache>
                <c:ptCount val="2"/>
                <c:pt idx="0">
                  <c:v>Low</c:v>
                </c:pt>
                <c:pt idx="1">
                  <c:v>Hi</c:v>
                </c:pt>
              </c:strCache>
            </c:strRef>
          </c:cat>
          <c:val>
            <c:numRef>
              <c:f>Home_away!$Z$40:$AA$40</c:f>
              <c:numCache>
                <c:formatCode>General</c:formatCode>
                <c:ptCount val="2"/>
                <c:pt idx="0">
                  <c:v>2.5891089906159417</c:v>
                </c:pt>
                <c:pt idx="1">
                  <c:v>4.0207265238643588</c:v>
                </c:pt>
              </c:numCache>
            </c:numRef>
          </c:val>
          <c:smooth val="0"/>
        </c:ser>
        <c:ser>
          <c:idx val="1"/>
          <c:order val="1"/>
          <c:tx>
            <c:v>Hi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Home_away!$AB$41:$AC$41</c:f>
                <c:numCache>
                  <c:formatCode>General</c:formatCode>
                  <c:ptCount val="2"/>
                  <c:pt idx="0">
                    <c:v>0.16130162647956364</c:v>
                  </c:pt>
                  <c:pt idx="1">
                    <c:v>0.23216948942427609</c:v>
                  </c:pt>
                </c:numCache>
              </c:numRef>
            </c:plus>
            <c:minus>
              <c:numRef>
                <c:f>Home_away!$AB$41:$AC$41</c:f>
                <c:numCache>
                  <c:formatCode>General</c:formatCode>
                  <c:ptCount val="2"/>
                  <c:pt idx="0">
                    <c:v>0.16130162647956364</c:v>
                  </c:pt>
                  <c:pt idx="1">
                    <c:v>0.23216948942427609</c:v>
                  </c:pt>
                </c:numCache>
              </c:numRef>
            </c:minus>
          </c:errBars>
          <c:cat>
            <c:strRef>
              <c:f>Home_away!$A$61:$B$61</c:f>
              <c:strCache>
                <c:ptCount val="2"/>
                <c:pt idx="0">
                  <c:v>Low</c:v>
                </c:pt>
                <c:pt idx="1">
                  <c:v>Hi</c:v>
                </c:pt>
              </c:strCache>
            </c:strRef>
          </c:cat>
          <c:val>
            <c:numRef>
              <c:f>Home_away!$AB$40:$AC$40</c:f>
              <c:numCache>
                <c:formatCode>General</c:formatCode>
                <c:ptCount val="2"/>
                <c:pt idx="0">
                  <c:v>1.5885426046308082</c:v>
                </c:pt>
                <c:pt idx="1">
                  <c:v>2.2988264939600112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576448"/>
        <c:axId val="207379072"/>
      </c:lineChart>
      <c:catAx>
        <c:axId val="205576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Tank pH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7379072"/>
        <c:crosses val="autoZero"/>
        <c:auto val="1"/>
        <c:lblAlgn val="ctr"/>
        <c:lblOffset val="100"/>
        <c:noMultiLvlLbl val="0"/>
      </c:catAx>
      <c:valAx>
        <c:axId val="207379072"/>
        <c:scaling>
          <c:orientation val="minMax"/>
          <c:max val="7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Calcif. (mg/g/d)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576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P. evermanni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Low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Home_away!$AE$41:$AF$41</c:f>
                <c:numCache>
                  <c:formatCode>General</c:formatCode>
                  <c:ptCount val="2"/>
                  <c:pt idx="0">
                    <c:v>0.33993241424735871</c:v>
                  </c:pt>
                  <c:pt idx="1">
                    <c:v>0.26847585487073755</c:v>
                  </c:pt>
                </c:numCache>
              </c:numRef>
            </c:plus>
            <c:minus>
              <c:numRef>
                <c:f>Home_away!$AE$41:$AF$41</c:f>
                <c:numCache>
                  <c:formatCode>General</c:formatCode>
                  <c:ptCount val="2"/>
                  <c:pt idx="0">
                    <c:v>0.33993241424735871</c:v>
                  </c:pt>
                  <c:pt idx="1">
                    <c:v>0.26847585487073755</c:v>
                  </c:pt>
                </c:numCache>
              </c:numRef>
            </c:minus>
          </c:errBars>
          <c:cat>
            <c:strRef>
              <c:f>Home_away!$A$61:$B$61</c:f>
              <c:strCache>
                <c:ptCount val="2"/>
                <c:pt idx="0">
                  <c:v>Low</c:v>
                </c:pt>
                <c:pt idx="1">
                  <c:v>Hi</c:v>
                </c:pt>
              </c:strCache>
            </c:strRef>
          </c:cat>
          <c:val>
            <c:numRef>
              <c:f>Home_away!$AE$40:$AF$40</c:f>
              <c:numCache>
                <c:formatCode>General</c:formatCode>
                <c:ptCount val="2"/>
                <c:pt idx="0">
                  <c:v>1.5485031083278393</c:v>
                </c:pt>
                <c:pt idx="1">
                  <c:v>2.5390600961748393</c:v>
                </c:pt>
              </c:numCache>
            </c:numRef>
          </c:val>
          <c:smooth val="0"/>
        </c:ser>
        <c:ser>
          <c:idx val="1"/>
          <c:order val="1"/>
          <c:tx>
            <c:v>Hi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Home_away!$AG$41:$AH$41</c:f>
                <c:numCache>
                  <c:formatCode>General</c:formatCode>
                  <c:ptCount val="2"/>
                  <c:pt idx="0">
                    <c:v>0.24647098340146209</c:v>
                  </c:pt>
                  <c:pt idx="1">
                    <c:v>0.18574489709062988</c:v>
                  </c:pt>
                </c:numCache>
              </c:numRef>
            </c:plus>
            <c:minus>
              <c:numRef>
                <c:f>Home_away!$AG$41:$AH$41</c:f>
                <c:numCache>
                  <c:formatCode>General</c:formatCode>
                  <c:ptCount val="2"/>
                  <c:pt idx="0">
                    <c:v>0.24647098340146209</c:v>
                  </c:pt>
                  <c:pt idx="1">
                    <c:v>0.18574489709062988</c:v>
                  </c:pt>
                </c:numCache>
              </c:numRef>
            </c:minus>
          </c:errBars>
          <c:cat>
            <c:strRef>
              <c:f>Home_away!$A$61:$B$61</c:f>
              <c:strCache>
                <c:ptCount val="2"/>
                <c:pt idx="0">
                  <c:v>Low</c:v>
                </c:pt>
                <c:pt idx="1">
                  <c:v>Hi</c:v>
                </c:pt>
              </c:strCache>
            </c:strRef>
          </c:cat>
          <c:val>
            <c:numRef>
              <c:f>Home_away!$AG$40:$AH$40</c:f>
              <c:numCache>
                <c:formatCode>General</c:formatCode>
                <c:ptCount val="2"/>
                <c:pt idx="0">
                  <c:v>2.2317202626924404</c:v>
                </c:pt>
                <c:pt idx="1">
                  <c:v>2.9732814903802058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575296"/>
        <c:axId val="209415168"/>
      </c:lineChart>
      <c:catAx>
        <c:axId val="20557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Tank pH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9415168"/>
        <c:crosses val="autoZero"/>
        <c:auto val="1"/>
        <c:lblAlgn val="ctr"/>
        <c:lblOffset val="100"/>
        <c:noMultiLvlLbl val="0"/>
      </c:catAx>
      <c:valAx>
        <c:axId val="209415168"/>
        <c:scaling>
          <c:orientation val="minMax"/>
          <c:max val="7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Calcif. (mg/g/d)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575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M.</a:t>
            </a:r>
            <a:r>
              <a:rPr lang="en-US" baseline="0"/>
              <a:t> patula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Low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Home_away!$AJ$41:$AK$41</c:f>
                <c:numCache>
                  <c:formatCode>General</c:formatCode>
                  <c:ptCount val="2"/>
                  <c:pt idx="0">
                    <c:v>0.25617773262442756</c:v>
                  </c:pt>
                  <c:pt idx="1">
                    <c:v>0.28182497466257339</c:v>
                  </c:pt>
                </c:numCache>
              </c:numRef>
            </c:plus>
            <c:minus>
              <c:numRef>
                <c:f>Home_away!$AJ$41:$AK$41</c:f>
                <c:numCache>
                  <c:formatCode>General</c:formatCode>
                  <c:ptCount val="2"/>
                  <c:pt idx="0">
                    <c:v>0.25617773262442756</c:v>
                  </c:pt>
                  <c:pt idx="1">
                    <c:v>0.28182497466257339</c:v>
                  </c:pt>
                </c:numCache>
              </c:numRef>
            </c:minus>
          </c:errBars>
          <c:cat>
            <c:strRef>
              <c:f>Home_away!$A$61:$B$61</c:f>
              <c:strCache>
                <c:ptCount val="2"/>
                <c:pt idx="0">
                  <c:v>Low</c:v>
                </c:pt>
                <c:pt idx="1">
                  <c:v>Hi</c:v>
                </c:pt>
              </c:strCache>
            </c:strRef>
          </c:cat>
          <c:val>
            <c:numRef>
              <c:f>Home_away!$AJ$40:$AK$40</c:f>
              <c:numCache>
                <c:formatCode>General</c:formatCode>
                <c:ptCount val="2"/>
                <c:pt idx="0">
                  <c:v>1.9221264573184271</c:v>
                </c:pt>
                <c:pt idx="1">
                  <c:v>2.1006964260943235</c:v>
                </c:pt>
              </c:numCache>
            </c:numRef>
          </c:val>
          <c:smooth val="0"/>
        </c:ser>
        <c:ser>
          <c:idx val="1"/>
          <c:order val="1"/>
          <c:tx>
            <c:v>Hi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Home_away!$AL$41:$AM$41</c:f>
                <c:numCache>
                  <c:formatCode>General</c:formatCode>
                  <c:ptCount val="2"/>
                  <c:pt idx="0">
                    <c:v>0.16423859027745216</c:v>
                  </c:pt>
                  <c:pt idx="1">
                    <c:v>0.22042507227333741</c:v>
                  </c:pt>
                </c:numCache>
              </c:numRef>
            </c:plus>
            <c:minus>
              <c:numRef>
                <c:f>Home_away!$AL$41:$AM$41</c:f>
                <c:numCache>
                  <c:formatCode>General</c:formatCode>
                  <c:ptCount val="2"/>
                  <c:pt idx="0">
                    <c:v>0.16423859027745216</c:v>
                  </c:pt>
                  <c:pt idx="1">
                    <c:v>0.22042507227333741</c:v>
                  </c:pt>
                </c:numCache>
              </c:numRef>
            </c:minus>
          </c:errBars>
          <c:cat>
            <c:strRef>
              <c:f>Home_away!$A$61:$B$61</c:f>
              <c:strCache>
                <c:ptCount val="2"/>
                <c:pt idx="0">
                  <c:v>Low</c:v>
                </c:pt>
                <c:pt idx="1">
                  <c:v>Hi</c:v>
                </c:pt>
              </c:strCache>
            </c:strRef>
          </c:cat>
          <c:val>
            <c:numRef>
              <c:f>Home_away!$AL$40:$AM$40</c:f>
              <c:numCache>
                <c:formatCode>General</c:formatCode>
                <c:ptCount val="2"/>
                <c:pt idx="0">
                  <c:v>1.355003401301335</c:v>
                </c:pt>
                <c:pt idx="1">
                  <c:v>2.9552579940789783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758848"/>
        <c:axId val="167761024"/>
      </c:lineChart>
      <c:catAx>
        <c:axId val="167758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Tank pH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67761024"/>
        <c:crosses val="autoZero"/>
        <c:auto val="1"/>
        <c:lblAlgn val="ctr"/>
        <c:lblOffset val="100"/>
        <c:noMultiLvlLbl val="0"/>
      </c:catAx>
      <c:valAx>
        <c:axId val="167761024"/>
        <c:scaling>
          <c:orientation val="minMax"/>
          <c:max val="7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Calcif. (mg/g/d)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7758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'Collection site'!$B$79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'Collection site'!$D$80:$D$87</c:f>
                <c:numCache>
                  <c:formatCode>General</c:formatCode>
                  <c:ptCount val="8"/>
                  <c:pt idx="0">
                    <c:v>0.23263671337783867</c:v>
                  </c:pt>
                  <c:pt idx="1">
                    <c:v>0.29062293052953853</c:v>
                  </c:pt>
                  <c:pt idx="2">
                    <c:v>0.33913378992131205</c:v>
                  </c:pt>
                  <c:pt idx="3">
                    <c:v>0.4502344240680986</c:v>
                  </c:pt>
                  <c:pt idx="4">
                    <c:v>0.18717112806153058</c:v>
                  </c:pt>
                  <c:pt idx="5">
                    <c:v>0.35375267990240528</c:v>
                  </c:pt>
                  <c:pt idx="6">
                    <c:v>0.24522336004946854</c:v>
                  </c:pt>
                  <c:pt idx="7">
                    <c:v>0.40078021378137896</c:v>
                  </c:pt>
                </c:numCache>
              </c:numRef>
            </c:plus>
            <c:minus>
              <c:numRef>
                <c:f>'Collection site'!$D$80:$D$87</c:f>
                <c:numCache>
                  <c:formatCode>General</c:formatCode>
                  <c:ptCount val="8"/>
                  <c:pt idx="0">
                    <c:v>0.23263671337783867</c:v>
                  </c:pt>
                  <c:pt idx="1">
                    <c:v>0.29062293052953853</c:v>
                  </c:pt>
                  <c:pt idx="2">
                    <c:v>0.33913378992131205</c:v>
                  </c:pt>
                  <c:pt idx="3">
                    <c:v>0.4502344240680986</c:v>
                  </c:pt>
                  <c:pt idx="4">
                    <c:v>0.18717112806153058</c:v>
                  </c:pt>
                  <c:pt idx="5">
                    <c:v>0.35375267990240528</c:v>
                  </c:pt>
                  <c:pt idx="6">
                    <c:v>0.24522336004946854</c:v>
                  </c:pt>
                  <c:pt idx="7">
                    <c:v>0.40078021378137896</c:v>
                  </c:pt>
                </c:numCache>
              </c:numRef>
            </c:minus>
          </c:errBars>
          <c:cat>
            <c:strRef>
              <c:f>'Collection site'!$A$80:$A$87</c:f>
              <c:strCache>
                <c:ptCount val="8"/>
                <c:pt idx="0">
                  <c:v>P. acuta</c:v>
                </c:pt>
                <c:pt idx="1">
                  <c:v>P. meandrina</c:v>
                </c:pt>
                <c:pt idx="2">
                  <c:v>M. capitata</c:v>
                </c:pt>
                <c:pt idx="3">
                  <c:v>M. flabellata</c:v>
                </c:pt>
                <c:pt idx="4">
                  <c:v>M. patula</c:v>
                </c:pt>
                <c:pt idx="5">
                  <c:v>P. compressa</c:v>
                </c:pt>
                <c:pt idx="6">
                  <c:v>P. evermanni</c:v>
                </c:pt>
                <c:pt idx="7">
                  <c:v>P. lobata</c:v>
                </c:pt>
              </c:strCache>
            </c:strRef>
          </c:cat>
          <c:val>
            <c:numRef>
              <c:f>'Collection site'!$B$80:$B$87</c:f>
              <c:numCache>
                <c:formatCode>General</c:formatCode>
                <c:ptCount val="8"/>
                <c:pt idx="0">
                  <c:v>1.733563588602137</c:v>
                </c:pt>
                <c:pt idx="1">
                  <c:v>3.3049177572401507</c:v>
                </c:pt>
                <c:pt idx="2">
                  <c:v>3.7057250630135607</c:v>
                </c:pt>
                <c:pt idx="3">
                  <c:v>4.6016908621268415</c:v>
                </c:pt>
                <c:pt idx="4">
                  <c:v>2.0114114417063753</c:v>
                </c:pt>
                <c:pt idx="5">
                  <c:v>4.2462306302811612</c:v>
                </c:pt>
                <c:pt idx="6">
                  <c:v>2.0437816022513391</c:v>
                </c:pt>
                <c:pt idx="7">
                  <c:v>2.69183433730473</c:v>
                </c:pt>
              </c:numCache>
            </c:numRef>
          </c:val>
        </c:ser>
        <c:ser>
          <c:idx val="1"/>
          <c:order val="1"/>
          <c:tx>
            <c:strRef>
              <c:f>'Collection site'!$C$79</c:f>
              <c:strCache>
                <c:ptCount val="1"/>
                <c:pt idx="0">
                  <c:v>Hi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'Collection site'!$E$80:$E$87</c:f>
                <c:numCache>
                  <c:formatCode>General</c:formatCode>
                  <c:ptCount val="8"/>
                  <c:pt idx="0">
                    <c:v>0.41358103690087855</c:v>
                  </c:pt>
                  <c:pt idx="1">
                    <c:v>0.14829181708050709</c:v>
                  </c:pt>
                  <c:pt idx="2">
                    <c:v>0.145598033224072</c:v>
                  </c:pt>
                  <c:pt idx="3">
                    <c:v>0.51505989666720753</c:v>
                  </c:pt>
                  <c:pt idx="4">
                    <c:v>0.16956561492945513</c:v>
                  </c:pt>
                  <c:pt idx="5">
                    <c:v>0.172354268463704</c:v>
                  </c:pt>
                  <c:pt idx="6">
                    <c:v>0.15668533351508762</c:v>
                  </c:pt>
                  <c:pt idx="7">
                    <c:v>0.20992412555854731</c:v>
                  </c:pt>
                </c:numCache>
              </c:numRef>
            </c:plus>
            <c:minus>
              <c:numRef>
                <c:f>'Collection site'!$E$80:$E$87</c:f>
                <c:numCache>
                  <c:formatCode>General</c:formatCode>
                  <c:ptCount val="8"/>
                  <c:pt idx="0">
                    <c:v>0.41358103690087855</c:v>
                  </c:pt>
                  <c:pt idx="1">
                    <c:v>0.14829181708050709</c:v>
                  </c:pt>
                  <c:pt idx="2">
                    <c:v>0.145598033224072</c:v>
                  </c:pt>
                  <c:pt idx="3">
                    <c:v>0.51505989666720753</c:v>
                  </c:pt>
                  <c:pt idx="4">
                    <c:v>0.16956561492945513</c:v>
                  </c:pt>
                  <c:pt idx="5">
                    <c:v>0.172354268463704</c:v>
                  </c:pt>
                  <c:pt idx="6">
                    <c:v>0.15668533351508762</c:v>
                  </c:pt>
                  <c:pt idx="7">
                    <c:v>0.20992412555854731</c:v>
                  </c:pt>
                </c:numCache>
              </c:numRef>
            </c:minus>
          </c:errBars>
          <c:cat>
            <c:strRef>
              <c:f>'Collection site'!$A$80:$A$87</c:f>
              <c:strCache>
                <c:ptCount val="8"/>
                <c:pt idx="0">
                  <c:v>P. acuta</c:v>
                </c:pt>
                <c:pt idx="1">
                  <c:v>P. meandrina</c:v>
                </c:pt>
                <c:pt idx="2">
                  <c:v>M. capitata</c:v>
                </c:pt>
                <c:pt idx="3">
                  <c:v>M. flabellata</c:v>
                </c:pt>
                <c:pt idx="4">
                  <c:v>M. patula</c:v>
                </c:pt>
                <c:pt idx="5">
                  <c:v>P. compressa</c:v>
                </c:pt>
                <c:pt idx="6">
                  <c:v>P. evermanni</c:v>
                </c:pt>
                <c:pt idx="7">
                  <c:v>P. lobata</c:v>
                </c:pt>
              </c:strCache>
            </c:strRef>
          </c:cat>
          <c:val>
            <c:numRef>
              <c:f>'Collection site'!$C$80:$C$87</c:f>
              <c:numCache>
                <c:formatCode>General</c:formatCode>
                <c:ptCount val="8"/>
                <c:pt idx="0">
                  <c:v>1.8316123529293993</c:v>
                </c:pt>
                <c:pt idx="1">
                  <c:v>1.9541299006090744</c:v>
                </c:pt>
                <c:pt idx="2">
                  <c:v>2.1095991562785672</c:v>
                </c:pt>
                <c:pt idx="3">
                  <c:v>2.5829489731002773</c:v>
                </c:pt>
                <c:pt idx="4">
                  <c:v>2.1551306976901561</c:v>
                </c:pt>
                <c:pt idx="5">
                  <c:v>3.8299897398317713</c:v>
                </c:pt>
                <c:pt idx="6">
                  <c:v>2.6362082050675859</c:v>
                </c:pt>
                <c:pt idx="7">
                  <c:v>3.9002002244813627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360256"/>
        <c:axId val="240677248"/>
      </c:barChart>
      <c:catAx>
        <c:axId val="2393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40677248"/>
        <c:crosses val="autoZero"/>
        <c:auto val="1"/>
        <c:lblAlgn val="ctr"/>
        <c:lblOffset val="100"/>
        <c:noMultiLvlLbl val="0"/>
      </c:catAx>
      <c:valAx>
        <c:axId val="240677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360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58</xdr:row>
      <xdr:rowOff>171450</xdr:rowOff>
    </xdr:from>
    <xdr:to>
      <xdr:col>4</xdr:col>
      <xdr:colOff>594360</xdr:colOff>
      <xdr:row>73</xdr:row>
      <xdr:rowOff>140970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59</xdr:row>
      <xdr:rowOff>0</xdr:rowOff>
    </xdr:from>
    <xdr:to>
      <xdr:col>9</xdr:col>
      <xdr:colOff>594360</xdr:colOff>
      <xdr:row>73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59</xdr:row>
      <xdr:rowOff>7620</xdr:rowOff>
    </xdr:from>
    <xdr:to>
      <xdr:col>14</xdr:col>
      <xdr:colOff>594360</xdr:colOff>
      <xdr:row>73</xdr:row>
      <xdr:rowOff>160020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15240</xdr:colOff>
      <xdr:row>58</xdr:row>
      <xdr:rowOff>175260</xdr:rowOff>
    </xdr:from>
    <xdr:to>
      <xdr:col>19</xdr:col>
      <xdr:colOff>609600</xdr:colOff>
      <xdr:row>73</xdr:row>
      <xdr:rowOff>144780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15240</xdr:colOff>
      <xdr:row>58</xdr:row>
      <xdr:rowOff>175260</xdr:rowOff>
    </xdr:from>
    <xdr:to>
      <xdr:col>24</xdr:col>
      <xdr:colOff>609600</xdr:colOff>
      <xdr:row>73</xdr:row>
      <xdr:rowOff>144780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0</xdr:colOff>
      <xdr:row>59</xdr:row>
      <xdr:rowOff>0</xdr:rowOff>
    </xdr:from>
    <xdr:to>
      <xdr:col>29</xdr:col>
      <xdr:colOff>594360</xdr:colOff>
      <xdr:row>73</xdr:row>
      <xdr:rowOff>152400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0</xdr:colOff>
      <xdr:row>59</xdr:row>
      <xdr:rowOff>0</xdr:rowOff>
    </xdr:from>
    <xdr:to>
      <xdr:col>34</xdr:col>
      <xdr:colOff>594360</xdr:colOff>
      <xdr:row>73</xdr:row>
      <xdr:rowOff>152400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0</xdr:colOff>
      <xdr:row>59</xdr:row>
      <xdr:rowOff>0</xdr:rowOff>
    </xdr:from>
    <xdr:to>
      <xdr:col>39</xdr:col>
      <xdr:colOff>594360</xdr:colOff>
      <xdr:row>73</xdr:row>
      <xdr:rowOff>152400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213360</xdr:colOff>
      <xdr:row>77</xdr:row>
      <xdr:rowOff>163830</xdr:rowOff>
    </xdr:from>
    <xdr:to>
      <xdr:col>12</xdr:col>
      <xdr:colOff>91440</xdr:colOff>
      <xdr:row>91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441960</xdr:colOff>
      <xdr:row>54</xdr:row>
      <xdr:rowOff>110490</xdr:rowOff>
    </xdr:from>
    <xdr:to>
      <xdr:col>14</xdr:col>
      <xdr:colOff>320040</xdr:colOff>
      <xdr:row>68</xdr:row>
      <xdr:rowOff>80010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441960</xdr:colOff>
      <xdr:row>3</xdr:row>
      <xdr:rowOff>163830</xdr:rowOff>
    </xdr:from>
    <xdr:to>
      <xdr:col>18</xdr:col>
      <xdr:colOff>320040</xdr:colOff>
      <xdr:row>17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Y125"/>
  <sheetViews>
    <sheetView workbookViewId="0">
      <selection activeCell="N6" sqref="N6"/>
    </sheetView>
  </sheetViews>
  <sheetFormatPr defaultRowHeight="15.6" x14ac:dyDescent="0.3"/>
  <cols>
    <col min="128" max="128" width="8.796875" customWidth="1"/>
  </cols>
  <sheetData>
    <row r="1" spans="1:155" ht="18" x14ac:dyDescent="0.35">
      <c r="A1" s="12" t="s">
        <v>0</v>
      </c>
      <c r="B1" s="13" t="s">
        <v>1</v>
      </c>
      <c r="C1" s="13" t="s">
        <v>2</v>
      </c>
      <c r="D1" s="13" t="s">
        <v>123</v>
      </c>
      <c r="E1" s="17">
        <v>42462</v>
      </c>
      <c r="F1" s="17">
        <v>42504</v>
      </c>
      <c r="G1" s="13" t="s">
        <v>125</v>
      </c>
      <c r="H1" s="13" t="s">
        <v>124</v>
      </c>
      <c r="I1" s="13" t="s">
        <v>126</v>
      </c>
      <c r="J1" s="13" t="s">
        <v>128</v>
      </c>
      <c r="K1" s="13" t="s">
        <v>127</v>
      </c>
      <c r="L1" s="13" t="s">
        <v>146</v>
      </c>
      <c r="M1" s="13" t="s">
        <v>149</v>
      </c>
      <c r="N1" s="13" t="s">
        <v>139</v>
      </c>
      <c r="O1" s="13" t="s">
        <v>140</v>
      </c>
      <c r="P1" s="22" t="s">
        <v>186</v>
      </c>
      <c r="Q1" s="22" t="s">
        <v>187</v>
      </c>
      <c r="R1" s="13" t="s">
        <v>141</v>
      </c>
      <c r="S1" s="14" t="s">
        <v>143</v>
      </c>
      <c r="T1" s="12" t="s">
        <v>0</v>
      </c>
      <c r="U1" s="13" t="s">
        <v>1</v>
      </c>
      <c r="V1" s="13" t="s">
        <v>2</v>
      </c>
      <c r="W1" s="13" t="s">
        <v>123</v>
      </c>
      <c r="X1" s="13" t="s">
        <v>103</v>
      </c>
      <c r="Y1" s="13" t="s">
        <v>102</v>
      </c>
      <c r="Z1" s="13" t="s">
        <v>129</v>
      </c>
      <c r="AA1" s="13" t="s">
        <v>130</v>
      </c>
      <c r="AB1" s="13" t="s">
        <v>126</v>
      </c>
      <c r="AC1" s="13" t="s">
        <v>128</v>
      </c>
      <c r="AD1" s="13" t="s">
        <v>127</v>
      </c>
      <c r="AE1" s="13" t="s">
        <v>146</v>
      </c>
      <c r="AF1" s="22" t="s">
        <v>149</v>
      </c>
      <c r="AG1" s="13" t="s">
        <v>139</v>
      </c>
      <c r="AH1" s="13" t="s">
        <v>140</v>
      </c>
      <c r="AI1" s="13" t="s">
        <v>186</v>
      </c>
      <c r="AJ1" s="13" t="s">
        <v>187</v>
      </c>
      <c r="AK1" s="13" t="s">
        <v>141</v>
      </c>
      <c r="AL1" s="14" t="s">
        <v>143</v>
      </c>
      <c r="AM1" s="12" t="s">
        <v>0</v>
      </c>
      <c r="AN1" s="13" t="s">
        <v>1</v>
      </c>
      <c r="AO1" s="13" t="s">
        <v>2</v>
      </c>
      <c r="AP1" s="13" t="s">
        <v>123</v>
      </c>
      <c r="AQ1" s="13" t="s">
        <v>103</v>
      </c>
      <c r="AR1" s="13" t="s">
        <v>102</v>
      </c>
      <c r="AS1" s="13" t="s">
        <v>125</v>
      </c>
      <c r="AT1" s="13" t="s">
        <v>124</v>
      </c>
      <c r="AU1" s="13" t="s">
        <v>126</v>
      </c>
      <c r="AV1" s="13" t="s">
        <v>128</v>
      </c>
      <c r="AW1" s="13" t="s">
        <v>127</v>
      </c>
      <c r="AX1" s="22" t="s">
        <v>146</v>
      </c>
      <c r="AY1" s="22" t="s">
        <v>149</v>
      </c>
      <c r="AZ1" s="13" t="s">
        <v>139</v>
      </c>
      <c r="BA1" s="22" t="s">
        <v>140</v>
      </c>
      <c r="BB1" s="13" t="s">
        <v>186</v>
      </c>
      <c r="BC1" s="13" t="s">
        <v>187</v>
      </c>
      <c r="BD1" s="13" t="s">
        <v>141</v>
      </c>
      <c r="BE1" s="13" t="s">
        <v>142</v>
      </c>
      <c r="BF1" s="12" t="s">
        <v>0</v>
      </c>
      <c r="BG1" s="12"/>
      <c r="BH1" s="13" t="s">
        <v>1</v>
      </c>
      <c r="BI1" s="13" t="s">
        <v>2</v>
      </c>
      <c r="BJ1" s="13" t="s">
        <v>123</v>
      </c>
      <c r="BK1" s="13" t="s">
        <v>103</v>
      </c>
      <c r="BL1" s="13" t="s">
        <v>102</v>
      </c>
      <c r="BM1" s="13" t="s">
        <v>125</v>
      </c>
      <c r="BN1" s="13" t="s">
        <v>124</v>
      </c>
      <c r="BO1" s="13" t="s">
        <v>126</v>
      </c>
      <c r="BP1" s="13" t="s">
        <v>128</v>
      </c>
      <c r="BQ1" s="13" t="s">
        <v>127</v>
      </c>
      <c r="BR1" s="22" t="s">
        <v>146</v>
      </c>
      <c r="BS1" s="22" t="s">
        <v>149</v>
      </c>
      <c r="BT1" s="13" t="s">
        <v>139</v>
      </c>
      <c r="BU1" s="13" t="s">
        <v>140</v>
      </c>
      <c r="BV1" s="13" t="s">
        <v>186</v>
      </c>
      <c r="BW1" s="13" t="s">
        <v>187</v>
      </c>
      <c r="BX1" s="13" t="s">
        <v>141</v>
      </c>
      <c r="BY1" s="14" t="s">
        <v>143</v>
      </c>
      <c r="BZ1" s="12" t="s">
        <v>0</v>
      </c>
      <c r="CA1" s="13" t="s">
        <v>1</v>
      </c>
      <c r="CB1" s="13" t="s">
        <v>2</v>
      </c>
      <c r="CC1" s="13" t="s">
        <v>123</v>
      </c>
      <c r="CD1" s="13" t="s">
        <v>103</v>
      </c>
      <c r="CE1" s="13" t="s">
        <v>102</v>
      </c>
      <c r="CF1" s="13" t="s">
        <v>125</v>
      </c>
      <c r="CG1" s="13" t="s">
        <v>124</v>
      </c>
      <c r="CH1" s="13" t="s">
        <v>131</v>
      </c>
      <c r="CI1" s="13" t="s">
        <v>128</v>
      </c>
      <c r="CJ1" s="13" t="s">
        <v>127</v>
      </c>
      <c r="CK1" s="22" t="s">
        <v>146</v>
      </c>
      <c r="CL1" s="22" t="s">
        <v>149</v>
      </c>
      <c r="CM1" s="13" t="s">
        <v>139</v>
      </c>
      <c r="CN1" s="13" t="s">
        <v>140</v>
      </c>
      <c r="CO1" s="13" t="s">
        <v>186</v>
      </c>
      <c r="CP1" s="13" t="s">
        <v>187</v>
      </c>
      <c r="CQ1" s="13" t="s">
        <v>141</v>
      </c>
      <c r="CR1" s="14" t="s">
        <v>143</v>
      </c>
      <c r="CS1" s="13"/>
      <c r="CT1" s="12" t="s">
        <v>0</v>
      </c>
      <c r="CU1" s="12"/>
      <c r="CV1" s="13" t="s">
        <v>1</v>
      </c>
      <c r="CW1" s="13" t="s">
        <v>2</v>
      </c>
      <c r="CX1" s="13" t="s">
        <v>123</v>
      </c>
      <c r="CY1" s="13" t="s">
        <v>103</v>
      </c>
      <c r="CZ1" s="13" t="s">
        <v>102</v>
      </c>
      <c r="DA1" s="13" t="s">
        <v>125</v>
      </c>
      <c r="DB1" s="13" t="s">
        <v>124</v>
      </c>
      <c r="DC1" s="13" t="s">
        <v>126</v>
      </c>
      <c r="DD1" s="13" t="s">
        <v>128</v>
      </c>
      <c r="DE1" s="13" t="s">
        <v>127</v>
      </c>
      <c r="DF1" s="22" t="s">
        <v>146</v>
      </c>
      <c r="DG1" s="22" t="s">
        <v>149</v>
      </c>
      <c r="DH1" s="13" t="s">
        <v>139</v>
      </c>
      <c r="DI1" s="13" t="s">
        <v>140</v>
      </c>
      <c r="DJ1" s="13" t="s">
        <v>186</v>
      </c>
      <c r="DK1" s="13" t="s">
        <v>187</v>
      </c>
      <c r="DL1" s="13" t="s">
        <v>141</v>
      </c>
      <c r="DM1" s="14" t="s">
        <v>143</v>
      </c>
      <c r="DN1" s="12" t="s">
        <v>0</v>
      </c>
      <c r="DO1" s="13" t="s">
        <v>1</v>
      </c>
      <c r="DP1" s="13" t="s">
        <v>2</v>
      </c>
      <c r="DQ1" s="13" t="s">
        <v>123</v>
      </c>
      <c r="DR1" s="13" t="s">
        <v>103</v>
      </c>
      <c r="DS1" s="13" t="s">
        <v>102</v>
      </c>
      <c r="DT1" s="13" t="s">
        <v>132</v>
      </c>
      <c r="DU1" s="13" t="s">
        <v>124</v>
      </c>
      <c r="DV1" s="13" t="s">
        <v>126</v>
      </c>
      <c r="DW1" s="13" t="s">
        <v>128</v>
      </c>
      <c r="DX1" s="13" t="s">
        <v>127</v>
      </c>
      <c r="DY1" s="22" t="s">
        <v>146</v>
      </c>
      <c r="DZ1" s="22" t="s">
        <v>149</v>
      </c>
      <c r="EA1" s="13" t="s">
        <v>139</v>
      </c>
      <c r="EB1" s="13" t="s">
        <v>140</v>
      </c>
      <c r="EC1" s="13" t="s">
        <v>186</v>
      </c>
      <c r="ED1" s="13" t="s">
        <v>187</v>
      </c>
      <c r="EE1" s="13" t="s">
        <v>141</v>
      </c>
      <c r="EF1" s="14" t="s">
        <v>143</v>
      </c>
      <c r="EG1" s="12" t="s">
        <v>0</v>
      </c>
      <c r="EH1" s="13" t="s">
        <v>1</v>
      </c>
      <c r="EI1" s="13" t="s">
        <v>2</v>
      </c>
      <c r="EJ1" s="13" t="s">
        <v>123</v>
      </c>
      <c r="EK1" s="13" t="s">
        <v>103</v>
      </c>
      <c r="EL1" s="13" t="s">
        <v>102</v>
      </c>
      <c r="EM1" s="13" t="s">
        <v>125</v>
      </c>
      <c r="EN1" s="13" t="s">
        <v>124</v>
      </c>
      <c r="EO1" s="13" t="s">
        <v>126</v>
      </c>
      <c r="EP1" s="19" t="s">
        <v>128</v>
      </c>
      <c r="EQ1" s="13" t="s">
        <v>127</v>
      </c>
      <c r="ER1" s="22" t="s">
        <v>146</v>
      </c>
      <c r="ES1" s="22" t="s">
        <v>149</v>
      </c>
      <c r="ET1" s="13" t="s">
        <v>139</v>
      </c>
      <c r="EU1" s="13" t="s">
        <v>140</v>
      </c>
      <c r="EV1" s="13" t="s">
        <v>186</v>
      </c>
      <c r="EW1" s="13" t="s">
        <v>187</v>
      </c>
      <c r="EX1" s="13" t="s">
        <v>141</v>
      </c>
      <c r="EY1" s="14" t="s">
        <v>143</v>
      </c>
    </row>
    <row r="2" spans="1:155" x14ac:dyDescent="0.3">
      <c r="A2" s="1">
        <v>1</v>
      </c>
      <c r="B2" s="10" t="s">
        <v>3</v>
      </c>
      <c r="C2" s="10" t="s">
        <v>4</v>
      </c>
      <c r="D2" s="15">
        <v>8.66</v>
      </c>
      <c r="E2" s="2">
        <v>8.8000000000000007</v>
      </c>
      <c r="F2" s="2">
        <v>9.2799999999999994</v>
      </c>
      <c r="G2" s="18">
        <f>(E2-5.5)/(1-1.023/2.93)</f>
        <v>5.0702674357629798</v>
      </c>
      <c r="H2" s="18">
        <f>(F2-5.5)/(1-1.023/2.93)</f>
        <v>5.8077608809648655</v>
      </c>
      <c r="I2">
        <f>(H2-G2)/42/G2*1000</f>
        <v>3.463203463203453</v>
      </c>
      <c r="J2">
        <v>2</v>
      </c>
      <c r="K2" t="s">
        <v>134</v>
      </c>
      <c r="L2" t="s">
        <v>147</v>
      </c>
      <c r="M2" t="s">
        <v>147</v>
      </c>
      <c r="N2">
        <f>AVERAGE(I5:I7)</f>
        <v>1.3145668055895108</v>
      </c>
      <c r="O2">
        <f>AVERAGE(I2:I4)</f>
        <v>1.9498895182518747</v>
      </c>
      <c r="P2">
        <f>STDEV(I5:I7)/SQRT(COUNT(I5:I7))</f>
        <v>0.48984935436641364</v>
      </c>
      <c r="Q2">
        <f>STDEV(I2:I4)/SQRT(COUNT(I2:I4))</f>
        <v>0.92657772805579619</v>
      </c>
      <c r="R2">
        <f>STDEV(I5:I7)</f>
        <v>0.84844396981743986</v>
      </c>
      <c r="S2" s="18">
        <f>STDEV(I2:I4)</f>
        <v>1.6048797021543773</v>
      </c>
      <c r="T2" s="1">
        <v>1</v>
      </c>
      <c r="U2" s="10" t="s">
        <v>12</v>
      </c>
      <c r="V2" s="10" t="s">
        <v>13</v>
      </c>
      <c r="W2" s="15">
        <v>6.21</v>
      </c>
      <c r="X2" s="3">
        <v>6.48</v>
      </c>
      <c r="Y2" s="3">
        <v>6.69</v>
      </c>
      <c r="Z2" s="18">
        <f>(X2-3.5)/(1-1.023/2.93)</f>
        <v>4.5786051389617208</v>
      </c>
      <c r="AA2" s="18">
        <f>(Y2-3.5)/(1-1.023/2.93)</f>
        <v>4.9012585212375468</v>
      </c>
      <c r="AB2" s="18">
        <f>(AA2-Z2)/42/Z2*1000</f>
        <v>1.6778523489932886</v>
      </c>
      <c r="AC2" s="18">
        <v>4</v>
      </c>
      <c r="AD2" s="18" t="s">
        <v>135</v>
      </c>
      <c r="AE2" s="18" t="s">
        <v>147</v>
      </c>
      <c r="AF2" s="23" t="s">
        <v>148</v>
      </c>
      <c r="AG2">
        <f>AVERAGE(AB5:AB7)</f>
        <v>0.61508954932968629</v>
      </c>
      <c r="AH2">
        <f>AVERAGE(AB2:AB4)</f>
        <v>2.2725520889605217</v>
      </c>
      <c r="AI2">
        <f>STDEV(AB5:AB7)/SQRT(COUNT(AB5:AB7))</f>
        <v>0.1732057106114997</v>
      </c>
      <c r="AJ2">
        <f>STDEV(AB2:AB4)/SQRT(COUNT(AB2:AB4))</f>
        <v>0.2974609262082516</v>
      </c>
      <c r="AK2">
        <f>STDEV(AB5:AB7)</f>
        <v>0.30000109094018929</v>
      </c>
      <c r="AL2" s="18">
        <f>STDEV(AB2:AB4)</f>
        <v>0.51521743745918835</v>
      </c>
      <c r="AM2" s="1">
        <v>4</v>
      </c>
      <c r="AN2" s="10" t="s">
        <v>21</v>
      </c>
      <c r="AO2" s="10" t="s">
        <v>22</v>
      </c>
      <c r="AP2" s="15">
        <v>8.32</v>
      </c>
      <c r="AQ2" s="2">
        <v>8.64</v>
      </c>
      <c r="AR2" s="2">
        <v>8.98</v>
      </c>
      <c r="AS2" s="18">
        <f t="shared" ref="AS2:AT6" si="0">(AQ2-3.5)/(1-1.023/2.93)</f>
        <v>7.8973256423702161</v>
      </c>
      <c r="AT2" s="18">
        <f t="shared" si="0"/>
        <v>8.4197168327215532</v>
      </c>
      <c r="AU2">
        <f>(AT2-AS2)/42/AS2*1000</f>
        <v>1.5749490457661661</v>
      </c>
      <c r="AV2">
        <v>2</v>
      </c>
      <c r="AW2" t="s">
        <v>137</v>
      </c>
      <c r="AX2" t="s">
        <v>147</v>
      </c>
      <c r="AY2" t="s">
        <v>147</v>
      </c>
      <c r="AZ2">
        <f>AVERAGE(AU5:AU7)</f>
        <v>0.96214881082451498</v>
      </c>
      <c r="BA2">
        <f>AVERAGE(AU2:AU4)</f>
        <v>2.1652935745145885</v>
      </c>
      <c r="BB2">
        <f>STDEV(AU5:AU7)/SQRT(COUNT(AU5:AU7))</f>
        <v>0.35288901050779764</v>
      </c>
      <c r="BC2">
        <f>STDEV(AU2:AU4)/SQRT(COUNT(AU2:AU4))</f>
        <v>0.62222896057515464</v>
      </c>
      <c r="BD2">
        <f>STDEV(AU5:AU7)</f>
        <v>0.61122169563221285</v>
      </c>
      <c r="BE2" s="18">
        <f>STDEV(AU2:AU4)</f>
        <v>1.0777321736569396</v>
      </c>
      <c r="BF2" s="1">
        <v>4</v>
      </c>
      <c r="BG2" s="1"/>
      <c r="BH2" s="10" t="s">
        <v>37</v>
      </c>
      <c r="BI2" s="10" t="s">
        <v>38</v>
      </c>
      <c r="BJ2" s="15">
        <v>5.39</v>
      </c>
      <c r="BK2" s="2">
        <v>5.51</v>
      </c>
      <c r="BL2" s="2">
        <v>5.64</v>
      </c>
      <c r="BM2" s="18">
        <f t="shared" ref="BM2:BN6" si="1">(BK2-3.5)/(1-1.023/2.93)</f>
        <v>3.0882538017829049</v>
      </c>
      <c r="BN2" s="18">
        <f t="shared" si="1"/>
        <v>3.2879916098584161</v>
      </c>
      <c r="BO2" s="18">
        <f>(BN2-BM2)/42/BM2*1000</f>
        <v>1.5399194503672113</v>
      </c>
      <c r="BP2" s="18">
        <v>2</v>
      </c>
      <c r="BQ2" s="18" t="s">
        <v>135</v>
      </c>
      <c r="BR2" s="23" t="s">
        <v>147</v>
      </c>
      <c r="BS2" s="23" t="s">
        <v>148</v>
      </c>
      <c r="BT2">
        <f>AVERAGE(BO5:BO7)</f>
        <v>1.992473295672424</v>
      </c>
      <c r="BU2">
        <f>AVERAGE(BO2:BO4)</f>
        <v>1.802922057178413</v>
      </c>
      <c r="BV2">
        <f>STDEV(BO5:BO7)/SQRT(COUNT(BO5:BO7))</f>
        <v>6.7261935952552823E-2</v>
      </c>
      <c r="BW2">
        <f>STDEV(BO2:BO4)/SQRT(COUNT(BO2:BO4))</f>
        <v>0.13201184034314709</v>
      </c>
      <c r="BX2">
        <f>STDEV(BO5:BO7)</f>
        <v>0.1165010904852652</v>
      </c>
      <c r="BY2" s="18">
        <f>STDEV(BO2:BO4)</f>
        <v>0.22865121467500157</v>
      </c>
      <c r="BZ2" s="1">
        <v>4</v>
      </c>
      <c r="CA2" s="10" t="s">
        <v>53</v>
      </c>
      <c r="CB2" s="10" t="s">
        <v>54</v>
      </c>
      <c r="CC2" s="15">
        <v>9.86</v>
      </c>
      <c r="CD2" s="3">
        <v>10.4</v>
      </c>
      <c r="CE2" s="3">
        <v>11.45</v>
      </c>
      <c r="CF2" s="18">
        <f t="shared" ref="CF2:CG6" si="2">(CD2-5.5)/(1-1.023/2.93)</f>
        <v>7.5285789197692718</v>
      </c>
      <c r="CG2" s="18">
        <f t="shared" si="2"/>
        <v>9.1418458311483999</v>
      </c>
      <c r="CH2" s="18">
        <f>(CG2-CF2)/42/CF2*1000</f>
        <v>5.1020408163265252</v>
      </c>
      <c r="CI2" s="18">
        <v>4</v>
      </c>
      <c r="CJ2" s="18" t="s">
        <v>136</v>
      </c>
      <c r="CK2" s="23" t="s">
        <v>147</v>
      </c>
      <c r="CL2" s="23" t="s">
        <v>147</v>
      </c>
      <c r="CM2">
        <f>AVERAGE(CH5:CH7)</f>
        <v>2.6225253778685365</v>
      </c>
      <c r="CN2">
        <f>AVERAGE(CH2:CH4)</f>
        <v>5.8409929439101989</v>
      </c>
      <c r="CO2">
        <f>STDEV(CH5:CH7)/SQRT(COUNT(CH5:CH7))</f>
        <v>0.23038654587803373</v>
      </c>
      <c r="CP2">
        <f>STDEV(CH2:CH4)/SQRT(COUNT(CH2:CH4))</f>
        <v>0.42791500692830686</v>
      </c>
      <c r="CQ2">
        <f>STDEV(CH5:CH7)</f>
        <v>0.39904120284105249</v>
      </c>
      <c r="CR2" s="18">
        <f>STDEV(CH2:CH4)</f>
        <v>0.74117053332101557</v>
      </c>
      <c r="CS2" s="4"/>
      <c r="CT2">
        <v>4</v>
      </c>
      <c r="CV2" s="10" t="s">
        <v>69</v>
      </c>
      <c r="CW2" s="10" t="s">
        <v>70</v>
      </c>
      <c r="CX2" s="15">
        <v>24.78</v>
      </c>
      <c r="CY2" s="6">
        <v>25.6</v>
      </c>
      <c r="CZ2" s="6">
        <v>28.14</v>
      </c>
      <c r="DA2" s="18">
        <f t="shared" ref="DA2:DB6" si="3">(CY2-5.5)/(1-1.023/2.93)</f>
        <v>30.882538017829052</v>
      </c>
      <c r="DB2" s="18">
        <f t="shared" si="3"/>
        <v>34.785107498689044</v>
      </c>
      <c r="DC2" s="18">
        <f>(DB2-DA2)/42/DA2*1000</f>
        <v>3.0087656953328614</v>
      </c>
      <c r="DD2" s="18">
        <v>2</v>
      </c>
      <c r="DE2" s="18" t="s">
        <v>134</v>
      </c>
      <c r="DF2" s="23" t="s">
        <v>147</v>
      </c>
      <c r="DG2" s="23" t="s">
        <v>147</v>
      </c>
      <c r="DH2">
        <f>AVERAGE(DC5:DC7)</f>
        <v>2.1765283299606319</v>
      </c>
      <c r="DI2">
        <f>AVERAGE(DC2:DC4)</f>
        <v>3.1983034524264244</v>
      </c>
      <c r="DJ2">
        <f>STDEV(DC5:DC7)/SQRT(COUNT(DC5:DC7))</f>
        <v>0.23996425334123186</v>
      </c>
      <c r="DK2">
        <f>STDEV(DC2:DC4)/SQRT(COUNT(DC2:DC4))</f>
        <v>0.3128714063424714</v>
      </c>
      <c r="DL2">
        <f>STDEV(DC5:DC7)</f>
        <v>0.41563027878734327</v>
      </c>
      <c r="DM2" s="18">
        <f>STDEV(DC2:DC4)</f>
        <v>0.54190917202068789</v>
      </c>
      <c r="DN2">
        <v>1</v>
      </c>
      <c r="DO2" s="10" t="s">
        <v>85</v>
      </c>
      <c r="DP2" s="10" t="s">
        <v>86</v>
      </c>
      <c r="DQ2" s="15">
        <v>13.1</v>
      </c>
      <c r="DR2" s="2">
        <v>13.38</v>
      </c>
      <c r="DS2" s="2">
        <v>13.91</v>
      </c>
      <c r="DT2" s="18">
        <f t="shared" ref="DT2:DU6" si="4">(DR2-5.5)/(1-1.023/2.93)</f>
        <v>12.107184058730992</v>
      </c>
      <c r="DU2" s="18">
        <f t="shared" si="4"/>
        <v>12.921499737808077</v>
      </c>
      <c r="DV2" s="18">
        <f>(DU2-DT2)/42/DT2*1000</f>
        <v>1.6014019821126426</v>
      </c>
      <c r="DW2" s="18">
        <v>2</v>
      </c>
      <c r="DX2" s="18" t="s">
        <v>134</v>
      </c>
      <c r="DY2" s="23" t="s">
        <v>147</v>
      </c>
      <c r="DZ2" s="23" t="s">
        <v>147</v>
      </c>
      <c r="EA2">
        <f>AVERAGE(DV5:DV6)</f>
        <v>2.4537786828728541</v>
      </c>
      <c r="EB2">
        <f>AVERAGE(DV2:DV4)</f>
        <v>2.3654620540843094</v>
      </c>
      <c r="EC2">
        <f>STDEV(DV5:DV7)/SQRT(COUNT(DV5:DV7))</f>
        <v>8.8594198483073372E-2</v>
      </c>
      <c r="ED2">
        <f>STDEV(DV2:DV4)/SQRT(COUNT(DV2:DV4))</f>
        <v>0.63937290230449051</v>
      </c>
      <c r="EE2">
        <f>STDEV(DV5:DV6)</f>
        <v>0.12529111704233625</v>
      </c>
      <c r="EF2" s="18">
        <f>STDEV(DV2:DV4)</f>
        <v>1.1074263517741496</v>
      </c>
      <c r="EG2">
        <v>1</v>
      </c>
      <c r="EH2" s="10" t="s">
        <v>107</v>
      </c>
      <c r="EI2" s="10" t="s">
        <v>108</v>
      </c>
      <c r="EJ2" s="15">
        <v>9.1999999999999993</v>
      </c>
      <c r="EK2" s="6">
        <v>9.27</v>
      </c>
      <c r="EL2" s="6">
        <v>9.6300000000000008</v>
      </c>
      <c r="EM2" s="18">
        <f>(EK2-5.5)/(1-1.023/2.93)</f>
        <v>5.7923964341898264</v>
      </c>
      <c r="EN2" s="18">
        <f>(EL2-5.5)/(1-1.023/2.93)</f>
        <v>6.3455165180912445</v>
      </c>
      <c r="EO2" s="18">
        <f>(EN2-EM2)/42/EM2*1000</f>
        <v>2.2735884804850421</v>
      </c>
      <c r="EP2" s="18">
        <v>2</v>
      </c>
      <c r="EQ2" t="s">
        <v>134</v>
      </c>
      <c r="ER2" t="s">
        <v>147</v>
      </c>
      <c r="ES2" t="s">
        <v>147</v>
      </c>
      <c r="ET2">
        <f>AVERAGE(EO5:EO6)</f>
        <v>0.92373791621912149</v>
      </c>
      <c r="EU2">
        <f>AVERAGE(EO2:EO4)</f>
        <v>3.3679841124249728</v>
      </c>
      <c r="EV2">
        <f>STDEV(EO5:EO7)/SQRT(COUNT(EO5:EO7))</f>
        <v>0.14918960385967497</v>
      </c>
      <c r="EW2">
        <f>STDEV(EO2:EO4)/SQRT(COUNT(EO2:EO4))</f>
        <v>0.74438114257627952</v>
      </c>
      <c r="EX2">
        <f>STDEV(EO5:EO6)</f>
        <v>4.050737020760331E-2</v>
      </c>
      <c r="EY2" s="18">
        <f>STDEV(EO2:EO4)</f>
        <v>1.2893059591382885</v>
      </c>
    </row>
    <row r="3" spans="1:155" x14ac:dyDescent="0.3">
      <c r="A3" s="1">
        <v>2</v>
      </c>
      <c r="B3" s="10" t="s">
        <v>3</v>
      </c>
      <c r="C3" s="10" t="s">
        <v>4</v>
      </c>
      <c r="D3" s="15">
        <v>9.83</v>
      </c>
      <c r="E3" s="2">
        <v>9.9600000000000009</v>
      </c>
      <c r="F3" s="2">
        <v>10.01</v>
      </c>
      <c r="G3" s="18">
        <f t="shared" ref="G3:H3" si="5">(E3-5.5)/(1-1.023/2.93)</f>
        <v>6.8525432616675426</v>
      </c>
      <c r="H3" s="18">
        <f t="shared" si="5"/>
        <v>6.9293654955427373</v>
      </c>
      <c r="I3">
        <f t="shared" ref="I3" si="6">(H3-G3)/42/G3*1000</f>
        <v>0.2669229126628162</v>
      </c>
      <c r="J3">
        <v>2</v>
      </c>
      <c r="K3" t="s">
        <v>134</v>
      </c>
      <c r="L3" t="s">
        <v>147</v>
      </c>
      <c r="M3" t="s">
        <v>147</v>
      </c>
      <c r="S3" s="5"/>
      <c r="T3" s="1">
        <v>2</v>
      </c>
      <c r="U3" s="10" t="s">
        <v>12</v>
      </c>
      <c r="V3" s="10" t="s">
        <v>13</v>
      </c>
      <c r="W3" s="15">
        <v>5.13</v>
      </c>
      <c r="X3" s="3">
        <v>5.27</v>
      </c>
      <c r="Y3" s="3">
        <v>5.46</v>
      </c>
      <c r="Z3" s="18">
        <f t="shared" ref="Z3" si="7">(X3-3.5)/(1-1.023/2.93)</f>
        <v>2.7195070791819607</v>
      </c>
      <c r="AA3" s="18">
        <f t="shared" ref="AA3" si="8">(Y3-3.5)/(1-1.023/2.93)</f>
        <v>3.0114315679077084</v>
      </c>
      <c r="AB3" s="18">
        <f t="shared" ref="AB3" si="9">(AA3-Z3)/42/Z3*1000</f>
        <v>2.5558245897228993</v>
      </c>
      <c r="AC3" s="18">
        <v>4</v>
      </c>
      <c r="AD3" s="18" t="s">
        <v>135</v>
      </c>
      <c r="AE3" s="18" t="s">
        <v>147</v>
      </c>
      <c r="AF3" s="23" t="s">
        <v>148</v>
      </c>
      <c r="AG3" s="18"/>
      <c r="AH3" s="18"/>
      <c r="AI3" s="18"/>
      <c r="AJ3" s="18"/>
      <c r="AK3" s="18"/>
      <c r="AL3" s="3"/>
      <c r="AM3" s="1">
        <v>5</v>
      </c>
      <c r="AN3" s="10" t="s">
        <v>21</v>
      </c>
      <c r="AO3" s="10" t="s">
        <v>22</v>
      </c>
      <c r="AP3" s="15">
        <v>7.57</v>
      </c>
      <c r="AQ3" s="2">
        <v>7.83</v>
      </c>
      <c r="AR3" s="2">
        <v>8.4499999999999993</v>
      </c>
      <c r="AS3" s="18">
        <f t="shared" si="0"/>
        <v>6.6528054535920296</v>
      </c>
      <c r="AT3" s="18">
        <f t="shared" si="0"/>
        <v>7.6054011536444666</v>
      </c>
      <c r="AU3">
        <f>(AT3-AS3)/42/AS3*1000</f>
        <v>3.409215880347515</v>
      </c>
      <c r="AV3">
        <v>2</v>
      </c>
      <c r="AW3" t="s">
        <v>137</v>
      </c>
      <c r="AX3" t="s">
        <v>150</v>
      </c>
      <c r="AY3" t="s">
        <v>147</v>
      </c>
      <c r="BF3" s="1">
        <v>5</v>
      </c>
      <c r="BG3" s="1"/>
      <c r="BH3" s="10" t="s">
        <v>37</v>
      </c>
      <c r="BI3" s="10" t="s">
        <v>38</v>
      </c>
      <c r="BJ3" s="15">
        <v>7.28</v>
      </c>
      <c r="BK3" s="2">
        <v>7.48</v>
      </c>
      <c r="BL3" s="2">
        <v>7.8</v>
      </c>
      <c r="BM3" s="18">
        <f t="shared" si="1"/>
        <v>6.1150498164656533</v>
      </c>
      <c r="BN3" s="18">
        <f t="shared" si="1"/>
        <v>6.6067121132669113</v>
      </c>
      <c r="BO3" s="18">
        <f>(BN3-BM3)/42/BM3*1000</f>
        <v>1.9143335726250279</v>
      </c>
      <c r="BP3" s="18">
        <v>2</v>
      </c>
      <c r="BQ3" s="18" t="s">
        <v>135</v>
      </c>
      <c r="BR3" s="23" t="s">
        <v>147</v>
      </c>
      <c r="BS3" s="23" t="s">
        <v>148</v>
      </c>
      <c r="BT3" s="18"/>
      <c r="BU3" s="18"/>
      <c r="BV3" s="18"/>
      <c r="BW3" s="18"/>
      <c r="BX3" s="18"/>
      <c r="BY3" s="1"/>
      <c r="BZ3" s="1">
        <v>5</v>
      </c>
      <c r="CA3" s="10" t="s">
        <v>53</v>
      </c>
      <c r="CB3" s="10" t="s">
        <v>54</v>
      </c>
      <c r="CC3" s="15">
        <v>9.09</v>
      </c>
      <c r="CD3" s="3">
        <v>9.5500000000000007</v>
      </c>
      <c r="CE3" s="3">
        <v>10.67</v>
      </c>
      <c r="CF3" s="18">
        <f t="shared" si="2"/>
        <v>6.2226009438909298</v>
      </c>
      <c r="CG3" s="18">
        <f t="shared" si="2"/>
        <v>7.9434189826953334</v>
      </c>
      <c r="CH3" s="18">
        <f>(CG3-CF3)/42/CF3*1000</f>
        <v>6.5843621399176904</v>
      </c>
      <c r="CI3" s="18">
        <v>4</v>
      </c>
      <c r="CJ3" s="18" t="s">
        <v>136</v>
      </c>
      <c r="CK3" s="23" t="s">
        <v>147</v>
      </c>
      <c r="CL3" s="23" t="s">
        <v>147</v>
      </c>
      <c r="CM3" s="18"/>
      <c r="CN3" s="18"/>
      <c r="CO3" s="18"/>
      <c r="CP3" s="18"/>
      <c r="CQ3" s="18"/>
      <c r="CR3" s="18"/>
      <c r="CS3" s="4"/>
      <c r="CT3">
        <v>5</v>
      </c>
      <c r="CV3" s="10" t="s">
        <v>69</v>
      </c>
      <c r="CW3" s="10" t="s">
        <v>70</v>
      </c>
      <c r="CX3" s="15">
        <v>18.78</v>
      </c>
      <c r="CY3" s="6">
        <v>19.22</v>
      </c>
      <c r="CZ3" s="6">
        <v>20.82</v>
      </c>
      <c r="DA3" s="18">
        <f t="shared" si="3"/>
        <v>21.080020975353957</v>
      </c>
      <c r="DB3" s="18">
        <f t="shared" si="3"/>
        <v>23.538332459360252</v>
      </c>
      <c r="DC3" s="18">
        <f>(DB3-DA3)/42/DA3*1000</f>
        <v>2.7766208524226044</v>
      </c>
      <c r="DD3" s="18">
        <v>2</v>
      </c>
      <c r="DE3" s="18" t="s">
        <v>134</v>
      </c>
      <c r="DF3" s="23" t="s">
        <v>147</v>
      </c>
      <c r="DG3" s="23" t="s">
        <v>147</v>
      </c>
      <c r="DH3" s="18"/>
      <c r="DI3" s="18"/>
      <c r="DJ3" s="18"/>
      <c r="DK3" s="18"/>
      <c r="DL3" s="18"/>
      <c r="DM3" s="1"/>
      <c r="DN3">
        <v>5</v>
      </c>
      <c r="DO3" s="10" t="s">
        <v>85</v>
      </c>
      <c r="DP3" s="10" t="s">
        <v>86</v>
      </c>
      <c r="DQ3" s="15">
        <v>13.2</v>
      </c>
      <c r="DR3" s="2">
        <v>13.49</v>
      </c>
      <c r="DS3" s="2">
        <v>14.71</v>
      </c>
      <c r="DT3" s="18">
        <f t="shared" si="4"/>
        <v>12.276192973256425</v>
      </c>
      <c r="DU3" s="18">
        <f t="shared" si="4"/>
        <v>14.150655479811224</v>
      </c>
      <c r="DV3" s="18">
        <f>(DU3-DT3)/42/DT3*1000</f>
        <v>3.6354967518922483</v>
      </c>
      <c r="DW3" s="18">
        <v>2</v>
      </c>
      <c r="DX3" s="18" t="s">
        <v>134</v>
      </c>
      <c r="DY3" s="23" t="s">
        <v>147</v>
      </c>
      <c r="DZ3" s="23" t="s">
        <v>147</v>
      </c>
      <c r="EA3" s="1"/>
      <c r="EB3" s="1"/>
      <c r="EC3" s="1"/>
      <c r="ED3" s="1"/>
      <c r="EE3" s="1"/>
      <c r="EG3">
        <v>2</v>
      </c>
      <c r="EH3" s="10" t="s">
        <v>107</v>
      </c>
      <c r="EI3" s="10" t="s">
        <v>108</v>
      </c>
      <c r="EJ3" s="15">
        <v>8.93</v>
      </c>
      <c r="EK3" s="6">
        <v>8.98</v>
      </c>
      <c r="EL3" s="6">
        <v>9.68</v>
      </c>
      <c r="EM3" s="18">
        <f t="shared" ref="EM3:EM14" si="10">(EK3-5.5)/(1-1.023/2.93)</f>
        <v>5.3468274777136875</v>
      </c>
      <c r="EN3" s="18">
        <f t="shared" ref="EN3:EN14" si="11">(EL3-5.5)/(1-1.023/2.93)</f>
        <v>6.4223387519664392</v>
      </c>
      <c r="EO3" s="18">
        <f t="shared" ref="EO3:EO14" si="12">(EN3-EM3)/42/EM3*1000</f>
        <v>4.7892720306513343</v>
      </c>
      <c r="EP3" s="18">
        <v>2</v>
      </c>
      <c r="EQ3" t="s">
        <v>134</v>
      </c>
      <c r="ER3" t="s">
        <v>147</v>
      </c>
      <c r="ES3" t="s">
        <v>147</v>
      </c>
    </row>
    <row r="4" spans="1:155" x14ac:dyDescent="0.3">
      <c r="A4" s="1">
        <v>3</v>
      </c>
      <c r="B4" s="10" t="s">
        <v>3</v>
      </c>
      <c r="C4" s="10" t="s">
        <v>4</v>
      </c>
      <c r="D4" s="15">
        <v>12.09</v>
      </c>
      <c r="E4" s="2">
        <v>12.24</v>
      </c>
      <c r="F4" s="2">
        <v>12.84</v>
      </c>
      <c r="G4" s="18">
        <f t="shared" ref="G4:H7" si="13">(E4-5.5)/(1-1.023/2.93)</f>
        <v>10.355637126376509</v>
      </c>
      <c r="H4" s="18">
        <f t="shared" si="13"/>
        <v>11.277503932878867</v>
      </c>
      <c r="I4">
        <f>(H4-G4)/42/G4*1000</f>
        <v>2.1195421788893554</v>
      </c>
      <c r="J4">
        <v>2</v>
      </c>
      <c r="K4" t="s">
        <v>134</v>
      </c>
      <c r="L4" t="s">
        <v>147</v>
      </c>
      <c r="M4" t="s">
        <v>147</v>
      </c>
      <c r="S4" s="5"/>
      <c r="T4" s="1">
        <v>4</v>
      </c>
      <c r="U4" s="10" t="s">
        <v>12</v>
      </c>
      <c r="V4" s="10" t="s">
        <v>13</v>
      </c>
      <c r="W4" s="15">
        <v>5.94</v>
      </c>
      <c r="X4" s="3">
        <v>6.08</v>
      </c>
      <c r="Y4" s="3">
        <v>6.36</v>
      </c>
      <c r="Z4" s="18">
        <f t="shared" ref="Z4:AA7" si="14">(X4-3.5)/(1-1.023/2.93)</f>
        <v>3.9640272679601471</v>
      </c>
      <c r="AA4" s="18">
        <f t="shared" si="14"/>
        <v>4.3942317776612487</v>
      </c>
      <c r="AB4" s="18">
        <f>(AA4-Z4)/42/Z4*1000</f>
        <v>2.5839793281653769</v>
      </c>
      <c r="AC4" s="18">
        <v>4</v>
      </c>
      <c r="AD4" s="18" t="s">
        <v>135</v>
      </c>
      <c r="AE4" s="18" t="s">
        <v>147</v>
      </c>
      <c r="AF4" s="23" t="s">
        <v>148</v>
      </c>
      <c r="AG4" s="18"/>
      <c r="AH4" s="18"/>
      <c r="AI4" s="18"/>
      <c r="AJ4" s="18"/>
      <c r="AK4" s="18"/>
      <c r="AL4" s="3"/>
      <c r="AM4" s="1">
        <v>6</v>
      </c>
      <c r="AN4" s="10" t="s">
        <v>21</v>
      </c>
      <c r="AO4" s="10" t="s">
        <v>22</v>
      </c>
      <c r="AP4" s="15">
        <v>12.08</v>
      </c>
      <c r="AQ4" s="2">
        <v>12.32</v>
      </c>
      <c r="AR4" s="2">
        <v>12.88</v>
      </c>
      <c r="AS4" s="18">
        <f t="shared" si="0"/>
        <v>13.551442055584689</v>
      </c>
      <c r="AT4" s="18">
        <f t="shared" si="0"/>
        <v>14.411851074986892</v>
      </c>
      <c r="AU4">
        <f>(AT4-AS4)/42/AS4*1000</f>
        <v>1.5117157974300846</v>
      </c>
      <c r="AV4">
        <v>2</v>
      </c>
      <c r="AW4" t="s">
        <v>137</v>
      </c>
      <c r="AX4" t="s">
        <v>147</v>
      </c>
      <c r="AY4" t="s">
        <v>147</v>
      </c>
      <c r="BF4" s="1">
        <v>6</v>
      </c>
      <c r="BG4" s="1"/>
      <c r="BH4" s="10" t="s">
        <v>37</v>
      </c>
      <c r="BI4" s="10" t="s">
        <v>38</v>
      </c>
      <c r="BJ4" s="15">
        <v>7.29</v>
      </c>
      <c r="BK4" s="2">
        <v>7.52</v>
      </c>
      <c r="BL4" s="2">
        <v>7.85</v>
      </c>
      <c r="BM4" s="18">
        <f t="shared" si="1"/>
        <v>6.1765076035658097</v>
      </c>
      <c r="BN4" s="18">
        <f t="shared" si="1"/>
        <v>6.6835343471421078</v>
      </c>
      <c r="BO4" s="18">
        <f>(BN4-BM4)/42/BM4*1000</f>
        <v>1.9545131485430005</v>
      </c>
      <c r="BP4" s="18">
        <v>2</v>
      </c>
      <c r="BQ4" s="18" t="s">
        <v>135</v>
      </c>
      <c r="BR4" s="23" t="s">
        <v>147</v>
      </c>
      <c r="BS4" s="23" t="s">
        <v>148</v>
      </c>
      <c r="BT4" s="18"/>
      <c r="BU4" s="18"/>
      <c r="BV4" s="18"/>
      <c r="BW4" s="18"/>
      <c r="BX4" s="18"/>
      <c r="BY4" s="1"/>
      <c r="BZ4" s="1">
        <v>6</v>
      </c>
      <c r="CA4" s="10" t="s">
        <v>53</v>
      </c>
      <c r="CB4" s="10" t="s">
        <v>54</v>
      </c>
      <c r="CC4" s="15">
        <v>10.24</v>
      </c>
      <c r="CD4" s="3">
        <v>10.64</v>
      </c>
      <c r="CE4" s="3">
        <v>11.9</v>
      </c>
      <c r="CF4" s="18">
        <f t="shared" si="2"/>
        <v>7.8973256423702161</v>
      </c>
      <c r="CG4" s="18">
        <f t="shared" si="2"/>
        <v>9.8332459360251718</v>
      </c>
      <c r="CH4" s="18">
        <f>(CG4-CF4)/42/CF4*1000</f>
        <v>5.836575875486381</v>
      </c>
      <c r="CI4" s="18">
        <v>4</v>
      </c>
      <c r="CJ4" s="18" t="s">
        <v>136</v>
      </c>
      <c r="CK4" s="23" t="s">
        <v>147</v>
      </c>
      <c r="CL4" s="23" t="s">
        <v>147</v>
      </c>
      <c r="CM4" s="18"/>
      <c r="CN4" s="18"/>
      <c r="CO4" s="18"/>
      <c r="CP4" s="18"/>
      <c r="CQ4" s="18"/>
      <c r="CR4" s="18"/>
      <c r="CS4" s="4"/>
      <c r="CT4">
        <v>6</v>
      </c>
      <c r="CV4" s="10" t="s">
        <v>69</v>
      </c>
      <c r="CW4" s="10" t="s">
        <v>70</v>
      </c>
      <c r="CX4" s="15">
        <v>13.4</v>
      </c>
      <c r="CY4" s="6">
        <v>13.75</v>
      </c>
      <c r="CZ4" s="6">
        <v>15.07</v>
      </c>
      <c r="DA4" s="18">
        <f t="shared" si="3"/>
        <v>12.675668589407447</v>
      </c>
      <c r="DB4" s="18">
        <f t="shared" si="3"/>
        <v>14.703775563712638</v>
      </c>
      <c r="DC4" s="18">
        <f>(DB4-DA4)/42/DA4*1000</f>
        <v>3.809523809523808</v>
      </c>
      <c r="DD4" s="18">
        <v>2</v>
      </c>
      <c r="DE4" s="18" t="s">
        <v>134</v>
      </c>
      <c r="DF4" s="23" t="s">
        <v>147</v>
      </c>
      <c r="DG4" s="23" t="s">
        <v>147</v>
      </c>
      <c r="DH4" s="18"/>
      <c r="DI4" s="18"/>
      <c r="DJ4" s="18"/>
      <c r="DK4" s="18"/>
      <c r="DL4" s="18"/>
      <c r="DM4" s="1"/>
      <c r="DN4">
        <v>6</v>
      </c>
      <c r="DO4" s="10" t="s">
        <v>85</v>
      </c>
      <c r="DP4" s="10" t="s">
        <v>86</v>
      </c>
      <c r="DQ4" s="15">
        <v>11.16</v>
      </c>
      <c r="DR4" s="2">
        <v>11.39</v>
      </c>
      <c r="DS4" s="2">
        <v>11.85</v>
      </c>
      <c r="DT4" s="18">
        <f t="shared" si="4"/>
        <v>9.0496591504981652</v>
      </c>
      <c r="DU4" s="18">
        <f t="shared" si="4"/>
        <v>9.7564237021499736</v>
      </c>
      <c r="DV4" s="18">
        <f>(DU4-DT4)/42/DT4*1000</f>
        <v>1.8594874282480371</v>
      </c>
      <c r="DW4" s="18">
        <v>2</v>
      </c>
      <c r="DX4" s="18" t="s">
        <v>134</v>
      </c>
      <c r="DY4" s="23" t="s">
        <v>147</v>
      </c>
      <c r="DZ4" s="23" t="s">
        <v>147</v>
      </c>
      <c r="EA4" s="1"/>
      <c r="EB4" s="1"/>
      <c r="EC4" s="1"/>
      <c r="ED4" s="1"/>
      <c r="EE4" s="1"/>
      <c r="EG4">
        <v>3</v>
      </c>
      <c r="EH4" s="10" t="s">
        <v>107</v>
      </c>
      <c r="EI4" s="10" t="s">
        <v>108</v>
      </c>
      <c r="EJ4" s="15">
        <v>8.65</v>
      </c>
      <c r="EK4" s="6">
        <v>8.7100000000000009</v>
      </c>
      <c r="EL4" s="6">
        <v>9.1199999999999992</v>
      </c>
      <c r="EM4" s="18">
        <f t="shared" ref="EM4:EN7" si="15">(EK4-5.5)/(1-1.023/2.93)</f>
        <v>4.9319874147876259</v>
      </c>
      <c r="EN4" s="18">
        <f t="shared" si="15"/>
        <v>5.5619297325642361</v>
      </c>
      <c r="EO4" s="18">
        <f>(EN4-EM4)/42/EM4*1000</f>
        <v>3.0410918261385431</v>
      </c>
      <c r="EP4" s="18">
        <v>2</v>
      </c>
      <c r="EQ4" t="s">
        <v>134</v>
      </c>
      <c r="ER4" t="s">
        <v>147</v>
      </c>
      <c r="ES4" t="s">
        <v>147</v>
      </c>
    </row>
    <row r="5" spans="1:155" x14ac:dyDescent="0.3">
      <c r="A5" s="1">
        <v>4</v>
      </c>
      <c r="B5" s="10" t="s">
        <v>3</v>
      </c>
      <c r="C5" s="10" t="s">
        <v>4</v>
      </c>
      <c r="D5" s="15">
        <v>9.25</v>
      </c>
      <c r="E5" s="1">
        <v>9.5</v>
      </c>
      <c r="F5" s="1">
        <v>9.58</v>
      </c>
      <c r="G5" s="18">
        <f t="shared" si="13"/>
        <v>6.1457787100157315</v>
      </c>
      <c r="H5" s="18">
        <f t="shared" si="13"/>
        <v>6.2686942842160462</v>
      </c>
      <c r="I5">
        <f>(H5-G5)/42/G5*1000</f>
        <v>0.47619047619047661</v>
      </c>
      <c r="J5">
        <v>1</v>
      </c>
      <c r="K5" t="s">
        <v>134</v>
      </c>
      <c r="L5" t="s">
        <v>148</v>
      </c>
      <c r="M5" t="s">
        <v>147</v>
      </c>
      <c r="S5" s="5"/>
      <c r="T5" s="1">
        <v>3</v>
      </c>
      <c r="U5" s="10" t="s">
        <v>12</v>
      </c>
      <c r="V5" s="10" t="s">
        <v>13</v>
      </c>
      <c r="W5" s="15">
        <v>8.34</v>
      </c>
      <c r="X5" s="4">
        <v>8.4600000000000009</v>
      </c>
      <c r="Y5" s="4">
        <v>8.66</v>
      </c>
      <c r="Z5" s="18">
        <f t="shared" si="14"/>
        <v>7.6207656004195083</v>
      </c>
      <c r="AA5" s="18">
        <f t="shared" si="14"/>
        <v>7.9280545359202943</v>
      </c>
      <c r="AB5" s="18">
        <f>(AA5-Z5)/42/Z5*1000</f>
        <v>0.96006144393240966</v>
      </c>
      <c r="AC5" s="18">
        <v>3</v>
      </c>
      <c r="AD5" s="18" t="s">
        <v>135</v>
      </c>
      <c r="AE5" s="18" t="s">
        <v>148</v>
      </c>
      <c r="AF5" s="23" t="s">
        <v>148</v>
      </c>
      <c r="AG5" s="18"/>
      <c r="AH5" s="18"/>
      <c r="AI5" s="18"/>
      <c r="AJ5" s="18"/>
      <c r="AK5" s="18"/>
      <c r="AL5" s="3"/>
      <c r="AM5" s="1">
        <v>1</v>
      </c>
      <c r="AN5" s="10" t="s">
        <v>21</v>
      </c>
      <c r="AO5" s="10" t="s">
        <v>22</v>
      </c>
      <c r="AP5" s="15">
        <v>12.15</v>
      </c>
      <c r="AQ5" s="1">
        <v>12.42</v>
      </c>
      <c r="AR5" s="1">
        <v>12.55</v>
      </c>
      <c r="AS5" s="18">
        <f t="shared" si="0"/>
        <v>13.705086523335082</v>
      </c>
      <c r="AT5" s="18">
        <f t="shared" si="0"/>
        <v>13.904824331410595</v>
      </c>
      <c r="AU5">
        <f>(AT5-AS5)/42/AS5*1000</f>
        <v>0.3469997864616729</v>
      </c>
      <c r="AV5">
        <v>1</v>
      </c>
      <c r="AW5" t="s">
        <v>137</v>
      </c>
      <c r="AX5" t="s">
        <v>148</v>
      </c>
      <c r="AY5" t="s">
        <v>147</v>
      </c>
      <c r="BF5">
        <v>1</v>
      </c>
      <c r="BG5" s="1"/>
      <c r="BH5" s="10" t="s">
        <v>37</v>
      </c>
      <c r="BI5" s="10" t="s">
        <v>38</v>
      </c>
      <c r="BJ5" s="15">
        <v>6.09</v>
      </c>
      <c r="BK5" s="1">
        <v>6.23</v>
      </c>
      <c r="BL5" s="1">
        <v>6.47</v>
      </c>
      <c r="BM5" s="18">
        <f t="shared" si="1"/>
        <v>4.1944939695857375</v>
      </c>
      <c r="BN5" s="18">
        <f t="shared" si="1"/>
        <v>4.5632406921866808</v>
      </c>
      <c r="BO5" s="18">
        <f>(BN5-BM5)/42/BM5*1000</f>
        <v>2.0931449502878037</v>
      </c>
      <c r="BP5" s="18">
        <v>1</v>
      </c>
      <c r="BQ5" s="18" t="s">
        <v>135</v>
      </c>
      <c r="BR5" s="23" t="s">
        <v>148</v>
      </c>
      <c r="BS5" s="23" t="s">
        <v>148</v>
      </c>
      <c r="BT5" s="18"/>
      <c r="BU5" s="18"/>
      <c r="BV5" s="18"/>
      <c r="BW5" s="18"/>
      <c r="BX5" s="18"/>
      <c r="BY5" s="1"/>
      <c r="BZ5" s="1">
        <v>1</v>
      </c>
      <c r="CA5" s="10" t="s">
        <v>53</v>
      </c>
      <c r="CB5" s="10" t="s">
        <v>54</v>
      </c>
      <c r="CC5" s="15">
        <v>8.67</v>
      </c>
      <c r="CD5" s="4">
        <v>9.32</v>
      </c>
      <c r="CE5" s="4">
        <v>9.76</v>
      </c>
      <c r="CF5" s="18">
        <f t="shared" si="2"/>
        <v>5.8692186680650238</v>
      </c>
      <c r="CG5" s="18">
        <f t="shared" si="2"/>
        <v>6.545254326166754</v>
      </c>
      <c r="CH5" s="18">
        <f>(CG5-CF5)/42/CF5*1000</f>
        <v>2.7424582398404378</v>
      </c>
      <c r="CI5" s="18">
        <v>3</v>
      </c>
      <c r="CJ5" s="18" t="s">
        <v>136</v>
      </c>
      <c r="CK5" s="23" t="s">
        <v>148</v>
      </c>
      <c r="CL5" s="23" t="s">
        <v>147</v>
      </c>
      <c r="CM5" s="18"/>
      <c r="CN5" s="18"/>
      <c r="CO5" s="18"/>
      <c r="CP5" s="18"/>
      <c r="CQ5" s="18"/>
      <c r="CR5" s="18"/>
      <c r="CS5" s="4"/>
      <c r="CT5">
        <v>1</v>
      </c>
      <c r="CV5" s="10" t="s">
        <v>69</v>
      </c>
      <c r="CW5" s="10" t="s">
        <v>70</v>
      </c>
      <c r="CX5" s="15">
        <v>22.7</v>
      </c>
      <c r="CY5" s="1">
        <v>23.16</v>
      </c>
      <c r="CZ5" s="1">
        <v>24.75</v>
      </c>
      <c r="DA5" s="18">
        <f t="shared" si="3"/>
        <v>27.133613004719457</v>
      </c>
      <c r="DB5" s="18">
        <f t="shared" si="3"/>
        <v>29.57656004195071</v>
      </c>
      <c r="DC5" s="18">
        <f>(DB5-DA5)/42/DA5*1000</f>
        <v>2.1436660734508974</v>
      </c>
      <c r="DD5" s="18">
        <v>1</v>
      </c>
      <c r="DE5" s="18" t="s">
        <v>134</v>
      </c>
      <c r="DF5" s="23" t="s">
        <v>148</v>
      </c>
      <c r="DG5" s="23" t="s">
        <v>147</v>
      </c>
      <c r="DH5" s="18"/>
      <c r="DI5" s="18"/>
      <c r="DJ5" s="18"/>
      <c r="DK5" s="18"/>
      <c r="DL5" s="18"/>
      <c r="DM5" s="1"/>
      <c r="DN5">
        <v>2</v>
      </c>
      <c r="DO5" s="10" t="s">
        <v>85</v>
      </c>
      <c r="DP5" s="10" t="s">
        <v>86</v>
      </c>
      <c r="DQ5" s="15">
        <v>11</v>
      </c>
      <c r="DR5" s="1">
        <v>11.4</v>
      </c>
      <c r="DS5" s="1">
        <v>12.03</v>
      </c>
      <c r="DT5" s="18">
        <f t="shared" si="4"/>
        <v>9.0650235972732052</v>
      </c>
      <c r="DU5" s="18">
        <f t="shared" si="4"/>
        <v>10.032983744100681</v>
      </c>
      <c r="DV5" s="18">
        <f>(DU5-DT5)/42/DT5*1000</f>
        <v>2.5423728813559276</v>
      </c>
      <c r="DW5" s="18">
        <v>1</v>
      </c>
      <c r="DX5" s="18" t="s">
        <v>134</v>
      </c>
      <c r="DY5" s="23" t="s">
        <v>148</v>
      </c>
      <c r="DZ5" s="23" t="s">
        <v>147</v>
      </c>
      <c r="EA5" s="1"/>
      <c r="EB5" s="1"/>
      <c r="EC5" s="1"/>
      <c r="ED5" s="1"/>
      <c r="EE5" s="1"/>
      <c r="EG5">
        <v>4</v>
      </c>
      <c r="EH5" s="10" t="s">
        <v>107</v>
      </c>
      <c r="EI5" s="10" t="s">
        <v>108</v>
      </c>
      <c r="EJ5" s="15">
        <v>7.82</v>
      </c>
      <c r="EK5" s="1">
        <v>7.75</v>
      </c>
      <c r="EL5" s="1">
        <v>7.84</v>
      </c>
      <c r="EM5" s="18">
        <f t="shared" si="15"/>
        <v>3.4570005243838491</v>
      </c>
      <c r="EN5" s="18">
        <f t="shared" si="15"/>
        <v>3.5952805453592029</v>
      </c>
      <c r="EO5" s="18">
        <f>(EN5-EM5)/42/EM5*1000</f>
        <v>0.95238095238095166</v>
      </c>
      <c r="EP5" s="18">
        <v>1</v>
      </c>
      <c r="EQ5" t="s">
        <v>134</v>
      </c>
      <c r="ER5" t="s">
        <v>148</v>
      </c>
      <c r="ES5" t="s">
        <v>147</v>
      </c>
    </row>
    <row r="6" spans="1:155" x14ac:dyDescent="0.3">
      <c r="A6" s="1">
        <v>5</v>
      </c>
      <c r="B6" s="10" t="s">
        <v>3</v>
      </c>
      <c r="C6" s="10" t="s">
        <v>4</v>
      </c>
      <c r="D6" s="15">
        <v>8.81</v>
      </c>
      <c r="E6" s="1">
        <v>8.81</v>
      </c>
      <c r="F6" s="1">
        <v>8.99</v>
      </c>
      <c r="G6" s="18">
        <f t="shared" si="13"/>
        <v>5.0856318825380189</v>
      </c>
      <c r="H6" s="18">
        <f t="shared" si="13"/>
        <v>5.3621919244887266</v>
      </c>
      <c r="I6">
        <f>(H6-G6)/42/G6*1000</f>
        <v>1.2947777298230458</v>
      </c>
      <c r="J6">
        <v>1</v>
      </c>
      <c r="K6" t="s">
        <v>134</v>
      </c>
      <c r="L6" t="s">
        <v>148</v>
      </c>
      <c r="M6" t="s">
        <v>147</v>
      </c>
      <c r="S6" s="5"/>
      <c r="T6" s="1">
        <v>5</v>
      </c>
      <c r="U6" s="10" t="s">
        <v>12</v>
      </c>
      <c r="V6" s="10" t="s">
        <v>13</v>
      </c>
      <c r="W6" s="15">
        <v>5.0999999999999996</v>
      </c>
      <c r="X6" s="4">
        <v>5.22</v>
      </c>
      <c r="Y6" s="4">
        <v>5.25</v>
      </c>
      <c r="Z6" s="18">
        <f t="shared" si="14"/>
        <v>2.6426848453067642</v>
      </c>
      <c r="AA6" s="18">
        <f t="shared" si="14"/>
        <v>2.6887781856318824</v>
      </c>
      <c r="AB6" s="18">
        <f>(AA6-Z6)/42/Z6*1000</f>
        <v>0.41528239202658052</v>
      </c>
      <c r="AC6" s="18">
        <v>3</v>
      </c>
      <c r="AD6" s="18" t="s">
        <v>135</v>
      </c>
      <c r="AE6" s="18" t="s">
        <v>148</v>
      </c>
      <c r="AF6" s="23" t="s">
        <v>148</v>
      </c>
      <c r="AG6" s="18"/>
      <c r="AH6" s="18"/>
      <c r="AI6" s="18"/>
      <c r="AJ6" s="18"/>
      <c r="AK6" s="18"/>
      <c r="AL6" s="3"/>
      <c r="AM6" s="1">
        <v>2</v>
      </c>
      <c r="AN6" s="10" t="s">
        <v>21</v>
      </c>
      <c r="AO6" s="10" t="s">
        <v>22</v>
      </c>
      <c r="AP6" s="15">
        <v>8.5399999999999991</v>
      </c>
      <c r="AQ6" s="1">
        <v>8.81</v>
      </c>
      <c r="AR6" s="1">
        <v>9.16</v>
      </c>
      <c r="AS6" s="18">
        <f t="shared" si="0"/>
        <v>8.1585212375458838</v>
      </c>
      <c r="AT6" s="18">
        <f t="shared" si="0"/>
        <v>8.696276874672261</v>
      </c>
      <c r="AU6">
        <f>(AT6-AS6)/42/AS6*1000</f>
        <v>1.5693659761456391</v>
      </c>
      <c r="AV6">
        <v>1</v>
      </c>
      <c r="AW6" t="s">
        <v>137</v>
      </c>
      <c r="AX6" t="s">
        <v>148</v>
      </c>
      <c r="AY6" t="s">
        <v>147</v>
      </c>
      <c r="BF6">
        <v>2</v>
      </c>
      <c r="BG6" s="1"/>
      <c r="BH6" s="10" t="s">
        <v>37</v>
      </c>
      <c r="BI6" s="10" t="s">
        <v>38</v>
      </c>
      <c r="BJ6" s="15">
        <v>10.4</v>
      </c>
      <c r="BK6" s="1">
        <v>10.81</v>
      </c>
      <c r="BL6" s="1">
        <v>11.43</v>
      </c>
      <c r="BM6" s="18">
        <f t="shared" si="1"/>
        <v>11.23141059255375</v>
      </c>
      <c r="BN6" s="18">
        <f t="shared" si="1"/>
        <v>12.184006292606188</v>
      </c>
      <c r="BO6" s="18">
        <f>(BN6-BM6)/42/BM6*1000</f>
        <v>2.0194124161292413</v>
      </c>
      <c r="BP6" s="18">
        <v>1</v>
      </c>
      <c r="BQ6" s="18" t="s">
        <v>135</v>
      </c>
      <c r="BR6" s="23" t="s">
        <v>148</v>
      </c>
      <c r="BS6" s="23" t="s">
        <v>148</v>
      </c>
      <c r="BT6" s="18"/>
      <c r="BU6" s="18"/>
      <c r="BV6" s="18"/>
      <c r="BW6" s="18"/>
      <c r="BX6" s="18"/>
      <c r="BY6" s="1"/>
      <c r="BZ6" s="1">
        <v>2</v>
      </c>
      <c r="CA6" s="10" t="s">
        <v>53</v>
      </c>
      <c r="CB6" s="10" t="s">
        <v>54</v>
      </c>
      <c r="CC6" s="15">
        <v>9.44</v>
      </c>
      <c r="CD6" s="4">
        <v>9.6999999999999993</v>
      </c>
      <c r="CE6" s="4">
        <v>10.220000000000001</v>
      </c>
      <c r="CF6" s="18">
        <f t="shared" si="2"/>
        <v>6.4530676455165175</v>
      </c>
      <c r="CG6" s="18">
        <f t="shared" si="2"/>
        <v>7.2520188778185641</v>
      </c>
      <c r="CH6" s="18">
        <f>(CG6-CF6)/42/CF6*1000</f>
        <v>2.9478458049886682</v>
      </c>
      <c r="CI6" s="18">
        <v>3</v>
      </c>
      <c r="CJ6" s="18" t="s">
        <v>136</v>
      </c>
      <c r="CK6" s="23" t="s">
        <v>148</v>
      </c>
      <c r="CL6" s="23" t="s">
        <v>147</v>
      </c>
      <c r="CM6" s="18"/>
      <c r="CN6" s="18"/>
      <c r="CO6" s="18"/>
      <c r="CP6" s="18"/>
      <c r="CQ6" s="18"/>
      <c r="CR6" s="18"/>
      <c r="CS6" s="4"/>
      <c r="CT6">
        <v>2</v>
      </c>
      <c r="CV6" s="10" t="s">
        <v>69</v>
      </c>
      <c r="CW6" s="10" t="s">
        <v>70</v>
      </c>
      <c r="CX6" s="15">
        <v>16.899999999999999</v>
      </c>
      <c r="CY6" s="1">
        <v>17.37</v>
      </c>
      <c r="CZ6" s="1">
        <v>18.670000000000002</v>
      </c>
      <c r="DA6" s="18">
        <f t="shared" si="3"/>
        <v>18.237598321971685</v>
      </c>
      <c r="DB6" s="18">
        <f t="shared" si="3"/>
        <v>20.234976402726801</v>
      </c>
      <c r="DC6" s="18">
        <f>(DB6-DA6)/42/DA6*1000</f>
        <v>2.6076142335620047</v>
      </c>
      <c r="DD6" s="18">
        <v>1</v>
      </c>
      <c r="DE6" s="18" t="s">
        <v>134</v>
      </c>
      <c r="DF6" s="23" t="s">
        <v>148</v>
      </c>
      <c r="DG6" s="23" t="s">
        <v>147</v>
      </c>
      <c r="DH6" s="18"/>
      <c r="DI6" s="18"/>
      <c r="DJ6" s="18"/>
      <c r="DK6" s="18"/>
      <c r="DL6" s="18"/>
      <c r="DM6" s="1"/>
      <c r="DN6">
        <v>3</v>
      </c>
      <c r="DO6" s="10" t="s">
        <v>85</v>
      </c>
      <c r="DP6" s="10" t="s">
        <v>86</v>
      </c>
      <c r="DQ6" s="15">
        <v>12.67</v>
      </c>
      <c r="DR6" s="1">
        <v>13.05</v>
      </c>
      <c r="DS6" s="1">
        <v>13.8</v>
      </c>
      <c r="DT6" s="18">
        <f t="shared" si="4"/>
        <v>11.600157315154695</v>
      </c>
      <c r="DU6" s="18">
        <f t="shared" si="4"/>
        <v>12.752490823282644</v>
      </c>
      <c r="DV6" s="18">
        <f>(DU6-DT6)/42/DT6*1000</f>
        <v>2.3651844843897809</v>
      </c>
      <c r="DW6" s="18">
        <v>1</v>
      </c>
      <c r="DX6" s="18" t="s">
        <v>134</v>
      </c>
      <c r="DY6" s="23" t="s">
        <v>148</v>
      </c>
      <c r="DZ6" s="23" t="s">
        <v>147</v>
      </c>
      <c r="EA6" s="1"/>
      <c r="EB6" s="1"/>
      <c r="EC6" s="1"/>
      <c r="ED6" s="1"/>
      <c r="EE6" s="1"/>
      <c r="EG6">
        <v>5</v>
      </c>
      <c r="EH6" s="10" t="s">
        <v>107</v>
      </c>
      <c r="EI6" s="10" t="s">
        <v>108</v>
      </c>
      <c r="EJ6" s="15">
        <v>9.4499999999999993</v>
      </c>
      <c r="EK6" s="1">
        <v>9.49</v>
      </c>
      <c r="EL6" s="1">
        <v>9.64</v>
      </c>
      <c r="EM6" s="18">
        <f t="shared" si="15"/>
        <v>6.1304142632406924</v>
      </c>
      <c r="EN6" s="18">
        <f t="shared" si="15"/>
        <v>6.3608809648662836</v>
      </c>
      <c r="EO6" s="18">
        <f>(EN6-EM6)/42/EM6*1000</f>
        <v>0.89509488005729121</v>
      </c>
      <c r="EP6" s="18">
        <v>1</v>
      </c>
      <c r="EQ6" t="s">
        <v>134</v>
      </c>
      <c r="ER6" t="s">
        <v>148</v>
      </c>
      <c r="ES6" t="s">
        <v>147</v>
      </c>
    </row>
    <row r="7" spans="1:155" x14ac:dyDescent="0.3">
      <c r="A7" s="1">
        <v>6</v>
      </c>
      <c r="B7" s="10" t="s">
        <v>3</v>
      </c>
      <c r="C7" s="10" t="s">
        <v>4</v>
      </c>
      <c r="D7" s="15">
        <v>7.94</v>
      </c>
      <c r="E7" s="1">
        <v>8.1300000000000008</v>
      </c>
      <c r="F7" s="1">
        <v>8.3699999999999992</v>
      </c>
      <c r="G7" s="18">
        <f t="shared" si="13"/>
        <v>4.0408495018353445</v>
      </c>
      <c r="H7" s="18">
        <f t="shared" si="13"/>
        <v>4.4095962244362861</v>
      </c>
      <c r="I7">
        <f>(H7-G7)/42/G7*1000</f>
        <v>2.1727322107550098</v>
      </c>
      <c r="J7">
        <v>1</v>
      </c>
      <c r="K7" t="s">
        <v>134</v>
      </c>
      <c r="L7" t="s">
        <v>148</v>
      </c>
      <c r="M7" t="s">
        <v>147</v>
      </c>
      <c r="S7" s="3"/>
      <c r="T7" s="1">
        <v>6</v>
      </c>
      <c r="U7" s="10" t="s">
        <v>12</v>
      </c>
      <c r="V7" s="10" t="s">
        <v>13</v>
      </c>
      <c r="W7" s="15">
        <v>6.42</v>
      </c>
      <c r="X7" s="4">
        <v>6.54</v>
      </c>
      <c r="Y7" s="4">
        <v>6.6</v>
      </c>
      <c r="Z7" s="18">
        <f t="shared" si="14"/>
        <v>4.6707918196119564</v>
      </c>
      <c r="AA7" s="18">
        <f t="shared" si="14"/>
        <v>4.7629785002621912</v>
      </c>
      <c r="AB7" s="18">
        <f>(AA7-Z7)/42/Z7*1000</f>
        <v>0.46992481203006869</v>
      </c>
      <c r="AC7" s="18">
        <v>3</v>
      </c>
      <c r="AD7" s="18" t="s">
        <v>135</v>
      </c>
      <c r="AE7" s="18" t="s">
        <v>148</v>
      </c>
      <c r="AF7" s="23" t="s">
        <v>148</v>
      </c>
      <c r="AG7" s="18"/>
      <c r="AH7" s="18"/>
      <c r="AI7" s="18"/>
      <c r="AJ7" s="18"/>
      <c r="AK7" s="18"/>
      <c r="AL7" s="4"/>
      <c r="AM7" s="1">
        <v>3</v>
      </c>
      <c r="AN7" s="10" t="s">
        <v>21</v>
      </c>
      <c r="AO7" s="10" t="s">
        <v>22</v>
      </c>
      <c r="AP7" s="15">
        <v>17.260000000000002</v>
      </c>
      <c r="AQ7" s="1">
        <v>17.489999999999998</v>
      </c>
      <c r="AR7" s="1">
        <v>18.059999999999999</v>
      </c>
      <c r="AS7" s="18">
        <f t="shared" ref="AS7:AS14" si="16">(AQ7-3.5)/(1-1.023/2.93)</f>
        <v>21.494861038280018</v>
      </c>
      <c r="AT7" s="18">
        <f t="shared" ref="AT7:AT14" si="17">(AR7-3.5)/(1-1.023/2.93)</f>
        <v>22.370634504457261</v>
      </c>
      <c r="AU7">
        <f t="shared" ref="AU7:AU14" si="18">(AT7-AS7)/42/AS7*1000</f>
        <v>0.97008066986623265</v>
      </c>
      <c r="AV7">
        <v>1</v>
      </c>
      <c r="AW7" t="s">
        <v>137</v>
      </c>
      <c r="AX7" t="s">
        <v>148</v>
      </c>
      <c r="AY7" t="s">
        <v>147</v>
      </c>
      <c r="BF7" s="1">
        <v>3</v>
      </c>
      <c r="BG7" s="1"/>
      <c r="BH7" s="10" t="s">
        <v>37</v>
      </c>
      <c r="BI7" s="10" t="s">
        <v>38</v>
      </c>
      <c r="BJ7" s="15">
        <v>8.68</v>
      </c>
      <c r="BK7" s="1">
        <v>8.99</v>
      </c>
      <c r="BL7" s="1">
        <v>9.42</v>
      </c>
      <c r="BM7" s="18">
        <f t="shared" ref="BM7:BM14" si="19">(BK7-3.5)/(1-1.023/2.93)</f>
        <v>8.4350812794965915</v>
      </c>
      <c r="BN7" s="18">
        <f t="shared" ref="BN7:BN14" si="20">(BL7-3.5)/(1-1.023/2.93)</f>
        <v>9.0957524908232834</v>
      </c>
      <c r="BO7" s="18">
        <f t="shared" ref="BO7:BO14" si="21">(BN7-BM7)/42/BM7*1000</f>
        <v>1.8648625206002276</v>
      </c>
      <c r="BP7" s="18">
        <v>1</v>
      </c>
      <c r="BQ7" s="18" t="s">
        <v>135</v>
      </c>
      <c r="BR7" s="23" t="s">
        <v>148</v>
      </c>
      <c r="BS7" s="23" t="s">
        <v>148</v>
      </c>
      <c r="BT7" s="18"/>
      <c r="BU7" s="18"/>
      <c r="BV7" s="18"/>
      <c r="BW7" s="18"/>
      <c r="BX7" s="18"/>
      <c r="BY7" s="1"/>
      <c r="BZ7" s="1">
        <v>3</v>
      </c>
      <c r="CA7" s="10" t="s">
        <v>53</v>
      </c>
      <c r="CB7" s="10" t="s">
        <v>54</v>
      </c>
      <c r="CC7" s="15">
        <v>8.6</v>
      </c>
      <c r="CD7" s="4">
        <v>8.89</v>
      </c>
      <c r="CE7" s="4">
        <v>9.1999999999999993</v>
      </c>
      <c r="CF7" s="18">
        <f t="shared" ref="CF7:CF14" si="22">(CD7-5.5)/(1-1.023/2.93)</f>
        <v>5.2085474567383336</v>
      </c>
      <c r="CG7" s="18">
        <f t="shared" ref="CG7:CG14" si="23">(CE7-5.5)/(1-1.023/2.93)</f>
        <v>5.6848453067645508</v>
      </c>
      <c r="CH7" s="18">
        <f t="shared" ref="CH7:CH14" si="24">(CG7-CF7)/42/CF7*1000</f>
        <v>2.1772720887765038</v>
      </c>
      <c r="CI7" s="18">
        <v>3</v>
      </c>
      <c r="CJ7" s="18" t="s">
        <v>136</v>
      </c>
      <c r="CK7" s="23" t="s">
        <v>148</v>
      </c>
      <c r="CL7" s="23" t="s">
        <v>147</v>
      </c>
      <c r="CM7" s="18"/>
      <c r="CN7" s="18"/>
      <c r="CO7" s="18"/>
      <c r="CP7" s="18"/>
      <c r="CQ7" s="18"/>
      <c r="CR7" s="18"/>
      <c r="CS7" s="4"/>
      <c r="CT7">
        <v>3</v>
      </c>
      <c r="CV7" s="10" t="s">
        <v>69</v>
      </c>
      <c r="CW7" s="10" t="s">
        <v>70</v>
      </c>
      <c r="CX7" s="15">
        <v>17.09</v>
      </c>
      <c r="CY7" s="1">
        <v>17.55</v>
      </c>
      <c r="CZ7" s="1">
        <v>18.45</v>
      </c>
      <c r="DA7" s="18">
        <f t="shared" ref="DA7:DA14" si="25">(CY7-5.5)/(1-1.023/2.93)</f>
        <v>18.514158363922395</v>
      </c>
      <c r="DB7" s="18">
        <f t="shared" ref="DB7:DB14" si="26">(CZ7-5.5)/(1-1.023/2.93)</f>
        <v>19.896958573675931</v>
      </c>
      <c r="DC7" s="18">
        <f t="shared" ref="DC7:DC14" si="27">(DB7-DA7)/42/DA7*1000</f>
        <v>1.7783046828689943</v>
      </c>
      <c r="DD7" s="18">
        <v>1</v>
      </c>
      <c r="DE7" s="18" t="s">
        <v>134</v>
      </c>
      <c r="DF7" s="23" t="s">
        <v>148</v>
      </c>
      <c r="DG7" s="23" t="s">
        <v>147</v>
      </c>
      <c r="DH7" s="18"/>
      <c r="DI7" s="18"/>
      <c r="DJ7" s="18"/>
      <c r="DK7" s="18"/>
      <c r="DL7" s="18"/>
      <c r="DM7" s="1"/>
      <c r="DY7" s="23"/>
      <c r="DZ7" s="23"/>
      <c r="EA7" s="1"/>
      <c r="EB7" s="1"/>
      <c r="EC7" s="1"/>
      <c r="ED7" s="1"/>
      <c r="EE7" s="1"/>
      <c r="EG7">
        <v>6</v>
      </c>
      <c r="EH7" s="10" t="s">
        <v>107</v>
      </c>
      <c r="EI7" s="10" t="s">
        <v>108</v>
      </c>
      <c r="EJ7" s="15">
        <v>8.91</v>
      </c>
      <c r="EK7" s="1">
        <v>8.98</v>
      </c>
      <c r="EL7" s="1">
        <v>9.0500000000000007</v>
      </c>
      <c r="EM7" s="18">
        <f t="shared" si="15"/>
        <v>5.3468274777136875</v>
      </c>
      <c r="EN7" s="18">
        <f t="shared" si="15"/>
        <v>5.4543786051389631</v>
      </c>
      <c r="EO7" s="18">
        <f>(EN7-EM7)/42/EM7*1000</f>
        <v>0.47892720306513542</v>
      </c>
      <c r="EP7" s="18">
        <v>1</v>
      </c>
      <c r="EQ7" t="s">
        <v>134</v>
      </c>
      <c r="ER7" t="s">
        <v>148</v>
      </c>
      <c r="ES7" t="s">
        <v>147</v>
      </c>
    </row>
    <row r="8" spans="1:155" x14ac:dyDescent="0.3">
      <c r="AG8" s="18"/>
      <c r="AH8" s="18"/>
      <c r="AI8" s="18"/>
      <c r="AJ8" s="18"/>
      <c r="AK8" s="18"/>
      <c r="AL8" s="3"/>
      <c r="BU8" s="18"/>
      <c r="BV8" s="18"/>
      <c r="BW8" s="18"/>
      <c r="BX8" s="18"/>
      <c r="BY8" s="2"/>
      <c r="CM8" s="18"/>
      <c r="CN8" s="18"/>
      <c r="CO8" s="18"/>
      <c r="CP8" s="18"/>
      <c r="CQ8" s="18"/>
      <c r="CR8" s="18"/>
      <c r="CS8" s="3"/>
      <c r="DH8" s="18"/>
      <c r="DI8" s="18"/>
      <c r="DJ8" s="18"/>
      <c r="DK8" s="18"/>
      <c r="DL8" s="18"/>
      <c r="DM8" s="6"/>
    </row>
    <row r="9" spans="1:155" x14ac:dyDescent="0.3">
      <c r="A9" s="1">
        <v>1</v>
      </c>
      <c r="B9" s="10" t="s">
        <v>3</v>
      </c>
      <c r="C9" s="10" t="s">
        <v>5</v>
      </c>
      <c r="D9" s="15">
        <v>8.07</v>
      </c>
      <c r="E9" s="3">
        <v>8.2899999999999991</v>
      </c>
      <c r="F9" s="3">
        <v>9.14</v>
      </c>
      <c r="G9" s="18">
        <f t="shared" ref="G9:H14" si="28">(E9-5.5)/(1-1.023/2.93)</f>
        <v>4.2866806502359713</v>
      </c>
      <c r="H9" s="18">
        <f t="shared" si="28"/>
        <v>5.592658626114317</v>
      </c>
      <c r="I9">
        <f t="shared" ref="I9:I14" si="29">(H9-G9)/42/G9*1000</f>
        <v>7.253797576378239</v>
      </c>
      <c r="J9">
        <v>4</v>
      </c>
      <c r="K9" t="s">
        <v>134</v>
      </c>
      <c r="L9" t="s">
        <v>147</v>
      </c>
      <c r="M9" t="s">
        <v>147</v>
      </c>
      <c r="N9">
        <f t="shared" ref="N9" si="30">AVERAGE(I12:I14)</f>
        <v>2.855092894280014</v>
      </c>
      <c r="O9">
        <f t="shared" ref="O9" si="31">AVERAGE(I9:I11)</f>
        <v>4.212246674279708</v>
      </c>
      <c r="P9">
        <f t="shared" ref="P9" si="32">STDEV(I12:I14)/SQRT(COUNT(I12:I14))</f>
        <v>0.22402684104756798</v>
      </c>
      <c r="Q9">
        <f t="shared" ref="Q9" si="33">STDEV(I9:I11)/SQRT(COUNT(I9:I11))</f>
        <v>1.5226638438034876</v>
      </c>
      <c r="R9">
        <f>STDEV(I12:I14)</f>
        <v>0.38802587095354463</v>
      </c>
      <c r="S9" s="18">
        <f>STDEV(I9:I11)</f>
        <v>2.6373311403157613</v>
      </c>
      <c r="T9" s="1">
        <v>1</v>
      </c>
      <c r="U9" s="10" t="s">
        <v>12</v>
      </c>
      <c r="V9" s="10" t="s">
        <v>14</v>
      </c>
      <c r="W9" s="15">
        <v>6.21</v>
      </c>
      <c r="X9" s="6">
        <v>6.29</v>
      </c>
      <c r="Y9" s="6">
        <v>6.51</v>
      </c>
      <c r="Z9" s="18">
        <f>(X9-3.5)/(1-1.023/2.93)</f>
        <v>4.2866806502359731</v>
      </c>
      <c r="AA9" s="18">
        <f>(Y9-3.5)/(1-1.023/2.93)</f>
        <v>4.6246984792868382</v>
      </c>
      <c r="AB9" s="18">
        <f>(AA9-Z9)/42/Z9*1000</f>
        <v>1.8774534903567153</v>
      </c>
      <c r="AC9" s="18">
        <v>2</v>
      </c>
      <c r="AD9" s="18" t="s">
        <v>135</v>
      </c>
      <c r="AE9" s="18" t="s">
        <v>147</v>
      </c>
      <c r="AF9" s="23" t="s">
        <v>148</v>
      </c>
      <c r="AG9">
        <f t="shared" ref="AG9" si="34">AVERAGE(AB12:AB14)</f>
        <v>0.32903229240690646</v>
      </c>
      <c r="AH9">
        <f>AVERAGE(AB9:AB10)</f>
        <v>1.1181955176119533</v>
      </c>
      <c r="AI9">
        <f t="shared" ref="AI9" si="35">STDEV(AB12:AB14)/SQRT(COUNT(AB12:AB14))</f>
        <v>0.30213932671093269</v>
      </c>
      <c r="AJ9">
        <f t="shared" ref="AJ9" si="36">STDEV(AB9:AB11)/SQRT(COUNT(AB9:AB11))</f>
        <v>0.7592579727447617</v>
      </c>
      <c r="AK9">
        <f>STDEV(AB12:AB14)</f>
        <v>0.52332066482798778</v>
      </c>
      <c r="AL9" s="18">
        <f>STDEV(AB9:AB10)</f>
        <v>1.0737529223955438</v>
      </c>
      <c r="AM9" s="1">
        <v>4</v>
      </c>
      <c r="AN9" s="10" t="s">
        <v>21</v>
      </c>
      <c r="AO9" s="10" t="s">
        <v>23</v>
      </c>
      <c r="AP9" s="15">
        <v>9.8000000000000007</v>
      </c>
      <c r="AQ9" s="3">
        <v>10.210000000000001</v>
      </c>
      <c r="AR9" s="3">
        <v>11.56</v>
      </c>
      <c r="AS9" s="18">
        <f t="shared" ref="AS9:AT11" si="37">(AQ9-3.5)/(1-1.023/2.93)</f>
        <v>10.309543786051391</v>
      </c>
      <c r="AT9" s="18">
        <f t="shared" si="37"/>
        <v>12.3837441006817</v>
      </c>
      <c r="AU9">
        <f>(AT9-AS9)/42/AS9*1000</f>
        <v>4.7902916755375751</v>
      </c>
      <c r="AV9">
        <v>4</v>
      </c>
      <c r="AW9" t="s">
        <v>137</v>
      </c>
      <c r="AX9" t="s">
        <v>147</v>
      </c>
      <c r="AY9" t="s">
        <v>147</v>
      </c>
      <c r="AZ9">
        <f t="shared" ref="AZ9" si="38">AVERAGE(AU12:AU14)</f>
        <v>2.3097133770972942</v>
      </c>
      <c r="BA9">
        <f t="shared" ref="BA9" si="39">AVERAGE(AU9:AU11)</f>
        <v>3.1284829494276263</v>
      </c>
      <c r="BB9">
        <f t="shared" ref="BB9" si="40">STDEV(AU12:AU14)/SQRT(COUNT(AU12:AU14))</f>
        <v>0.13192602214479576</v>
      </c>
      <c r="BC9">
        <f t="shared" ref="BC9" si="41">STDEV(AU9:AU11)/SQRT(COUNT(AU9:AU11))</f>
        <v>0.98657827333332282</v>
      </c>
      <c r="BD9">
        <f t="shared" ref="BD9" si="42">STDEV(AU12:AU14)</f>
        <v>0.22850257319524309</v>
      </c>
      <c r="BE9" s="18">
        <f t="shared" ref="BE9" si="43">STDEV(AU9:AU11)</f>
        <v>1.7088036950568903</v>
      </c>
      <c r="BF9" s="1">
        <v>4</v>
      </c>
      <c r="BG9" s="1"/>
      <c r="BH9" s="10" t="s">
        <v>37</v>
      </c>
      <c r="BI9" s="10" t="s">
        <v>39</v>
      </c>
      <c r="BJ9" s="15">
        <v>8.02</v>
      </c>
      <c r="BK9" s="3">
        <v>8.48</v>
      </c>
      <c r="BL9" s="3">
        <v>9.42</v>
      </c>
      <c r="BM9" s="18">
        <f t="shared" ref="BM9:BN11" si="44">(BK9-3.5)/(1-1.023/2.93)</f>
        <v>7.6514944939695866</v>
      </c>
      <c r="BN9" s="18">
        <f t="shared" si="44"/>
        <v>9.0957524908232834</v>
      </c>
      <c r="BO9" s="18">
        <f>(BN9-BM9)/42/BM9*1000</f>
        <v>4.4941671447695537</v>
      </c>
      <c r="BP9" s="18">
        <v>4</v>
      </c>
      <c r="BQ9" s="18" t="s">
        <v>135</v>
      </c>
      <c r="BR9" s="23" t="s">
        <v>147</v>
      </c>
      <c r="BS9" s="23" t="s">
        <v>148</v>
      </c>
      <c r="BT9">
        <f t="shared" ref="BT9" si="45">AVERAGE(BO12:BO14)</f>
        <v>3.1838516522893818</v>
      </c>
      <c r="BU9">
        <f t="shared" ref="BU9" si="46">AVERAGE(BO9:BO11)</f>
        <v>4.5430380180637178</v>
      </c>
      <c r="BV9">
        <f t="shared" ref="BV9" si="47">STDEV(BO12:BO14)/SQRT(COUNT(BO12:BO14))</f>
        <v>0.21897625096171258</v>
      </c>
      <c r="BW9">
        <f t="shared" ref="BW9" si="48">STDEV(BO9:BO11)/SQRT(COUNT(BO9:BO11))</f>
        <v>7.0904045350881892E-2</v>
      </c>
      <c r="BX9">
        <f t="shared" ref="BX9" si="49">STDEV(BO12:BO14)</f>
        <v>0.37927799231663939</v>
      </c>
      <c r="BY9" s="18">
        <f t="shared" ref="BY9" si="50">STDEV(BO9:BO11)</f>
        <v>0.12280940900989527</v>
      </c>
      <c r="BZ9" s="1">
        <v>4</v>
      </c>
      <c r="CA9" s="10" t="s">
        <v>53</v>
      </c>
      <c r="CB9" s="10" t="s">
        <v>55</v>
      </c>
      <c r="CC9" s="15">
        <v>11.08</v>
      </c>
      <c r="CD9" s="3">
        <v>11.7</v>
      </c>
      <c r="CE9" s="3">
        <v>13.65</v>
      </c>
      <c r="CF9" s="18">
        <f t="shared" ref="CF9:CG11" si="51">(CD9-5.5)/(1-1.023/2.93)</f>
        <v>9.5259570005243823</v>
      </c>
      <c r="CG9" s="18">
        <f t="shared" si="51"/>
        <v>12.522024121657054</v>
      </c>
      <c r="CH9" s="18">
        <f>(CG9-CF9)/42/CF9*1000</f>
        <v>7.4884792626728185</v>
      </c>
      <c r="CI9" s="18">
        <v>4</v>
      </c>
      <c r="CJ9" s="18" t="s">
        <v>136</v>
      </c>
      <c r="CK9" s="23" t="s">
        <v>147</v>
      </c>
      <c r="CL9" s="23" t="s">
        <v>147</v>
      </c>
      <c r="CM9">
        <f>AVERAGE(CH12:CH14)</f>
        <v>2.8074203361559635</v>
      </c>
      <c r="CN9">
        <f t="shared" ref="CN9" si="52">AVERAGE(CH9:CH11)</f>
        <v>5.7128593480831755</v>
      </c>
      <c r="CO9">
        <f t="shared" ref="CO9" si="53">STDEV(CH12:CH14)/SQRT(COUNT(CH12:CH14))</f>
        <v>0.91868502460558576</v>
      </c>
      <c r="CP9">
        <f t="shared" ref="CP9" si="54">STDEV(CH9:CH11)/SQRT(COUNT(CH9:CH11))</f>
        <v>1.0384780688308037</v>
      </c>
      <c r="CQ9">
        <f t="shared" ref="CQ9" si="55">STDEV(CH12:CH14)</f>
        <v>1.5912091387695386</v>
      </c>
      <c r="CR9" s="18">
        <f t="shared" ref="CR9" si="56">STDEV(CH9:CH11)</f>
        <v>1.7986967777609617</v>
      </c>
      <c r="CS9" s="3"/>
      <c r="CT9">
        <v>4</v>
      </c>
      <c r="CV9" s="10" t="s">
        <v>69</v>
      </c>
      <c r="CW9" s="10" t="s">
        <v>71</v>
      </c>
      <c r="CX9" s="15">
        <v>15.33</v>
      </c>
      <c r="CY9" s="3">
        <v>15.5</v>
      </c>
      <c r="CZ9" s="3">
        <v>15.87</v>
      </c>
      <c r="DA9" s="18">
        <f t="shared" ref="DA9:DB11" si="57">(CY9-5.5)/(1-1.023/2.93)</f>
        <v>15.36444677503933</v>
      </c>
      <c r="DB9" s="18">
        <f t="shared" si="57"/>
        <v>15.932931305715783</v>
      </c>
      <c r="DC9" s="18">
        <f>(DB9-DA9)/42/DA9*1000</f>
        <v>0.8809523809523786</v>
      </c>
      <c r="DD9" s="18">
        <v>4</v>
      </c>
      <c r="DE9" s="18" t="s">
        <v>134</v>
      </c>
      <c r="DF9" s="23" t="s">
        <v>147</v>
      </c>
      <c r="DG9" s="23" t="s">
        <v>147</v>
      </c>
      <c r="DH9">
        <f t="shared" ref="DH9" si="58">AVERAGE(DC12:DC14)</f>
        <v>0.49774584573469216</v>
      </c>
      <c r="DI9">
        <f t="shared" ref="DI9" si="59">AVERAGE(DC9:DC11)</f>
        <v>0.81793320663472358</v>
      </c>
      <c r="DJ9">
        <f t="shared" ref="DJ9" si="60">STDEV(DC12:DC14)/SQRT(COUNT(DC12:DC14))</f>
        <v>1.2540430811041715E-2</v>
      </c>
      <c r="DK9">
        <f t="shared" ref="DK9" si="61">STDEV(DC9:DC11)/SQRT(COUNT(DC9:DC11))</f>
        <v>0.19008816329370887</v>
      </c>
      <c r="DL9">
        <f t="shared" ref="DL9" si="62">STDEV(DC12:DC14)</f>
        <v>2.1720663313526432E-2</v>
      </c>
      <c r="DM9" s="18">
        <f t="shared" ref="DM9" si="63">STDEV(DC9:DC11)</f>
        <v>0.32924235674215302</v>
      </c>
      <c r="DN9">
        <v>1</v>
      </c>
      <c r="DO9" s="10" t="s">
        <v>85</v>
      </c>
      <c r="DP9" s="10" t="s">
        <v>87</v>
      </c>
      <c r="DQ9" s="15">
        <v>12.38</v>
      </c>
      <c r="DR9" s="2">
        <v>12.78</v>
      </c>
      <c r="DS9" s="2">
        <v>13.8</v>
      </c>
      <c r="DT9" s="18">
        <f t="shared" ref="DT9:DU14" si="64">(DR9-5.5)/(1-1.023/2.93)</f>
        <v>11.18531725222863</v>
      </c>
      <c r="DU9" s="18">
        <f t="shared" si="64"/>
        <v>12.752490823282644</v>
      </c>
      <c r="DV9" s="18">
        <f t="shared" ref="DV9:DV14" si="65">(DU9-DT9)/42/DT9*1000</f>
        <v>3.3359497645211977</v>
      </c>
      <c r="DW9" s="18">
        <v>2</v>
      </c>
      <c r="DX9" s="18" t="s">
        <v>134</v>
      </c>
      <c r="DY9" s="23" t="s">
        <v>147</v>
      </c>
      <c r="DZ9" s="23" t="s">
        <v>147</v>
      </c>
      <c r="EA9">
        <f>AVERAGE(DV12:DV14)</f>
        <v>3.0118657000827871</v>
      </c>
      <c r="EB9">
        <f>AVERAGE(DV9:DV11)</f>
        <v>2.9813183265844803</v>
      </c>
      <c r="EC9">
        <f t="shared" ref="EC9" si="66">STDEV(DV12:DV14)/SQRT(COUNT(DV12:DV14))</f>
        <v>6.6844241258165321E-2</v>
      </c>
      <c r="ED9">
        <f t="shared" ref="ED9" si="67">STDEV(DV9:DV11)/SQRT(COUNT(DV9:DV11))</f>
        <v>0.2904498648661325</v>
      </c>
      <c r="EE9">
        <f>STDEV(DV12:DV14)</f>
        <v>0.1157776220525341</v>
      </c>
      <c r="EF9" s="18">
        <f>STDEV(DV9:DV11)</f>
        <v>0.50307392299965603</v>
      </c>
      <c r="EG9">
        <v>4</v>
      </c>
      <c r="EH9" s="10" t="s">
        <v>107</v>
      </c>
      <c r="EI9" s="10" t="s">
        <v>109</v>
      </c>
      <c r="EJ9" s="15">
        <v>11.48</v>
      </c>
      <c r="EK9" s="3">
        <v>11.67</v>
      </c>
      <c r="EL9" s="3">
        <v>12.13</v>
      </c>
      <c r="EM9" s="18">
        <f t="shared" ref="EM9:EN11" si="68">(EK9-5.5)/(1-1.023/2.93)</f>
        <v>9.4798636601992659</v>
      </c>
      <c r="EN9" s="18">
        <f t="shared" si="68"/>
        <v>10.186628211851076</v>
      </c>
      <c r="EO9" s="18">
        <f>(EN9-EM9)/42/EM9*1000</f>
        <v>1.7751022613259271</v>
      </c>
      <c r="EP9" s="18">
        <v>4</v>
      </c>
      <c r="EQ9" t="s">
        <v>134</v>
      </c>
      <c r="ER9" t="s">
        <v>147</v>
      </c>
      <c r="ES9" t="s">
        <v>147</v>
      </c>
      <c r="ET9">
        <f t="shared" ref="ET9" si="69">AVERAGE(EO12:EO13)</f>
        <v>1.9311949485136175</v>
      </c>
      <c r="EU9">
        <f t="shared" ref="EU9" si="70">AVERAGE(EO9:EO11)</f>
        <v>2.1705246512551519</v>
      </c>
      <c r="EV9">
        <f t="shared" ref="EV9" si="71">STDEV(EO12:EO14)/SQRT(COUNT(EO12:EO14))</f>
        <v>0.48935524618742138</v>
      </c>
      <c r="EW9">
        <f t="shared" ref="EW9" si="72">STDEV(EO9:EO11)/SQRT(COUNT(EO9:EO11))</f>
        <v>0.4652862743382305</v>
      </c>
      <c r="EX9">
        <f t="shared" ref="EX9" si="73">STDEV(EO12:EO13)</f>
        <v>1.1447629752557009</v>
      </c>
      <c r="EY9" s="18">
        <f t="shared" ref="EY9" si="74">STDEV(EO9:EO11)</f>
        <v>0.80589946721824623</v>
      </c>
    </row>
    <row r="10" spans="1:155" x14ac:dyDescent="0.3">
      <c r="A10" s="1">
        <v>2</v>
      </c>
      <c r="B10" s="10" t="s">
        <v>3</v>
      </c>
      <c r="C10" s="10" t="s">
        <v>5</v>
      </c>
      <c r="D10" s="15">
        <v>9</v>
      </c>
      <c r="E10" s="3">
        <v>9.2200000000000006</v>
      </c>
      <c r="F10" s="3">
        <v>9.6199999999999992</v>
      </c>
      <c r="G10" s="18">
        <f t="shared" si="28"/>
        <v>5.7155742003146317</v>
      </c>
      <c r="H10" s="18">
        <f t="shared" si="28"/>
        <v>6.3301520713162027</v>
      </c>
      <c r="I10">
        <f t="shared" si="29"/>
        <v>2.5601638504864215</v>
      </c>
      <c r="J10">
        <v>4</v>
      </c>
      <c r="K10" t="s">
        <v>134</v>
      </c>
      <c r="L10" t="s">
        <v>147</v>
      </c>
      <c r="M10" t="s">
        <v>147</v>
      </c>
      <c r="S10" s="5"/>
      <c r="T10" s="1">
        <v>2</v>
      </c>
      <c r="U10" s="10" t="s">
        <v>12</v>
      </c>
      <c r="V10" s="10" t="s">
        <v>14</v>
      </c>
      <c r="W10" s="15">
        <v>7.44</v>
      </c>
      <c r="X10" s="6">
        <v>7.48</v>
      </c>
      <c r="Y10" s="6">
        <v>7.54</v>
      </c>
      <c r="Z10" s="18">
        <f>(X10-3.5)/(1-1.023/2.93)</f>
        <v>6.1150498164656533</v>
      </c>
      <c r="AA10" s="18">
        <f>(Y10-3.5)/(1-1.023/2.93)</f>
        <v>6.2072364971158889</v>
      </c>
      <c r="AB10" s="18">
        <f>(AA10-Z10)/42/Z10*1000</f>
        <v>0.35893754486719165</v>
      </c>
      <c r="AC10" s="18">
        <v>2</v>
      </c>
      <c r="AD10" s="18" t="s">
        <v>135</v>
      </c>
      <c r="AE10" s="18" t="s">
        <v>147</v>
      </c>
      <c r="AF10" s="23" t="s">
        <v>148</v>
      </c>
      <c r="AG10" s="18"/>
      <c r="AH10" s="18"/>
      <c r="AI10" s="18"/>
      <c r="AJ10" s="18"/>
      <c r="AK10" s="18"/>
      <c r="AL10" s="3"/>
      <c r="AM10" s="1">
        <v>5</v>
      </c>
      <c r="AN10" s="10" t="s">
        <v>21</v>
      </c>
      <c r="AO10" s="10" t="s">
        <v>23</v>
      </c>
      <c r="AP10" s="15">
        <v>12.4</v>
      </c>
      <c r="AQ10" s="3">
        <v>12.82</v>
      </c>
      <c r="AR10" s="3">
        <v>14.08</v>
      </c>
      <c r="AS10" s="18">
        <f t="shared" si="37"/>
        <v>14.319664394336655</v>
      </c>
      <c r="AT10" s="18">
        <f t="shared" si="37"/>
        <v>16.255584687991611</v>
      </c>
      <c r="AU10">
        <f>(AT10-AS10)/42/AS10*1000</f>
        <v>3.218884120171674</v>
      </c>
      <c r="AV10">
        <v>4</v>
      </c>
      <c r="AW10" t="s">
        <v>137</v>
      </c>
      <c r="AX10" t="s">
        <v>150</v>
      </c>
      <c r="AY10" t="s">
        <v>147</v>
      </c>
      <c r="BF10" s="1">
        <v>5</v>
      </c>
      <c r="BG10" s="1"/>
      <c r="BH10" s="10" t="s">
        <v>37</v>
      </c>
      <c r="BI10" s="10" t="s">
        <v>39</v>
      </c>
      <c r="BJ10" s="15">
        <v>6.84</v>
      </c>
      <c r="BK10" s="3">
        <v>7.19</v>
      </c>
      <c r="BL10" s="3">
        <v>7.88</v>
      </c>
      <c r="BM10" s="18">
        <f t="shared" si="44"/>
        <v>5.6694808599895135</v>
      </c>
      <c r="BN10" s="18">
        <f t="shared" si="44"/>
        <v>6.7296276874672261</v>
      </c>
      <c r="BO10" s="18">
        <f>(BN10-BM10)/42/BM10*1000</f>
        <v>4.4521873790166415</v>
      </c>
      <c r="BP10" s="18">
        <v>4</v>
      </c>
      <c r="BQ10" s="18" t="s">
        <v>135</v>
      </c>
      <c r="BR10" s="23" t="s">
        <v>147</v>
      </c>
      <c r="BS10" s="23" t="s">
        <v>148</v>
      </c>
      <c r="BT10" s="18"/>
      <c r="BU10" s="18"/>
      <c r="BV10" s="18"/>
      <c r="BW10" s="18"/>
      <c r="BX10" s="18"/>
      <c r="BY10" s="1"/>
      <c r="BZ10" s="1">
        <v>5</v>
      </c>
      <c r="CA10" s="10" t="s">
        <v>53</v>
      </c>
      <c r="CB10" s="10" t="s">
        <v>55</v>
      </c>
      <c r="CC10" s="15">
        <v>10.27</v>
      </c>
      <c r="CD10" s="3">
        <v>10.71</v>
      </c>
      <c r="CE10" s="3">
        <v>11.97</v>
      </c>
      <c r="CF10" s="18">
        <f t="shared" si="51"/>
        <v>8.0048767697954926</v>
      </c>
      <c r="CG10" s="18">
        <f t="shared" si="51"/>
        <v>9.9407970634504466</v>
      </c>
      <c r="CH10" s="18">
        <f>(CG10-CF10)/42/CF10*1000</f>
        <v>5.7581573896353104</v>
      </c>
      <c r="CI10" s="18">
        <v>4</v>
      </c>
      <c r="CJ10" s="18" t="s">
        <v>136</v>
      </c>
      <c r="CK10" s="23" t="s">
        <v>147</v>
      </c>
      <c r="CL10" s="23" t="s">
        <v>147</v>
      </c>
      <c r="CM10" s="18"/>
      <c r="CN10" s="18"/>
      <c r="CO10" s="18"/>
      <c r="CP10" s="18"/>
      <c r="CQ10" s="18"/>
      <c r="CR10" s="18"/>
      <c r="CS10" s="3"/>
      <c r="CT10">
        <v>5</v>
      </c>
      <c r="CV10" s="10" t="s">
        <v>69</v>
      </c>
      <c r="CW10" s="10" t="s">
        <v>71</v>
      </c>
      <c r="CX10" s="15">
        <v>17.23</v>
      </c>
      <c r="CY10" s="3">
        <v>17.36</v>
      </c>
      <c r="CZ10" s="3">
        <v>17.59</v>
      </c>
      <c r="DA10" s="18">
        <f t="shared" si="57"/>
        <v>18.222233875196643</v>
      </c>
      <c r="DB10" s="18">
        <f t="shared" si="57"/>
        <v>18.575616151022547</v>
      </c>
      <c r="DC10" s="18">
        <f>(DB10-DA10)/42/DA10*1000</f>
        <v>0.46173612784068047</v>
      </c>
      <c r="DD10" s="18">
        <v>4</v>
      </c>
      <c r="DE10" s="18" t="s">
        <v>134</v>
      </c>
      <c r="DF10" s="23" t="s">
        <v>147</v>
      </c>
      <c r="DG10" s="23" t="s">
        <v>147</v>
      </c>
      <c r="DH10" s="18"/>
      <c r="DI10" s="18"/>
      <c r="DJ10" s="18"/>
      <c r="DK10" s="18"/>
      <c r="DL10" s="18"/>
      <c r="DM10" s="1"/>
      <c r="DN10">
        <v>5</v>
      </c>
      <c r="DO10" s="10" t="s">
        <v>85</v>
      </c>
      <c r="DP10" s="10" t="s">
        <v>87</v>
      </c>
      <c r="DQ10" s="15">
        <v>8.7100000000000009</v>
      </c>
      <c r="DR10" s="2">
        <v>8.92</v>
      </c>
      <c r="DS10" s="2">
        <v>9.3800000000000008</v>
      </c>
      <c r="DT10" s="18">
        <f t="shared" si="64"/>
        <v>5.2546407970634501</v>
      </c>
      <c r="DU10" s="18">
        <f t="shared" si="64"/>
        <v>5.9614053487152612</v>
      </c>
      <c r="DV10" s="18">
        <f t="shared" si="65"/>
        <v>3.2024505708716329</v>
      </c>
      <c r="DW10" s="18">
        <v>2</v>
      </c>
      <c r="DX10" s="18" t="s">
        <v>134</v>
      </c>
      <c r="DY10" s="23" t="s">
        <v>147</v>
      </c>
      <c r="DZ10" s="23" t="s">
        <v>147</v>
      </c>
      <c r="EA10" s="2"/>
      <c r="EB10" s="2"/>
      <c r="EC10" s="2"/>
      <c r="ED10" s="2"/>
      <c r="EE10" s="2"/>
      <c r="EG10">
        <v>5</v>
      </c>
      <c r="EH10" s="10" t="s">
        <v>107</v>
      </c>
      <c r="EI10" s="10" t="s">
        <v>109</v>
      </c>
      <c r="EJ10" s="15">
        <v>11.88</v>
      </c>
      <c r="EK10" s="3">
        <v>12.11</v>
      </c>
      <c r="EL10" s="3">
        <v>12.97</v>
      </c>
      <c r="EM10" s="18">
        <f t="shared" si="68"/>
        <v>10.155899318300996</v>
      </c>
      <c r="EN10" s="18">
        <f t="shared" si="68"/>
        <v>11.47724174095438</v>
      </c>
      <c r="EO10" s="18">
        <f>(EN10-EM10)/42/EM10*1000</f>
        <v>3.0977595274115735</v>
      </c>
      <c r="EP10" s="18">
        <v>4</v>
      </c>
      <c r="EQ10" t="s">
        <v>134</v>
      </c>
      <c r="ER10" t="s">
        <v>147</v>
      </c>
      <c r="ES10" t="s">
        <v>147</v>
      </c>
    </row>
    <row r="11" spans="1:155" x14ac:dyDescent="0.3">
      <c r="A11" s="1">
        <v>3</v>
      </c>
      <c r="B11" s="10" t="s">
        <v>3</v>
      </c>
      <c r="C11" s="10" t="s">
        <v>5</v>
      </c>
      <c r="D11" s="15">
        <v>9.31</v>
      </c>
      <c r="E11" s="3">
        <v>9.3800000000000008</v>
      </c>
      <c r="F11" s="3">
        <v>9.84</v>
      </c>
      <c r="G11" s="18">
        <f t="shared" si="28"/>
        <v>5.9614053487152612</v>
      </c>
      <c r="H11" s="18">
        <f t="shared" si="28"/>
        <v>6.6681699003670687</v>
      </c>
      <c r="I11">
        <f t="shared" si="29"/>
        <v>2.8227785959744649</v>
      </c>
      <c r="J11">
        <v>4</v>
      </c>
      <c r="K11" t="s">
        <v>134</v>
      </c>
      <c r="L11" t="s">
        <v>147</v>
      </c>
      <c r="M11" t="s">
        <v>147</v>
      </c>
      <c r="S11" s="5"/>
      <c r="T11" s="1">
        <v>3</v>
      </c>
      <c r="U11" s="10" t="s">
        <v>12</v>
      </c>
      <c r="V11" s="10" t="s">
        <v>14</v>
      </c>
      <c r="W11" s="15">
        <v>8.26</v>
      </c>
      <c r="X11" s="6">
        <v>8.2899999999999991</v>
      </c>
      <c r="Y11" s="9" t="s">
        <v>104</v>
      </c>
      <c r="Z11" s="18">
        <f>(X11-3.5)/(1-1.023/2.93)</f>
        <v>7.3595700052438371</v>
      </c>
      <c r="AA11" s="18"/>
      <c r="AB11" s="18"/>
      <c r="AC11" s="21">
        <v>2</v>
      </c>
      <c r="AD11" s="18" t="s">
        <v>135</v>
      </c>
      <c r="AE11" s="18" t="s">
        <v>147</v>
      </c>
      <c r="AF11" s="23" t="s">
        <v>148</v>
      </c>
      <c r="AG11" s="18"/>
      <c r="AH11" s="18"/>
      <c r="AI11" s="18"/>
      <c r="AJ11" s="18"/>
      <c r="AK11" s="18"/>
      <c r="AL11" s="3"/>
      <c r="AM11" s="1">
        <v>6</v>
      </c>
      <c r="AN11" s="10" t="s">
        <v>21</v>
      </c>
      <c r="AO11" s="10" t="s">
        <v>23</v>
      </c>
      <c r="AP11" s="15">
        <v>11.91</v>
      </c>
      <c r="AQ11" s="3">
        <v>12.15</v>
      </c>
      <c r="AR11" s="3">
        <v>12.65</v>
      </c>
      <c r="AS11" s="18">
        <f t="shared" si="37"/>
        <v>13.290246460409021</v>
      </c>
      <c r="AT11" s="18">
        <f t="shared" si="37"/>
        <v>14.058468799160988</v>
      </c>
      <c r="AU11">
        <f>(AT11-AS11)/42/AS11*1000</f>
        <v>1.3762730525736309</v>
      </c>
      <c r="AV11">
        <v>4</v>
      </c>
      <c r="AW11" t="s">
        <v>137</v>
      </c>
      <c r="AX11" t="s">
        <v>147</v>
      </c>
      <c r="AY11" t="s">
        <v>147</v>
      </c>
      <c r="BF11" s="1">
        <v>6</v>
      </c>
      <c r="BG11" s="1"/>
      <c r="BH11" s="10" t="s">
        <v>37</v>
      </c>
      <c r="BI11" s="10" t="s">
        <v>39</v>
      </c>
      <c r="BJ11" s="15">
        <v>10.210000000000001</v>
      </c>
      <c r="BK11" s="3">
        <v>10.72</v>
      </c>
      <c r="BL11" s="3">
        <v>12.14</v>
      </c>
      <c r="BM11" s="18">
        <f t="shared" si="44"/>
        <v>11.093130571578397</v>
      </c>
      <c r="BN11" s="18">
        <f t="shared" si="44"/>
        <v>13.274882013633981</v>
      </c>
      <c r="BO11" s="18">
        <f>(BN11-BM11)/42/BM11*1000</f>
        <v>4.6827595304049572</v>
      </c>
      <c r="BP11" s="18">
        <v>4</v>
      </c>
      <c r="BQ11" s="18" t="s">
        <v>135</v>
      </c>
      <c r="BR11" s="23" t="s">
        <v>147</v>
      </c>
      <c r="BS11" s="23" t="s">
        <v>148</v>
      </c>
      <c r="BT11" s="18"/>
      <c r="BU11" s="18"/>
      <c r="BV11" s="18"/>
      <c r="BW11" s="18"/>
      <c r="BX11" s="18"/>
      <c r="BY11" s="1"/>
      <c r="BZ11" s="1">
        <v>6</v>
      </c>
      <c r="CA11" s="10" t="s">
        <v>53</v>
      </c>
      <c r="CB11" s="10" t="s">
        <v>55</v>
      </c>
      <c r="CC11" s="15">
        <v>10.27</v>
      </c>
      <c r="CD11" s="3">
        <v>10.7</v>
      </c>
      <c r="CE11" s="3">
        <v>11.55</v>
      </c>
      <c r="CF11" s="18">
        <f t="shared" si="51"/>
        <v>7.9895123230204499</v>
      </c>
      <c r="CG11" s="18">
        <f t="shared" si="51"/>
        <v>9.2954902988987946</v>
      </c>
      <c r="CH11" s="18">
        <f>(CG11-CF11)/42/CF11*1000</f>
        <v>3.8919413919413977</v>
      </c>
      <c r="CI11" s="18">
        <v>4</v>
      </c>
      <c r="CJ11" s="18" t="s">
        <v>136</v>
      </c>
      <c r="CK11" s="23" t="s">
        <v>147</v>
      </c>
      <c r="CL11" s="23" t="s">
        <v>147</v>
      </c>
      <c r="CM11" s="18"/>
      <c r="CN11" s="18"/>
      <c r="CO11" s="18"/>
      <c r="CP11" s="18"/>
      <c r="CQ11" s="18"/>
      <c r="CR11" s="18"/>
      <c r="CT11">
        <v>6</v>
      </c>
      <c r="CV11" s="10" t="s">
        <v>69</v>
      </c>
      <c r="CW11" s="10" t="s">
        <v>71</v>
      </c>
      <c r="CX11" s="15">
        <v>14.32</v>
      </c>
      <c r="CY11" s="3">
        <v>14.5</v>
      </c>
      <c r="CZ11" s="3">
        <v>14.92</v>
      </c>
      <c r="DA11" s="18">
        <f t="shared" si="57"/>
        <v>13.828002097535396</v>
      </c>
      <c r="DB11" s="18">
        <f t="shared" si="57"/>
        <v>14.473308862087048</v>
      </c>
      <c r="DC11" s="18">
        <f>(DB11-DA11)/42/DA11*1000</f>
        <v>1.1111111111111114</v>
      </c>
      <c r="DD11" s="18">
        <v>4</v>
      </c>
      <c r="DE11" s="18" t="s">
        <v>134</v>
      </c>
      <c r="DF11" s="23" t="s">
        <v>147</v>
      </c>
      <c r="DG11" s="23" t="s">
        <v>147</v>
      </c>
      <c r="DH11" s="18"/>
      <c r="DI11" s="18"/>
      <c r="DJ11" s="18"/>
      <c r="DK11" s="18"/>
      <c r="DL11" s="18"/>
      <c r="DM11" s="1"/>
      <c r="DN11">
        <v>6</v>
      </c>
      <c r="DO11" s="10" t="s">
        <v>85</v>
      </c>
      <c r="DP11" s="10" t="s">
        <v>87</v>
      </c>
      <c r="DQ11" s="15">
        <v>13.9</v>
      </c>
      <c r="DR11" s="2">
        <v>14.21</v>
      </c>
      <c r="DS11" s="2">
        <v>15.09</v>
      </c>
      <c r="DT11" s="18">
        <f t="shared" si="64"/>
        <v>13.382433141059257</v>
      </c>
      <c r="DU11" s="18">
        <f t="shared" si="64"/>
        <v>14.734504457262716</v>
      </c>
      <c r="DV11" s="18">
        <f t="shared" si="65"/>
        <v>2.4055546443606102</v>
      </c>
      <c r="DW11" s="18">
        <v>2</v>
      </c>
      <c r="DX11" s="18" t="s">
        <v>134</v>
      </c>
      <c r="DY11" s="23" t="s">
        <v>147</v>
      </c>
      <c r="DZ11" s="23" t="s">
        <v>147</v>
      </c>
      <c r="EG11">
        <v>6</v>
      </c>
      <c r="EH11" s="10" t="s">
        <v>107</v>
      </c>
      <c r="EI11" s="10" t="s">
        <v>109</v>
      </c>
      <c r="EJ11" s="15">
        <v>10.3</v>
      </c>
      <c r="EK11" s="3">
        <v>10.44</v>
      </c>
      <c r="EL11" s="3">
        <v>10.78</v>
      </c>
      <c r="EM11" s="18">
        <f t="shared" si="68"/>
        <v>7.5900367068694283</v>
      </c>
      <c r="EN11" s="18">
        <f t="shared" si="68"/>
        <v>8.1124278972207655</v>
      </c>
      <c r="EO11" s="18">
        <f>(EN11-EM11)/42/EM11*1000</f>
        <v>1.6387121650279546</v>
      </c>
      <c r="EP11" s="18">
        <v>4</v>
      </c>
      <c r="EQ11" t="s">
        <v>134</v>
      </c>
      <c r="ER11" t="s">
        <v>147</v>
      </c>
      <c r="ES11" t="s">
        <v>147</v>
      </c>
    </row>
    <row r="12" spans="1:155" x14ac:dyDescent="0.3">
      <c r="A12" s="1">
        <v>4</v>
      </c>
      <c r="B12" s="10" t="s">
        <v>3</v>
      </c>
      <c r="C12" s="10" t="s">
        <v>5</v>
      </c>
      <c r="D12" s="15">
        <v>10.85</v>
      </c>
      <c r="E12" s="4">
        <v>11.18</v>
      </c>
      <c r="F12" s="4">
        <v>11.76</v>
      </c>
      <c r="G12" s="18">
        <f t="shared" si="28"/>
        <v>8.7270057682223392</v>
      </c>
      <c r="H12" s="18">
        <f t="shared" si="28"/>
        <v>9.6181436811746206</v>
      </c>
      <c r="I12">
        <f t="shared" si="29"/>
        <v>2.4312541918175725</v>
      </c>
      <c r="J12">
        <v>3</v>
      </c>
      <c r="K12" t="s">
        <v>134</v>
      </c>
      <c r="L12" t="s">
        <v>148</v>
      </c>
      <c r="M12" t="s">
        <v>147</v>
      </c>
      <c r="S12" s="5"/>
      <c r="T12" s="1">
        <v>4</v>
      </c>
      <c r="U12" s="10" t="s">
        <v>12</v>
      </c>
      <c r="V12" s="10" t="s">
        <v>14</v>
      </c>
      <c r="W12" s="15">
        <v>7.77</v>
      </c>
      <c r="X12" s="1">
        <v>7.86</v>
      </c>
      <c r="Y12" s="1">
        <v>7.87</v>
      </c>
      <c r="Z12" s="18">
        <f>(X12-3.5)/(1-1.023/2.93)</f>
        <v>6.6988987939171478</v>
      </c>
      <c r="AA12" s="18">
        <f>(Y12-3.5)/(1-1.023/2.93)</f>
        <v>6.7142632406921869</v>
      </c>
      <c r="AB12" s="18">
        <f>(AA12-Z12)/42/Z12*1000</f>
        <v>5.4608999563127252E-2</v>
      </c>
      <c r="AC12" s="18">
        <v>1</v>
      </c>
      <c r="AD12" s="18" t="s">
        <v>135</v>
      </c>
      <c r="AE12" s="18" t="s">
        <v>148</v>
      </c>
      <c r="AF12" s="23" t="s">
        <v>148</v>
      </c>
      <c r="AG12" s="18"/>
      <c r="AH12" s="18"/>
      <c r="AI12" s="18"/>
      <c r="AJ12" s="18"/>
      <c r="AK12" s="18"/>
      <c r="AL12" s="3"/>
      <c r="AM12" s="1">
        <v>1</v>
      </c>
      <c r="AN12" s="10" t="s">
        <v>21</v>
      </c>
      <c r="AO12" s="10" t="s">
        <v>23</v>
      </c>
      <c r="AP12" s="15">
        <v>11.08</v>
      </c>
      <c r="AQ12" s="4">
        <v>11.5</v>
      </c>
      <c r="AR12" s="4">
        <v>12.34</v>
      </c>
      <c r="AS12" s="18">
        <f t="shared" si="16"/>
        <v>12.291557420031463</v>
      </c>
      <c r="AT12" s="18">
        <f t="shared" si="17"/>
        <v>13.582170949134767</v>
      </c>
      <c r="AU12">
        <f t="shared" si="18"/>
        <v>2.5000000000000004</v>
      </c>
      <c r="AV12">
        <v>3</v>
      </c>
      <c r="AW12" t="s">
        <v>137</v>
      </c>
      <c r="AX12" t="s">
        <v>148</v>
      </c>
      <c r="AY12" t="s">
        <v>147</v>
      </c>
      <c r="BF12" s="1">
        <v>1</v>
      </c>
      <c r="BG12" s="1"/>
      <c r="BH12" s="10" t="s">
        <v>37</v>
      </c>
      <c r="BI12" s="10" t="s">
        <v>39</v>
      </c>
      <c r="BJ12" s="15">
        <v>6.8</v>
      </c>
      <c r="BK12" s="4">
        <v>7.09</v>
      </c>
      <c r="BL12" s="4">
        <v>7.61</v>
      </c>
      <c r="BM12" s="18">
        <f t="shared" si="19"/>
        <v>5.5158363922391187</v>
      </c>
      <c r="BN12" s="18">
        <f t="shared" si="20"/>
        <v>6.3147876245411645</v>
      </c>
      <c r="BO12" s="18">
        <f t="shared" si="21"/>
        <v>3.4487332537471844</v>
      </c>
      <c r="BP12" s="18">
        <v>3</v>
      </c>
      <c r="BQ12" s="18" t="s">
        <v>135</v>
      </c>
      <c r="BR12" s="23" t="s">
        <v>148</v>
      </c>
      <c r="BS12" s="23" t="s">
        <v>148</v>
      </c>
      <c r="BT12" s="18"/>
      <c r="BU12" s="18"/>
      <c r="BV12" s="18"/>
      <c r="BW12" s="18"/>
      <c r="BX12" s="18"/>
      <c r="BY12" s="1"/>
      <c r="BZ12" s="1">
        <v>1</v>
      </c>
      <c r="CA12" s="10" t="s">
        <v>53</v>
      </c>
      <c r="CB12" s="10" t="s">
        <v>55</v>
      </c>
      <c r="CC12" s="15">
        <v>10.41</v>
      </c>
      <c r="CD12" s="4">
        <v>10.7</v>
      </c>
      <c r="CE12" s="4">
        <v>11.68</v>
      </c>
      <c r="CF12" s="18">
        <f t="shared" si="22"/>
        <v>7.9895123230204499</v>
      </c>
      <c r="CG12" s="18">
        <f t="shared" si="23"/>
        <v>9.4952281069743059</v>
      </c>
      <c r="CH12" s="18">
        <f t="shared" si="24"/>
        <v>4.4871794871794926</v>
      </c>
      <c r="CI12" s="18">
        <v>3</v>
      </c>
      <c r="CJ12" s="18" t="s">
        <v>136</v>
      </c>
      <c r="CK12" s="23" t="s">
        <v>148</v>
      </c>
      <c r="CL12" s="23" t="s">
        <v>147</v>
      </c>
      <c r="CM12" s="18"/>
      <c r="CN12" s="18"/>
      <c r="CO12" s="18"/>
      <c r="CP12" s="18"/>
      <c r="CQ12" s="18"/>
      <c r="CR12" s="18"/>
      <c r="CS12" s="4"/>
      <c r="CT12">
        <v>1</v>
      </c>
      <c r="CV12" s="10" t="s">
        <v>69</v>
      </c>
      <c r="CW12" s="10" t="s">
        <v>71</v>
      </c>
      <c r="CX12" s="15">
        <v>26.73</v>
      </c>
      <c r="CY12" s="4">
        <v>26.91</v>
      </c>
      <c r="CZ12" s="4">
        <v>27.38</v>
      </c>
      <c r="DA12" s="18">
        <f t="shared" si="25"/>
        <v>32.895280545359206</v>
      </c>
      <c r="DB12" s="18">
        <f t="shared" si="26"/>
        <v>33.617409543786053</v>
      </c>
      <c r="DC12" s="18">
        <f t="shared" si="27"/>
        <v>0.52267520740196927</v>
      </c>
      <c r="DD12" s="18">
        <v>3</v>
      </c>
      <c r="DE12" s="18" t="s">
        <v>134</v>
      </c>
      <c r="DF12" s="23" t="s">
        <v>148</v>
      </c>
      <c r="DG12" s="23" t="s">
        <v>147</v>
      </c>
      <c r="DH12" s="18"/>
      <c r="DI12" s="18"/>
      <c r="DJ12" s="18"/>
      <c r="DK12" s="18"/>
      <c r="DL12" s="18"/>
      <c r="DM12" s="1"/>
      <c r="DN12">
        <v>2</v>
      </c>
      <c r="DO12" s="10" t="s">
        <v>85</v>
      </c>
      <c r="DP12" s="10" t="s">
        <v>87</v>
      </c>
      <c r="DQ12" s="15">
        <v>11.04</v>
      </c>
      <c r="DR12" s="1">
        <v>11.42</v>
      </c>
      <c r="DS12" s="1">
        <v>12.2</v>
      </c>
      <c r="DT12" s="18">
        <f t="shared" si="64"/>
        <v>9.0957524908232834</v>
      </c>
      <c r="DU12" s="18">
        <f t="shared" si="64"/>
        <v>10.294179339276349</v>
      </c>
      <c r="DV12" s="18">
        <f t="shared" si="65"/>
        <v>3.1370656370656311</v>
      </c>
      <c r="DW12" s="18">
        <v>1</v>
      </c>
      <c r="DX12" s="18" t="s">
        <v>134</v>
      </c>
      <c r="DY12" s="23" t="s">
        <v>148</v>
      </c>
      <c r="DZ12" s="23" t="s">
        <v>147</v>
      </c>
      <c r="EA12" s="2"/>
      <c r="EB12" s="2"/>
      <c r="EC12" s="2"/>
      <c r="ED12" s="2"/>
      <c r="EE12" s="2"/>
      <c r="EG12">
        <v>1</v>
      </c>
      <c r="EH12" s="10" t="s">
        <v>107</v>
      </c>
      <c r="EI12" s="10" t="s">
        <v>109</v>
      </c>
      <c r="EJ12" s="15">
        <v>8.1300000000000008</v>
      </c>
      <c r="EK12" s="4">
        <v>8.2799999999999994</v>
      </c>
      <c r="EL12" s="4">
        <v>8.6</v>
      </c>
      <c r="EM12" s="18">
        <f t="shared" si="10"/>
        <v>4.2713162034609322</v>
      </c>
      <c r="EN12" s="18">
        <f t="shared" si="11"/>
        <v>4.7629785002621912</v>
      </c>
      <c r="EO12" s="18">
        <f t="shared" si="12"/>
        <v>2.7406646111682114</v>
      </c>
      <c r="EP12" s="18">
        <v>3</v>
      </c>
      <c r="EQ12" t="s">
        <v>134</v>
      </c>
      <c r="ER12" t="s">
        <v>148</v>
      </c>
      <c r="ES12" t="s">
        <v>147</v>
      </c>
    </row>
    <row r="13" spans="1:155" x14ac:dyDescent="0.3">
      <c r="A13" s="1">
        <v>5</v>
      </c>
      <c r="B13" s="10" t="s">
        <v>3</v>
      </c>
      <c r="C13" s="10" t="s">
        <v>5</v>
      </c>
      <c r="D13" s="15">
        <v>8.98</v>
      </c>
      <c r="E13" s="4">
        <v>8.9</v>
      </c>
      <c r="F13" s="4">
        <v>9.32</v>
      </c>
      <c r="G13" s="18">
        <f t="shared" si="28"/>
        <v>5.2239119035133728</v>
      </c>
      <c r="H13" s="18">
        <f t="shared" si="28"/>
        <v>5.8692186680650238</v>
      </c>
      <c r="I13">
        <f t="shared" si="29"/>
        <v>2.9411764705882315</v>
      </c>
      <c r="J13">
        <v>3</v>
      </c>
      <c r="K13" t="s">
        <v>134</v>
      </c>
      <c r="L13" t="s">
        <v>148</v>
      </c>
      <c r="M13" t="s">
        <v>147</v>
      </c>
      <c r="S13" s="5"/>
      <c r="T13" s="1">
        <v>5</v>
      </c>
      <c r="U13" s="10" t="s">
        <v>12</v>
      </c>
      <c r="V13" s="10" t="s">
        <v>14</v>
      </c>
      <c r="W13" s="15">
        <v>7.55</v>
      </c>
      <c r="X13" s="1">
        <v>7.59</v>
      </c>
      <c r="Y13" s="1">
        <v>7.59</v>
      </c>
      <c r="Z13" s="18">
        <f>(X13-3.5)/(1-1.023/2.93)</f>
        <v>6.2840587309910854</v>
      </c>
      <c r="AA13" s="18">
        <f>(Y13-3.5)/(1-1.023/2.93)</f>
        <v>6.2840587309910854</v>
      </c>
      <c r="AB13" s="18">
        <f>(AA13-Z13)/42/Z13*1000</f>
        <v>0</v>
      </c>
      <c r="AC13" s="18">
        <v>1</v>
      </c>
      <c r="AD13" s="18" t="s">
        <v>135</v>
      </c>
      <c r="AE13" s="18" t="s">
        <v>148</v>
      </c>
      <c r="AF13" s="23" t="s">
        <v>148</v>
      </c>
      <c r="AG13" s="18"/>
      <c r="AH13" s="18"/>
      <c r="AI13" s="18"/>
      <c r="AJ13" s="18"/>
      <c r="AK13" s="18"/>
      <c r="AL13" s="3"/>
      <c r="AM13" s="1">
        <v>2</v>
      </c>
      <c r="AN13" s="10" t="s">
        <v>21</v>
      </c>
      <c r="AO13" s="10" t="s">
        <v>23</v>
      </c>
      <c r="AP13" s="15">
        <v>7.67</v>
      </c>
      <c r="AQ13" s="4">
        <v>7.9</v>
      </c>
      <c r="AR13" s="4">
        <v>8.2799999999999994</v>
      </c>
      <c r="AS13" s="18">
        <f t="shared" si="16"/>
        <v>6.7603565810173052</v>
      </c>
      <c r="AT13" s="18">
        <f t="shared" si="17"/>
        <v>7.344205558468798</v>
      </c>
      <c r="AU13">
        <f t="shared" si="18"/>
        <v>2.0562770562770498</v>
      </c>
      <c r="AV13">
        <v>3</v>
      </c>
      <c r="AW13" t="s">
        <v>137</v>
      </c>
      <c r="AX13" t="s">
        <v>148</v>
      </c>
      <c r="AY13" t="s">
        <v>147</v>
      </c>
      <c r="BF13" s="1">
        <v>2</v>
      </c>
      <c r="BG13" s="1"/>
      <c r="BH13" s="10" t="s">
        <v>37</v>
      </c>
      <c r="BI13" s="10" t="s">
        <v>39</v>
      </c>
      <c r="BJ13" s="15">
        <v>7.38</v>
      </c>
      <c r="BK13" s="4">
        <v>7.83</v>
      </c>
      <c r="BL13" s="4">
        <v>8.33</v>
      </c>
      <c r="BM13" s="18">
        <f t="shared" si="19"/>
        <v>6.6528054535920296</v>
      </c>
      <c r="BN13" s="18">
        <f t="shared" si="20"/>
        <v>7.4210277923439962</v>
      </c>
      <c r="BO13" s="18">
        <f t="shared" si="21"/>
        <v>2.749367645441549</v>
      </c>
      <c r="BP13" s="18">
        <v>3</v>
      </c>
      <c r="BQ13" s="18" t="s">
        <v>135</v>
      </c>
      <c r="BR13" s="23" t="s">
        <v>148</v>
      </c>
      <c r="BS13" s="23" t="s">
        <v>148</v>
      </c>
      <c r="BT13" s="18"/>
      <c r="BU13" s="18"/>
      <c r="BV13" s="18"/>
      <c r="BW13" s="18"/>
      <c r="BX13" s="18"/>
      <c r="BY13" s="1"/>
      <c r="BZ13" s="1">
        <v>2</v>
      </c>
      <c r="CA13" s="10" t="s">
        <v>53</v>
      </c>
      <c r="CB13" s="10" t="s">
        <v>55</v>
      </c>
      <c r="CC13" s="15">
        <v>11.47</v>
      </c>
      <c r="CD13" s="4">
        <v>11.88</v>
      </c>
      <c r="CE13" s="4">
        <v>12.58</v>
      </c>
      <c r="CF13" s="18">
        <f t="shared" si="22"/>
        <v>9.8025170424750936</v>
      </c>
      <c r="CG13" s="18">
        <f t="shared" si="23"/>
        <v>10.878028316727844</v>
      </c>
      <c r="CH13" s="18">
        <f t="shared" si="24"/>
        <v>2.6123301985370895</v>
      </c>
      <c r="CI13" s="18">
        <v>3</v>
      </c>
      <c r="CJ13" s="18" t="s">
        <v>136</v>
      </c>
      <c r="CK13" s="23" t="s">
        <v>148</v>
      </c>
      <c r="CL13" s="23" t="s">
        <v>147</v>
      </c>
      <c r="CM13" s="18"/>
      <c r="CN13" s="18"/>
      <c r="CO13" s="18"/>
      <c r="CP13" s="18"/>
      <c r="CQ13" s="18"/>
      <c r="CR13" s="18"/>
      <c r="CS13" s="4"/>
      <c r="CT13">
        <v>2</v>
      </c>
      <c r="CV13" s="10" t="s">
        <v>69</v>
      </c>
      <c r="CW13" s="10" t="s">
        <v>71</v>
      </c>
      <c r="CX13" s="15">
        <v>23.23</v>
      </c>
      <c r="CY13" s="4">
        <v>23.25</v>
      </c>
      <c r="CZ13" s="4">
        <v>23.61</v>
      </c>
      <c r="DA13" s="18">
        <f t="shared" si="25"/>
        <v>27.271893025694808</v>
      </c>
      <c r="DB13" s="18">
        <f t="shared" si="26"/>
        <v>27.825013109596224</v>
      </c>
      <c r="DC13" s="18">
        <f t="shared" si="27"/>
        <v>0.48289738430583462</v>
      </c>
      <c r="DD13" s="18">
        <v>3</v>
      </c>
      <c r="DE13" s="18" t="s">
        <v>134</v>
      </c>
      <c r="DF13" s="23" t="s">
        <v>148</v>
      </c>
      <c r="DG13" s="23" t="s">
        <v>147</v>
      </c>
      <c r="DH13" s="18"/>
      <c r="DI13" s="18"/>
      <c r="DJ13" s="18"/>
      <c r="DK13" s="18"/>
      <c r="DL13" s="18"/>
      <c r="DM13" s="1"/>
      <c r="DN13">
        <v>3</v>
      </c>
      <c r="DO13" s="10" t="s">
        <v>85</v>
      </c>
      <c r="DP13" s="10" t="s">
        <v>87</v>
      </c>
      <c r="DQ13" s="15">
        <v>11.7</v>
      </c>
      <c r="DR13" s="1">
        <v>12.03</v>
      </c>
      <c r="DS13" s="1">
        <v>12.85</v>
      </c>
      <c r="DT13" s="18">
        <f t="shared" si="64"/>
        <v>10.032983744100681</v>
      </c>
      <c r="DU13" s="18">
        <f t="shared" si="64"/>
        <v>11.292868379653907</v>
      </c>
      <c r="DV13" s="18">
        <f t="shared" si="65"/>
        <v>2.9898636330489334</v>
      </c>
      <c r="DW13" s="18">
        <v>1</v>
      </c>
      <c r="DX13" s="18" t="s">
        <v>134</v>
      </c>
      <c r="DY13" s="23" t="s">
        <v>148</v>
      </c>
      <c r="DZ13" s="23" t="s">
        <v>147</v>
      </c>
      <c r="EA13" s="1"/>
      <c r="EB13" s="1"/>
      <c r="EC13" s="1"/>
      <c r="ED13" s="1"/>
      <c r="EE13" s="1"/>
      <c r="EG13">
        <v>2</v>
      </c>
      <c r="EH13" s="10" t="s">
        <v>107</v>
      </c>
      <c r="EI13" s="10" t="s">
        <v>109</v>
      </c>
      <c r="EJ13" s="15">
        <v>12.03</v>
      </c>
      <c r="EK13" s="4">
        <v>12.08</v>
      </c>
      <c r="EL13" s="4">
        <v>12.39</v>
      </c>
      <c r="EM13" s="18">
        <f t="shared" si="10"/>
        <v>10.10980597797588</v>
      </c>
      <c r="EN13" s="18">
        <f t="shared" si="11"/>
        <v>10.586103828002098</v>
      </c>
      <c r="EO13" s="18">
        <f t="shared" si="12"/>
        <v>1.1217252858590239</v>
      </c>
      <c r="EP13" s="18">
        <v>3</v>
      </c>
      <c r="EQ13" t="s">
        <v>134</v>
      </c>
      <c r="ER13" t="s">
        <v>148</v>
      </c>
      <c r="ES13" t="s">
        <v>147</v>
      </c>
    </row>
    <row r="14" spans="1:155" x14ac:dyDescent="0.3">
      <c r="A14" s="1">
        <v>6</v>
      </c>
      <c r="B14" s="10" t="s">
        <v>3</v>
      </c>
      <c r="C14" s="10" t="s">
        <v>5</v>
      </c>
      <c r="D14" s="15">
        <v>7.92</v>
      </c>
      <c r="E14" s="4">
        <v>8.11</v>
      </c>
      <c r="F14" s="4">
        <v>8.4600000000000009</v>
      </c>
      <c r="G14" s="18">
        <f t="shared" si="28"/>
        <v>4.0101206082852645</v>
      </c>
      <c r="H14" s="18">
        <f t="shared" si="28"/>
        <v>4.5478762454116426</v>
      </c>
      <c r="I14">
        <f t="shared" si="29"/>
        <v>3.1928480204342371</v>
      </c>
      <c r="J14">
        <v>3</v>
      </c>
      <c r="K14" t="s">
        <v>134</v>
      </c>
      <c r="L14" t="s">
        <v>148</v>
      </c>
      <c r="M14" t="s">
        <v>147</v>
      </c>
      <c r="S14" s="3"/>
      <c r="T14" s="1">
        <v>6</v>
      </c>
      <c r="U14" s="10" t="s">
        <v>12</v>
      </c>
      <c r="V14" s="10" t="s">
        <v>14</v>
      </c>
      <c r="W14" s="15">
        <v>7.2</v>
      </c>
      <c r="X14" s="1">
        <v>7.33</v>
      </c>
      <c r="Y14" s="1">
        <v>7.48</v>
      </c>
      <c r="Z14" s="18">
        <f>(X14-3.5)/(1-1.023/2.93)</f>
        <v>5.8845831148400629</v>
      </c>
      <c r="AA14" s="18">
        <f>(Y14-3.5)/(1-1.023/2.93)</f>
        <v>6.1150498164656533</v>
      </c>
      <c r="AB14" s="18">
        <f>(AA14-Z14)/42/Z14*1000</f>
        <v>0.93248787765759211</v>
      </c>
      <c r="AC14" s="18">
        <v>1</v>
      </c>
      <c r="AD14" s="18" t="s">
        <v>135</v>
      </c>
      <c r="AE14" s="18" t="s">
        <v>148</v>
      </c>
      <c r="AF14" s="23" t="s">
        <v>148</v>
      </c>
      <c r="AG14" s="18"/>
      <c r="AH14" s="18"/>
      <c r="AI14" s="18"/>
      <c r="AJ14" s="18"/>
      <c r="AK14" s="18"/>
      <c r="AL14" s="4"/>
      <c r="AM14" s="1">
        <v>3</v>
      </c>
      <c r="AN14" s="10" t="s">
        <v>21</v>
      </c>
      <c r="AO14" s="10" t="s">
        <v>23</v>
      </c>
      <c r="AP14" s="15">
        <v>11.9</v>
      </c>
      <c r="AQ14" s="4">
        <v>12.33</v>
      </c>
      <c r="AR14" s="4">
        <v>13.21</v>
      </c>
      <c r="AS14" s="18">
        <f t="shared" si="16"/>
        <v>13.566806502359729</v>
      </c>
      <c r="AT14" s="18">
        <f t="shared" si="17"/>
        <v>14.918877818563191</v>
      </c>
      <c r="AU14">
        <f t="shared" si="18"/>
        <v>2.3728630750148323</v>
      </c>
      <c r="AV14">
        <v>3</v>
      </c>
      <c r="AW14" t="s">
        <v>137</v>
      </c>
      <c r="AX14" t="s">
        <v>148</v>
      </c>
      <c r="AY14" t="s">
        <v>147</v>
      </c>
      <c r="BF14" s="1">
        <v>3</v>
      </c>
      <c r="BG14" s="1"/>
      <c r="BH14" s="10" t="s">
        <v>37</v>
      </c>
      <c r="BI14" s="10" t="s">
        <v>39</v>
      </c>
      <c r="BJ14" s="15">
        <v>10.36</v>
      </c>
      <c r="BK14" s="4">
        <v>10.6</v>
      </c>
      <c r="BL14" s="4">
        <v>11.6</v>
      </c>
      <c r="BM14" s="18">
        <f t="shared" si="19"/>
        <v>10.908757210277923</v>
      </c>
      <c r="BN14" s="18">
        <f t="shared" si="20"/>
        <v>12.445201887781856</v>
      </c>
      <c r="BO14" s="18">
        <f t="shared" si="21"/>
        <v>3.3534540576794107</v>
      </c>
      <c r="BP14" s="18">
        <v>3</v>
      </c>
      <c r="BQ14" s="18" t="s">
        <v>135</v>
      </c>
      <c r="BR14" s="23" t="s">
        <v>148</v>
      </c>
      <c r="BS14" s="23" t="s">
        <v>148</v>
      </c>
      <c r="BT14" s="18"/>
      <c r="BU14" s="18"/>
      <c r="BV14" s="18"/>
      <c r="BW14" s="18"/>
      <c r="BX14" s="18"/>
      <c r="BY14" s="1"/>
      <c r="BZ14" s="1">
        <v>3</v>
      </c>
      <c r="CA14" s="10" t="s">
        <v>53</v>
      </c>
      <c r="CB14" s="10" t="s">
        <v>55</v>
      </c>
      <c r="CC14" s="15">
        <v>8.18</v>
      </c>
      <c r="CD14" s="4">
        <v>8.3800000000000008</v>
      </c>
      <c r="CE14" s="4">
        <v>8.5399999999999991</v>
      </c>
      <c r="CF14" s="18">
        <f t="shared" si="22"/>
        <v>4.4249606712113279</v>
      </c>
      <c r="CG14" s="18">
        <f t="shared" si="23"/>
        <v>4.6707918196119547</v>
      </c>
      <c r="CH14" s="18">
        <f t="shared" si="24"/>
        <v>1.3227513227513092</v>
      </c>
      <c r="CI14" s="18">
        <v>3</v>
      </c>
      <c r="CJ14" s="18" t="s">
        <v>136</v>
      </c>
      <c r="CK14" s="23" t="s">
        <v>148</v>
      </c>
      <c r="CL14" s="23" t="s">
        <v>147</v>
      </c>
      <c r="CM14" s="18"/>
      <c r="CN14" s="18"/>
      <c r="CO14" s="18"/>
      <c r="CP14" s="18"/>
      <c r="CQ14" s="18"/>
      <c r="CR14" s="18"/>
      <c r="CS14" s="4"/>
      <c r="CT14">
        <v>3</v>
      </c>
      <c r="CV14" s="10" t="s">
        <v>69</v>
      </c>
      <c r="CW14" s="10" t="s">
        <v>71</v>
      </c>
      <c r="CX14" s="15">
        <v>13.65</v>
      </c>
      <c r="CY14" s="4">
        <v>13.8</v>
      </c>
      <c r="CZ14" s="4">
        <v>13.97</v>
      </c>
      <c r="DA14" s="18">
        <f t="shared" si="25"/>
        <v>12.752490823282644</v>
      </c>
      <c r="DB14" s="18">
        <f t="shared" si="26"/>
        <v>13.013686418458313</v>
      </c>
      <c r="DC14" s="18">
        <f t="shared" si="27"/>
        <v>0.48766494549627243</v>
      </c>
      <c r="DD14" s="18">
        <v>3</v>
      </c>
      <c r="DE14" s="18" t="s">
        <v>134</v>
      </c>
      <c r="DF14" s="23" t="s">
        <v>148</v>
      </c>
      <c r="DG14" s="23" t="s">
        <v>147</v>
      </c>
      <c r="DH14" s="18"/>
      <c r="DI14" s="18"/>
      <c r="DJ14" s="18"/>
      <c r="DK14" s="18"/>
      <c r="DL14" s="18"/>
      <c r="DM14" s="1"/>
      <c r="DN14">
        <v>4</v>
      </c>
      <c r="DO14" s="10" t="s">
        <v>85</v>
      </c>
      <c r="DP14" s="10" t="s">
        <v>87</v>
      </c>
      <c r="DQ14" s="15">
        <v>10.94</v>
      </c>
      <c r="DR14" s="1">
        <v>11.23</v>
      </c>
      <c r="DS14" s="1">
        <v>11.93</v>
      </c>
      <c r="DT14" s="18">
        <f t="shared" si="64"/>
        <v>8.8038280020975357</v>
      </c>
      <c r="DU14" s="18">
        <f t="shared" si="64"/>
        <v>9.8793392763502883</v>
      </c>
      <c r="DV14" s="18">
        <f t="shared" si="65"/>
        <v>2.9086678301337976</v>
      </c>
      <c r="DW14" s="18">
        <v>1</v>
      </c>
      <c r="DX14" s="18" t="s">
        <v>134</v>
      </c>
      <c r="DY14" s="23" t="s">
        <v>148</v>
      </c>
      <c r="DZ14" s="23" t="s">
        <v>147</v>
      </c>
      <c r="EA14" s="1"/>
      <c r="EB14" s="1"/>
      <c r="EC14" s="1"/>
      <c r="ED14" s="1"/>
      <c r="EE14" s="1"/>
      <c r="EG14">
        <v>3</v>
      </c>
      <c r="EH14" s="10" t="s">
        <v>107</v>
      </c>
      <c r="EI14" s="10" t="s">
        <v>109</v>
      </c>
      <c r="EJ14" s="15">
        <v>7.32</v>
      </c>
      <c r="EK14" s="4">
        <v>7.41</v>
      </c>
      <c r="EL14" s="4">
        <v>7.53</v>
      </c>
      <c r="EM14" s="18">
        <f t="shared" si="10"/>
        <v>2.9346093340325119</v>
      </c>
      <c r="EN14" s="18">
        <f t="shared" si="11"/>
        <v>3.1189826953329844</v>
      </c>
      <c r="EO14" s="18">
        <f t="shared" si="12"/>
        <v>1.4958863126402442</v>
      </c>
      <c r="EP14" s="18">
        <v>3</v>
      </c>
      <c r="EQ14" t="s">
        <v>134</v>
      </c>
      <c r="ER14" t="s">
        <v>148</v>
      </c>
      <c r="ES14" t="s">
        <v>147</v>
      </c>
    </row>
    <row r="15" spans="1:155" x14ac:dyDescent="0.3">
      <c r="A15" s="1"/>
      <c r="B15" s="10"/>
      <c r="C15" s="10"/>
      <c r="D15" s="15"/>
      <c r="E15" s="4"/>
      <c r="F15" s="4"/>
      <c r="G15" s="18"/>
      <c r="H15" s="18"/>
      <c r="AG15" s="18"/>
      <c r="AH15" s="18"/>
      <c r="AI15" s="18"/>
      <c r="AJ15" s="18"/>
      <c r="AK15" s="18"/>
      <c r="AL15" s="3"/>
      <c r="BU15" s="18"/>
      <c r="BV15" s="18"/>
      <c r="BW15" s="18"/>
      <c r="BX15" s="18"/>
      <c r="BY15" s="2"/>
      <c r="CM15" s="18"/>
      <c r="CN15" s="18"/>
      <c r="CO15" s="18"/>
      <c r="CP15" s="18"/>
      <c r="CQ15" s="18"/>
      <c r="CR15" s="18"/>
      <c r="CS15" s="3"/>
      <c r="DH15" s="18"/>
      <c r="DI15" s="18"/>
      <c r="DJ15" s="18"/>
      <c r="DK15" s="18"/>
      <c r="DL15" s="18"/>
      <c r="DM15" s="6"/>
      <c r="EA15" s="1"/>
      <c r="EB15" s="1"/>
      <c r="EC15" s="1"/>
      <c r="ED15" s="1"/>
      <c r="EE15" s="1"/>
    </row>
    <row r="16" spans="1:155" x14ac:dyDescent="0.3">
      <c r="A16" s="1">
        <v>4</v>
      </c>
      <c r="B16" s="10" t="s">
        <v>3</v>
      </c>
      <c r="C16" s="10" t="s">
        <v>6</v>
      </c>
      <c r="D16" s="15">
        <v>11.37</v>
      </c>
      <c r="E16" s="2">
        <v>11.57</v>
      </c>
      <c r="F16" s="2">
        <v>12.16</v>
      </c>
      <c r="G16" s="18">
        <f t="shared" ref="G16:H21" si="75">(E16-5.5)/(1-1.023/2.93)</f>
        <v>9.3262191924488729</v>
      </c>
      <c r="H16" s="18">
        <f t="shared" si="75"/>
        <v>10.232721552176194</v>
      </c>
      <c r="I16">
        <f t="shared" ref="I16:I21" si="76">(H16-G16)/42/G16*1000</f>
        <v>2.3142700243194505</v>
      </c>
      <c r="J16">
        <v>2</v>
      </c>
      <c r="K16" t="s">
        <v>133</v>
      </c>
      <c r="L16" t="s">
        <v>147</v>
      </c>
      <c r="M16" t="s">
        <v>148</v>
      </c>
      <c r="N16">
        <f>AVERAGE(I19:I21)</f>
        <v>2.6093761418505408</v>
      </c>
      <c r="O16">
        <f t="shared" ref="O16" si="77">AVERAGE(I16:I18)</f>
        <v>2.4827486846059541</v>
      </c>
      <c r="P16">
        <f t="shared" ref="P16" si="78">STDEV(I19:I21)/SQRT(COUNT(I19:I21))</f>
        <v>0.66424292443947153</v>
      </c>
      <c r="Q16">
        <f t="shared" ref="Q16" si="79">STDEV(I16:I18)/SQRT(COUNT(I16:I18))</f>
        <v>0.51054262693568297</v>
      </c>
      <c r="R16">
        <f>STDEV(I19:I21)</f>
        <v>1.1505024936972994</v>
      </c>
      <c r="S16" s="18">
        <f>STDEV(I16:I18)</f>
        <v>0.88428576928228564</v>
      </c>
      <c r="T16" s="1">
        <v>1</v>
      </c>
      <c r="U16" s="10" t="s">
        <v>12</v>
      </c>
      <c r="V16" s="10" t="s">
        <v>15</v>
      </c>
      <c r="W16" s="15">
        <v>7.07</v>
      </c>
      <c r="X16" s="3">
        <v>7.25</v>
      </c>
      <c r="Y16" s="3">
        <v>7.46</v>
      </c>
      <c r="Z16" s="18">
        <f t="shared" ref="Z16:AA21" si="80">(X16-3.5)/(1-1.023/2.93)</f>
        <v>5.7616675406397482</v>
      </c>
      <c r="AA16" s="18">
        <f t="shared" si="80"/>
        <v>6.0843209229155741</v>
      </c>
      <c r="AB16" s="18">
        <f t="shared" ref="AB16:AB21" si="81">(AA16-Z16)/42/Z16*1000</f>
        <v>1.3333333333333335</v>
      </c>
      <c r="AC16" s="18">
        <v>4</v>
      </c>
      <c r="AD16" s="18" t="s">
        <v>135</v>
      </c>
      <c r="AE16" s="18" t="s">
        <v>147</v>
      </c>
      <c r="AF16" s="23" t="s">
        <v>148</v>
      </c>
      <c r="AG16">
        <f>AVERAGE(AB19:AB21)</f>
        <v>1.1624675810982525</v>
      </c>
      <c r="AH16">
        <f t="shared" ref="AH16" si="82">AVERAGE(AB16:AB18)</f>
        <v>1.4129605861725605</v>
      </c>
      <c r="AI16">
        <f t="shared" ref="AI16" si="83">STDEV(AB19:AB21)/SQRT(COUNT(AB19:AB21))</f>
        <v>6.3424096624633206E-2</v>
      </c>
      <c r="AJ16">
        <f t="shared" ref="AJ16" si="84">STDEV(AB16:AB18)/SQRT(COUNT(AB16:AB18))</f>
        <v>0.22958362440227956</v>
      </c>
      <c r="AK16">
        <f>STDEV(AB19:AB21)</f>
        <v>0.10985375777802245</v>
      </c>
      <c r="AL16" s="18">
        <f>STDEV(AB16:AB18)</f>
        <v>0.39765050205055807</v>
      </c>
      <c r="AM16" s="1">
        <v>4</v>
      </c>
      <c r="AN16" s="10" t="s">
        <v>21</v>
      </c>
      <c r="AO16" s="10" t="s">
        <v>24</v>
      </c>
      <c r="AP16" s="15">
        <v>16.45</v>
      </c>
      <c r="AQ16" s="3">
        <v>16.88</v>
      </c>
      <c r="AR16" s="3">
        <v>17.850000000000001</v>
      </c>
      <c r="AS16" s="18">
        <f t="shared" ref="AS16:AT21" si="85">(AQ16-3.5)/(1-1.023/2.93)</f>
        <v>20.557629785002622</v>
      </c>
      <c r="AT16" s="18">
        <f t="shared" si="85"/>
        <v>22.04798112218144</v>
      </c>
      <c r="AU16">
        <f t="shared" ref="AU16:AU21" si="86">(AT16-AS16)/42/AS16*1000</f>
        <v>1.7261015018862595</v>
      </c>
      <c r="AV16">
        <v>4</v>
      </c>
      <c r="AW16" t="s">
        <v>137</v>
      </c>
      <c r="AX16" t="s">
        <v>147</v>
      </c>
      <c r="AY16" t="s">
        <v>147</v>
      </c>
      <c r="AZ16">
        <f>AVERAGE(AU19:AU21)</f>
        <v>1.8369960926076965</v>
      </c>
      <c r="BA16">
        <f t="shared" ref="BA16" si="87">AVERAGE(AU16:AU18)</f>
        <v>2.3159688347953513</v>
      </c>
      <c r="BB16">
        <f t="shared" ref="BB16" si="88">STDEV(AU19:AU21)/SQRT(COUNT(AU19:AU21))</f>
        <v>0.11058225523483783</v>
      </c>
      <c r="BC16">
        <f t="shared" ref="BC16" si="89">STDEV(AU16:AU18)/SQRT(COUNT(AU16:AU18))</f>
        <v>0.50267053697824415</v>
      </c>
      <c r="BD16">
        <f>STDEV(AU19:AU21)</f>
        <v>0.19153408448228856</v>
      </c>
      <c r="BE16" s="18">
        <f t="shared" ref="BE16" si="90">STDEV(AU16:AU18)</f>
        <v>0.87065090951424895</v>
      </c>
      <c r="BF16" s="1">
        <v>2</v>
      </c>
      <c r="BG16" s="1"/>
      <c r="BH16" s="10" t="s">
        <v>37</v>
      </c>
      <c r="BI16" s="10" t="s">
        <v>40</v>
      </c>
      <c r="BJ16" s="15">
        <v>6.97</v>
      </c>
      <c r="BK16" s="3">
        <v>7.4</v>
      </c>
      <c r="BL16" s="3">
        <v>8.16</v>
      </c>
      <c r="BM16" s="18">
        <f t="shared" ref="BM16:BN21" si="91">(BK16-3.5)/(1-1.023/2.93)</f>
        <v>5.9921342422653385</v>
      </c>
      <c r="BN16" s="18">
        <f t="shared" si="91"/>
        <v>7.1598321971683276</v>
      </c>
      <c r="BO16" s="18">
        <f t="shared" ref="BO16:BO21" si="92">(BN16-BM16)/42/BM16*1000</f>
        <v>4.6398046398046411</v>
      </c>
      <c r="BP16" s="18">
        <v>4</v>
      </c>
      <c r="BQ16" s="18" t="s">
        <v>135</v>
      </c>
      <c r="BR16" s="23" t="s">
        <v>147</v>
      </c>
      <c r="BS16" s="23" t="s">
        <v>148</v>
      </c>
      <c r="BT16">
        <f>AVERAGE(BO19:BO21)</f>
        <v>4.2625694799607823</v>
      </c>
      <c r="BU16">
        <f t="shared" ref="BU16" si="93">AVERAGE(BO16:BO18)</f>
        <v>4.4846532924340927</v>
      </c>
      <c r="BV16">
        <f t="shared" ref="BV16" si="94">STDEV(BO19:BO21)/SQRT(COUNT(BO19:BO21))</f>
        <v>0.51689201632694515</v>
      </c>
      <c r="BW16">
        <f t="shared" ref="BW16" si="95">STDEV(BO16:BO18)/SQRT(COUNT(BO16:BO18))</f>
        <v>7.8037989747233472E-2</v>
      </c>
      <c r="BX16">
        <f>STDEV(BO19:BO21)</f>
        <v>0.89528323430499068</v>
      </c>
      <c r="BY16" s="18">
        <f t="shared" ref="BY16" si="96">STDEV(BO16:BO18)</f>
        <v>0.1351657631627475</v>
      </c>
      <c r="BZ16" s="1">
        <v>1</v>
      </c>
      <c r="CA16" s="10" t="s">
        <v>53</v>
      </c>
      <c r="CB16" s="10" t="s">
        <v>56</v>
      </c>
      <c r="CC16" s="15">
        <v>10.31</v>
      </c>
      <c r="CD16" s="2">
        <v>10.41</v>
      </c>
      <c r="CE16" s="2">
        <v>10.81</v>
      </c>
      <c r="CF16" s="18">
        <f t="shared" ref="CF16:CG21" si="97">(CD16-5.5)/(1-1.023/2.93)</f>
        <v>7.543943366544311</v>
      </c>
      <c r="CG16" s="18">
        <f t="shared" si="97"/>
        <v>8.1585212375458838</v>
      </c>
      <c r="CH16" s="18">
        <f t="shared" ref="CH16:CH21" si="98">(CG16-CF16)/42/CF16*1000</f>
        <v>1.9396760740956247</v>
      </c>
      <c r="CI16" s="18">
        <v>2</v>
      </c>
      <c r="CJ16" s="18" t="s">
        <v>136</v>
      </c>
      <c r="CK16" s="23" t="s">
        <v>147</v>
      </c>
      <c r="CL16" s="23" t="s">
        <v>147</v>
      </c>
      <c r="CM16">
        <f>AVERAGE(CH19:CH21)</f>
        <v>0.76284412978758109</v>
      </c>
      <c r="CN16">
        <f t="shared" ref="CN16" si="99">AVERAGE(CH16:CH18)</f>
        <v>2.1937215875751668</v>
      </c>
      <c r="CO16">
        <f t="shared" ref="CO16" si="100">STDEV(CH19:CH21)/SQRT(COUNT(CH19:CH21))</f>
        <v>0.38219111416077511</v>
      </c>
      <c r="CP16">
        <f t="shared" ref="CP16" si="101">STDEV(CH16:CH18)/SQRT(COUNT(CH16:CH18))</f>
        <v>0.6526929899076338</v>
      </c>
      <c r="CQ16">
        <f>STDEV(CH19:CH21)</f>
        <v>0.66197442792781946</v>
      </c>
      <c r="CR16" s="18">
        <f t="shared" ref="CR16" si="102">STDEV(CH16:CH18)</f>
        <v>1.1304974202640621</v>
      </c>
      <c r="CS16" s="3"/>
      <c r="CT16">
        <v>4</v>
      </c>
      <c r="CV16" s="10" t="s">
        <v>69</v>
      </c>
      <c r="CW16" s="10" t="s">
        <v>72</v>
      </c>
      <c r="CX16" s="15">
        <v>16.47</v>
      </c>
      <c r="CY16" s="6">
        <v>16.73</v>
      </c>
      <c r="CZ16" s="6">
        <v>17.59</v>
      </c>
      <c r="DA16" s="18">
        <f t="shared" ref="DA16:DB21" si="103">(CY16-5.5)/(1-1.023/2.93)</f>
        <v>17.254273728369167</v>
      </c>
      <c r="DB16" s="18">
        <f t="shared" si="103"/>
        <v>18.575616151022547</v>
      </c>
      <c r="DC16" s="18">
        <f t="shared" ref="DC16:DC21" si="104">(DB16-DA16)/42/DA16*1000</f>
        <v>1.8233473264639752</v>
      </c>
      <c r="DD16" s="18">
        <v>2</v>
      </c>
      <c r="DE16" s="18" t="s">
        <v>134</v>
      </c>
      <c r="DF16" s="23" t="s">
        <v>147</v>
      </c>
      <c r="DG16" s="23" t="s">
        <v>147</v>
      </c>
      <c r="DH16">
        <f>AVERAGE(DC19:DC21)</f>
        <v>1.5772095866181879</v>
      </c>
      <c r="DI16">
        <f>AVERAGE(DC16:DC18)</f>
        <v>1.8400616998636277</v>
      </c>
      <c r="DJ16">
        <f t="shared" ref="DJ16" si="105">STDEV(DC19:DC21)/SQRT(COUNT(DC19:DC21))</f>
        <v>0.15310834928130365</v>
      </c>
      <c r="DK16">
        <f t="shared" ref="DK16" si="106">STDEV(DC16:DC18)/SQRT(COUNT(DC16:DC18))</f>
        <v>0.21861246121797945</v>
      </c>
      <c r="DL16">
        <f>STDEV(DC19:DC21)</f>
        <v>0.2651914400182197</v>
      </c>
      <c r="DM16" s="18">
        <f t="shared" ref="DM16" si="107">STDEV(DC16:DC18)</f>
        <v>0.37864788999722115</v>
      </c>
      <c r="DN16">
        <v>4</v>
      </c>
      <c r="DO16" s="10" t="s">
        <v>85</v>
      </c>
      <c r="DP16" s="10" t="s">
        <v>88</v>
      </c>
      <c r="DQ16" s="15">
        <v>10.220000000000001</v>
      </c>
      <c r="DR16" s="3">
        <v>10.68</v>
      </c>
      <c r="DS16" s="3">
        <v>11.76</v>
      </c>
      <c r="DT16" s="18">
        <f t="shared" ref="DT16:DU19" si="108">(DR16-5.5)/(1-1.023/2.93)</f>
        <v>7.9587834294703725</v>
      </c>
      <c r="DU16" s="18">
        <f t="shared" si="108"/>
        <v>9.6181436811746206</v>
      </c>
      <c r="DV16" s="18">
        <f>(DU16-DT16)/42/DT16*1000</f>
        <v>4.9641478212906796</v>
      </c>
      <c r="DW16" s="18">
        <v>4</v>
      </c>
      <c r="DX16" s="18" t="s">
        <v>134</v>
      </c>
      <c r="DY16" s="23" t="s">
        <v>147</v>
      </c>
      <c r="DZ16" s="23" t="s">
        <v>147</v>
      </c>
      <c r="EB16">
        <f t="shared" ref="EB16" si="109">AVERAGE(DV16:DV18)</f>
        <v>5.1878986390464865</v>
      </c>
      <c r="EC16" t="e">
        <f t="shared" ref="EC16" si="110">STDEV(DV19:DV21)/SQRT(COUNT(DV19:DV21))</f>
        <v>#DIV/0!</v>
      </c>
      <c r="ED16">
        <f t="shared" ref="ED16" si="111">STDEV(DV16:DV18)/SQRT(COUNT(DV16:DV18))</f>
        <v>0.38596206549306722</v>
      </c>
      <c r="EF16" s="18">
        <f t="shared" ref="EF16" si="112">STDEV(DV16:DV18)</f>
        <v>0.6685059072282189</v>
      </c>
      <c r="EG16">
        <v>4</v>
      </c>
      <c r="EH16" s="10" t="s">
        <v>107</v>
      </c>
      <c r="EI16" s="10" t="s">
        <v>110</v>
      </c>
      <c r="EJ16" s="15">
        <v>9.0299999999999994</v>
      </c>
      <c r="EK16" s="3">
        <v>9.2100000000000009</v>
      </c>
      <c r="EL16" s="3">
        <v>9.66</v>
      </c>
      <c r="EM16" s="18">
        <f>(EK16-5.5)/(1-1.023/2.93)</f>
        <v>5.7002097535395926</v>
      </c>
      <c r="EN16" s="18">
        <f>(EL16-5.5)/(1-1.023/2.93)</f>
        <v>6.391609858416361</v>
      </c>
      <c r="EO16" s="18">
        <f>(EN16-EM16)/42/EM16*1000</f>
        <v>2.8879476318829354</v>
      </c>
      <c r="EP16" s="18">
        <v>4</v>
      </c>
      <c r="EQ16" t="s">
        <v>134</v>
      </c>
      <c r="ER16" t="s">
        <v>147</v>
      </c>
      <c r="ES16" t="s">
        <v>147</v>
      </c>
      <c r="ET16">
        <f>AVERAGE(EO19:EO20)</f>
        <v>0.72118090735111917</v>
      </c>
      <c r="EU16">
        <f>AVERAGE(EO16:EO17)</f>
        <v>3.372471071541526</v>
      </c>
      <c r="EV16">
        <f t="shared" ref="EV16" si="113">STDEV(EO19:EO21)/SQRT(COUNT(EO19:EO21))</f>
        <v>0.2708825847123707</v>
      </c>
      <c r="EW16">
        <f t="shared" ref="EW16" si="114">STDEV(EO16:EO18)/SQRT(COUNT(EO16:EO18))</f>
        <v>0.48452343965859157</v>
      </c>
      <c r="EX16">
        <f>STDEV(EO19:EO20)</f>
        <v>0.38308582511091349</v>
      </c>
      <c r="EY16" s="18">
        <f>STDEV(EO16:EO17)</f>
        <v>0.68521961965284217</v>
      </c>
    </row>
    <row r="17" spans="1:155" x14ac:dyDescent="0.3">
      <c r="A17" s="1">
        <v>5</v>
      </c>
      <c r="B17" s="10" t="s">
        <v>3</v>
      </c>
      <c r="C17" s="10" t="s">
        <v>6</v>
      </c>
      <c r="D17" s="15">
        <v>10.64</v>
      </c>
      <c r="E17" s="2">
        <v>10.9</v>
      </c>
      <c r="F17" s="2">
        <v>11.68</v>
      </c>
      <c r="G17" s="18">
        <f t="shared" si="75"/>
        <v>8.2968012585212385</v>
      </c>
      <c r="H17" s="18">
        <f t="shared" si="75"/>
        <v>9.4952281069743059</v>
      </c>
      <c r="I17">
        <f t="shared" si="76"/>
        <v>3.4391534391534377</v>
      </c>
      <c r="J17">
        <v>2</v>
      </c>
      <c r="K17" t="s">
        <v>133</v>
      </c>
      <c r="L17" t="s">
        <v>147</v>
      </c>
      <c r="M17" t="s">
        <v>148</v>
      </c>
      <c r="S17" s="5"/>
      <c r="T17" s="1">
        <v>2</v>
      </c>
      <c r="U17" s="10" t="s">
        <v>12</v>
      </c>
      <c r="V17" s="10" t="s">
        <v>15</v>
      </c>
      <c r="W17" s="15">
        <v>7.61</v>
      </c>
      <c r="X17" s="3">
        <v>7.76</v>
      </c>
      <c r="Y17" s="3">
        <v>8.09</v>
      </c>
      <c r="Z17" s="18">
        <f t="shared" si="80"/>
        <v>6.545254326166754</v>
      </c>
      <c r="AA17" s="18">
        <f t="shared" si="80"/>
        <v>7.052281069743052</v>
      </c>
      <c r="AB17" s="18">
        <f t="shared" si="81"/>
        <v>1.8443997317236762</v>
      </c>
      <c r="AC17" s="18">
        <v>4</v>
      </c>
      <c r="AD17" s="18" t="s">
        <v>135</v>
      </c>
      <c r="AE17" s="18" t="s">
        <v>147</v>
      </c>
      <c r="AF17" s="23" t="s">
        <v>148</v>
      </c>
      <c r="AG17" s="18"/>
      <c r="AH17" s="18"/>
      <c r="AI17" s="18"/>
      <c r="AJ17" s="18"/>
      <c r="AK17" s="18"/>
      <c r="AL17" s="3"/>
      <c r="AM17" s="1">
        <v>5</v>
      </c>
      <c r="AN17" s="10" t="s">
        <v>21</v>
      </c>
      <c r="AO17" s="10" t="s">
        <v>24</v>
      </c>
      <c r="AP17" s="15">
        <v>7.6</v>
      </c>
      <c r="AQ17" s="3">
        <v>7.88</v>
      </c>
      <c r="AR17" s="3">
        <v>8.49</v>
      </c>
      <c r="AS17" s="18">
        <f t="shared" si="85"/>
        <v>6.7296276874672261</v>
      </c>
      <c r="AT17" s="18">
        <f t="shared" si="85"/>
        <v>7.6668589407446257</v>
      </c>
      <c r="AU17">
        <f t="shared" si="86"/>
        <v>3.3159382474450991</v>
      </c>
      <c r="AV17">
        <v>4</v>
      </c>
      <c r="AW17" t="s">
        <v>137</v>
      </c>
      <c r="AX17" t="s">
        <v>150</v>
      </c>
      <c r="AY17" t="s">
        <v>147</v>
      </c>
      <c r="BF17" s="1">
        <v>3</v>
      </c>
      <c r="BG17" s="1"/>
      <c r="BH17" s="10" t="s">
        <v>37</v>
      </c>
      <c r="BI17" s="10" t="s">
        <v>40</v>
      </c>
      <c r="BJ17" s="15">
        <v>7.3</v>
      </c>
      <c r="BK17" s="3">
        <v>7.7</v>
      </c>
      <c r="BL17" s="3">
        <v>8.48</v>
      </c>
      <c r="BM17" s="18">
        <f t="shared" si="91"/>
        <v>6.4530676455165183</v>
      </c>
      <c r="BN17" s="18">
        <f t="shared" si="91"/>
        <v>7.6514944939695866</v>
      </c>
      <c r="BO17" s="18">
        <f t="shared" si="92"/>
        <v>4.421768707482995</v>
      </c>
      <c r="BP17" s="18">
        <v>4</v>
      </c>
      <c r="BQ17" s="18" t="s">
        <v>135</v>
      </c>
      <c r="BR17" s="23" t="s">
        <v>147</v>
      </c>
      <c r="BS17" s="23" t="s">
        <v>148</v>
      </c>
      <c r="BT17" s="18"/>
      <c r="BU17" s="18"/>
      <c r="BV17" s="18"/>
      <c r="BW17" s="18"/>
      <c r="BX17" s="18"/>
      <c r="BY17" s="1"/>
      <c r="BZ17" s="1">
        <v>2</v>
      </c>
      <c r="CA17" s="10" t="s">
        <v>53</v>
      </c>
      <c r="CB17" s="10" t="s">
        <v>56</v>
      </c>
      <c r="CC17" s="15">
        <v>8.9</v>
      </c>
      <c r="CD17" s="2">
        <v>9.11</v>
      </c>
      <c r="CE17" s="2">
        <v>9.6300000000000008</v>
      </c>
      <c r="CF17" s="18">
        <f t="shared" si="97"/>
        <v>5.5465652857891969</v>
      </c>
      <c r="CG17" s="18">
        <f t="shared" si="97"/>
        <v>6.3455165180912445</v>
      </c>
      <c r="CH17" s="18">
        <f t="shared" si="98"/>
        <v>3.4296266983247703</v>
      </c>
      <c r="CI17" s="18">
        <v>2</v>
      </c>
      <c r="CJ17" s="18" t="s">
        <v>136</v>
      </c>
      <c r="CK17" s="23" t="s">
        <v>147</v>
      </c>
      <c r="CL17" s="23" t="s">
        <v>147</v>
      </c>
      <c r="CM17" s="18"/>
      <c r="CN17" s="18"/>
      <c r="CO17" s="18"/>
      <c r="CP17" s="18"/>
      <c r="CQ17" s="18"/>
      <c r="CR17" s="18"/>
      <c r="CS17" s="3"/>
      <c r="CT17">
        <v>5</v>
      </c>
      <c r="CV17" s="10" t="s">
        <v>69</v>
      </c>
      <c r="CW17" s="10" t="s">
        <v>72</v>
      </c>
      <c r="CX17" s="15">
        <v>19.079999999999998</v>
      </c>
      <c r="CY17" s="6">
        <v>19.399999999999999</v>
      </c>
      <c r="CZ17" s="6">
        <v>20.7</v>
      </c>
      <c r="DA17" s="18">
        <f t="shared" si="103"/>
        <v>21.356581017304666</v>
      </c>
      <c r="DB17" s="18">
        <f t="shared" si="103"/>
        <v>23.353959098059779</v>
      </c>
      <c r="DC17" s="18">
        <f t="shared" si="104"/>
        <v>2.2267899965741687</v>
      </c>
      <c r="DD17" s="18">
        <v>2</v>
      </c>
      <c r="DE17" s="18" t="s">
        <v>134</v>
      </c>
      <c r="DF17" s="23" t="s">
        <v>147</v>
      </c>
      <c r="DG17" s="23" t="s">
        <v>147</v>
      </c>
      <c r="DH17" s="18"/>
      <c r="DI17" s="18"/>
      <c r="DJ17" s="18"/>
      <c r="DK17" s="18"/>
      <c r="DL17" s="18"/>
      <c r="DM17" s="1"/>
      <c r="DN17">
        <v>5</v>
      </c>
      <c r="DO17" s="10" t="s">
        <v>85</v>
      </c>
      <c r="DP17" s="10" t="s">
        <v>88</v>
      </c>
      <c r="DQ17" s="15">
        <v>8.3800000000000008</v>
      </c>
      <c r="DR17" s="3">
        <v>8.77</v>
      </c>
      <c r="DS17" s="3">
        <v>9.41</v>
      </c>
      <c r="DT17" s="18">
        <f t="shared" si="108"/>
        <v>5.0241740954378598</v>
      </c>
      <c r="DU17" s="18">
        <f t="shared" si="108"/>
        <v>6.0074986890403776</v>
      </c>
      <c r="DV17" s="18">
        <f>(DU17-DT17)/42/DT17*1000</f>
        <v>4.6599679627202608</v>
      </c>
      <c r="DW17" s="18">
        <v>4</v>
      </c>
      <c r="DX17" s="18" t="s">
        <v>134</v>
      </c>
      <c r="DY17" s="23" t="s">
        <v>147</v>
      </c>
      <c r="DZ17" s="23" t="s">
        <v>147</v>
      </c>
      <c r="EA17" s="2"/>
      <c r="EB17" s="2"/>
      <c r="EC17" s="2"/>
      <c r="ED17" s="2"/>
      <c r="EE17" s="2"/>
      <c r="EG17">
        <v>5</v>
      </c>
      <c r="EH17" s="10" t="s">
        <v>107</v>
      </c>
      <c r="EI17" s="10" t="s">
        <v>110</v>
      </c>
      <c r="EJ17" s="15">
        <v>8.44</v>
      </c>
      <c r="EK17" s="3">
        <v>8.7100000000000009</v>
      </c>
      <c r="EL17" s="3">
        <v>9.23</v>
      </c>
      <c r="EM17" s="18">
        <f>(EK17-5.5)/(1-1.023/2.93)</f>
        <v>4.9319874147876259</v>
      </c>
      <c r="EN17" s="18">
        <f>(EL17-5.5)/(1-1.023/2.93)</f>
        <v>5.7309386470896708</v>
      </c>
      <c r="EO17" s="18">
        <f>(EN17-EM17)/42/EM17*1000</f>
        <v>3.8569945112001167</v>
      </c>
      <c r="EP17" s="18">
        <v>4</v>
      </c>
      <c r="EQ17" t="s">
        <v>134</v>
      </c>
      <c r="ER17" t="s">
        <v>147</v>
      </c>
      <c r="ES17" t="s">
        <v>147</v>
      </c>
    </row>
    <row r="18" spans="1:155" x14ac:dyDescent="0.3">
      <c r="A18" s="1">
        <v>6</v>
      </c>
      <c r="B18" s="10" t="s">
        <v>3</v>
      </c>
      <c r="C18" s="10" t="s">
        <v>6</v>
      </c>
      <c r="D18" s="15">
        <v>13.93</v>
      </c>
      <c r="E18" s="2">
        <v>14.21</v>
      </c>
      <c r="F18" s="2">
        <v>14.83</v>
      </c>
      <c r="G18" s="18">
        <f t="shared" si="75"/>
        <v>13.382433141059257</v>
      </c>
      <c r="H18" s="18">
        <f>(F18-5.5)/(1-1.023/2.93)</f>
        <v>14.335028841111694</v>
      </c>
      <c r="I18">
        <f t="shared" si="76"/>
        <v>1.6948225903449743</v>
      </c>
      <c r="J18">
        <v>2</v>
      </c>
      <c r="K18" t="s">
        <v>133</v>
      </c>
      <c r="L18" t="s">
        <v>147</v>
      </c>
      <c r="M18" t="s">
        <v>148</v>
      </c>
      <c r="S18" s="5"/>
      <c r="T18" s="1">
        <v>3</v>
      </c>
      <c r="U18" s="10" t="s">
        <v>12</v>
      </c>
      <c r="V18" s="10" t="s">
        <v>15</v>
      </c>
      <c r="W18" s="15">
        <v>7</v>
      </c>
      <c r="X18" s="3">
        <v>7.09</v>
      </c>
      <c r="Y18" s="3">
        <v>7.25</v>
      </c>
      <c r="Z18" s="18">
        <f t="shared" si="80"/>
        <v>5.5158363922391187</v>
      </c>
      <c r="AA18" s="18">
        <f t="shared" si="80"/>
        <v>5.7616675406397482</v>
      </c>
      <c r="AB18" s="18">
        <f t="shared" si="81"/>
        <v>1.0611486934606722</v>
      </c>
      <c r="AC18" s="18">
        <v>4</v>
      </c>
      <c r="AD18" s="18" t="s">
        <v>135</v>
      </c>
      <c r="AE18" s="18" t="s">
        <v>147</v>
      </c>
      <c r="AF18" s="23" t="s">
        <v>148</v>
      </c>
      <c r="AG18" s="18"/>
      <c r="AH18" s="18"/>
      <c r="AI18" s="18"/>
      <c r="AJ18" s="18"/>
      <c r="AK18" s="18"/>
      <c r="AL18" s="3"/>
      <c r="AM18" s="1">
        <v>6</v>
      </c>
      <c r="AN18" s="10" t="s">
        <v>21</v>
      </c>
      <c r="AO18" s="10" t="s">
        <v>24</v>
      </c>
      <c r="AP18" s="15">
        <v>11.77</v>
      </c>
      <c r="AQ18" s="3">
        <v>12.12</v>
      </c>
      <c r="AR18" s="3">
        <v>12.81</v>
      </c>
      <c r="AS18" s="18">
        <f t="shared" si="85"/>
        <v>13.244153120083901</v>
      </c>
      <c r="AT18" s="18">
        <f t="shared" si="85"/>
        <v>14.304299947561617</v>
      </c>
      <c r="AU18">
        <f t="shared" si="86"/>
        <v>1.9058667550546946</v>
      </c>
      <c r="AV18">
        <v>4</v>
      </c>
      <c r="AW18" t="s">
        <v>137</v>
      </c>
      <c r="AX18" t="s">
        <v>147</v>
      </c>
      <c r="AY18" t="s">
        <v>147</v>
      </c>
      <c r="BF18" s="1">
        <v>4</v>
      </c>
      <c r="BG18" s="1"/>
      <c r="BH18" s="10" t="s">
        <v>37</v>
      </c>
      <c r="BI18" s="10" t="s">
        <v>40</v>
      </c>
      <c r="BJ18" s="15">
        <v>9.85</v>
      </c>
      <c r="BK18" s="3">
        <v>10.33</v>
      </c>
      <c r="BL18" s="3">
        <v>11.59</v>
      </c>
      <c r="BM18" s="18">
        <f t="shared" si="91"/>
        <v>10.493917147351862</v>
      </c>
      <c r="BN18" s="18">
        <f t="shared" si="91"/>
        <v>12.429837441006818</v>
      </c>
      <c r="BO18" s="18">
        <f t="shared" si="92"/>
        <v>4.3923865300146412</v>
      </c>
      <c r="BP18" s="18">
        <v>4</v>
      </c>
      <c r="BQ18" s="18" t="s">
        <v>135</v>
      </c>
      <c r="BR18" s="23" t="s">
        <v>147</v>
      </c>
      <c r="BS18" s="23" t="s">
        <v>148</v>
      </c>
      <c r="BT18" s="18"/>
      <c r="BU18" s="18"/>
      <c r="BV18" s="18"/>
      <c r="BW18" s="18"/>
      <c r="BX18" s="18"/>
      <c r="BY18" s="1"/>
      <c r="BZ18" s="1">
        <v>3</v>
      </c>
      <c r="CA18" s="10" t="s">
        <v>53</v>
      </c>
      <c r="CB18" s="10" t="s">
        <v>56</v>
      </c>
      <c r="CC18" s="15">
        <v>8.77</v>
      </c>
      <c r="CD18" s="2">
        <v>8.84</v>
      </c>
      <c r="CE18" s="2">
        <v>9.01</v>
      </c>
      <c r="CF18" s="18">
        <f t="shared" si="97"/>
        <v>5.1317252228631354</v>
      </c>
      <c r="CG18" s="18">
        <f t="shared" si="97"/>
        <v>5.392920818038804</v>
      </c>
      <c r="CH18" s="18">
        <f t="shared" si="98"/>
        <v>1.211861990305104</v>
      </c>
      <c r="CI18" s="18">
        <v>2</v>
      </c>
      <c r="CJ18" s="18" t="s">
        <v>136</v>
      </c>
      <c r="CK18" s="23" t="s">
        <v>147</v>
      </c>
      <c r="CL18" s="23" t="s">
        <v>147</v>
      </c>
      <c r="CM18" s="18"/>
      <c r="CN18" s="18"/>
      <c r="CO18" s="18"/>
      <c r="CP18" s="18"/>
      <c r="CQ18" s="18"/>
      <c r="CR18" s="18"/>
      <c r="CS18" s="3"/>
      <c r="CT18">
        <v>6</v>
      </c>
      <c r="CV18" s="10" t="s">
        <v>69</v>
      </c>
      <c r="CW18" s="10" t="s">
        <v>72</v>
      </c>
      <c r="CX18" s="15">
        <v>23.26</v>
      </c>
      <c r="CY18" s="6">
        <v>23.64</v>
      </c>
      <c r="CZ18" s="6">
        <v>24.76</v>
      </c>
      <c r="DA18" s="18">
        <f t="shared" si="103"/>
        <v>27.871106449921346</v>
      </c>
      <c r="DB18" s="18">
        <f t="shared" si="103"/>
        <v>29.591924488725752</v>
      </c>
      <c r="DC18" s="18">
        <f t="shared" si="104"/>
        <v>1.4700477765527391</v>
      </c>
      <c r="DD18" s="18">
        <v>2</v>
      </c>
      <c r="DE18" s="18" t="s">
        <v>134</v>
      </c>
      <c r="DF18" s="23" t="s">
        <v>147</v>
      </c>
      <c r="DG18" s="23" t="s">
        <v>147</v>
      </c>
      <c r="DH18" s="18"/>
      <c r="DI18" s="18"/>
      <c r="DJ18" s="18"/>
      <c r="DK18" s="18"/>
      <c r="DL18" s="18"/>
      <c r="DM18" s="1"/>
      <c r="DN18">
        <v>6</v>
      </c>
      <c r="DO18" s="10" t="s">
        <v>85</v>
      </c>
      <c r="DP18" s="10" t="s">
        <v>88</v>
      </c>
      <c r="DQ18" s="15">
        <v>9.8800000000000008</v>
      </c>
      <c r="DR18" s="3">
        <v>10.15</v>
      </c>
      <c r="DS18" s="3">
        <v>11.31</v>
      </c>
      <c r="DT18" s="18">
        <f t="shared" si="108"/>
        <v>7.1444677503932885</v>
      </c>
      <c r="DU18" s="18">
        <f t="shared" si="108"/>
        <v>8.9267435762978504</v>
      </c>
      <c r="DV18" s="18">
        <f>(DU18-DT18)/42/DT18*1000</f>
        <v>5.9395801331285183</v>
      </c>
      <c r="DW18" s="18">
        <v>4</v>
      </c>
      <c r="DX18" s="18" t="s">
        <v>134</v>
      </c>
      <c r="DY18" s="23" t="s">
        <v>147</v>
      </c>
      <c r="DZ18" s="23" t="s">
        <v>147</v>
      </c>
      <c r="EH18" s="10"/>
      <c r="EI18" s="10"/>
      <c r="EJ18" s="15"/>
      <c r="EK18" s="3"/>
      <c r="EL18" s="3"/>
      <c r="EM18" s="18"/>
      <c r="EN18" s="18"/>
      <c r="EO18" s="18"/>
      <c r="EP18" s="18">
        <v>4</v>
      </c>
      <c r="EQ18" t="s">
        <v>134</v>
      </c>
      <c r="ER18" t="s">
        <v>147</v>
      </c>
      <c r="ES18" t="s">
        <v>147</v>
      </c>
    </row>
    <row r="19" spans="1:155" x14ac:dyDescent="0.3">
      <c r="A19" s="1">
        <v>1</v>
      </c>
      <c r="B19" s="10" t="s">
        <v>3</v>
      </c>
      <c r="C19" s="10" t="s">
        <v>6</v>
      </c>
      <c r="D19" s="15">
        <v>7.93</v>
      </c>
      <c r="E19" s="1">
        <v>8.11</v>
      </c>
      <c r="F19" s="1">
        <v>8.44</v>
      </c>
      <c r="G19" s="18">
        <f t="shared" si="75"/>
        <v>4.0101206082852645</v>
      </c>
      <c r="H19" s="18">
        <f t="shared" si="75"/>
        <v>4.5171473518615617</v>
      </c>
      <c r="I19">
        <f t="shared" si="76"/>
        <v>3.0103995621236961</v>
      </c>
      <c r="J19">
        <v>1</v>
      </c>
      <c r="K19" t="s">
        <v>133</v>
      </c>
      <c r="L19" t="s">
        <v>148</v>
      </c>
      <c r="M19" t="s">
        <v>148</v>
      </c>
      <c r="S19" s="5"/>
      <c r="T19" s="1">
        <v>4</v>
      </c>
      <c r="U19" s="10" t="s">
        <v>12</v>
      </c>
      <c r="V19" s="10" t="s">
        <v>15</v>
      </c>
      <c r="W19" s="15">
        <v>9.0500000000000007</v>
      </c>
      <c r="X19" s="4">
        <v>9.23</v>
      </c>
      <c r="Y19" s="4">
        <v>9.52</v>
      </c>
      <c r="Z19" s="18">
        <f t="shared" si="80"/>
        <v>8.8038280020975357</v>
      </c>
      <c r="AA19" s="18">
        <f t="shared" si="80"/>
        <v>9.2493969585736764</v>
      </c>
      <c r="AB19" s="18">
        <f t="shared" si="81"/>
        <v>1.2050195296268598</v>
      </c>
      <c r="AC19" s="18">
        <v>3</v>
      </c>
      <c r="AD19" s="18" t="s">
        <v>135</v>
      </c>
      <c r="AE19" s="18" t="s">
        <v>148</v>
      </c>
      <c r="AF19" s="23" t="s">
        <v>148</v>
      </c>
      <c r="AG19" s="18"/>
      <c r="AH19" s="18"/>
      <c r="AI19" s="18"/>
      <c r="AJ19" s="18"/>
      <c r="AK19" s="18"/>
      <c r="AL19" s="3"/>
      <c r="AM19" s="1">
        <v>1</v>
      </c>
      <c r="AN19" s="10" t="s">
        <v>21</v>
      </c>
      <c r="AO19" s="10" t="s">
        <v>24</v>
      </c>
      <c r="AP19" s="15">
        <v>10</v>
      </c>
      <c r="AQ19" s="4">
        <v>10.36</v>
      </c>
      <c r="AR19" s="4">
        <v>10.89</v>
      </c>
      <c r="AS19" s="18">
        <f t="shared" si="85"/>
        <v>10.540010487676978</v>
      </c>
      <c r="AT19" s="18">
        <f t="shared" si="85"/>
        <v>11.354326166754065</v>
      </c>
      <c r="AU19">
        <f t="shared" si="86"/>
        <v>1.8395113147299791</v>
      </c>
      <c r="AV19">
        <v>3</v>
      </c>
      <c r="AW19" t="s">
        <v>137</v>
      </c>
      <c r="AX19" t="s">
        <v>148</v>
      </c>
      <c r="AY19" t="s">
        <v>147</v>
      </c>
      <c r="BF19" s="1">
        <v>1</v>
      </c>
      <c r="BG19" s="1"/>
      <c r="BH19" s="10" t="s">
        <v>37</v>
      </c>
      <c r="BI19" s="10" t="s">
        <v>40</v>
      </c>
      <c r="BJ19" s="15">
        <v>7.83</v>
      </c>
      <c r="BK19" s="4">
        <v>8.18</v>
      </c>
      <c r="BL19" s="4">
        <v>8.84</v>
      </c>
      <c r="BM19" s="18">
        <f t="shared" si="91"/>
        <v>7.1905610907184059</v>
      </c>
      <c r="BN19" s="18">
        <f t="shared" si="91"/>
        <v>8.204614577871002</v>
      </c>
      <c r="BO19" s="18">
        <f t="shared" si="92"/>
        <v>3.3577533577533591</v>
      </c>
      <c r="BP19" s="18">
        <v>3</v>
      </c>
      <c r="BQ19" s="18" t="s">
        <v>135</v>
      </c>
      <c r="BR19" s="23" t="s">
        <v>148</v>
      </c>
      <c r="BS19" s="23" t="s">
        <v>148</v>
      </c>
      <c r="BT19" s="18"/>
      <c r="BU19" s="18"/>
      <c r="BV19" s="18"/>
      <c r="BW19" s="18"/>
      <c r="BX19" s="18"/>
      <c r="BY19" s="1"/>
      <c r="BZ19" s="1">
        <v>4</v>
      </c>
      <c r="CA19" s="10" t="s">
        <v>53</v>
      </c>
      <c r="CB19" s="10" t="s">
        <v>56</v>
      </c>
      <c r="CC19" s="15">
        <v>9.5</v>
      </c>
      <c r="CD19" s="1">
        <v>9.66</v>
      </c>
      <c r="CE19" s="1">
        <v>9.66</v>
      </c>
      <c r="CF19" s="18">
        <f t="shared" si="97"/>
        <v>6.391609858416361</v>
      </c>
      <c r="CG19" s="18">
        <f t="shared" si="97"/>
        <v>6.391609858416361</v>
      </c>
      <c r="CH19" s="18">
        <f t="shared" si="98"/>
        <v>0</v>
      </c>
      <c r="CI19" s="18">
        <v>1</v>
      </c>
      <c r="CJ19" s="18" t="s">
        <v>136</v>
      </c>
      <c r="CK19" s="23" t="s">
        <v>148</v>
      </c>
      <c r="CL19" s="23" t="s">
        <v>147</v>
      </c>
      <c r="CM19" s="18"/>
      <c r="CN19" s="18"/>
      <c r="CO19" s="18"/>
      <c r="CP19" s="18"/>
      <c r="CQ19" s="18"/>
      <c r="CR19" s="18"/>
      <c r="CS19" s="3"/>
      <c r="CT19">
        <v>1</v>
      </c>
      <c r="CV19" s="10" t="s">
        <v>69</v>
      </c>
      <c r="CW19" s="10" t="s">
        <v>72</v>
      </c>
      <c r="CX19" s="15">
        <v>19.52</v>
      </c>
      <c r="CY19" s="1">
        <v>19.72</v>
      </c>
      <c r="CZ19" s="1">
        <v>20.83</v>
      </c>
      <c r="DA19" s="18">
        <f t="shared" si="103"/>
        <v>21.848243314105925</v>
      </c>
      <c r="DB19" s="18">
        <f t="shared" si="103"/>
        <v>23.55369690613529</v>
      </c>
      <c r="DC19" s="18">
        <f t="shared" si="104"/>
        <v>1.8585493269037561</v>
      </c>
      <c r="DD19" s="18">
        <v>1</v>
      </c>
      <c r="DE19" s="18" t="s">
        <v>134</v>
      </c>
      <c r="DF19" s="23" t="s">
        <v>148</v>
      </c>
      <c r="DG19" s="23" t="s">
        <v>147</v>
      </c>
      <c r="DH19" s="18"/>
      <c r="DI19" s="18"/>
      <c r="DJ19" s="18"/>
      <c r="DK19" s="18"/>
      <c r="DL19" s="18"/>
      <c r="DM19" s="1"/>
      <c r="DN19">
        <v>1</v>
      </c>
      <c r="DO19" s="10" t="s">
        <v>85</v>
      </c>
      <c r="DP19" s="10" t="s">
        <v>88</v>
      </c>
      <c r="DQ19" s="15">
        <v>9.2200000000000006</v>
      </c>
      <c r="DR19" s="4">
        <v>9.42</v>
      </c>
      <c r="DS19" s="4">
        <v>9.68</v>
      </c>
      <c r="DT19" s="18">
        <f t="shared" si="108"/>
        <v>6.0228631358154168</v>
      </c>
      <c r="DU19" s="18">
        <f t="shared" si="108"/>
        <v>6.4223387519664392</v>
      </c>
      <c r="DV19" s="18">
        <f>(DU19-DT19)/42/DT19*1000</f>
        <v>1.5792031098153545</v>
      </c>
      <c r="DW19" s="18">
        <v>3</v>
      </c>
      <c r="DX19" s="18" t="s">
        <v>134</v>
      </c>
      <c r="DY19" s="23" t="s">
        <v>148</v>
      </c>
      <c r="DZ19" s="23" t="s">
        <v>147</v>
      </c>
      <c r="EA19" s="2"/>
      <c r="EB19" s="2"/>
      <c r="EC19" s="2"/>
      <c r="ED19" s="2"/>
      <c r="EE19" s="2"/>
      <c r="EG19">
        <v>1</v>
      </c>
      <c r="EH19" s="10" t="s">
        <v>107</v>
      </c>
      <c r="EI19" s="10" t="s">
        <v>110</v>
      </c>
      <c r="EJ19" s="15">
        <v>9.5500000000000007</v>
      </c>
      <c r="EK19" s="4">
        <v>9.73</v>
      </c>
      <c r="EL19" s="4">
        <v>9.81</v>
      </c>
      <c r="EM19" s="18">
        <f>(EK19-5.5)/(1-1.023/2.93)</f>
        <v>6.4991609858416366</v>
      </c>
      <c r="EN19" s="18">
        <f>(EL19-5.5)/(1-1.023/2.93)</f>
        <v>6.6220765600419513</v>
      </c>
      <c r="EO19" s="18">
        <f>(EN19-EM19)/42/EM19*1000</f>
        <v>0.45029832263874853</v>
      </c>
      <c r="EP19" s="18">
        <v>3</v>
      </c>
      <c r="EQ19" t="s">
        <v>134</v>
      </c>
      <c r="ER19" t="s">
        <v>148</v>
      </c>
      <c r="ES19" t="s">
        <v>147</v>
      </c>
    </row>
    <row r="20" spans="1:155" x14ac:dyDescent="0.3">
      <c r="A20" s="1">
        <v>2</v>
      </c>
      <c r="B20" s="10" t="s">
        <v>3</v>
      </c>
      <c r="C20" s="10" t="s">
        <v>6</v>
      </c>
      <c r="D20" s="15">
        <v>8.5399999999999991</v>
      </c>
      <c r="E20" s="1">
        <v>8.76</v>
      </c>
      <c r="F20" s="1">
        <v>9.24</v>
      </c>
      <c r="G20" s="18">
        <f t="shared" si="75"/>
        <v>5.0088096486628206</v>
      </c>
      <c r="H20" s="18">
        <f t="shared" si="75"/>
        <v>5.7463030938647091</v>
      </c>
      <c r="I20">
        <f t="shared" si="76"/>
        <v>3.5056967572305027</v>
      </c>
      <c r="J20">
        <v>1</v>
      </c>
      <c r="K20" t="s">
        <v>133</v>
      </c>
      <c r="L20" t="s">
        <v>148</v>
      </c>
      <c r="M20" t="s">
        <v>148</v>
      </c>
      <c r="S20" s="5"/>
      <c r="T20" s="1">
        <v>5</v>
      </c>
      <c r="U20" s="10" t="s">
        <v>12</v>
      </c>
      <c r="V20" s="10" t="s">
        <v>15</v>
      </c>
      <c r="W20" s="15">
        <v>9.27</v>
      </c>
      <c r="X20" s="4">
        <v>9.43</v>
      </c>
      <c r="Y20" s="4">
        <v>9.74</v>
      </c>
      <c r="Z20" s="18">
        <f t="shared" si="80"/>
        <v>9.1111169375983216</v>
      </c>
      <c r="AA20" s="18">
        <f t="shared" si="80"/>
        <v>9.5874147876245424</v>
      </c>
      <c r="AB20" s="18">
        <f t="shared" si="81"/>
        <v>1.2446799967879265</v>
      </c>
      <c r="AC20" s="18">
        <v>3</v>
      </c>
      <c r="AD20" s="18" t="s">
        <v>135</v>
      </c>
      <c r="AE20" s="18" t="s">
        <v>148</v>
      </c>
      <c r="AF20" s="23" t="s">
        <v>148</v>
      </c>
      <c r="AG20" s="18"/>
      <c r="AH20" s="18"/>
      <c r="AI20" s="18"/>
      <c r="AJ20" s="18"/>
      <c r="AK20" s="18"/>
      <c r="AL20" s="3"/>
      <c r="AM20" s="1">
        <v>2</v>
      </c>
      <c r="AN20" s="10" t="s">
        <v>21</v>
      </c>
      <c r="AO20" s="10" t="s">
        <v>24</v>
      </c>
      <c r="AP20" s="15">
        <v>8.7100000000000009</v>
      </c>
      <c r="AQ20" s="4">
        <v>9.02</v>
      </c>
      <c r="AR20" s="4">
        <v>9.49</v>
      </c>
      <c r="AS20" s="18">
        <f t="shared" si="85"/>
        <v>8.4811746198217097</v>
      </c>
      <c r="AT20" s="18">
        <f t="shared" si="85"/>
        <v>9.2033036182485581</v>
      </c>
      <c r="AU20">
        <f t="shared" si="86"/>
        <v>2.0272601794340925</v>
      </c>
      <c r="AV20">
        <v>3</v>
      </c>
      <c r="AW20" t="s">
        <v>137</v>
      </c>
      <c r="AX20" t="s">
        <v>148</v>
      </c>
      <c r="AY20" t="s">
        <v>147</v>
      </c>
      <c r="BF20" s="1">
        <v>5</v>
      </c>
      <c r="BG20" s="1"/>
      <c r="BH20" s="10" t="s">
        <v>37</v>
      </c>
      <c r="BI20" s="10" t="s">
        <v>40</v>
      </c>
      <c r="BJ20" s="15">
        <v>7.91</v>
      </c>
      <c r="BK20" s="4">
        <v>8.31</v>
      </c>
      <c r="BL20" s="4">
        <v>9.35</v>
      </c>
      <c r="BM20" s="18">
        <f t="shared" si="91"/>
        <v>7.390298898793918</v>
      </c>
      <c r="BN20" s="18">
        <f t="shared" si="91"/>
        <v>8.9882013633980069</v>
      </c>
      <c r="BO20" s="18">
        <f t="shared" si="92"/>
        <v>5.1480051480051436</v>
      </c>
      <c r="BP20" s="18">
        <v>3</v>
      </c>
      <c r="BQ20" s="18" t="s">
        <v>135</v>
      </c>
      <c r="BR20" s="23" t="s">
        <v>148</v>
      </c>
      <c r="BS20" s="23" t="s">
        <v>148</v>
      </c>
      <c r="BT20" s="18"/>
      <c r="BU20" s="18"/>
      <c r="BV20" s="18"/>
      <c r="BW20" s="18"/>
      <c r="BX20" s="18"/>
      <c r="BY20" s="1"/>
      <c r="BZ20" s="1">
        <v>5</v>
      </c>
      <c r="CA20" s="10" t="s">
        <v>53</v>
      </c>
      <c r="CB20" s="10" t="s">
        <v>56</v>
      </c>
      <c r="CC20" s="15">
        <v>8.17</v>
      </c>
      <c r="CD20" s="1">
        <v>8.31</v>
      </c>
      <c r="CE20" s="1">
        <v>8.4499999999999993</v>
      </c>
      <c r="CF20" s="18">
        <f t="shared" si="97"/>
        <v>4.3174095437860522</v>
      </c>
      <c r="CG20" s="18">
        <f t="shared" si="97"/>
        <v>4.5325117986366008</v>
      </c>
      <c r="CH20" s="18">
        <f t="shared" si="98"/>
        <v>1.1862396204033101</v>
      </c>
      <c r="CI20" s="18">
        <v>1</v>
      </c>
      <c r="CJ20" s="18" t="s">
        <v>136</v>
      </c>
      <c r="CK20" s="23" t="s">
        <v>148</v>
      </c>
      <c r="CL20" s="23" t="s">
        <v>147</v>
      </c>
      <c r="CM20" s="18"/>
      <c r="CN20" s="18"/>
      <c r="CO20" s="18"/>
      <c r="CP20" s="18"/>
      <c r="CQ20" s="18"/>
      <c r="CR20" s="18"/>
      <c r="CS20" s="3"/>
      <c r="CT20">
        <v>2</v>
      </c>
      <c r="CV20" s="10" t="s">
        <v>69</v>
      </c>
      <c r="CW20" s="10" t="s">
        <v>72</v>
      </c>
      <c r="CX20" s="15">
        <v>15.5</v>
      </c>
      <c r="CY20" s="1">
        <v>15.69</v>
      </c>
      <c r="CZ20" s="1">
        <v>16.260000000000002</v>
      </c>
      <c r="DA20" s="18">
        <f t="shared" si="103"/>
        <v>15.656371263765076</v>
      </c>
      <c r="DB20" s="18">
        <f t="shared" si="103"/>
        <v>16.532144729942321</v>
      </c>
      <c r="DC20" s="18">
        <f t="shared" si="104"/>
        <v>1.3318379363521708</v>
      </c>
      <c r="DD20" s="18">
        <v>1</v>
      </c>
      <c r="DE20" s="18" t="s">
        <v>134</v>
      </c>
      <c r="DF20" s="23" t="s">
        <v>148</v>
      </c>
      <c r="DG20" s="23" t="s">
        <v>147</v>
      </c>
      <c r="DH20" s="18"/>
      <c r="DI20" s="18"/>
      <c r="DJ20" s="18"/>
      <c r="DK20" s="18"/>
      <c r="DL20" s="18"/>
      <c r="DM20" s="1"/>
      <c r="DN20">
        <v>2</v>
      </c>
      <c r="DO20" s="10" t="s">
        <v>85</v>
      </c>
      <c r="DP20" s="10" t="s">
        <v>88</v>
      </c>
      <c r="DQ20" s="15">
        <v>9.43</v>
      </c>
      <c r="DR20" s="4">
        <v>9.84</v>
      </c>
      <c r="DS20" s="4" t="s">
        <v>104</v>
      </c>
      <c r="DT20" s="18"/>
      <c r="DU20" s="18"/>
      <c r="DV20" s="18"/>
      <c r="DW20" s="18">
        <v>3</v>
      </c>
      <c r="DX20" s="18" t="s">
        <v>134</v>
      </c>
      <c r="DY20" s="23" t="s">
        <v>148</v>
      </c>
      <c r="DZ20" s="23" t="s">
        <v>147</v>
      </c>
      <c r="EA20" s="1"/>
      <c r="EB20" s="1"/>
      <c r="EC20" s="1"/>
      <c r="ED20" s="1"/>
      <c r="EE20" s="1"/>
      <c r="EG20">
        <v>3</v>
      </c>
      <c r="EH20" s="10" t="s">
        <v>107</v>
      </c>
      <c r="EI20" s="10" t="s">
        <v>110</v>
      </c>
      <c r="EJ20" s="15">
        <v>10.1</v>
      </c>
      <c r="EK20" s="4">
        <v>10.3</v>
      </c>
      <c r="EL20" s="4">
        <v>10.5</v>
      </c>
      <c r="EM20" s="18">
        <f>(EK20-5.5)/(1-1.023/2.93)</f>
        <v>7.3749344520188789</v>
      </c>
      <c r="EN20" s="18">
        <f>(EL20-5.5)/(1-1.023/2.93)</f>
        <v>7.6822233875196648</v>
      </c>
      <c r="EO20" s="18">
        <f>(EN20-EM20)/42/EM20*1000</f>
        <v>0.99206349206348987</v>
      </c>
      <c r="EP20" s="18">
        <v>3</v>
      </c>
      <c r="EQ20" t="s">
        <v>134</v>
      </c>
      <c r="ER20" t="s">
        <v>148</v>
      </c>
      <c r="ES20" t="s">
        <v>147</v>
      </c>
    </row>
    <row r="21" spans="1:155" x14ac:dyDescent="0.3">
      <c r="A21" s="1">
        <v>3</v>
      </c>
      <c r="B21" s="10" t="s">
        <v>3</v>
      </c>
      <c r="C21" s="10" t="s">
        <v>6</v>
      </c>
      <c r="D21" s="15">
        <v>11.51</v>
      </c>
      <c r="E21" s="1">
        <v>11.67</v>
      </c>
      <c r="F21" s="1">
        <v>12.01</v>
      </c>
      <c r="G21" s="18">
        <f t="shared" si="75"/>
        <v>9.4798636601992659</v>
      </c>
      <c r="H21" s="18">
        <f t="shared" si="75"/>
        <v>10.002254850550603</v>
      </c>
      <c r="I21">
        <f t="shared" si="76"/>
        <v>1.3120321061974223</v>
      </c>
      <c r="J21">
        <v>1</v>
      </c>
      <c r="K21" t="s">
        <v>133</v>
      </c>
      <c r="L21" t="s">
        <v>148</v>
      </c>
      <c r="M21" t="s">
        <v>148</v>
      </c>
      <c r="S21" s="3"/>
      <c r="T21" s="1">
        <v>6</v>
      </c>
      <c r="U21" s="10" t="s">
        <v>12</v>
      </c>
      <c r="V21" s="10" t="s">
        <v>15</v>
      </c>
      <c r="W21" s="15">
        <v>7.51</v>
      </c>
      <c r="X21" s="4">
        <v>7.63</v>
      </c>
      <c r="Y21" s="4">
        <v>7.81</v>
      </c>
      <c r="Z21" s="18">
        <f t="shared" si="80"/>
        <v>6.3455165180912427</v>
      </c>
      <c r="AA21" s="18">
        <f t="shared" si="80"/>
        <v>6.6220765600419504</v>
      </c>
      <c r="AB21" s="18">
        <f t="shared" si="81"/>
        <v>1.0377032168799716</v>
      </c>
      <c r="AC21" s="18">
        <v>3</v>
      </c>
      <c r="AD21" s="18" t="s">
        <v>135</v>
      </c>
      <c r="AE21" s="18" t="s">
        <v>148</v>
      </c>
      <c r="AF21" s="23" t="s">
        <v>148</v>
      </c>
      <c r="AG21" s="18"/>
      <c r="AH21" s="18"/>
      <c r="AI21" s="18"/>
      <c r="AJ21" s="18"/>
      <c r="AK21" s="18"/>
      <c r="AL21" s="4"/>
      <c r="AM21" s="1">
        <v>3</v>
      </c>
      <c r="AN21" s="10" t="s">
        <v>21</v>
      </c>
      <c r="AO21" s="10" t="s">
        <v>24</v>
      </c>
      <c r="AP21" s="15">
        <v>10.76</v>
      </c>
      <c r="AQ21" s="4">
        <v>11.03</v>
      </c>
      <c r="AR21" s="4">
        <v>11.55</v>
      </c>
      <c r="AS21" s="18">
        <f t="shared" si="85"/>
        <v>11.569428421604615</v>
      </c>
      <c r="AT21" s="18">
        <f t="shared" si="85"/>
        <v>12.368379653906661</v>
      </c>
      <c r="AU21">
        <f t="shared" si="86"/>
        <v>1.6442167836590178</v>
      </c>
      <c r="AV21">
        <v>3</v>
      </c>
      <c r="AW21" t="s">
        <v>137</v>
      </c>
      <c r="AX21" t="s">
        <v>148</v>
      </c>
      <c r="AY21" t="s">
        <v>147</v>
      </c>
      <c r="BF21" s="1">
        <v>6</v>
      </c>
      <c r="BG21" s="1"/>
      <c r="BH21" s="10" t="s">
        <v>37</v>
      </c>
      <c r="BI21" s="10" t="s">
        <v>40</v>
      </c>
      <c r="BJ21" s="15">
        <v>8.15</v>
      </c>
      <c r="BK21" s="4">
        <v>8.56</v>
      </c>
      <c r="BL21" s="4">
        <v>9.4700000000000006</v>
      </c>
      <c r="BM21" s="18">
        <f t="shared" si="91"/>
        <v>7.7744100681699013</v>
      </c>
      <c r="BN21" s="18">
        <f t="shared" si="91"/>
        <v>9.1725747246984799</v>
      </c>
      <c r="BO21" s="18">
        <f t="shared" si="92"/>
        <v>4.2819499341238449</v>
      </c>
      <c r="BP21" s="18">
        <v>3</v>
      </c>
      <c r="BQ21" s="18" t="s">
        <v>135</v>
      </c>
      <c r="BR21" s="23" t="s">
        <v>148</v>
      </c>
      <c r="BS21" s="23" t="s">
        <v>148</v>
      </c>
      <c r="BT21" s="18"/>
      <c r="BU21" s="18"/>
      <c r="BV21" s="18"/>
      <c r="BW21" s="18"/>
      <c r="BX21" s="18"/>
      <c r="BY21" s="1"/>
      <c r="BZ21" s="1">
        <v>6</v>
      </c>
      <c r="CA21" s="10" t="s">
        <v>53</v>
      </c>
      <c r="CB21" s="10" t="s">
        <v>56</v>
      </c>
      <c r="CC21" s="15">
        <v>7.48</v>
      </c>
      <c r="CD21" s="1">
        <v>7.66</v>
      </c>
      <c r="CE21" s="1">
        <v>7.76</v>
      </c>
      <c r="CF21" s="18">
        <f t="shared" si="97"/>
        <v>3.3187205034084952</v>
      </c>
      <c r="CG21" s="18">
        <f t="shared" si="97"/>
        <v>3.4723649711588882</v>
      </c>
      <c r="CH21" s="18">
        <f t="shared" si="98"/>
        <v>1.1022927689594333</v>
      </c>
      <c r="CI21" s="18">
        <v>1</v>
      </c>
      <c r="CJ21" s="18" t="s">
        <v>136</v>
      </c>
      <c r="CK21" s="23" t="s">
        <v>148</v>
      </c>
      <c r="CL21" s="23" t="s">
        <v>147</v>
      </c>
      <c r="CM21" s="18"/>
      <c r="CN21" s="18"/>
      <c r="CO21" s="18"/>
      <c r="CP21" s="18"/>
      <c r="CQ21" s="18"/>
      <c r="CR21" s="18"/>
      <c r="CT21">
        <v>3</v>
      </c>
      <c r="CV21" s="10" t="s">
        <v>69</v>
      </c>
      <c r="CW21" s="10" t="s">
        <v>72</v>
      </c>
      <c r="CX21" s="15">
        <v>14.33</v>
      </c>
      <c r="CY21" s="1">
        <v>14.46</v>
      </c>
      <c r="CZ21" s="1">
        <v>15.04</v>
      </c>
      <c r="DA21" s="18">
        <f t="shared" si="103"/>
        <v>13.76654431043524</v>
      </c>
      <c r="DB21" s="18">
        <f t="shared" si="103"/>
        <v>14.657682223387519</v>
      </c>
      <c r="DC21" s="18">
        <f t="shared" si="104"/>
        <v>1.5412414965986367</v>
      </c>
      <c r="DD21" s="18">
        <v>1</v>
      </c>
      <c r="DE21" s="18" t="s">
        <v>134</v>
      </c>
      <c r="DF21" s="23" t="s">
        <v>148</v>
      </c>
      <c r="DG21" s="23" t="s">
        <v>147</v>
      </c>
      <c r="DH21" s="18"/>
      <c r="DI21" s="18"/>
      <c r="DJ21" s="18"/>
      <c r="DK21" s="18"/>
      <c r="DL21" s="18"/>
      <c r="DM21" s="1"/>
      <c r="DN21">
        <v>3</v>
      </c>
      <c r="DO21" s="10" t="s">
        <v>85</v>
      </c>
      <c r="DP21" s="10" t="s">
        <v>88</v>
      </c>
      <c r="DQ21" s="15">
        <v>9.35</v>
      </c>
      <c r="DR21" s="4">
        <v>9.67</v>
      </c>
      <c r="DS21" s="4" t="s">
        <v>104</v>
      </c>
      <c r="DT21" s="18"/>
      <c r="DU21" s="18"/>
      <c r="DV21" s="18"/>
      <c r="DW21" s="18">
        <v>3</v>
      </c>
      <c r="DX21" s="18" t="s">
        <v>134</v>
      </c>
      <c r="DY21" s="23" t="s">
        <v>148</v>
      </c>
      <c r="DZ21" s="23" t="s">
        <v>147</v>
      </c>
      <c r="EA21" s="1"/>
      <c r="EB21" s="1"/>
      <c r="EC21" s="1"/>
      <c r="ED21" s="1"/>
      <c r="EE21" s="1"/>
    </row>
    <row r="22" spans="1:155" x14ac:dyDescent="0.3">
      <c r="U22" s="10"/>
      <c r="V22" s="10"/>
      <c r="W22" s="15"/>
      <c r="Z22" s="18"/>
      <c r="AA22" s="18"/>
      <c r="AB22" s="18"/>
      <c r="AC22" s="18"/>
      <c r="AD22" s="18"/>
      <c r="AG22" s="18"/>
      <c r="AH22" s="18"/>
      <c r="AI22" s="18"/>
      <c r="AJ22" s="18"/>
      <c r="AK22" s="18"/>
      <c r="AL22" s="3"/>
      <c r="BU22" s="18"/>
      <c r="BV22" s="18"/>
      <c r="BW22" s="18"/>
      <c r="BX22" s="18"/>
      <c r="BY22" s="2"/>
      <c r="CM22" s="18"/>
      <c r="CN22" s="18"/>
      <c r="CO22" s="18"/>
      <c r="CP22" s="18"/>
      <c r="CQ22" s="18"/>
      <c r="CR22" s="18"/>
      <c r="CS22" s="2"/>
      <c r="DH22" s="18"/>
      <c r="DI22" s="18"/>
      <c r="DJ22" s="18"/>
      <c r="DK22" s="18"/>
      <c r="DL22" s="18"/>
      <c r="DM22" s="6"/>
      <c r="DO22" s="10"/>
      <c r="DP22" s="10"/>
      <c r="DQ22" s="15"/>
      <c r="DT22" s="18"/>
      <c r="DU22" s="18"/>
      <c r="DV22" s="18"/>
      <c r="DW22" s="18"/>
      <c r="DX22" s="18"/>
      <c r="EA22" s="1"/>
      <c r="EB22" s="1"/>
      <c r="EC22" s="1"/>
      <c r="ED22" s="1"/>
      <c r="EE22" s="1"/>
    </row>
    <row r="23" spans="1:155" x14ac:dyDescent="0.3">
      <c r="A23" s="1">
        <v>4</v>
      </c>
      <c r="B23" s="10" t="s">
        <v>3</v>
      </c>
      <c r="C23" s="10" t="s">
        <v>7</v>
      </c>
      <c r="D23" s="15">
        <v>7.44</v>
      </c>
      <c r="E23" s="2">
        <v>7.64</v>
      </c>
      <c r="F23" s="2">
        <v>8.61</v>
      </c>
      <c r="G23" s="18">
        <f t="shared" ref="G23:H28" si="115">(E23-5.5)/(1-1.023/2.93)</f>
        <v>3.2879916098584161</v>
      </c>
      <c r="H23" s="18">
        <f t="shared" si="115"/>
        <v>4.7783429470372303</v>
      </c>
      <c r="I23">
        <f t="shared" ref="I23:I28" si="116">(H23-G23)/42/G23*1000</f>
        <v>10.792167334223405</v>
      </c>
      <c r="J23">
        <v>2</v>
      </c>
      <c r="K23" t="s">
        <v>133</v>
      </c>
      <c r="L23" t="s">
        <v>147</v>
      </c>
      <c r="M23" t="s">
        <v>148</v>
      </c>
      <c r="N23">
        <f t="shared" ref="N23" si="117">AVERAGE(I26:I28)</f>
        <v>4.9535877214321236</v>
      </c>
      <c r="O23">
        <f t="shared" ref="O23" si="118">AVERAGE(I23:I25)</f>
        <v>9.9958682582518481</v>
      </c>
      <c r="P23">
        <f t="shared" ref="P23" si="119">STDEV(I26:I28)/SQRT(COUNT(I26:I28))</f>
        <v>0.28039539543588055</v>
      </c>
      <c r="Q23">
        <f t="shared" ref="Q23" si="120">STDEV(I23:I25)/SQRT(COUNT(I23:I25))</f>
        <v>1.2764663304389485</v>
      </c>
      <c r="R23">
        <f>STDEV(I26:I28)</f>
        <v>0.48565907110331158</v>
      </c>
      <c r="S23" s="18">
        <f>STDEV(I23:I25)</f>
        <v>2.210904538471262</v>
      </c>
      <c r="T23" s="1">
        <v>1</v>
      </c>
      <c r="U23" s="10" t="s">
        <v>12</v>
      </c>
      <c r="V23" s="10" t="s">
        <v>16</v>
      </c>
      <c r="W23" s="15">
        <v>11.05</v>
      </c>
      <c r="X23" s="6">
        <v>11.49</v>
      </c>
      <c r="Y23" s="6">
        <v>12.65</v>
      </c>
      <c r="Z23" s="18">
        <f t="shared" ref="Z23:AA28" si="121">(X23-3.5)/(1-1.023/2.93)</f>
        <v>12.276192973256425</v>
      </c>
      <c r="AA23" s="18">
        <f t="shared" si="121"/>
        <v>14.058468799160988</v>
      </c>
      <c r="AB23" s="18">
        <f t="shared" ref="AB23:AB28" si="122">(AA23-Z23)/42/Z23*1000</f>
        <v>3.4567018296680381</v>
      </c>
      <c r="AC23" s="18">
        <v>2</v>
      </c>
      <c r="AD23" s="18" t="s">
        <v>135</v>
      </c>
      <c r="AE23" s="18" t="s">
        <v>147</v>
      </c>
      <c r="AF23" s="23" t="s">
        <v>148</v>
      </c>
      <c r="AG23">
        <f t="shared" ref="AG23" si="123">AVERAGE(AB26:AB28)</f>
        <v>2.1702497498176014</v>
      </c>
      <c r="AH23">
        <f t="shared" ref="AH23" si="124">AVERAGE(AB23:AB25)</f>
        <v>3.4689280237909177</v>
      </c>
      <c r="AI23">
        <f t="shared" ref="AI23" si="125">STDEV(AB26:AB28)/SQRT(COUNT(AB26:AB28))</f>
        <v>0.5602421379489132</v>
      </c>
      <c r="AJ23">
        <f t="shared" ref="AJ23" si="126">STDEV(AB23:AB25)/SQRT(COUNT(AB23:AB25))</f>
        <v>3.2476257456635765E-2</v>
      </c>
      <c r="AK23">
        <f>STDEV(AB26:AB28)</f>
        <v>0.97036784746852933</v>
      </c>
      <c r="AL23" s="18">
        <f>STDEV(AB23:AB25)</f>
        <v>5.6250527954580749E-2</v>
      </c>
      <c r="AM23" s="1">
        <v>1</v>
      </c>
      <c r="AN23" s="10" t="s">
        <v>21</v>
      </c>
      <c r="AO23" s="10" t="s">
        <v>25</v>
      </c>
      <c r="AP23" s="15">
        <v>6.8</v>
      </c>
      <c r="AQ23" s="3">
        <v>7.08</v>
      </c>
      <c r="AR23" s="3">
        <v>7.71</v>
      </c>
      <c r="AS23" s="18">
        <f>(AQ23-3.5)/(1-1.023/2.93)</f>
        <v>5.5004719454640796</v>
      </c>
      <c r="AT23" s="18">
        <f>(AR23-3.5)/(1-1.023/2.93)</f>
        <v>6.4684320922915575</v>
      </c>
      <c r="AU23">
        <f>(AT23-AS23)/42/AS23*1000</f>
        <v>4.1899441340782131</v>
      </c>
      <c r="AV23">
        <v>4</v>
      </c>
      <c r="AW23" t="s">
        <v>136</v>
      </c>
      <c r="AX23" t="s">
        <v>147</v>
      </c>
      <c r="AY23" t="s">
        <v>147</v>
      </c>
      <c r="AZ23">
        <f t="shared" ref="AZ23" si="127">AVERAGE(AU26:AU28)</f>
        <v>1.7178437278943097</v>
      </c>
      <c r="BA23">
        <f t="shared" ref="BA23" si="128">AVERAGE(AU23:AU25)</f>
        <v>2.5398157034192561</v>
      </c>
      <c r="BB23">
        <f t="shared" ref="BB23" si="129">STDEV(AU26:AU28)/SQRT(COUNT(AU26:AU28))</f>
        <v>0.37010283693082829</v>
      </c>
      <c r="BC23">
        <f t="shared" ref="BC23" si="130">STDEV(AU23:AU25)/SQRT(COUNT(AU23:AU25))</f>
        <v>0.88172871183789547</v>
      </c>
      <c r="BD23">
        <f t="shared" ref="BD23" si="131">STDEV(AU26:AU28)</f>
        <v>0.6410369175895736</v>
      </c>
      <c r="BE23" s="18">
        <f t="shared" ref="BE23" si="132">STDEV(AU23:AU25)</f>
        <v>1.5271989273954927</v>
      </c>
      <c r="BF23" s="1">
        <v>4</v>
      </c>
      <c r="BG23" s="1"/>
      <c r="BH23" s="10" t="s">
        <v>37</v>
      </c>
      <c r="BI23" s="11" t="s">
        <v>41</v>
      </c>
      <c r="BJ23" s="16">
        <v>6.1</v>
      </c>
      <c r="BK23" s="3">
        <v>6.44</v>
      </c>
      <c r="BL23" s="3">
        <v>7.18</v>
      </c>
      <c r="BM23" s="18">
        <f t="shared" ref="BM23:BN28" si="133">(BK23-3.5)/(1-1.023/2.93)</f>
        <v>4.5171473518615635</v>
      </c>
      <c r="BN23" s="18">
        <f t="shared" si="133"/>
        <v>5.6541164132144726</v>
      </c>
      <c r="BO23" s="18">
        <f t="shared" ref="BO23:BO28" si="134">(BN23-BM23)/42/BM23*1000</f>
        <v>5.9928733398121086</v>
      </c>
      <c r="BP23" s="18">
        <v>4</v>
      </c>
      <c r="BQ23" s="18" t="s">
        <v>133</v>
      </c>
      <c r="BR23" s="23" t="s">
        <v>147</v>
      </c>
      <c r="BS23" s="23" t="s">
        <v>148</v>
      </c>
      <c r="BT23">
        <f t="shared" ref="BT23" si="135">AVERAGE(BO26:BO28)</f>
        <v>7.0755867895733404</v>
      </c>
      <c r="BU23">
        <f t="shared" ref="BU23" si="136">AVERAGE(BO23:BO25)</f>
        <v>8.4594635682175952</v>
      </c>
      <c r="BV23">
        <f t="shared" ref="BV23" si="137">STDEV(BO26:BO28)/SQRT(COUNT(BO26:BO28))</f>
        <v>0.95973187388635517</v>
      </c>
      <c r="BW23">
        <f t="shared" ref="BW23" si="138">STDEV(BO23:BO25)/SQRT(COUNT(BO23:BO25))</f>
        <v>1.8656257867897399</v>
      </c>
      <c r="BX23">
        <f t="shared" ref="BX23" si="139">STDEV(BO26:BO28)</f>
        <v>1.6623043672144533</v>
      </c>
      <c r="BY23" s="18">
        <f t="shared" ref="BY23" si="140">STDEV(BO23:BO25)</f>
        <v>3.231358650630491</v>
      </c>
      <c r="BZ23" s="1">
        <v>4</v>
      </c>
      <c r="CA23" s="10" t="s">
        <v>53</v>
      </c>
      <c r="CB23" s="10" t="s">
        <v>57</v>
      </c>
      <c r="CC23" s="15">
        <v>8.7100000000000009</v>
      </c>
      <c r="CD23" s="3">
        <v>9.07</v>
      </c>
      <c r="CE23" s="3">
        <v>9.75</v>
      </c>
      <c r="CF23" s="18">
        <f t="shared" ref="CF23:CG28" si="141">(CD23-5.5)/(1-1.023/2.93)</f>
        <v>5.4851074986890413</v>
      </c>
      <c r="CG23" s="18">
        <f t="shared" si="141"/>
        <v>6.5298898793917148</v>
      </c>
      <c r="CH23" s="18">
        <f t="shared" ref="CH23:CH28" si="142">(CG23-CF23)/42/CF23*1000</f>
        <v>4.5351473922902441</v>
      </c>
      <c r="CI23" s="18">
        <v>4</v>
      </c>
      <c r="CJ23" s="18" t="s">
        <v>138</v>
      </c>
      <c r="CK23" s="23" t="s">
        <v>147</v>
      </c>
      <c r="CL23" s="23" t="s">
        <v>147</v>
      </c>
      <c r="CM23">
        <f t="shared" ref="CM23" si="143">AVERAGE(CH26:CH28)</f>
        <v>4.9337181269296195</v>
      </c>
      <c r="CN23">
        <f t="shared" ref="CN23" si="144">AVERAGE(CH23:CH25)</f>
        <v>4.4999275529730101</v>
      </c>
      <c r="CO23">
        <f t="shared" ref="CO23" si="145">STDEV(CH26:CH28)/SQRT(COUNT(CH26:CH28))</f>
        <v>1.1530796041377651</v>
      </c>
      <c r="CP23">
        <f t="shared" ref="CP23" si="146">STDEV(CH23:CH25)/SQRT(COUNT(CH23:CH25))</f>
        <v>0.44427703310658151</v>
      </c>
      <c r="CQ23">
        <f t="shared" ref="CQ23" si="147">STDEV(CH26:CH28)</f>
        <v>1.9971924595380173</v>
      </c>
      <c r="CR23" s="18">
        <f t="shared" ref="CR23" si="148">STDEV(CH23:CH25)</f>
        <v>0.76951039397655929</v>
      </c>
      <c r="CS23" s="2"/>
      <c r="CT23">
        <v>4</v>
      </c>
      <c r="CV23" s="10" t="s">
        <v>69</v>
      </c>
      <c r="CW23" s="10" t="s">
        <v>73</v>
      </c>
      <c r="CX23" s="15">
        <v>14.82</v>
      </c>
      <c r="CY23" s="3">
        <v>14.89</v>
      </c>
      <c r="CZ23" s="3">
        <v>15.21</v>
      </c>
      <c r="DA23" s="18">
        <f t="shared" ref="DA23:DB28" si="149">(CY23-5.5)/(1-1.023/2.93)</f>
        <v>14.427215521761932</v>
      </c>
      <c r="DB23" s="18">
        <f t="shared" si="149"/>
        <v>14.918877818563191</v>
      </c>
      <c r="DC23" s="18">
        <f t="shared" ref="DC23:DC28" si="150">(DB23-DA23)/42/DA23*1000</f>
        <v>0.81140017242253726</v>
      </c>
      <c r="DD23" s="18">
        <v>4</v>
      </c>
      <c r="DE23" s="18" t="s">
        <v>134</v>
      </c>
      <c r="DF23" s="23" t="s">
        <v>147</v>
      </c>
      <c r="DG23" s="23" t="s">
        <v>147</v>
      </c>
      <c r="DH23">
        <f t="shared" ref="DH23" si="151">AVERAGE(DC26:DC28)</f>
        <v>0.37172229165642562</v>
      </c>
      <c r="DI23">
        <f t="shared" ref="DI23" si="152">AVERAGE(DC23:DC25)</f>
        <v>1.3852087606705901</v>
      </c>
      <c r="DJ23">
        <f t="shared" ref="DJ23" si="153">STDEV(DC26:DC28)/SQRT(COUNT(DC26:DC28))</f>
        <v>0.14403863668915309</v>
      </c>
      <c r="DK23">
        <f t="shared" ref="DK23" si="154">STDEV(DC23:DC25)/SQRT(COUNT(DC23:DC25))</f>
        <v>0.51511956580188534</v>
      </c>
      <c r="DL23">
        <f t="shared" ref="DL23" si="155">STDEV(DC26:DC28)</f>
        <v>0.2494822369985677</v>
      </c>
      <c r="DM23" s="18">
        <f t="shared" ref="DM23" si="156">STDEV(DC23:DC25)</f>
        <v>0.89221325994168488</v>
      </c>
      <c r="DN23">
        <v>1</v>
      </c>
      <c r="DO23" s="10" t="s">
        <v>85</v>
      </c>
      <c r="DP23" s="10" t="s">
        <v>89</v>
      </c>
      <c r="DQ23" s="15">
        <v>11.68</v>
      </c>
      <c r="DR23" s="3">
        <v>11.85</v>
      </c>
      <c r="DS23" s="3">
        <v>12.24</v>
      </c>
      <c r="DT23" s="18">
        <f t="shared" ref="DT23:DU27" si="157">(DR23-5.5)/(1-1.023/2.93)</f>
        <v>9.7564237021499736</v>
      </c>
      <c r="DU23" s="18">
        <f t="shared" si="157"/>
        <v>10.355637126376509</v>
      </c>
      <c r="DV23" s="18">
        <f>(DU23-DT23)/42/DT23*1000</f>
        <v>1.4623172103487105</v>
      </c>
      <c r="DW23" s="18">
        <v>4</v>
      </c>
      <c r="DX23" s="18" t="s">
        <v>136</v>
      </c>
      <c r="DY23" s="23" t="s">
        <v>147</v>
      </c>
      <c r="DZ23" s="23" t="s">
        <v>147</v>
      </c>
      <c r="EA23">
        <f>AVERAGE(DV26:DV27)</f>
        <v>0.67181993279239083</v>
      </c>
      <c r="EB23">
        <f t="shared" ref="EB23" si="158">AVERAGE(DV23:DV25)</f>
        <v>1.5720759054200613</v>
      </c>
      <c r="EC23">
        <f t="shared" ref="EC23" si="159">STDEV(DV26:DV28)/SQRT(COUNT(DV26:DV28))</f>
        <v>8.4521760511460636E-3</v>
      </c>
      <c r="ED23">
        <f t="shared" ref="ED23" si="160">STDEV(DV23:DV25)/SQRT(COUNT(DV23:DV25))</f>
        <v>5.5475783980726036E-2</v>
      </c>
      <c r="EE23">
        <f>STDEV(DV26:DV27)</f>
        <v>1.1953182003095836E-2</v>
      </c>
      <c r="EF23" s="18">
        <f t="shared" ref="EF23" si="161">STDEV(DV23:DV25)</f>
        <v>9.6086876444333114E-2</v>
      </c>
      <c r="EG23">
        <v>1</v>
      </c>
      <c r="EH23" s="10" t="s">
        <v>107</v>
      </c>
      <c r="EI23" s="10" t="s">
        <v>111</v>
      </c>
      <c r="EJ23" s="15">
        <v>8.9499999999999993</v>
      </c>
      <c r="EK23" s="6">
        <v>9.11</v>
      </c>
      <c r="EL23" s="6">
        <v>9.74</v>
      </c>
      <c r="EM23" s="18">
        <f t="shared" ref="EM23:EN28" si="162">(EK23-5.5)/(1-1.023/2.93)</f>
        <v>5.5465652857891969</v>
      </c>
      <c r="EN23" s="18">
        <f t="shared" si="162"/>
        <v>6.5145254326166757</v>
      </c>
      <c r="EO23" s="18">
        <f t="shared" ref="EO23:EO28" si="163">(EN23-EM23)/42/EM23*1000</f>
        <v>4.1551246537396178</v>
      </c>
      <c r="EP23" s="18">
        <v>2</v>
      </c>
      <c r="EQ23" t="s">
        <v>134</v>
      </c>
      <c r="ER23" t="s">
        <v>147</v>
      </c>
      <c r="ES23" t="s">
        <v>147</v>
      </c>
      <c r="ET23">
        <f t="shared" ref="ET23" si="164">AVERAGE(EO26:EO27)</f>
        <v>2.2476708074534186</v>
      </c>
      <c r="EU23">
        <f t="shared" ref="EU23" si="165">AVERAGE(EO23:EO25)</f>
        <v>5.4540218975991452</v>
      </c>
      <c r="EV23">
        <f t="shared" ref="EV23" si="166">STDEV(EO26:EO28)/SQRT(COUNT(EO26:EO28))</f>
        <v>0.58092243453510362</v>
      </c>
      <c r="EW23">
        <f t="shared" ref="EW23" si="167">STDEV(EO23:EO25)/SQRT(COUNT(EO23:EO25))</f>
        <v>0.81339200719912064</v>
      </c>
      <c r="EX23">
        <f t="shared" ref="EX23" si="168">STDEV(EO26:EO27)</f>
        <v>0.1592088249566006</v>
      </c>
      <c r="EY23" s="18">
        <f t="shared" ref="EY23" si="169">STDEV(EO23:EO25)</f>
        <v>1.4088362829393068</v>
      </c>
    </row>
    <row r="24" spans="1:155" x14ac:dyDescent="0.3">
      <c r="A24" s="1">
        <v>5</v>
      </c>
      <c r="B24" s="10" t="s">
        <v>3</v>
      </c>
      <c r="C24" s="10" t="s">
        <v>7</v>
      </c>
      <c r="D24" s="15">
        <v>8.14</v>
      </c>
      <c r="E24" s="2">
        <v>8.39</v>
      </c>
      <c r="F24" s="2">
        <v>9.3000000000000007</v>
      </c>
      <c r="G24" s="18">
        <f t="shared" si="115"/>
        <v>4.440325117986367</v>
      </c>
      <c r="H24" s="18">
        <f t="shared" si="115"/>
        <v>5.8384897745149464</v>
      </c>
      <c r="I24">
        <f t="shared" si="116"/>
        <v>7.4971164936562866</v>
      </c>
      <c r="J24">
        <v>2</v>
      </c>
      <c r="K24" t="s">
        <v>133</v>
      </c>
      <c r="L24" t="s">
        <v>147</v>
      </c>
      <c r="M24" t="s">
        <v>148</v>
      </c>
      <c r="S24" s="5"/>
      <c r="T24" s="1">
        <v>2</v>
      </c>
      <c r="U24" s="10" t="s">
        <v>12</v>
      </c>
      <c r="V24" s="10" t="s">
        <v>16</v>
      </c>
      <c r="W24" s="15">
        <v>7</v>
      </c>
      <c r="X24" s="6">
        <v>7.19</v>
      </c>
      <c r="Y24" s="6">
        <v>7.72</v>
      </c>
      <c r="Z24" s="18">
        <f t="shared" si="121"/>
        <v>5.6694808599895135</v>
      </c>
      <c r="AA24" s="18">
        <f t="shared" si="121"/>
        <v>6.4837965390665966</v>
      </c>
      <c r="AB24" s="18">
        <f t="shared" si="122"/>
        <v>3.4197961027229256</v>
      </c>
      <c r="AC24" s="18">
        <v>2</v>
      </c>
      <c r="AD24" s="18" t="s">
        <v>135</v>
      </c>
      <c r="AE24" s="18" t="s">
        <v>147</v>
      </c>
      <c r="AF24" s="23" t="s">
        <v>148</v>
      </c>
      <c r="AG24" s="18"/>
      <c r="AH24" s="18"/>
      <c r="AI24" s="18"/>
      <c r="AJ24" s="18"/>
      <c r="AK24" s="18"/>
      <c r="AL24" s="3"/>
      <c r="AM24" s="1">
        <v>2</v>
      </c>
      <c r="AN24" s="10" t="s">
        <v>21</v>
      </c>
      <c r="AO24" s="10" t="s">
        <v>25</v>
      </c>
      <c r="AP24" s="15">
        <v>12.34</v>
      </c>
      <c r="AQ24" s="3">
        <v>12.61</v>
      </c>
      <c r="AR24" s="3">
        <v>13.06</v>
      </c>
      <c r="AS24" s="18">
        <f>(AQ24-3.5)/(1-1.023/2.93)</f>
        <v>13.997011012060828</v>
      </c>
      <c r="AT24" s="18">
        <f>(AR24-3.5)/(1-1.023/2.93)</f>
        <v>14.688411116937599</v>
      </c>
      <c r="AU24">
        <f>(AT24-AS24)/42/AS24*1000</f>
        <v>1.1761016151795551</v>
      </c>
      <c r="AV24">
        <v>4</v>
      </c>
      <c r="AW24" t="s">
        <v>136</v>
      </c>
      <c r="AX24" t="s">
        <v>150</v>
      </c>
      <c r="AY24" t="s">
        <v>147</v>
      </c>
      <c r="BF24" s="1">
        <v>5</v>
      </c>
      <c r="BG24" s="1"/>
      <c r="BH24" s="10" t="s">
        <v>37</v>
      </c>
      <c r="BI24" s="11" t="s">
        <v>41</v>
      </c>
      <c r="BJ24" s="16">
        <v>4.37</v>
      </c>
      <c r="BK24" s="3">
        <v>4.62</v>
      </c>
      <c r="BL24" s="3">
        <v>5.19</v>
      </c>
      <c r="BM24" s="18">
        <f t="shared" si="133"/>
        <v>1.720818038804405</v>
      </c>
      <c r="BN24" s="18">
        <f t="shared" si="133"/>
        <v>2.5965915049816473</v>
      </c>
      <c r="BO24" s="18">
        <f t="shared" si="134"/>
        <v>12.117346938775517</v>
      </c>
      <c r="BP24" s="18">
        <v>4</v>
      </c>
      <c r="BQ24" s="18" t="s">
        <v>133</v>
      </c>
      <c r="BR24" s="23" t="s">
        <v>147</v>
      </c>
      <c r="BS24" s="23" t="s">
        <v>148</v>
      </c>
      <c r="BT24" s="18"/>
      <c r="BU24" s="18"/>
      <c r="BV24" s="18"/>
      <c r="BW24" s="18"/>
      <c r="BX24" s="18"/>
      <c r="BY24" s="1"/>
      <c r="BZ24" s="1">
        <v>5</v>
      </c>
      <c r="CA24" s="10" t="s">
        <v>53</v>
      </c>
      <c r="CB24" s="10" t="s">
        <v>57</v>
      </c>
      <c r="CC24" s="15">
        <v>10.53</v>
      </c>
      <c r="CD24" s="3">
        <v>10.95</v>
      </c>
      <c r="CE24" s="3">
        <v>11.8</v>
      </c>
      <c r="CF24" s="18">
        <f t="shared" si="141"/>
        <v>8.3736234923964332</v>
      </c>
      <c r="CG24" s="18">
        <f t="shared" si="141"/>
        <v>9.6796014682747789</v>
      </c>
      <c r="CH24" s="18">
        <f t="shared" si="142"/>
        <v>3.7134119702927122</v>
      </c>
      <c r="CI24" s="18">
        <v>4</v>
      </c>
      <c r="CJ24" s="18" t="s">
        <v>138</v>
      </c>
      <c r="CK24" s="23" t="s">
        <v>147</v>
      </c>
      <c r="CL24" s="23" t="s">
        <v>147</v>
      </c>
      <c r="CM24" s="18"/>
      <c r="CN24" s="18"/>
      <c r="CO24" s="18"/>
      <c r="CP24" s="18"/>
      <c r="CQ24" s="18"/>
      <c r="CR24" s="18"/>
      <c r="CS24" s="2"/>
      <c r="CT24">
        <v>5</v>
      </c>
      <c r="CV24" s="10" t="s">
        <v>69</v>
      </c>
      <c r="CW24" s="10" t="s">
        <v>73</v>
      </c>
      <c r="CX24" s="15">
        <v>14.31</v>
      </c>
      <c r="CY24" s="3">
        <v>14.45</v>
      </c>
      <c r="CZ24" s="3">
        <v>14.8</v>
      </c>
      <c r="DA24" s="18">
        <f t="shared" si="149"/>
        <v>13.751179863660198</v>
      </c>
      <c r="DB24" s="18">
        <f t="shared" si="149"/>
        <v>14.288935500786577</v>
      </c>
      <c r="DC24" s="18">
        <f t="shared" si="150"/>
        <v>0.9310986964618293</v>
      </c>
      <c r="DD24" s="18">
        <v>4</v>
      </c>
      <c r="DE24" s="18" t="s">
        <v>134</v>
      </c>
      <c r="DF24" s="23" t="s">
        <v>147</v>
      </c>
      <c r="DG24" s="23" t="s">
        <v>147</v>
      </c>
      <c r="DH24" s="18"/>
      <c r="DI24" s="18"/>
      <c r="DJ24" s="18"/>
      <c r="DK24" s="18"/>
      <c r="DL24" s="18"/>
      <c r="DM24" s="1"/>
      <c r="DN24">
        <v>2</v>
      </c>
      <c r="DO24" s="10" t="s">
        <v>85</v>
      </c>
      <c r="DP24" s="10" t="s">
        <v>89</v>
      </c>
      <c r="DQ24" s="15">
        <v>11.54</v>
      </c>
      <c r="DR24" s="3">
        <v>11.7</v>
      </c>
      <c r="DS24" s="3">
        <v>12.12</v>
      </c>
      <c r="DT24" s="18">
        <f t="shared" si="157"/>
        <v>9.5259570005243823</v>
      </c>
      <c r="DU24" s="18">
        <f t="shared" si="157"/>
        <v>10.171263765076034</v>
      </c>
      <c r="DV24" s="18">
        <f>(DU24-DT24)/42/DT24*1000</f>
        <v>1.6129032258064522</v>
      </c>
      <c r="DW24" s="18">
        <v>4</v>
      </c>
      <c r="DX24" s="18" t="s">
        <v>136</v>
      </c>
      <c r="DY24" s="23" t="s">
        <v>147</v>
      </c>
      <c r="DZ24" s="23" t="s">
        <v>147</v>
      </c>
      <c r="EA24" s="2"/>
      <c r="EB24" s="2"/>
      <c r="EC24" s="2"/>
      <c r="ED24" s="2"/>
      <c r="EE24" s="2"/>
      <c r="EG24">
        <v>2</v>
      </c>
      <c r="EH24" s="10" t="s">
        <v>107</v>
      </c>
      <c r="EI24" s="10" t="s">
        <v>111</v>
      </c>
      <c r="EJ24" s="15">
        <v>8.1</v>
      </c>
      <c r="EK24" s="6">
        <v>8.24</v>
      </c>
      <c r="EL24" s="6">
        <v>9.0399999999999991</v>
      </c>
      <c r="EM24" s="18">
        <f t="shared" si="162"/>
        <v>4.2098584163607766</v>
      </c>
      <c r="EN24" s="18">
        <f t="shared" si="162"/>
        <v>5.4390141583639213</v>
      </c>
      <c r="EO24" s="18">
        <f t="shared" si="163"/>
        <v>6.9516857838025619</v>
      </c>
      <c r="EP24" s="18">
        <v>2</v>
      </c>
      <c r="EQ24" t="s">
        <v>134</v>
      </c>
      <c r="ER24" t="s">
        <v>147</v>
      </c>
      <c r="ES24" t="s">
        <v>147</v>
      </c>
    </row>
    <row r="25" spans="1:155" x14ac:dyDescent="0.3">
      <c r="A25" s="1">
        <v>6</v>
      </c>
      <c r="B25" s="10" t="s">
        <v>3</v>
      </c>
      <c r="C25" s="10" t="s">
        <v>7</v>
      </c>
      <c r="D25" s="15">
        <v>7.09</v>
      </c>
      <c r="E25" s="2">
        <v>7.23</v>
      </c>
      <c r="F25" s="2">
        <v>8.08</v>
      </c>
      <c r="G25" s="18">
        <f t="shared" si="115"/>
        <v>2.6580492920818046</v>
      </c>
      <c r="H25" s="18">
        <f t="shared" si="115"/>
        <v>3.9640272679601471</v>
      </c>
      <c r="I25">
        <f t="shared" si="116"/>
        <v>11.698320946875851</v>
      </c>
      <c r="J25">
        <v>2</v>
      </c>
      <c r="K25" t="s">
        <v>133</v>
      </c>
      <c r="L25" t="s">
        <v>147</v>
      </c>
      <c r="M25" t="s">
        <v>148</v>
      </c>
      <c r="S25" s="5"/>
      <c r="T25" s="1">
        <v>3</v>
      </c>
      <c r="U25" s="10" t="s">
        <v>12</v>
      </c>
      <c r="V25" s="10" t="s">
        <v>16</v>
      </c>
      <c r="W25" s="15">
        <v>12.1</v>
      </c>
      <c r="X25" s="6">
        <v>12.47</v>
      </c>
      <c r="Y25" s="6">
        <v>13.8</v>
      </c>
      <c r="Z25" s="18">
        <f t="shared" si="121"/>
        <v>13.78190875721028</v>
      </c>
      <c r="AA25" s="18">
        <f t="shared" si="121"/>
        <v>15.82538017829051</v>
      </c>
      <c r="AB25" s="18">
        <f t="shared" si="122"/>
        <v>3.5302861389817903</v>
      </c>
      <c r="AC25" s="18">
        <v>2</v>
      </c>
      <c r="AD25" s="18" t="s">
        <v>135</v>
      </c>
      <c r="AE25" s="18" t="s">
        <v>147</v>
      </c>
      <c r="AF25" s="23" t="s">
        <v>148</v>
      </c>
      <c r="AG25" s="18"/>
      <c r="AH25" s="18"/>
      <c r="AI25" s="18"/>
      <c r="AJ25" s="18"/>
      <c r="AK25" s="18"/>
      <c r="AL25" s="3"/>
      <c r="AM25" s="20">
        <v>5</v>
      </c>
      <c r="AN25" s="11" t="s">
        <v>21</v>
      </c>
      <c r="AO25" s="11" t="s">
        <v>25</v>
      </c>
      <c r="AP25" s="16">
        <v>14.3</v>
      </c>
      <c r="AQ25" s="3">
        <v>14.7</v>
      </c>
      <c r="AR25" s="3">
        <v>15.76</v>
      </c>
      <c r="AS25" s="18">
        <v>17.208180389999999</v>
      </c>
      <c r="AT25" s="18">
        <v>18.836811749999999</v>
      </c>
      <c r="AU25" s="16">
        <v>2.2534013609999999</v>
      </c>
      <c r="AV25" s="16">
        <v>4</v>
      </c>
      <c r="AW25" s="16" t="s">
        <v>136</v>
      </c>
      <c r="AX25" t="s">
        <v>147</v>
      </c>
      <c r="AY25" t="s">
        <v>147</v>
      </c>
      <c r="BF25" s="1">
        <v>6</v>
      </c>
      <c r="BG25" s="1"/>
      <c r="BH25" s="10" t="s">
        <v>37</v>
      </c>
      <c r="BI25" s="11" t="s">
        <v>41</v>
      </c>
      <c r="BJ25" s="16">
        <v>5.07</v>
      </c>
      <c r="BK25" s="3">
        <v>5.4</v>
      </c>
      <c r="BL25" s="3">
        <v>5.98</v>
      </c>
      <c r="BM25" s="18">
        <f t="shared" si="133"/>
        <v>2.9192448872574732</v>
      </c>
      <c r="BN25" s="18">
        <f t="shared" si="133"/>
        <v>3.8103828002097542</v>
      </c>
      <c r="BO25" s="18">
        <f t="shared" si="134"/>
        <v>7.2681704260651596</v>
      </c>
      <c r="BP25" s="18">
        <v>4</v>
      </c>
      <c r="BQ25" s="18" t="s">
        <v>133</v>
      </c>
      <c r="BR25" s="23" t="s">
        <v>147</v>
      </c>
      <c r="BS25" s="23" t="s">
        <v>148</v>
      </c>
      <c r="BT25" s="18"/>
      <c r="BU25" s="18"/>
      <c r="BV25" s="18"/>
      <c r="BW25" s="18"/>
      <c r="BX25" s="18"/>
      <c r="BY25" s="1"/>
      <c r="BZ25" s="1">
        <v>6</v>
      </c>
      <c r="CA25" s="10" t="s">
        <v>53</v>
      </c>
      <c r="CB25" s="10" t="s">
        <v>57</v>
      </c>
      <c r="CC25" s="15">
        <v>9.17</v>
      </c>
      <c r="CD25" s="3">
        <v>9.49</v>
      </c>
      <c r="CE25" s="3">
        <v>10.37</v>
      </c>
      <c r="CF25" s="18">
        <f t="shared" si="141"/>
        <v>6.1304142632406924</v>
      </c>
      <c r="CG25" s="18">
        <f t="shared" si="141"/>
        <v>7.4824855794441518</v>
      </c>
      <c r="CH25" s="18">
        <f t="shared" si="142"/>
        <v>5.2512232963360734</v>
      </c>
      <c r="CI25" s="18">
        <v>4</v>
      </c>
      <c r="CJ25" s="18" t="s">
        <v>138</v>
      </c>
      <c r="CK25" s="23" t="s">
        <v>147</v>
      </c>
      <c r="CL25" s="23" t="s">
        <v>147</v>
      </c>
      <c r="CM25" s="18"/>
      <c r="CN25" s="18"/>
      <c r="CO25" s="18"/>
      <c r="CP25" s="18"/>
      <c r="CQ25" s="18"/>
      <c r="CR25" s="18"/>
      <c r="CS25" s="1"/>
      <c r="CT25">
        <v>6</v>
      </c>
      <c r="CV25" s="10" t="s">
        <v>69</v>
      </c>
      <c r="CW25" s="10" t="s">
        <v>73</v>
      </c>
      <c r="CX25" s="15">
        <v>8.4</v>
      </c>
      <c r="CY25" s="3">
        <v>8.4600000000000009</v>
      </c>
      <c r="CZ25" s="3">
        <v>8.76</v>
      </c>
      <c r="DA25" s="18">
        <f t="shared" si="149"/>
        <v>4.5478762454116426</v>
      </c>
      <c r="DB25" s="18">
        <f t="shared" si="149"/>
        <v>5.0088096486628206</v>
      </c>
      <c r="DC25" s="18">
        <f t="shared" si="150"/>
        <v>2.4131274131274032</v>
      </c>
      <c r="DD25" s="18">
        <v>4</v>
      </c>
      <c r="DE25" s="18" t="s">
        <v>134</v>
      </c>
      <c r="DF25" s="23" t="s">
        <v>147</v>
      </c>
      <c r="DG25" s="23" t="s">
        <v>147</v>
      </c>
      <c r="DH25" s="18"/>
      <c r="DI25" s="18"/>
      <c r="DJ25" s="18"/>
      <c r="DK25" s="18"/>
      <c r="DL25" s="18"/>
      <c r="DM25" s="1"/>
      <c r="DN25">
        <v>3</v>
      </c>
      <c r="DO25" s="10" t="s">
        <v>85</v>
      </c>
      <c r="DP25" s="10" t="s">
        <v>89</v>
      </c>
      <c r="DQ25" s="15">
        <v>13.18</v>
      </c>
      <c r="DR25" s="3">
        <v>13.48</v>
      </c>
      <c r="DS25" s="3">
        <v>14.03</v>
      </c>
      <c r="DT25" s="18">
        <f t="shared" si="157"/>
        <v>12.260828526481385</v>
      </c>
      <c r="DU25" s="18">
        <f t="shared" si="157"/>
        <v>13.105873099108546</v>
      </c>
      <c r="DV25" s="18">
        <f>(DU25-DT25)/42/DT25*1000</f>
        <v>1.6410072801050211</v>
      </c>
      <c r="DW25" s="18">
        <v>4</v>
      </c>
      <c r="DX25" s="18" t="s">
        <v>136</v>
      </c>
      <c r="DY25" s="23" t="s">
        <v>147</v>
      </c>
      <c r="DZ25" s="23" t="s">
        <v>147</v>
      </c>
      <c r="EG25">
        <v>3</v>
      </c>
      <c r="EH25" s="10" t="s">
        <v>107</v>
      </c>
      <c r="EI25" s="10" t="s">
        <v>111</v>
      </c>
      <c r="EJ25" s="15">
        <v>9.86</v>
      </c>
      <c r="EK25" s="6">
        <v>9.94</v>
      </c>
      <c r="EL25" s="6">
        <v>10.92</v>
      </c>
      <c r="EM25" s="18">
        <f t="shared" si="162"/>
        <v>6.8218143681174617</v>
      </c>
      <c r="EN25" s="18">
        <f t="shared" si="162"/>
        <v>8.3275301520713167</v>
      </c>
      <c r="EO25" s="18">
        <f t="shared" si="163"/>
        <v>5.2552552552552587</v>
      </c>
      <c r="EP25" s="18">
        <v>2</v>
      </c>
      <c r="EQ25" t="s">
        <v>134</v>
      </c>
      <c r="ER25" t="s">
        <v>147</v>
      </c>
      <c r="ES25" t="s">
        <v>147</v>
      </c>
    </row>
    <row r="26" spans="1:155" x14ac:dyDescent="0.3">
      <c r="A26" s="1">
        <v>1</v>
      </c>
      <c r="B26" s="10" t="s">
        <v>3</v>
      </c>
      <c r="C26" s="10" t="s">
        <v>7</v>
      </c>
      <c r="D26" s="15">
        <v>7.84</v>
      </c>
      <c r="E26" s="1">
        <v>8.0299999999999994</v>
      </c>
      <c r="F26" s="1">
        <v>8.5</v>
      </c>
      <c r="G26" s="18">
        <f t="shared" si="115"/>
        <v>3.8872050340849493</v>
      </c>
      <c r="H26" s="18">
        <f t="shared" si="115"/>
        <v>4.6093340325117991</v>
      </c>
      <c r="I26">
        <f t="shared" si="116"/>
        <v>4.4231131187653014</v>
      </c>
      <c r="J26">
        <v>1</v>
      </c>
      <c r="K26" t="s">
        <v>133</v>
      </c>
      <c r="L26" t="s">
        <v>148</v>
      </c>
      <c r="M26" t="s">
        <v>148</v>
      </c>
      <c r="S26" s="5"/>
      <c r="T26" s="1">
        <v>4</v>
      </c>
      <c r="U26" s="10" t="s">
        <v>12</v>
      </c>
      <c r="V26" s="10" t="s">
        <v>16</v>
      </c>
      <c r="W26" s="15">
        <v>6.29</v>
      </c>
      <c r="X26" s="1">
        <v>6.54</v>
      </c>
      <c r="Y26" s="1">
        <v>6.96</v>
      </c>
      <c r="Z26" s="18">
        <f t="shared" si="121"/>
        <v>4.6707918196119564</v>
      </c>
      <c r="AA26" s="18">
        <f t="shared" si="121"/>
        <v>5.3160985841636075</v>
      </c>
      <c r="AB26" s="18">
        <f t="shared" si="122"/>
        <v>3.2894736842105221</v>
      </c>
      <c r="AC26" s="18">
        <v>1</v>
      </c>
      <c r="AD26" s="18" t="s">
        <v>135</v>
      </c>
      <c r="AE26" s="18" t="s">
        <v>148</v>
      </c>
      <c r="AF26" s="23" t="s">
        <v>148</v>
      </c>
      <c r="AG26" s="18"/>
      <c r="AH26" s="18"/>
      <c r="AI26" s="18"/>
      <c r="AJ26" s="18"/>
      <c r="AK26" s="18"/>
      <c r="AL26" s="3"/>
      <c r="AM26" s="1">
        <v>3</v>
      </c>
      <c r="AN26" s="10" t="s">
        <v>21</v>
      </c>
      <c r="AO26" s="10" t="s">
        <v>25</v>
      </c>
      <c r="AP26" s="15">
        <v>10.23</v>
      </c>
      <c r="AQ26" s="4">
        <v>10.55</v>
      </c>
      <c r="AR26" s="4">
        <v>11.01</v>
      </c>
      <c r="AS26" s="18">
        <f t="shared" ref="AS26:AT28" si="170">(AQ26-3.5)/(1-1.023/2.93)</f>
        <v>10.831934976402728</v>
      </c>
      <c r="AT26" s="18">
        <f t="shared" si="170"/>
        <v>11.538699528054536</v>
      </c>
      <c r="AU26">
        <f>(AT26-AS26)/42/AS26*1000</f>
        <v>1.5535292131036793</v>
      </c>
      <c r="AV26">
        <v>3</v>
      </c>
      <c r="AW26" t="s">
        <v>136</v>
      </c>
      <c r="AX26" t="s">
        <v>148</v>
      </c>
      <c r="AY26" t="s">
        <v>147</v>
      </c>
      <c r="BF26" s="1">
        <v>1</v>
      </c>
      <c r="BG26" s="1"/>
      <c r="BH26" s="10" t="s">
        <v>37</v>
      </c>
      <c r="BI26" s="11" t="s">
        <v>41</v>
      </c>
      <c r="BJ26" s="16">
        <v>5.35</v>
      </c>
      <c r="BK26" s="4">
        <v>5.61</v>
      </c>
      <c r="BL26" s="4">
        <v>6.24</v>
      </c>
      <c r="BM26" s="18">
        <f t="shared" si="133"/>
        <v>3.2418982695332992</v>
      </c>
      <c r="BN26" s="18">
        <f t="shared" si="133"/>
        <v>4.2098584163607766</v>
      </c>
      <c r="BO26" s="18">
        <f t="shared" si="134"/>
        <v>7.1090047393364895</v>
      </c>
      <c r="BP26" s="18">
        <v>3</v>
      </c>
      <c r="BQ26" s="18" t="s">
        <v>133</v>
      </c>
      <c r="BR26" s="23" t="s">
        <v>148</v>
      </c>
      <c r="BS26" s="23" t="s">
        <v>148</v>
      </c>
      <c r="BT26" s="18"/>
      <c r="BU26" s="18"/>
      <c r="BV26" s="18"/>
      <c r="BW26" s="18"/>
      <c r="BX26" s="18"/>
      <c r="BY26" s="1"/>
      <c r="BZ26" s="1">
        <v>1</v>
      </c>
      <c r="CA26" s="10" t="s">
        <v>53</v>
      </c>
      <c r="CB26" s="10" t="s">
        <v>57</v>
      </c>
      <c r="CC26" s="15">
        <v>8.6199999999999992</v>
      </c>
      <c r="CD26" s="4">
        <v>9.33</v>
      </c>
      <c r="CE26" s="4">
        <v>10.48</v>
      </c>
      <c r="CF26" s="18">
        <f t="shared" si="141"/>
        <v>5.8845831148400629</v>
      </c>
      <c r="CG26" s="18">
        <f t="shared" si="141"/>
        <v>7.6514944939695866</v>
      </c>
      <c r="CH26" s="18">
        <f t="shared" si="142"/>
        <v>7.1490737287081965</v>
      </c>
      <c r="CI26" s="18">
        <v>3</v>
      </c>
      <c r="CJ26" s="18" t="s">
        <v>138</v>
      </c>
      <c r="CK26" s="23" t="s">
        <v>148</v>
      </c>
      <c r="CL26" s="23" t="s">
        <v>147</v>
      </c>
      <c r="CM26" s="18"/>
      <c r="CN26" s="18"/>
      <c r="CO26" s="18"/>
      <c r="CP26" s="18"/>
      <c r="CQ26" s="18"/>
      <c r="CR26" s="18"/>
      <c r="CS26" s="1"/>
      <c r="CT26">
        <v>1</v>
      </c>
      <c r="CV26" s="10" t="s">
        <v>69</v>
      </c>
      <c r="CW26" s="10" t="s">
        <v>73</v>
      </c>
      <c r="CX26" s="15">
        <v>20.25</v>
      </c>
      <c r="CY26" s="4">
        <v>20.420000000000002</v>
      </c>
      <c r="CZ26" s="4">
        <v>20.69</v>
      </c>
      <c r="DA26" s="18">
        <f t="shared" si="149"/>
        <v>22.923754588358683</v>
      </c>
      <c r="DB26" s="18">
        <f t="shared" si="149"/>
        <v>23.338594651284744</v>
      </c>
      <c r="DC26" s="18">
        <f t="shared" si="150"/>
        <v>0.43086939869781565</v>
      </c>
      <c r="DD26" s="18">
        <v>3</v>
      </c>
      <c r="DE26" s="18" t="s">
        <v>134</v>
      </c>
      <c r="DF26" s="23" t="s">
        <v>148</v>
      </c>
      <c r="DG26" s="23" t="s">
        <v>147</v>
      </c>
      <c r="DH26" s="18"/>
      <c r="DI26" s="18"/>
      <c r="DJ26" s="18"/>
      <c r="DK26" s="18"/>
      <c r="DL26" s="18"/>
      <c r="DM26" s="1"/>
      <c r="DN26">
        <v>4</v>
      </c>
      <c r="DO26" s="10" t="s">
        <v>85</v>
      </c>
      <c r="DP26" s="10" t="s">
        <v>89</v>
      </c>
      <c r="DQ26" s="15">
        <v>18.36</v>
      </c>
      <c r="DR26" s="4">
        <v>18.78</v>
      </c>
      <c r="DS26" s="4">
        <v>19.149999999999999</v>
      </c>
      <c r="DT26" s="18">
        <f t="shared" si="157"/>
        <v>20.403985317252232</v>
      </c>
      <c r="DU26" s="18">
        <f t="shared" si="157"/>
        <v>20.972469847928682</v>
      </c>
      <c r="DV26" s="18">
        <f>(DU26-DT26)/42/DT26*1000</f>
        <v>0.66336775674124471</v>
      </c>
      <c r="DW26" s="18">
        <v>3</v>
      </c>
      <c r="DX26" s="18" t="s">
        <v>136</v>
      </c>
      <c r="DY26" s="23" t="s">
        <v>148</v>
      </c>
      <c r="DZ26" s="23" t="s">
        <v>147</v>
      </c>
      <c r="EA26" s="2"/>
      <c r="EB26" s="2"/>
      <c r="EC26" s="2"/>
      <c r="ED26" s="2"/>
      <c r="EE26" s="2"/>
      <c r="EG26">
        <v>4</v>
      </c>
      <c r="EH26" s="10" t="s">
        <v>107</v>
      </c>
      <c r="EI26" s="10" t="s">
        <v>111</v>
      </c>
      <c r="EJ26" s="15">
        <v>9.06</v>
      </c>
      <c r="EK26" s="1">
        <v>9.18</v>
      </c>
      <c r="EL26" s="1">
        <v>9.51</v>
      </c>
      <c r="EM26" s="18">
        <f t="shared" si="162"/>
        <v>5.6541164132144726</v>
      </c>
      <c r="EN26" s="18">
        <f t="shared" si="162"/>
        <v>6.1611431567907706</v>
      </c>
      <c r="EO26" s="18">
        <f t="shared" si="163"/>
        <v>2.1350931677018643</v>
      </c>
      <c r="EP26" s="18">
        <v>1</v>
      </c>
      <c r="EQ26" t="s">
        <v>134</v>
      </c>
      <c r="ER26" t="s">
        <v>148</v>
      </c>
      <c r="ES26" t="s">
        <v>147</v>
      </c>
    </row>
    <row r="27" spans="1:155" x14ac:dyDescent="0.3">
      <c r="A27" s="1">
        <v>2</v>
      </c>
      <c r="B27" s="10" t="s">
        <v>3</v>
      </c>
      <c r="C27" s="10" t="s">
        <v>7</v>
      </c>
      <c r="D27" s="15">
        <v>9.27</v>
      </c>
      <c r="E27" s="1">
        <v>9.5299999999999994</v>
      </c>
      <c r="F27" s="1">
        <v>10.44</v>
      </c>
      <c r="G27" s="18">
        <f t="shared" si="115"/>
        <v>6.1918720503408489</v>
      </c>
      <c r="H27" s="18">
        <f t="shared" si="115"/>
        <v>7.5900367068694283</v>
      </c>
      <c r="I27">
        <f t="shared" si="116"/>
        <v>5.3763440860215077</v>
      </c>
      <c r="J27">
        <v>1</v>
      </c>
      <c r="K27" t="s">
        <v>133</v>
      </c>
      <c r="L27" t="s">
        <v>148</v>
      </c>
      <c r="M27" t="s">
        <v>148</v>
      </c>
      <c r="S27" s="5"/>
      <c r="T27" s="1">
        <v>5</v>
      </c>
      <c r="U27" s="10" t="s">
        <v>12</v>
      </c>
      <c r="V27" s="10" t="s">
        <v>16</v>
      </c>
      <c r="W27" s="15">
        <v>9.2799999999999994</v>
      </c>
      <c r="X27" s="1">
        <v>9.68</v>
      </c>
      <c r="Y27" s="1">
        <v>10.11</v>
      </c>
      <c r="Z27" s="18">
        <f t="shared" si="121"/>
        <v>9.4952281069743059</v>
      </c>
      <c r="AA27" s="18">
        <f t="shared" si="121"/>
        <v>10.155899318300996</v>
      </c>
      <c r="AB27" s="18">
        <f t="shared" si="122"/>
        <v>1.6566497149021395</v>
      </c>
      <c r="AC27" s="18">
        <v>1</v>
      </c>
      <c r="AD27" s="18" t="s">
        <v>135</v>
      </c>
      <c r="AE27" s="18" t="s">
        <v>148</v>
      </c>
      <c r="AF27" s="23" t="s">
        <v>148</v>
      </c>
      <c r="AG27" s="18"/>
      <c r="AH27" s="18"/>
      <c r="AI27" s="18"/>
      <c r="AJ27" s="18"/>
      <c r="AK27" s="18"/>
      <c r="AL27" s="3"/>
      <c r="AM27" s="1">
        <v>4</v>
      </c>
      <c r="AN27" s="10" t="s">
        <v>21</v>
      </c>
      <c r="AO27" s="10" t="s">
        <v>25</v>
      </c>
      <c r="AP27" s="15">
        <v>9.75</v>
      </c>
      <c r="AQ27" s="4">
        <v>9.98</v>
      </c>
      <c r="AR27" s="4">
        <v>10.64</v>
      </c>
      <c r="AS27" s="18">
        <f t="shared" si="170"/>
        <v>9.9561615102254866</v>
      </c>
      <c r="AT27" s="18">
        <f t="shared" si="170"/>
        <v>10.970214997378083</v>
      </c>
      <c r="AU27">
        <f>(AT27-AS27)/42/AS27*1000</f>
        <v>2.4250440917107592</v>
      </c>
      <c r="AV27">
        <v>3</v>
      </c>
      <c r="AW27" t="s">
        <v>136</v>
      </c>
      <c r="AX27" t="s">
        <v>148</v>
      </c>
      <c r="AY27" t="s">
        <v>147</v>
      </c>
      <c r="BF27" s="1">
        <v>2</v>
      </c>
      <c r="BG27" s="1"/>
      <c r="BH27" s="10" t="s">
        <v>37</v>
      </c>
      <c r="BI27" s="11" t="s">
        <v>41</v>
      </c>
      <c r="BJ27" s="16">
        <v>5.49</v>
      </c>
      <c r="BK27" s="4">
        <v>5.75</v>
      </c>
      <c r="BL27" s="4">
        <v>6.26</v>
      </c>
      <c r="BM27" s="18">
        <f t="shared" si="133"/>
        <v>3.4570005243838491</v>
      </c>
      <c r="BN27" s="18">
        <f t="shared" si="133"/>
        <v>4.2405873099108549</v>
      </c>
      <c r="BO27" s="18">
        <f t="shared" si="134"/>
        <v>5.3968253968253972</v>
      </c>
      <c r="BP27" s="18">
        <v>3</v>
      </c>
      <c r="BQ27" s="18" t="s">
        <v>133</v>
      </c>
      <c r="BR27" s="23" t="s">
        <v>148</v>
      </c>
      <c r="BS27" s="23" t="s">
        <v>148</v>
      </c>
      <c r="BT27" s="18"/>
      <c r="BU27" s="18"/>
      <c r="BV27" s="18"/>
      <c r="BW27" s="18"/>
      <c r="BX27" s="18"/>
      <c r="BY27" s="1"/>
      <c r="BZ27" s="1">
        <v>2</v>
      </c>
      <c r="CA27" s="10" t="s">
        <v>53</v>
      </c>
      <c r="CB27" s="10" t="s">
        <v>57</v>
      </c>
      <c r="CC27" s="15">
        <v>9.65</v>
      </c>
      <c r="CD27" s="4">
        <v>9.94</v>
      </c>
      <c r="CE27" s="4">
        <v>10.55</v>
      </c>
      <c r="CF27" s="18">
        <f t="shared" si="141"/>
        <v>6.8218143681174617</v>
      </c>
      <c r="CG27" s="18">
        <f t="shared" si="141"/>
        <v>7.7590456213948622</v>
      </c>
      <c r="CH27" s="18">
        <f t="shared" si="142"/>
        <v>3.2711282711282763</v>
      </c>
      <c r="CI27" s="18">
        <v>3</v>
      </c>
      <c r="CJ27" s="18" t="s">
        <v>138</v>
      </c>
      <c r="CK27" s="23" t="s">
        <v>148</v>
      </c>
      <c r="CL27" s="23" t="s">
        <v>147</v>
      </c>
      <c r="CM27" s="18"/>
      <c r="CN27" s="18"/>
      <c r="CO27" s="18"/>
      <c r="CP27" s="18"/>
      <c r="CQ27" s="18"/>
      <c r="CR27" s="18"/>
      <c r="CS27" s="1"/>
      <c r="CT27">
        <v>2</v>
      </c>
      <c r="CV27" s="10" t="s">
        <v>69</v>
      </c>
      <c r="CW27" s="10" t="s">
        <v>73</v>
      </c>
      <c r="CX27" s="15">
        <v>24.77</v>
      </c>
      <c r="CY27" s="4">
        <v>24.94</v>
      </c>
      <c r="CZ27" s="4">
        <v>25.02</v>
      </c>
      <c r="DA27" s="18">
        <f t="shared" si="149"/>
        <v>29.868484530676458</v>
      </c>
      <c r="DB27" s="18">
        <f t="shared" si="149"/>
        <v>29.991400104876771</v>
      </c>
      <c r="DC27" s="18">
        <f t="shared" si="150"/>
        <v>9.7981579463059604E-2</v>
      </c>
      <c r="DD27" s="18">
        <v>3</v>
      </c>
      <c r="DE27" s="18" t="s">
        <v>134</v>
      </c>
      <c r="DF27" s="23" t="s">
        <v>148</v>
      </c>
      <c r="DG27" s="23" t="s">
        <v>147</v>
      </c>
      <c r="DH27" s="18"/>
      <c r="DI27" s="18"/>
      <c r="DJ27" s="18"/>
      <c r="DK27" s="18"/>
      <c r="DL27" s="18"/>
      <c r="DM27" s="1"/>
      <c r="DN27">
        <v>6</v>
      </c>
      <c r="DO27" s="10" t="s">
        <v>85</v>
      </c>
      <c r="DP27" s="10" t="s">
        <v>89</v>
      </c>
      <c r="DQ27" s="15">
        <v>11.59</v>
      </c>
      <c r="DR27" s="4">
        <v>11.8</v>
      </c>
      <c r="DS27" s="4">
        <v>11.98</v>
      </c>
      <c r="DT27" s="18">
        <f t="shared" si="157"/>
        <v>9.6796014682747789</v>
      </c>
      <c r="DU27" s="18">
        <f t="shared" si="157"/>
        <v>9.9561615102254866</v>
      </c>
      <c r="DV27" s="18">
        <f>(DU27-DT27)/42/DT27*1000</f>
        <v>0.68027210884353684</v>
      </c>
      <c r="DW27" s="18">
        <v>3</v>
      </c>
      <c r="DX27" s="18" t="s">
        <v>136</v>
      </c>
      <c r="DY27" s="23" t="s">
        <v>148</v>
      </c>
      <c r="DZ27" s="23" t="s">
        <v>147</v>
      </c>
      <c r="EA27" s="1"/>
      <c r="EB27" s="1"/>
      <c r="EC27" s="1"/>
      <c r="ED27" s="1"/>
      <c r="EE27" s="1"/>
      <c r="EG27">
        <v>5</v>
      </c>
      <c r="EH27" s="10" t="s">
        <v>107</v>
      </c>
      <c r="EI27" s="10" t="s">
        <v>111</v>
      </c>
      <c r="EJ27" s="15">
        <v>11.03</v>
      </c>
      <c r="EK27" s="1">
        <v>11.25</v>
      </c>
      <c r="EL27" s="1">
        <v>11.82</v>
      </c>
      <c r="EM27" s="18">
        <f t="shared" si="162"/>
        <v>8.8345568956476139</v>
      </c>
      <c r="EN27" s="18">
        <f t="shared" si="162"/>
        <v>9.7103303618248571</v>
      </c>
      <c r="EO27" s="18">
        <f t="shared" si="163"/>
        <v>2.360248447204973</v>
      </c>
      <c r="EP27" s="18">
        <v>1</v>
      </c>
      <c r="EQ27" t="s">
        <v>134</v>
      </c>
      <c r="ER27" t="s">
        <v>148</v>
      </c>
      <c r="ES27" t="s">
        <v>147</v>
      </c>
    </row>
    <row r="28" spans="1:155" x14ac:dyDescent="0.3">
      <c r="A28" s="1">
        <v>3</v>
      </c>
      <c r="B28" s="10" t="s">
        <v>3</v>
      </c>
      <c r="C28" s="10" t="s">
        <v>7</v>
      </c>
      <c r="D28" s="15">
        <v>8.65</v>
      </c>
      <c r="E28" s="1">
        <v>8.84</v>
      </c>
      <c r="F28" s="1">
        <v>9.5500000000000007</v>
      </c>
      <c r="G28" s="18">
        <f t="shared" si="115"/>
        <v>5.1317252228631354</v>
      </c>
      <c r="H28" s="18">
        <f t="shared" si="115"/>
        <v>6.2226009438909298</v>
      </c>
      <c r="I28">
        <f t="shared" si="116"/>
        <v>5.0613059595095624</v>
      </c>
      <c r="J28">
        <v>1</v>
      </c>
      <c r="K28" t="s">
        <v>133</v>
      </c>
      <c r="L28" t="s">
        <v>148</v>
      </c>
      <c r="M28" t="s">
        <v>148</v>
      </c>
      <c r="S28" s="3"/>
      <c r="T28" s="1">
        <v>6</v>
      </c>
      <c r="U28" s="10" t="s">
        <v>12</v>
      </c>
      <c r="V28" s="10" t="s">
        <v>16</v>
      </c>
      <c r="W28" s="15">
        <v>6.75</v>
      </c>
      <c r="X28" s="1">
        <v>7</v>
      </c>
      <c r="Y28" s="1">
        <v>7.23</v>
      </c>
      <c r="Z28" s="18">
        <f t="shared" si="121"/>
        <v>5.3775563712637648</v>
      </c>
      <c r="AA28" s="18">
        <f t="shared" si="121"/>
        <v>5.7309386470896708</v>
      </c>
      <c r="AB28" s="18">
        <f t="shared" si="122"/>
        <v>1.5646258503401425</v>
      </c>
      <c r="AC28" s="18">
        <v>1</v>
      </c>
      <c r="AD28" s="18" t="s">
        <v>135</v>
      </c>
      <c r="AE28" s="18" t="s">
        <v>148</v>
      </c>
      <c r="AF28" s="23" t="s">
        <v>148</v>
      </c>
      <c r="AG28" s="18"/>
      <c r="AH28" s="18"/>
      <c r="AI28" s="18"/>
      <c r="AJ28" s="18"/>
      <c r="AK28" s="18"/>
      <c r="AL28" s="4"/>
      <c r="AM28" s="1">
        <v>6</v>
      </c>
      <c r="AN28" s="10" t="s">
        <v>21</v>
      </c>
      <c r="AO28" s="10" t="s">
        <v>25</v>
      </c>
      <c r="AP28" s="15">
        <v>14</v>
      </c>
      <c r="AQ28" s="4">
        <v>14.24</v>
      </c>
      <c r="AR28" s="4">
        <v>14.77</v>
      </c>
      <c r="AS28" s="18">
        <f t="shared" si="170"/>
        <v>16.501415836392241</v>
      </c>
      <c r="AT28" s="18">
        <f t="shared" si="170"/>
        <v>17.315731515469324</v>
      </c>
      <c r="AU28">
        <f>(AT28-AS28)/42/AS28*1000</f>
        <v>1.1749578788684913</v>
      </c>
      <c r="AV28">
        <v>3</v>
      </c>
      <c r="AW28" t="s">
        <v>136</v>
      </c>
      <c r="AX28" t="s">
        <v>148</v>
      </c>
      <c r="AY28" t="s">
        <v>147</v>
      </c>
      <c r="BF28" s="1">
        <v>3</v>
      </c>
      <c r="BG28" s="1"/>
      <c r="BH28" s="10" t="s">
        <v>37</v>
      </c>
      <c r="BI28" s="11" t="s">
        <v>41</v>
      </c>
      <c r="BJ28" s="16">
        <v>5.01</v>
      </c>
      <c r="BK28" s="4">
        <v>5.22</v>
      </c>
      <c r="BL28" s="4">
        <v>5.85</v>
      </c>
      <c r="BM28" s="18">
        <f t="shared" si="133"/>
        <v>2.6426848453067642</v>
      </c>
      <c r="BN28" s="18">
        <f t="shared" si="133"/>
        <v>3.6106449921342416</v>
      </c>
      <c r="BO28" s="18">
        <f t="shared" si="134"/>
        <v>8.7209302325581373</v>
      </c>
      <c r="BP28" s="18">
        <v>3</v>
      </c>
      <c r="BQ28" s="18" t="s">
        <v>133</v>
      </c>
      <c r="BR28" s="23" t="s">
        <v>148</v>
      </c>
      <c r="BS28" s="23" t="s">
        <v>148</v>
      </c>
      <c r="BT28" s="18"/>
      <c r="BU28" s="18"/>
      <c r="BV28" s="18"/>
      <c r="BW28" s="18"/>
      <c r="BX28" s="18"/>
      <c r="BY28" s="1"/>
      <c r="BZ28" s="1">
        <v>3</v>
      </c>
      <c r="CA28" s="10" t="s">
        <v>53</v>
      </c>
      <c r="CB28" s="10" t="s">
        <v>57</v>
      </c>
      <c r="CC28" s="15">
        <v>7.8</v>
      </c>
      <c r="CD28" s="4">
        <v>8</v>
      </c>
      <c r="CE28" s="4">
        <v>8.4600000000000009</v>
      </c>
      <c r="CF28" s="18">
        <f t="shared" si="141"/>
        <v>3.8411116937598324</v>
      </c>
      <c r="CG28" s="18">
        <f t="shared" si="141"/>
        <v>4.5478762454116426</v>
      </c>
      <c r="CH28" s="18">
        <f t="shared" si="142"/>
        <v>4.3809523809523876</v>
      </c>
      <c r="CI28" s="18">
        <v>3</v>
      </c>
      <c r="CJ28" s="18" t="s">
        <v>138</v>
      </c>
      <c r="CK28" s="23" t="s">
        <v>148</v>
      </c>
      <c r="CL28" s="23" t="s">
        <v>147</v>
      </c>
      <c r="CM28" s="18"/>
      <c r="CN28" s="18"/>
      <c r="CO28" s="18"/>
      <c r="CP28" s="18"/>
      <c r="CQ28" s="18"/>
      <c r="CR28" s="18"/>
      <c r="CT28">
        <v>3</v>
      </c>
      <c r="CV28" s="10" t="s">
        <v>69</v>
      </c>
      <c r="CW28" s="10" t="s">
        <v>73</v>
      </c>
      <c r="CX28" s="15">
        <v>14.72</v>
      </c>
      <c r="CY28" s="4">
        <v>14.84</v>
      </c>
      <c r="CZ28" s="4">
        <v>15.07</v>
      </c>
      <c r="DA28" s="18">
        <f t="shared" si="149"/>
        <v>14.350393287886734</v>
      </c>
      <c r="DB28" s="18">
        <f t="shared" si="149"/>
        <v>14.703775563712638</v>
      </c>
      <c r="DC28" s="18">
        <f t="shared" si="150"/>
        <v>0.58631589680840157</v>
      </c>
      <c r="DD28" s="18">
        <v>3</v>
      </c>
      <c r="DE28" s="18" t="s">
        <v>134</v>
      </c>
      <c r="DF28" s="23" t="s">
        <v>148</v>
      </c>
      <c r="DG28" s="23" t="s">
        <v>147</v>
      </c>
      <c r="DH28" s="18"/>
      <c r="DI28" s="18"/>
      <c r="DJ28" s="18"/>
      <c r="DK28" s="18"/>
      <c r="DL28" s="18"/>
      <c r="DM28" s="1"/>
      <c r="DY28" s="23"/>
      <c r="DZ28" s="23"/>
      <c r="EA28" s="1"/>
      <c r="EB28" s="1"/>
      <c r="EC28" s="1"/>
      <c r="ED28" s="1"/>
      <c r="EE28" s="1"/>
      <c r="EG28">
        <v>6</v>
      </c>
      <c r="EH28" s="10" t="s">
        <v>107</v>
      </c>
      <c r="EI28" s="10" t="s">
        <v>111</v>
      </c>
      <c r="EJ28" s="15">
        <v>8.9</v>
      </c>
      <c r="EK28" s="1">
        <v>9.0299999999999994</v>
      </c>
      <c r="EL28" s="1">
        <v>9.6199999999999992</v>
      </c>
      <c r="EM28" s="18">
        <f t="shared" si="162"/>
        <v>5.4236497115888822</v>
      </c>
      <c r="EN28" s="18">
        <f t="shared" si="162"/>
        <v>6.3301520713162027</v>
      </c>
      <c r="EO28" s="18">
        <f t="shared" si="163"/>
        <v>3.979495480911913</v>
      </c>
      <c r="EP28" s="18">
        <v>1</v>
      </c>
      <c r="EQ28" t="s">
        <v>134</v>
      </c>
      <c r="ER28" t="s">
        <v>148</v>
      </c>
      <c r="ES28" t="s">
        <v>147</v>
      </c>
    </row>
    <row r="29" spans="1:155" x14ac:dyDescent="0.3">
      <c r="T29" s="1"/>
      <c r="U29" s="10"/>
      <c r="V29" s="10"/>
      <c r="W29" s="15"/>
      <c r="X29" s="1"/>
      <c r="Y29" s="1"/>
      <c r="Z29" s="18"/>
      <c r="AA29" s="18"/>
      <c r="AB29" s="18"/>
      <c r="AC29" s="18"/>
      <c r="AD29" s="18"/>
      <c r="AG29" s="18"/>
      <c r="AH29" s="18"/>
      <c r="AI29" s="18"/>
      <c r="AJ29" s="18"/>
      <c r="AK29" s="18"/>
      <c r="AL29" s="3"/>
      <c r="BU29" s="18"/>
      <c r="BV29" s="18"/>
      <c r="BW29" s="18"/>
      <c r="BX29" s="18"/>
      <c r="BY29" s="2"/>
      <c r="CM29" s="18"/>
      <c r="CN29" s="18"/>
      <c r="CO29" s="18"/>
      <c r="CP29" s="18"/>
      <c r="CQ29" s="18"/>
      <c r="CR29" s="18"/>
      <c r="CS29" s="4"/>
      <c r="DH29" s="18"/>
      <c r="DI29" s="18"/>
      <c r="DJ29" s="18"/>
      <c r="DK29" s="18"/>
      <c r="DL29" s="18"/>
      <c r="DM29" s="6"/>
      <c r="DO29" s="10"/>
      <c r="DP29" s="10"/>
      <c r="DQ29" s="15"/>
      <c r="DT29" s="18"/>
      <c r="DU29" s="18"/>
      <c r="DV29" s="18"/>
      <c r="DW29" s="18"/>
      <c r="EA29" s="1"/>
      <c r="EB29" s="1"/>
      <c r="EC29" s="1"/>
      <c r="ED29" s="1"/>
      <c r="EE29" s="1"/>
    </row>
    <row r="30" spans="1:155" x14ac:dyDescent="0.3">
      <c r="A30" s="1">
        <v>3</v>
      </c>
      <c r="B30" s="10" t="s">
        <v>3</v>
      </c>
      <c r="C30" s="10" t="s">
        <v>8</v>
      </c>
      <c r="D30" s="15">
        <v>13.32</v>
      </c>
      <c r="E30" s="3">
        <v>13.87</v>
      </c>
      <c r="F30" s="3">
        <v>15.43</v>
      </c>
      <c r="G30" s="18">
        <f t="shared" ref="G30:H35" si="171">(E30-5.5)/(1-1.023/2.93)</f>
        <v>12.860041950707917</v>
      </c>
      <c r="H30" s="18">
        <f t="shared" si="171"/>
        <v>15.256895647614053</v>
      </c>
      <c r="I30">
        <f t="shared" ref="I30:I35" si="172">(H30-G30)/42/G30*1000</f>
        <v>4.4376173408431505</v>
      </c>
      <c r="J30">
        <v>4</v>
      </c>
      <c r="K30" t="s">
        <v>133</v>
      </c>
      <c r="L30" t="s">
        <v>147</v>
      </c>
      <c r="M30" t="s">
        <v>148</v>
      </c>
      <c r="N30">
        <f t="shared" ref="N30" si="173">AVERAGE(I33:I35)</f>
        <v>3.1086827625682059</v>
      </c>
      <c r="O30">
        <f t="shared" ref="O30" si="174">AVERAGE(I30:I32)</f>
        <v>4.8173826564696185</v>
      </c>
      <c r="P30">
        <f t="shared" ref="P30" si="175">STDEV(I33:I35)/SQRT(COUNT(I33:I35))</f>
        <v>1.1098216902103477</v>
      </c>
      <c r="Q30">
        <f t="shared" ref="Q30" si="176">STDEV(I30:I32)/SQRT(COUNT(I30:I32))</f>
        <v>1.7796849957190437</v>
      </c>
      <c r="R30">
        <f>STDEV(I33:I35)</f>
        <v>1.9222675547862889</v>
      </c>
      <c r="S30" s="18">
        <f>STDEV(I30:I32)</f>
        <v>3.0825048340533834</v>
      </c>
      <c r="T30" s="1">
        <v>4</v>
      </c>
      <c r="U30" s="10" t="s">
        <v>12</v>
      </c>
      <c r="V30" s="10" t="s">
        <v>17</v>
      </c>
      <c r="W30" s="15">
        <v>6.07</v>
      </c>
      <c r="X30" s="6">
        <v>6.24</v>
      </c>
      <c r="Y30" s="6">
        <v>6.78</v>
      </c>
      <c r="Z30" s="18">
        <f t="shared" ref="Z30:AA35" si="177">(X30-3.5)/(1-1.023/2.93)</f>
        <v>4.2098584163607766</v>
      </c>
      <c r="AA30" s="18">
        <f t="shared" si="177"/>
        <v>5.0395385422129007</v>
      </c>
      <c r="AB30" s="18">
        <f t="shared" ref="AB30:AB35" si="178">(AA30-Z30)/42/Z30*1000</f>
        <v>4.6923879040667371</v>
      </c>
      <c r="AC30" s="18">
        <v>2</v>
      </c>
      <c r="AD30" s="18" t="s">
        <v>133</v>
      </c>
      <c r="AE30" s="18" t="s">
        <v>147</v>
      </c>
      <c r="AF30" s="23" t="s">
        <v>148</v>
      </c>
      <c r="AG30">
        <f t="shared" ref="AG30" si="179">AVERAGE(AB33:AB35)</f>
        <v>2.3057463811247012</v>
      </c>
      <c r="AH30">
        <f t="shared" ref="AH30" si="180">AVERAGE(AB30:AB32)</f>
        <v>4.0661382136209019</v>
      </c>
      <c r="AI30">
        <f t="shared" ref="AI30" si="181">STDEV(AB33:AB35)/SQRT(COUNT(AB33:AB35))</f>
        <v>0.64648303013243991</v>
      </c>
      <c r="AJ30">
        <f t="shared" ref="AJ30" si="182">STDEV(AB30:AB32)/SQRT(COUNT(AB30:AB32))</f>
        <v>0.71197413516124153</v>
      </c>
      <c r="AK30">
        <f>STDEV(AB33:AB35)</f>
        <v>1.1197414544204674</v>
      </c>
      <c r="AL30" s="18">
        <f>STDEV(AB30:AB32)</f>
        <v>1.2331753757741812</v>
      </c>
      <c r="AM30" s="1">
        <v>1</v>
      </c>
      <c r="AN30" s="10" t="s">
        <v>21</v>
      </c>
      <c r="AO30" s="10" t="s">
        <v>26</v>
      </c>
      <c r="AP30" s="15">
        <v>6.92</v>
      </c>
      <c r="AQ30" s="2">
        <v>7.11</v>
      </c>
      <c r="AR30" s="2">
        <v>7.61</v>
      </c>
      <c r="AS30" s="18">
        <f t="shared" ref="AS30:AT35" si="183">(AQ30-3.5)/(1-1.023/2.93)</f>
        <v>5.5465652857891987</v>
      </c>
      <c r="AT30" s="18">
        <f t="shared" si="183"/>
        <v>6.3147876245411645</v>
      </c>
      <c r="AU30">
        <f t="shared" ref="AU30:AU35" si="184">(AT30-AS30)/42/AS30*1000</f>
        <v>3.2977179791584188</v>
      </c>
      <c r="AV30">
        <v>2</v>
      </c>
      <c r="AW30" t="s">
        <v>136</v>
      </c>
      <c r="AX30" t="s">
        <v>147</v>
      </c>
      <c r="AY30" t="s">
        <v>147</v>
      </c>
      <c r="AZ30">
        <f t="shared" ref="AZ30" si="185">AVERAGE(AU33:AU35)</f>
        <v>2.9388341379566114</v>
      </c>
      <c r="BA30">
        <f t="shared" ref="BA30" si="186">AVERAGE(AU30:AU32)</f>
        <v>2.0009178933972729</v>
      </c>
      <c r="BB30">
        <f t="shared" ref="BB30" si="187">STDEV(AU33:AU35)/SQRT(COUNT(AU33:AU35))</f>
        <v>0.8759063479133552</v>
      </c>
      <c r="BC30">
        <f t="shared" ref="BC30" si="188">STDEV(AU30:AU32)/SQRT(COUNT(AU30:AU32))</f>
        <v>0.70968916209617394</v>
      </c>
      <c r="BD30">
        <f t="shared" ref="BD30" si="189">STDEV(AU33:AU35)</f>
        <v>1.5171142972580327</v>
      </c>
      <c r="BE30" s="18">
        <f t="shared" ref="BE30" si="190">STDEV(AU30:AU32)</f>
        <v>1.2292176863315578</v>
      </c>
      <c r="BF30" s="1">
        <v>4</v>
      </c>
      <c r="BG30" s="1"/>
      <c r="BH30" s="10" t="s">
        <v>37</v>
      </c>
      <c r="BI30" s="11" t="s">
        <v>42</v>
      </c>
      <c r="BJ30" s="16">
        <v>6.5</v>
      </c>
      <c r="BK30" s="3">
        <v>6.86</v>
      </c>
      <c r="BL30" s="3">
        <v>7.53</v>
      </c>
      <c r="BM30" s="18">
        <f t="shared" ref="BM30:BN35" si="191">(BK30-3.5)/(1-1.023/2.93)</f>
        <v>5.1624541164132154</v>
      </c>
      <c r="BN30" s="18">
        <f t="shared" si="191"/>
        <v>6.1918720503408498</v>
      </c>
      <c r="BO30" s="18">
        <f t="shared" ref="BO30:BO35" si="192">(BN30-BM30)/42/BM30*1000</f>
        <v>4.7477324263038509</v>
      </c>
      <c r="BP30" s="18">
        <v>4</v>
      </c>
      <c r="BQ30" s="18" t="s">
        <v>133</v>
      </c>
      <c r="BR30" s="23" t="s">
        <v>147</v>
      </c>
      <c r="BS30" s="23" t="s">
        <v>148</v>
      </c>
      <c r="BT30">
        <f t="shared" ref="BT30" si="193">AVERAGE(BO33:BO35)</f>
        <v>2.3990203383010877</v>
      </c>
      <c r="BU30">
        <f t="shared" ref="BU30" si="194">AVERAGE(BO30:BO32)</f>
        <v>4.6965422044774954</v>
      </c>
      <c r="BV30">
        <f t="shared" ref="BV30" si="195">STDEV(BO33:BO35)/SQRT(COUNT(BO33:BO35))</f>
        <v>0.1978873339109965</v>
      </c>
      <c r="BW30">
        <f t="shared" ref="BW30" si="196">STDEV(BO30:BO32)/SQRT(COUNT(BO30:BO32))</f>
        <v>0.15228854731782276</v>
      </c>
      <c r="BX30">
        <f t="shared" ref="BX30" si="197">STDEV(BO33:BO35)</f>
        <v>0.34275091650819356</v>
      </c>
      <c r="BY30" s="18">
        <f t="shared" ref="BY30" si="198">STDEV(BO30:BO32)</f>
        <v>0.26377150136532607</v>
      </c>
      <c r="BZ30" s="1">
        <v>4</v>
      </c>
      <c r="CA30" s="10" t="s">
        <v>53</v>
      </c>
      <c r="CB30" s="10" t="s">
        <v>58</v>
      </c>
      <c r="CC30" s="15">
        <v>9.74</v>
      </c>
      <c r="CD30" s="3">
        <v>10.1</v>
      </c>
      <c r="CE30" s="3">
        <v>11.07</v>
      </c>
      <c r="CF30" s="18">
        <f t="shared" ref="CF30:CG35" si="199">(CD30-5.5)/(1-1.023/2.93)</f>
        <v>7.0676455165180911</v>
      </c>
      <c r="CG30" s="18">
        <f t="shared" si="199"/>
        <v>8.5579968536969062</v>
      </c>
      <c r="CH30" s="18">
        <f t="shared" ref="CH30:CH35" si="200">(CG30-CF30)/42/CF30*1000</f>
        <v>5.0207039337474129</v>
      </c>
      <c r="CI30" s="18">
        <v>4</v>
      </c>
      <c r="CJ30" s="18" t="s">
        <v>138</v>
      </c>
      <c r="CK30" s="23" t="s">
        <v>147</v>
      </c>
      <c r="CL30" s="23" t="s">
        <v>147</v>
      </c>
      <c r="CM30">
        <f t="shared" ref="CM30" si="201">AVERAGE(CH33:CH35)</f>
        <v>3.7495698647196902</v>
      </c>
      <c r="CN30">
        <f t="shared" ref="CN30" si="202">AVERAGE(CH30:CH32)</f>
        <v>4.7803599554115461</v>
      </c>
      <c r="CO30">
        <f t="shared" ref="CO30" si="203">STDEV(CH33:CH35)/SQRT(COUNT(CH33:CH35))</f>
        <v>0.55642869010276175</v>
      </c>
      <c r="CP30">
        <f t="shared" ref="CP30" si="204">STDEV(CH30:CH32)/SQRT(COUNT(CH30:CH32))</f>
        <v>0.35280243829749652</v>
      </c>
      <c r="CQ30">
        <f t="shared" ref="CQ30" si="205">STDEV(CH33:CH35)</f>
        <v>0.96376276204698097</v>
      </c>
      <c r="CR30" s="18">
        <f t="shared" ref="CR30" si="206">STDEV(CH30:CH32)</f>
        <v>0.61107174816544785</v>
      </c>
      <c r="CS30" s="4"/>
      <c r="CT30">
        <v>1</v>
      </c>
      <c r="CV30" s="10" t="s">
        <v>69</v>
      </c>
      <c r="CW30" s="10" t="s">
        <v>74</v>
      </c>
      <c r="CX30" s="15">
        <v>14.6</v>
      </c>
      <c r="CY30" s="3">
        <v>15.39</v>
      </c>
      <c r="CZ30" s="3">
        <v>17.12</v>
      </c>
      <c r="DA30" s="18">
        <f t="shared" ref="DA30:DB35" si="207">(CY30-5.5)/(1-1.023/2.93)</f>
        <v>15.195437860513897</v>
      </c>
      <c r="DB30" s="18">
        <f t="shared" si="207"/>
        <v>17.853487152595701</v>
      </c>
      <c r="DC30" s="18">
        <f t="shared" ref="DC30:DC35" si="208">(DB30-DA30)/42/DA30*1000</f>
        <v>4.1648610910491604</v>
      </c>
      <c r="DD30" s="18">
        <v>4</v>
      </c>
      <c r="DE30" s="18" t="s">
        <v>136</v>
      </c>
      <c r="DF30" s="23" t="s">
        <v>147</v>
      </c>
      <c r="DG30" s="23" t="s">
        <v>147</v>
      </c>
      <c r="DH30">
        <f t="shared" ref="DH30" si="209">AVERAGE(DC33:DC35)</f>
        <v>2.6423336036437095</v>
      </c>
      <c r="DI30">
        <f t="shared" ref="DI30" si="210">AVERAGE(DC30:DC32)</f>
        <v>4.8701896837056333</v>
      </c>
      <c r="DJ30">
        <f t="shared" ref="DJ30" si="211">STDEV(DC33:DC35)/SQRT(COUNT(DC33:DC35))</f>
        <v>0.31329397452980245</v>
      </c>
      <c r="DK30">
        <f t="shared" ref="DK30" si="212">STDEV(DC30:DC32)/SQRT(COUNT(DC30:DC32))</f>
        <v>0.54086064263945821</v>
      </c>
      <c r="DL30">
        <f t="shared" ref="DL30" si="213">STDEV(DC33:DC35)</f>
        <v>0.54264108159080759</v>
      </c>
      <c r="DM30" s="18">
        <f t="shared" ref="DM30" si="214">STDEV(DC30:DC32)</f>
        <v>0.93679811286589554</v>
      </c>
      <c r="DN30">
        <v>1</v>
      </c>
      <c r="DO30" s="10" t="s">
        <v>85</v>
      </c>
      <c r="DP30" s="10" t="s">
        <v>90</v>
      </c>
      <c r="DQ30" s="15">
        <v>9.0399999999999991</v>
      </c>
      <c r="DR30" s="3">
        <v>9.17</v>
      </c>
      <c r="DS30" s="3">
        <v>9.48</v>
      </c>
      <c r="DT30" s="18">
        <f t="shared" ref="DT30:DU35" si="215">(DR30-5.5)/(1-1.023/2.93)</f>
        <v>5.6387519664394334</v>
      </c>
      <c r="DU30" s="18">
        <f t="shared" si="215"/>
        <v>6.1150498164656533</v>
      </c>
      <c r="DV30" s="18">
        <f t="shared" ref="DV30:DV35" si="216">(DU30-DT30)/42/DT30*1000</f>
        <v>2.0111586869080083</v>
      </c>
      <c r="DW30" s="18">
        <v>4</v>
      </c>
      <c r="DX30" s="18" t="s">
        <v>136</v>
      </c>
      <c r="DY30" s="23" t="s">
        <v>147</v>
      </c>
      <c r="DZ30" s="23" t="s">
        <v>147</v>
      </c>
      <c r="EA30">
        <f t="shared" ref="EA30" si="217">AVERAGE(DV33:DV35)</f>
        <v>1.8026149288485336</v>
      </c>
      <c r="EB30">
        <f t="shared" ref="EB30" si="218">AVERAGE(DV30:DV32)</f>
        <v>2.6983579114694969</v>
      </c>
      <c r="EC30">
        <f t="shared" ref="EC30" si="219">STDEV(DV33:DV35)/SQRT(COUNT(DV33:DV35))</f>
        <v>0.30090361371327223</v>
      </c>
      <c r="ED30">
        <f t="shared" ref="ED30" si="220">STDEV(DV30:DV32)/SQRT(COUNT(DV30:DV32))</f>
        <v>0.43407756005992876</v>
      </c>
      <c r="EE30">
        <f t="shared" ref="EE30" si="221">STDEV(DV33:DV35)</f>
        <v>0.52118034713246664</v>
      </c>
      <c r="EF30" s="18">
        <f t="shared" ref="EF30" si="222">STDEV(DV30:DV32)</f>
        <v>0.75184438844932744</v>
      </c>
      <c r="EG30">
        <v>1</v>
      </c>
      <c r="EH30" s="10" t="s">
        <v>107</v>
      </c>
      <c r="EI30" s="10" t="s">
        <v>112</v>
      </c>
      <c r="EJ30" s="15">
        <v>12.83</v>
      </c>
      <c r="EK30" s="3">
        <v>13.2</v>
      </c>
      <c r="EL30" s="3">
        <v>14.32</v>
      </c>
      <c r="EM30" s="18">
        <f t="shared" ref="EM30:EN35" si="223">(EK30-5.5)/(1-1.023/2.93)</f>
        <v>11.830624016780282</v>
      </c>
      <c r="EN30" s="18">
        <f t="shared" si="223"/>
        <v>13.551442055584689</v>
      </c>
      <c r="EO30" s="18">
        <f t="shared" ref="EO30:EO35" si="224">(EN30-EM30)/42/EM30*1000</f>
        <v>3.4632034632034667</v>
      </c>
      <c r="EP30" s="18">
        <v>4</v>
      </c>
      <c r="EQ30" t="s">
        <v>136</v>
      </c>
      <c r="ER30" t="s">
        <v>147</v>
      </c>
      <c r="ES30" t="s">
        <v>147</v>
      </c>
      <c r="ET30">
        <f t="shared" ref="ET30" si="225">AVERAGE(EO33:EO34)</f>
        <v>1.0390453822182244</v>
      </c>
      <c r="EU30">
        <f t="shared" ref="EU30" si="226">AVERAGE(EO30:EO32)</f>
        <v>3.0230104245278988</v>
      </c>
      <c r="EV30">
        <f t="shared" ref="EV30" si="227">STDEV(EO33:EO35)/SQRT(COUNT(EO33:EO35))</f>
        <v>0.38590780723221085</v>
      </c>
      <c r="EW30">
        <f t="shared" ref="EW30" si="228">STDEV(EO30:EO32)/SQRT(COUNT(EO30:EO32))</f>
        <v>0.29895883509348631</v>
      </c>
      <c r="EX30">
        <f t="shared" ref="EX30" si="229">STDEV(EO33:EO34)</f>
        <v>0.92303448143266897</v>
      </c>
      <c r="EY30" s="18">
        <f t="shared" ref="EY30" si="230">STDEV(EO30:EO32)</f>
        <v>0.51781189175352371</v>
      </c>
    </row>
    <row r="31" spans="1:155" x14ac:dyDescent="0.3">
      <c r="A31" s="1">
        <v>5</v>
      </c>
      <c r="B31" s="10" t="s">
        <v>3</v>
      </c>
      <c r="C31" s="10" t="s">
        <v>8</v>
      </c>
      <c r="D31" s="15">
        <v>8.75</v>
      </c>
      <c r="E31" s="3">
        <v>9.01</v>
      </c>
      <c r="F31" s="3">
        <v>10.199999999999999</v>
      </c>
      <c r="G31" s="18">
        <f t="shared" si="171"/>
        <v>5.392920818038804</v>
      </c>
      <c r="H31" s="18">
        <f t="shared" si="171"/>
        <v>7.2212899842684832</v>
      </c>
      <c r="I31">
        <f t="shared" si="172"/>
        <v>8.0721747388414027</v>
      </c>
      <c r="J31">
        <v>4</v>
      </c>
      <c r="K31" t="s">
        <v>133</v>
      </c>
      <c r="L31" t="s">
        <v>147</v>
      </c>
      <c r="M31" t="s">
        <v>148</v>
      </c>
      <c r="S31" s="5"/>
      <c r="T31" s="1">
        <v>5</v>
      </c>
      <c r="U31" s="10" t="s">
        <v>12</v>
      </c>
      <c r="V31" s="10" t="s">
        <v>17</v>
      </c>
      <c r="W31" s="15">
        <v>6.62</v>
      </c>
      <c r="X31" s="6">
        <v>6.83</v>
      </c>
      <c r="Y31" s="6">
        <v>7.2</v>
      </c>
      <c r="Z31" s="18">
        <f t="shared" si="177"/>
        <v>5.1163607760880971</v>
      </c>
      <c r="AA31" s="18">
        <f t="shared" si="177"/>
        <v>5.6848453067645517</v>
      </c>
      <c r="AB31" s="18">
        <f t="shared" si="178"/>
        <v>2.6455026455026425</v>
      </c>
      <c r="AC31" s="18">
        <v>2</v>
      </c>
      <c r="AD31" s="18" t="s">
        <v>133</v>
      </c>
      <c r="AE31" s="18" t="s">
        <v>147</v>
      </c>
      <c r="AF31" s="23" t="s">
        <v>148</v>
      </c>
      <c r="AG31" s="18"/>
      <c r="AH31" s="18"/>
      <c r="AI31" s="18"/>
      <c r="AJ31" s="18"/>
      <c r="AK31" s="18"/>
      <c r="AL31" s="3"/>
      <c r="AM31" s="1">
        <v>2</v>
      </c>
      <c r="AN31" s="10" t="s">
        <v>21</v>
      </c>
      <c r="AO31" s="10" t="s">
        <v>26</v>
      </c>
      <c r="AP31" s="15">
        <v>10.15</v>
      </c>
      <c r="AQ31" s="2">
        <v>10.57</v>
      </c>
      <c r="AR31" s="2">
        <v>11.12</v>
      </c>
      <c r="AS31" s="18">
        <f t="shared" si="183"/>
        <v>10.862663869952806</v>
      </c>
      <c r="AT31" s="18">
        <f t="shared" si="183"/>
        <v>11.707708442579968</v>
      </c>
      <c r="AU31">
        <f t="shared" si="184"/>
        <v>1.8522260389304199</v>
      </c>
      <c r="AV31">
        <v>2</v>
      </c>
      <c r="AW31" t="s">
        <v>136</v>
      </c>
      <c r="AX31" t="s">
        <v>150</v>
      </c>
      <c r="AY31" t="s">
        <v>147</v>
      </c>
      <c r="BF31" s="1">
        <v>5</v>
      </c>
      <c r="BG31" s="1"/>
      <c r="BH31" s="10" t="s">
        <v>37</v>
      </c>
      <c r="BI31" s="11" t="s">
        <v>42</v>
      </c>
      <c r="BJ31" s="16">
        <v>8.06</v>
      </c>
      <c r="BK31" s="3">
        <v>8.52</v>
      </c>
      <c r="BL31" s="3">
        <v>9.4499999999999993</v>
      </c>
      <c r="BM31" s="18">
        <f t="shared" si="191"/>
        <v>7.7129522810697431</v>
      </c>
      <c r="BN31" s="18">
        <f t="shared" si="191"/>
        <v>9.1418458311483999</v>
      </c>
      <c r="BO31" s="18">
        <f t="shared" si="192"/>
        <v>4.4109277177006243</v>
      </c>
      <c r="BP31" s="18">
        <v>4</v>
      </c>
      <c r="BQ31" s="18" t="s">
        <v>133</v>
      </c>
      <c r="BR31" s="23" t="s">
        <v>147</v>
      </c>
      <c r="BS31" s="23" t="s">
        <v>148</v>
      </c>
      <c r="BT31" s="18"/>
      <c r="BU31" s="18"/>
      <c r="BV31" s="18"/>
      <c r="BW31" s="18"/>
      <c r="BX31" s="18"/>
      <c r="BY31" s="1"/>
      <c r="BZ31" s="1">
        <v>5</v>
      </c>
      <c r="CA31" s="10" t="s">
        <v>53</v>
      </c>
      <c r="CB31" s="10" t="s">
        <v>58</v>
      </c>
      <c r="CC31" s="15">
        <v>10.15</v>
      </c>
      <c r="CD31" s="3">
        <v>10.57</v>
      </c>
      <c r="CE31" s="3">
        <v>11.44</v>
      </c>
      <c r="CF31" s="18">
        <f t="shared" si="199"/>
        <v>7.7897745149449404</v>
      </c>
      <c r="CG31" s="18">
        <f t="shared" si="199"/>
        <v>9.1264813843733616</v>
      </c>
      <c r="CH31" s="18">
        <f t="shared" si="200"/>
        <v>4.0856579318117765</v>
      </c>
      <c r="CI31" s="18">
        <v>4</v>
      </c>
      <c r="CJ31" s="18" t="s">
        <v>138</v>
      </c>
      <c r="CK31" s="23" t="s">
        <v>147</v>
      </c>
      <c r="CL31" s="23" t="s">
        <v>147</v>
      </c>
      <c r="CM31" s="18"/>
      <c r="CN31" s="18"/>
      <c r="CO31" s="18"/>
      <c r="CP31" s="18"/>
      <c r="CQ31" s="18"/>
      <c r="CR31" s="18"/>
      <c r="CS31" s="4"/>
      <c r="CT31">
        <v>2</v>
      </c>
      <c r="CV31" s="10" t="s">
        <v>69</v>
      </c>
      <c r="CW31" s="10" t="s">
        <v>74</v>
      </c>
      <c r="CX31" s="15">
        <v>14.28</v>
      </c>
      <c r="CY31" s="3">
        <v>15.05</v>
      </c>
      <c r="CZ31" s="3">
        <v>16.86</v>
      </c>
      <c r="DA31" s="18">
        <f t="shared" si="207"/>
        <v>14.673046670162561</v>
      </c>
      <c r="DB31" s="18">
        <f t="shared" si="207"/>
        <v>17.454011536444678</v>
      </c>
      <c r="DC31" s="18">
        <f t="shared" si="208"/>
        <v>4.5125903764647193</v>
      </c>
      <c r="DD31" s="18">
        <v>4</v>
      </c>
      <c r="DE31" s="18" t="s">
        <v>136</v>
      </c>
      <c r="DF31" s="23" t="s">
        <v>147</v>
      </c>
      <c r="DG31" s="23" t="s">
        <v>147</v>
      </c>
      <c r="DH31" s="18"/>
      <c r="DI31" s="18"/>
      <c r="DJ31" s="18"/>
      <c r="DK31" s="18"/>
      <c r="DL31" s="18"/>
      <c r="DM31" s="1"/>
      <c r="DN31">
        <v>2</v>
      </c>
      <c r="DO31" s="10" t="s">
        <v>85</v>
      </c>
      <c r="DP31" s="10" t="s">
        <v>90</v>
      </c>
      <c r="DQ31" s="15">
        <v>9.11</v>
      </c>
      <c r="DR31" s="3">
        <v>9.2799999999999994</v>
      </c>
      <c r="DS31" s="3">
        <v>9.69</v>
      </c>
      <c r="DT31" s="18">
        <f t="shared" si="215"/>
        <v>5.8077608809648655</v>
      </c>
      <c r="DU31" s="18">
        <f t="shared" si="215"/>
        <v>6.4377031987414783</v>
      </c>
      <c r="DV31" s="18">
        <f t="shared" si="216"/>
        <v>2.5825144872763937</v>
      </c>
      <c r="DW31" s="18">
        <v>4</v>
      </c>
      <c r="DX31" s="18" t="s">
        <v>136</v>
      </c>
      <c r="DY31" s="23" t="s">
        <v>147</v>
      </c>
      <c r="DZ31" s="23" t="s">
        <v>147</v>
      </c>
      <c r="EA31" s="2"/>
      <c r="EB31" s="2"/>
      <c r="EC31" s="2"/>
      <c r="ED31" s="2"/>
      <c r="EE31" s="2"/>
      <c r="EG31">
        <v>2</v>
      </c>
      <c r="EH31" s="10" t="s">
        <v>107</v>
      </c>
      <c r="EI31" s="10" t="s">
        <v>112</v>
      </c>
      <c r="EJ31" s="15">
        <v>11.67</v>
      </c>
      <c r="EK31" s="3">
        <v>12.22</v>
      </c>
      <c r="EL31" s="3">
        <v>13.11</v>
      </c>
      <c r="EM31" s="18">
        <f t="shared" si="223"/>
        <v>10.324908232826431</v>
      </c>
      <c r="EN31" s="18">
        <f t="shared" si="223"/>
        <v>11.692343995804929</v>
      </c>
      <c r="EO31" s="18">
        <f t="shared" si="224"/>
        <v>3.1533446712018094</v>
      </c>
      <c r="EP31" s="18">
        <v>4</v>
      </c>
      <c r="EQ31" t="s">
        <v>136</v>
      </c>
      <c r="ER31" t="s">
        <v>147</v>
      </c>
      <c r="ES31" t="s">
        <v>147</v>
      </c>
    </row>
    <row r="32" spans="1:155" x14ac:dyDescent="0.3">
      <c r="A32" s="1">
        <v>6</v>
      </c>
      <c r="B32" s="10" t="s">
        <v>3</v>
      </c>
      <c r="C32" s="10" t="s">
        <v>8</v>
      </c>
      <c r="D32" s="15">
        <v>9.1300000000000008</v>
      </c>
      <c r="E32" s="3">
        <v>9.3000000000000007</v>
      </c>
      <c r="F32" s="3">
        <v>9.61</v>
      </c>
      <c r="G32" s="18">
        <f t="shared" si="171"/>
        <v>5.8384897745149464</v>
      </c>
      <c r="H32" s="18">
        <f t="shared" si="171"/>
        <v>6.3147876245411636</v>
      </c>
      <c r="I32">
        <f t="shared" si="172"/>
        <v>1.9423558897243021</v>
      </c>
      <c r="J32">
        <v>4</v>
      </c>
      <c r="K32" t="s">
        <v>133</v>
      </c>
      <c r="L32" t="s">
        <v>147</v>
      </c>
      <c r="M32" t="s">
        <v>148</v>
      </c>
      <c r="S32" s="5"/>
      <c r="T32" s="1">
        <v>6</v>
      </c>
      <c r="U32" s="10" t="s">
        <v>12</v>
      </c>
      <c r="V32" s="10" t="s">
        <v>17</v>
      </c>
      <c r="W32" s="15">
        <v>6.78</v>
      </c>
      <c r="X32" s="6">
        <v>6.88</v>
      </c>
      <c r="Y32" s="6">
        <v>7.57</v>
      </c>
      <c r="Z32" s="18">
        <f t="shared" si="177"/>
        <v>5.1931830099632927</v>
      </c>
      <c r="AA32" s="18">
        <f t="shared" si="177"/>
        <v>6.2533298374410071</v>
      </c>
      <c r="AB32" s="18">
        <f t="shared" si="178"/>
        <v>4.8605240912933256</v>
      </c>
      <c r="AC32" s="18">
        <v>2</v>
      </c>
      <c r="AD32" s="18" t="s">
        <v>133</v>
      </c>
      <c r="AE32" s="18" t="s">
        <v>147</v>
      </c>
      <c r="AF32" s="23" t="s">
        <v>148</v>
      </c>
      <c r="AG32" s="18"/>
      <c r="AH32" s="18"/>
      <c r="AI32" s="18"/>
      <c r="AJ32" s="18"/>
      <c r="AK32" s="18"/>
      <c r="AL32" s="3"/>
      <c r="AM32" s="1">
        <v>3</v>
      </c>
      <c r="AN32" s="10" t="s">
        <v>21</v>
      </c>
      <c r="AO32" s="10" t="s">
        <v>26</v>
      </c>
      <c r="AP32" s="15">
        <v>13.45</v>
      </c>
      <c r="AQ32" s="2">
        <v>13.83</v>
      </c>
      <c r="AR32" s="2">
        <v>14.2</v>
      </c>
      <c r="AS32" s="18">
        <f t="shared" si="183"/>
        <v>15.871473518615627</v>
      </c>
      <c r="AT32" s="18">
        <f t="shared" si="183"/>
        <v>16.43995804929208</v>
      </c>
      <c r="AU32">
        <f t="shared" si="184"/>
        <v>0.85280966210298037</v>
      </c>
      <c r="AV32">
        <v>2</v>
      </c>
      <c r="AW32" t="s">
        <v>136</v>
      </c>
      <c r="AX32" t="s">
        <v>147</v>
      </c>
      <c r="AY32" t="s">
        <v>147</v>
      </c>
      <c r="BF32" s="1">
        <v>6</v>
      </c>
      <c r="BG32" s="1"/>
      <c r="BH32" s="10" t="s">
        <v>37</v>
      </c>
      <c r="BI32" s="11" t="s">
        <v>42</v>
      </c>
      <c r="BJ32" s="16">
        <v>9.7899999999999991</v>
      </c>
      <c r="BK32" s="3">
        <v>10.26</v>
      </c>
      <c r="BL32" s="3">
        <v>11.66</v>
      </c>
      <c r="BM32" s="18">
        <f t="shared" si="191"/>
        <v>10.386366019926585</v>
      </c>
      <c r="BN32" s="18">
        <f t="shared" si="191"/>
        <v>12.537388568432092</v>
      </c>
      <c r="BO32" s="18">
        <f t="shared" si="192"/>
        <v>4.9309664694280109</v>
      </c>
      <c r="BP32" s="18">
        <v>4</v>
      </c>
      <c r="BQ32" s="18" t="s">
        <v>133</v>
      </c>
      <c r="BR32" s="23" t="s">
        <v>147</v>
      </c>
      <c r="BS32" s="23" t="s">
        <v>148</v>
      </c>
      <c r="BT32" s="18"/>
      <c r="BU32" s="18"/>
      <c r="BV32" s="18"/>
      <c r="BW32" s="18"/>
      <c r="BX32" s="18"/>
      <c r="BY32" s="1"/>
      <c r="BZ32" s="1">
        <v>6</v>
      </c>
      <c r="CA32" s="10" t="s">
        <v>53</v>
      </c>
      <c r="CB32" s="10" t="s">
        <v>58</v>
      </c>
      <c r="CC32" s="15">
        <v>9.4</v>
      </c>
      <c r="CD32" s="3">
        <v>9.73</v>
      </c>
      <c r="CE32" s="3">
        <v>10.66</v>
      </c>
      <c r="CF32" s="18">
        <f t="shared" si="199"/>
        <v>6.4991609858416366</v>
      </c>
      <c r="CG32" s="18">
        <f t="shared" si="199"/>
        <v>7.9280545359202943</v>
      </c>
      <c r="CH32" s="18">
        <f t="shared" si="200"/>
        <v>5.2347180006754481</v>
      </c>
      <c r="CI32" s="18">
        <v>4</v>
      </c>
      <c r="CJ32" s="18" t="s">
        <v>138</v>
      </c>
      <c r="CK32" s="23" t="s">
        <v>147</v>
      </c>
      <c r="CL32" s="23" t="s">
        <v>147</v>
      </c>
      <c r="CM32" s="18"/>
      <c r="CN32" s="18"/>
      <c r="CO32" s="18"/>
      <c r="CP32" s="18"/>
      <c r="CQ32" s="18"/>
      <c r="CR32" s="18"/>
      <c r="CS32" s="3"/>
      <c r="CT32">
        <v>3</v>
      </c>
      <c r="CV32" s="10" t="s">
        <v>69</v>
      </c>
      <c r="CW32" s="10" t="s">
        <v>74</v>
      </c>
      <c r="CX32" s="15">
        <v>11.05</v>
      </c>
      <c r="CY32" s="3">
        <v>11.68</v>
      </c>
      <c r="CZ32" s="3">
        <v>13.22</v>
      </c>
      <c r="DA32" s="18">
        <f t="shared" si="207"/>
        <v>9.4952281069743059</v>
      </c>
      <c r="DB32" s="18">
        <f t="shared" si="207"/>
        <v>11.861352910330362</v>
      </c>
      <c r="DC32" s="18">
        <f t="shared" si="208"/>
        <v>5.9331175836030203</v>
      </c>
      <c r="DD32" s="18">
        <v>4</v>
      </c>
      <c r="DE32" s="18" t="s">
        <v>136</v>
      </c>
      <c r="DF32" s="23" t="s">
        <v>147</v>
      </c>
      <c r="DG32" s="23" t="s">
        <v>147</v>
      </c>
      <c r="DH32" s="18"/>
      <c r="DI32" s="18"/>
      <c r="DJ32" s="18"/>
      <c r="DK32" s="18"/>
      <c r="DL32" s="18"/>
      <c r="DM32" s="1"/>
      <c r="DN32">
        <v>5</v>
      </c>
      <c r="DO32" s="10" t="s">
        <v>85</v>
      </c>
      <c r="DP32" s="10" t="s">
        <v>90</v>
      </c>
      <c r="DQ32" s="15">
        <v>9.3000000000000007</v>
      </c>
      <c r="DR32" s="3">
        <v>9.58</v>
      </c>
      <c r="DS32" s="3">
        <v>10.18</v>
      </c>
      <c r="DT32" s="18">
        <f t="shared" si="215"/>
        <v>6.2686942842160462</v>
      </c>
      <c r="DU32" s="18">
        <f t="shared" si="215"/>
        <v>7.1905610907184059</v>
      </c>
      <c r="DV32" s="18">
        <f t="shared" si="216"/>
        <v>3.5014005602240892</v>
      </c>
      <c r="DW32" s="18">
        <v>4</v>
      </c>
      <c r="DX32" s="18" t="s">
        <v>136</v>
      </c>
      <c r="DY32" s="23" t="s">
        <v>147</v>
      </c>
      <c r="DZ32" s="23" t="s">
        <v>147</v>
      </c>
      <c r="EG32">
        <v>3</v>
      </c>
      <c r="EH32" s="10" t="s">
        <v>107</v>
      </c>
      <c r="EI32" s="10" t="s">
        <v>112</v>
      </c>
      <c r="EJ32" s="15">
        <v>12.27</v>
      </c>
      <c r="EK32" s="3">
        <v>12.49</v>
      </c>
      <c r="EL32" s="3">
        <v>13.21</v>
      </c>
      <c r="EM32" s="18">
        <f t="shared" si="223"/>
        <v>10.739748295752491</v>
      </c>
      <c r="EN32" s="18">
        <f t="shared" si="223"/>
        <v>11.845988463555324</v>
      </c>
      <c r="EO32" s="18">
        <f t="shared" si="224"/>
        <v>2.4524831391784203</v>
      </c>
      <c r="EP32" s="18">
        <v>4</v>
      </c>
      <c r="EQ32" t="s">
        <v>136</v>
      </c>
      <c r="ER32" t="s">
        <v>147</v>
      </c>
      <c r="ES32" t="s">
        <v>147</v>
      </c>
    </row>
    <row r="33" spans="1:155" x14ac:dyDescent="0.3">
      <c r="A33" s="1">
        <v>1</v>
      </c>
      <c r="B33" s="10" t="s">
        <v>3</v>
      </c>
      <c r="C33" s="10" t="s">
        <v>8</v>
      </c>
      <c r="D33" s="15">
        <v>8.5</v>
      </c>
      <c r="E33" s="4">
        <v>8.85</v>
      </c>
      <c r="F33" s="4">
        <v>9.56</v>
      </c>
      <c r="G33" s="18">
        <f t="shared" si="171"/>
        <v>5.1470896696381745</v>
      </c>
      <c r="H33" s="18">
        <f t="shared" si="171"/>
        <v>6.2379653906659689</v>
      </c>
      <c r="I33">
        <f t="shared" si="172"/>
        <v>5.0461975835110264</v>
      </c>
      <c r="J33">
        <v>3</v>
      </c>
      <c r="K33" t="s">
        <v>133</v>
      </c>
      <c r="L33" t="s">
        <v>148</v>
      </c>
      <c r="M33" t="s">
        <v>148</v>
      </c>
      <c r="S33" s="5"/>
      <c r="T33" s="1">
        <v>1</v>
      </c>
      <c r="U33" s="10" t="s">
        <v>12</v>
      </c>
      <c r="V33" s="10" t="s">
        <v>17</v>
      </c>
      <c r="W33" s="15">
        <v>9.51</v>
      </c>
      <c r="X33" s="1">
        <v>9.66</v>
      </c>
      <c r="Y33" s="1">
        <v>9.98</v>
      </c>
      <c r="Z33" s="18">
        <f t="shared" si="177"/>
        <v>9.4644992134242276</v>
      </c>
      <c r="AA33" s="18">
        <f t="shared" si="177"/>
        <v>9.9561615102254866</v>
      </c>
      <c r="AB33" s="18">
        <f t="shared" si="178"/>
        <v>1.2368583797155235</v>
      </c>
      <c r="AC33" s="18">
        <v>1</v>
      </c>
      <c r="AD33" s="18" t="s">
        <v>133</v>
      </c>
      <c r="AE33" s="18" t="s">
        <v>148</v>
      </c>
      <c r="AF33" s="23" t="s">
        <v>148</v>
      </c>
      <c r="AG33" s="18"/>
      <c r="AH33" s="18"/>
      <c r="AI33" s="18"/>
      <c r="AJ33" s="18"/>
      <c r="AK33" s="18"/>
      <c r="AL33" s="3"/>
      <c r="AM33" s="1">
        <v>4</v>
      </c>
      <c r="AN33" s="10" t="s">
        <v>21</v>
      </c>
      <c r="AO33" s="10" t="s">
        <v>26</v>
      </c>
      <c r="AP33" s="15">
        <v>14.11</v>
      </c>
      <c r="AQ33" s="1">
        <v>14.45</v>
      </c>
      <c r="AR33" s="1">
        <v>15.26</v>
      </c>
      <c r="AS33" s="18">
        <f t="shared" si="183"/>
        <v>16.824069218668065</v>
      </c>
      <c r="AT33" s="18">
        <f t="shared" si="183"/>
        <v>18.06858940744625</v>
      </c>
      <c r="AU33">
        <f t="shared" si="184"/>
        <v>1.7612524461839532</v>
      </c>
      <c r="AV33">
        <v>1</v>
      </c>
      <c r="AW33" t="s">
        <v>136</v>
      </c>
      <c r="AX33" t="s">
        <v>148</v>
      </c>
      <c r="AY33" t="s">
        <v>147</v>
      </c>
      <c r="BF33" s="1">
        <v>1</v>
      </c>
      <c r="BG33" s="1"/>
      <c r="BH33" s="10" t="s">
        <v>37</v>
      </c>
      <c r="BI33" s="11" t="s">
        <v>42</v>
      </c>
      <c r="BJ33" s="16">
        <v>7.08</v>
      </c>
      <c r="BK33" s="4">
        <v>7.3</v>
      </c>
      <c r="BL33" s="4">
        <v>7.66</v>
      </c>
      <c r="BM33" s="18">
        <f t="shared" si="191"/>
        <v>5.8384897745149447</v>
      </c>
      <c r="BN33" s="18">
        <f t="shared" si="191"/>
        <v>6.391609858416361</v>
      </c>
      <c r="BO33" s="18">
        <f t="shared" si="192"/>
        <v>2.2556390977443628</v>
      </c>
      <c r="BP33" s="18">
        <v>3</v>
      </c>
      <c r="BQ33" s="18" t="s">
        <v>133</v>
      </c>
      <c r="BR33" s="23" t="s">
        <v>148</v>
      </c>
      <c r="BS33" s="23" t="s">
        <v>148</v>
      </c>
      <c r="BT33" s="18"/>
      <c r="BU33" s="18"/>
      <c r="BV33" s="18"/>
      <c r="BW33" s="18"/>
      <c r="BX33" s="18"/>
      <c r="BY33" s="1"/>
      <c r="BZ33" s="1">
        <v>1</v>
      </c>
      <c r="CA33" s="10" t="s">
        <v>53</v>
      </c>
      <c r="CB33" s="10" t="s">
        <v>58</v>
      </c>
      <c r="CC33" s="15">
        <v>17.79</v>
      </c>
      <c r="CD33" s="4">
        <v>18.32</v>
      </c>
      <c r="CE33" s="4">
        <v>19.75</v>
      </c>
      <c r="CF33" s="18">
        <f t="shared" si="199"/>
        <v>19.69722076560042</v>
      </c>
      <c r="CG33" s="18">
        <f t="shared" si="199"/>
        <v>21.894336654431044</v>
      </c>
      <c r="CH33" s="18">
        <f t="shared" si="200"/>
        <v>2.6558205185350263</v>
      </c>
      <c r="CI33" s="18">
        <v>3</v>
      </c>
      <c r="CJ33" s="18" t="s">
        <v>138</v>
      </c>
      <c r="CK33" s="23" t="s">
        <v>148</v>
      </c>
      <c r="CL33" s="23" t="s">
        <v>147</v>
      </c>
      <c r="CM33" s="18"/>
      <c r="CN33" s="18"/>
      <c r="CO33" s="18"/>
      <c r="CP33" s="18"/>
      <c r="CQ33" s="18"/>
      <c r="CR33" s="18"/>
      <c r="CS33" s="3"/>
      <c r="CT33">
        <v>4</v>
      </c>
      <c r="CV33" s="10" t="s">
        <v>69</v>
      </c>
      <c r="CW33" s="10" t="s">
        <v>74</v>
      </c>
      <c r="CX33" s="15">
        <v>19.73</v>
      </c>
      <c r="CY33" s="4">
        <v>20.62</v>
      </c>
      <c r="CZ33" s="4">
        <v>21.99</v>
      </c>
      <c r="DA33" s="18">
        <f t="shared" si="207"/>
        <v>23.231043523859466</v>
      </c>
      <c r="DB33" s="18">
        <f t="shared" si="207"/>
        <v>25.335972732039853</v>
      </c>
      <c r="DC33" s="18">
        <f t="shared" si="208"/>
        <v>2.1573444192491804</v>
      </c>
      <c r="DD33" s="18">
        <v>3</v>
      </c>
      <c r="DE33" s="18" t="s">
        <v>136</v>
      </c>
      <c r="DF33" s="23" t="s">
        <v>148</v>
      </c>
      <c r="DG33" s="23" t="s">
        <v>147</v>
      </c>
      <c r="DH33" s="18"/>
      <c r="DI33" s="18"/>
      <c r="DJ33" s="18"/>
      <c r="DK33" s="18"/>
      <c r="DL33" s="18"/>
      <c r="DM33" s="1"/>
      <c r="DN33">
        <v>3</v>
      </c>
      <c r="DO33" s="10" t="s">
        <v>85</v>
      </c>
      <c r="DP33" s="10" t="s">
        <v>90</v>
      </c>
      <c r="DQ33" s="15">
        <v>10.4</v>
      </c>
      <c r="DR33" s="4">
        <v>10.67</v>
      </c>
      <c r="DS33" s="4">
        <v>11.01</v>
      </c>
      <c r="DT33" s="18">
        <f t="shared" si="215"/>
        <v>7.9434189826953334</v>
      </c>
      <c r="DU33" s="18">
        <f t="shared" si="215"/>
        <v>8.4658101730466697</v>
      </c>
      <c r="DV33" s="18">
        <f t="shared" si="216"/>
        <v>1.5658100764483716</v>
      </c>
      <c r="DW33" s="18">
        <v>3</v>
      </c>
      <c r="DX33" s="18" t="s">
        <v>136</v>
      </c>
      <c r="DY33" s="23" t="s">
        <v>148</v>
      </c>
      <c r="DZ33" s="23" t="s">
        <v>147</v>
      </c>
      <c r="EA33" s="2"/>
      <c r="EB33" s="2"/>
      <c r="EC33" s="2"/>
      <c r="ED33" s="2"/>
      <c r="EE33" s="2"/>
      <c r="EG33">
        <v>4</v>
      </c>
      <c r="EH33" s="10" t="s">
        <v>107</v>
      </c>
      <c r="EI33" s="10" t="s">
        <v>112</v>
      </c>
      <c r="EJ33" s="15">
        <v>12.92</v>
      </c>
      <c r="EK33" s="4">
        <v>13.1</v>
      </c>
      <c r="EL33" s="4">
        <v>13.64</v>
      </c>
      <c r="EM33" s="18">
        <f t="shared" si="223"/>
        <v>11.676979549029889</v>
      </c>
      <c r="EN33" s="18">
        <f t="shared" si="223"/>
        <v>12.506659674882014</v>
      </c>
      <c r="EO33" s="18">
        <f t="shared" si="224"/>
        <v>1.6917293233082731</v>
      </c>
      <c r="EP33" s="18">
        <v>3</v>
      </c>
      <c r="EQ33" t="s">
        <v>136</v>
      </c>
      <c r="ER33" t="s">
        <v>148</v>
      </c>
      <c r="ES33" t="s">
        <v>147</v>
      </c>
    </row>
    <row r="34" spans="1:155" x14ac:dyDescent="0.3">
      <c r="A34" s="1">
        <v>2</v>
      </c>
      <c r="B34" s="10" t="s">
        <v>3</v>
      </c>
      <c r="C34" s="10" t="s">
        <v>8</v>
      </c>
      <c r="D34" s="15">
        <v>10.4</v>
      </c>
      <c r="E34" s="4">
        <v>10.65</v>
      </c>
      <c r="F34" s="4">
        <v>10.91</v>
      </c>
      <c r="G34" s="18">
        <f t="shared" si="171"/>
        <v>7.9126900891452552</v>
      </c>
      <c r="H34" s="18">
        <f t="shared" si="171"/>
        <v>8.3121657052962767</v>
      </c>
      <c r="I34">
        <f t="shared" si="172"/>
        <v>1.2020342117429466</v>
      </c>
      <c r="J34">
        <v>3</v>
      </c>
      <c r="K34" t="s">
        <v>133</v>
      </c>
      <c r="L34" t="s">
        <v>148</v>
      </c>
      <c r="M34" t="s">
        <v>148</v>
      </c>
      <c r="S34" s="5"/>
      <c r="T34" s="1">
        <v>2</v>
      </c>
      <c r="U34" s="10" t="s">
        <v>12</v>
      </c>
      <c r="V34" s="10" t="s">
        <v>17</v>
      </c>
      <c r="W34" s="15">
        <v>5.85</v>
      </c>
      <c r="X34" s="1">
        <v>5.97</v>
      </c>
      <c r="Y34" s="1">
        <v>6.33</v>
      </c>
      <c r="Z34" s="18">
        <f t="shared" si="177"/>
        <v>3.7950183534347142</v>
      </c>
      <c r="AA34" s="18">
        <f t="shared" si="177"/>
        <v>4.3481384373361305</v>
      </c>
      <c r="AB34" s="18">
        <f t="shared" si="178"/>
        <v>3.4702139965297891</v>
      </c>
      <c r="AC34" s="18">
        <v>1</v>
      </c>
      <c r="AD34" s="18" t="s">
        <v>133</v>
      </c>
      <c r="AE34" s="18" t="s">
        <v>148</v>
      </c>
      <c r="AF34" s="23" t="s">
        <v>148</v>
      </c>
      <c r="AG34" s="18"/>
      <c r="AH34" s="18"/>
      <c r="AI34" s="18"/>
      <c r="AJ34" s="18"/>
      <c r="AK34" s="18"/>
      <c r="AL34" s="3"/>
      <c r="AM34" s="1">
        <v>5</v>
      </c>
      <c r="AN34" s="10" t="s">
        <v>21</v>
      </c>
      <c r="AO34" s="10" t="s">
        <v>26</v>
      </c>
      <c r="AP34" s="15">
        <v>11.39</v>
      </c>
      <c r="AQ34" s="1">
        <v>11.62</v>
      </c>
      <c r="AR34" s="1">
        <v>12.44</v>
      </c>
      <c r="AS34" s="18">
        <f t="shared" si="183"/>
        <v>12.475930781331934</v>
      </c>
      <c r="AT34" s="18">
        <f t="shared" si="183"/>
        <v>13.73581541688516</v>
      </c>
      <c r="AU34">
        <f t="shared" si="184"/>
        <v>2.4044100398780217</v>
      </c>
      <c r="AV34">
        <v>1</v>
      </c>
      <c r="AW34" t="s">
        <v>136</v>
      </c>
      <c r="AX34" t="s">
        <v>148</v>
      </c>
      <c r="AY34" t="s">
        <v>147</v>
      </c>
      <c r="BF34" s="1">
        <v>2</v>
      </c>
      <c r="BG34" s="1"/>
      <c r="BH34" s="10" t="s">
        <v>37</v>
      </c>
      <c r="BI34" s="11" t="s">
        <v>42</v>
      </c>
      <c r="BJ34" s="16">
        <v>9.7100000000000009</v>
      </c>
      <c r="BK34" s="4">
        <v>10.029999999999999</v>
      </c>
      <c r="BL34" s="4">
        <v>10.62</v>
      </c>
      <c r="BM34" s="18">
        <f t="shared" si="191"/>
        <v>10.032983744100681</v>
      </c>
      <c r="BN34" s="18">
        <f t="shared" si="191"/>
        <v>10.939486103828001</v>
      </c>
      <c r="BO34" s="18">
        <f t="shared" si="192"/>
        <v>2.1512433457303275</v>
      </c>
      <c r="BP34" s="18">
        <v>3</v>
      </c>
      <c r="BQ34" s="18" t="s">
        <v>133</v>
      </c>
      <c r="BR34" s="23" t="s">
        <v>148</v>
      </c>
      <c r="BS34" s="23" t="s">
        <v>148</v>
      </c>
      <c r="BT34" s="18"/>
      <c r="BU34" s="18"/>
      <c r="BV34" s="18"/>
      <c r="BW34" s="18"/>
      <c r="BX34" s="18"/>
      <c r="BY34" s="1"/>
      <c r="BZ34" s="1">
        <v>2</v>
      </c>
      <c r="CA34" s="10" t="s">
        <v>53</v>
      </c>
      <c r="CB34" s="10" t="s">
        <v>58</v>
      </c>
      <c r="CC34" s="15">
        <v>11.08</v>
      </c>
      <c r="CD34" s="4">
        <v>11.57</v>
      </c>
      <c r="CE34" s="4">
        <v>12.62</v>
      </c>
      <c r="CF34" s="18">
        <f t="shared" si="199"/>
        <v>9.3262191924488729</v>
      </c>
      <c r="CG34" s="18">
        <f t="shared" si="199"/>
        <v>10.939486103828001</v>
      </c>
      <c r="CH34" s="18">
        <f t="shared" si="200"/>
        <v>4.1186161449752845</v>
      </c>
      <c r="CI34" s="18">
        <v>3</v>
      </c>
      <c r="CJ34" s="18" t="s">
        <v>138</v>
      </c>
      <c r="CK34" s="23" t="s">
        <v>148</v>
      </c>
      <c r="CL34" s="23" t="s">
        <v>147</v>
      </c>
      <c r="CM34" s="18"/>
      <c r="CN34" s="18"/>
      <c r="CO34" s="18"/>
      <c r="CP34" s="18"/>
      <c r="CQ34" s="18"/>
      <c r="CR34" s="18"/>
      <c r="CS34" s="3"/>
      <c r="CT34">
        <v>5</v>
      </c>
      <c r="CV34" s="10" t="s">
        <v>69</v>
      </c>
      <c r="CW34" s="10" t="s">
        <v>74</v>
      </c>
      <c r="CX34" s="15">
        <v>12.6</v>
      </c>
      <c r="CY34" s="4">
        <v>13.17</v>
      </c>
      <c r="CZ34" s="4">
        <v>14.21</v>
      </c>
      <c r="DA34" s="18">
        <f t="shared" si="207"/>
        <v>11.784530676455166</v>
      </c>
      <c r="DB34" s="18">
        <f t="shared" si="207"/>
        <v>13.382433141059257</v>
      </c>
      <c r="DC34" s="18">
        <f t="shared" si="208"/>
        <v>3.2284100080710276</v>
      </c>
      <c r="DD34" s="18">
        <v>3</v>
      </c>
      <c r="DE34" s="18" t="s">
        <v>136</v>
      </c>
      <c r="DF34" s="23" t="s">
        <v>148</v>
      </c>
      <c r="DG34" s="23" t="s">
        <v>147</v>
      </c>
      <c r="DH34" s="18"/>
      <c r="DI34" s="18"/>
      <c r="DJ34" s="18"/>
      <c r="DK34" s="18"/>
      <c r="DL34" s="18"/>
      <c r="DM34" s="1"/>
      <c r="DN34">
        <v>4</v>
      </c>
      <c r="DO34" s="10" t="s">
        <v>85</v>
      </c>
      <c r="DP34" s="10" t="s">
        <v>90</v>
      </c>
      <c r="DQ34" s="15">
        <v>11.72</v>
      </c>
      <c r="DR34" s="4">
        <v>11.94</v>
      </c>
      <c r="DS34" s="4">
        <v>12.33</v>
      </c>
      <c r="DT34" s="18">
        <f t="shared" si="215"/>
        <v>9.8947037231253265</v>
      </c>
      <c r="DU34" s="18">
        <f t="shared" si="215"/>
        <v>10.493917147351862</v>
      </c>
      <c r="DV34" s="18">
        <f t="shared" si="216"/>
        <v>1.4418811002661975</v>
      </c>
      <c r="DW34" s="18">
        <v>3</v>
      </c>
      <c r="DX34" s="18" t="s">
        <v>136</v>
      </c>
      <c r="DY34" s="23" t="s">
        <v>148</v>
      </c>
      <c r="DZ34" s="23" t="s">
        <v>147</v>
      </c>
      <c r="EA34" s="1"/>
      <c r="EB34" s="1"/>
      <c r="EC34" s="1"/>
      <c r="ED34" s="1"/>
      <c r="EE34" s="1"/>
      <c r="EG34">
        <v>5</v>
      </c>
      <c r="EH34" s="10" t="s">
        <v>107</v>
      </c>
      <c r="EI34" s="10" t="s">
        <v>112</v>
      </c>
      <c r="EJ34" s="15">
        <v>14.96</v>
      </c>
      <c r="EK34" s="4">
        <v>15.36</v>
      </c>
      <c r="EL34" s="4">
        <v>15.52</v>
      </c>
      <c r="EM34" s="18">
        <f t="shared" si="223"/>
        <v>15.149344520188778</v>
      </c>
      <c r="EN34" s="18">
        <f t="shared" si="223"/>
        <v>15.395175668589408</v>
      </c>
      <c r="EO34" s="18">
        <f t="shared" si="224"/>
        <v>0.38636144112817578</v>
      </c>
      <c r="EP34" s="18">
        <v>3</v>
      </c>
      <c r="EQ34" t="s">
        <v>136</v>
      </c>
      <c r="ER34" t="s">
        <v>148</v>
      </c>
      <c r="ES34" t="s">
        <v>147</v>
      </c>
    </row>
    <row r="35" spans="1:155" x14ac:dyDescent="0.3">
      <c r="A35" s="1">
        <v>4</v>
      </c>
      <c r="B35" s="10" t="s">
        <v>3</v>
      </c>
      <c r="C35" s="10" t="s">
        <v>8</v>
      </c>
      <c r="D35" s="15">
        <v>9.35</v>
      </c>
      <c r="E35" s="4">
        <v>9.6</v>
      </c>
      <c r="F35" s="4">
        <v>10.130000000000001</v>
      </c>
      <c r="G35" s="18">
        <f t="shared" si="171"/>
        <v>6.2994231777661245</v>
      </c>
      <c r="H35" s="18">
        <f t="shared" si="171"/>
        <v>7.1137388568432103</v>
      </c>
      <c r="I35">
        <f t="shared" si="172"/>
        <v>3.0778164924506441</v>
      </c>
      <c r="J35">
        <v>3</v>
      </c>
      <c r="K35" t="s">
        <v>133</v>
      </c>
      <c r="L35" t="s">
        <v>148</v>
      </c>
      <c r="M35" t="s">
        <v>148</v>
      </c>
      <c r="S35" s="3"/>
      <c r="T35" s="1">
        <v>3</v>
      </c>
      <c r="U35" s="10" t="s">
        <v>12</v>
      </c>
      <c r="V35" s="10" t="s">
        <v>17</v>
      </c>
      <c r="W35" s="15">
        <v>8.06</v>
      </c>
      <c r="X35" s="1">
        <v>8.24</v>
      </c>
      <c r="Y35" s="1">
        <v>8.68</v>
      </c>
      <c r="Z35" s="18">
        <f t="shared" si="177"/>
        <v>7.2827477713686424</v>
      </c>
      <c r="AA35" s="18">
        <f t="shared" si="177"/>
        <v>7.9587834294703725</v>
      </c>
      <c r="AB35" s="18">
        <f t="shared" si="178"/>
        <v>2.2101667671287912</v>
      </c>
      <c r="AC35" s="18">
        <v>1</v>
      </c>
      <c r="AD35" s="18" t="s">
        <v>133</v>
      </c>
      <c r="AE35" s="18" t="s">
        <v>148</v>
      </c>
      <c r="AF35" s="23" t="s">
        <v>148</v>
      </c>
      <c r="AG35" s="18"/>
      <c r="AH35" s="18"/>
      <c r="AI35" s="18"/>
      <c r="AJ35" s="18"/>
      <c r="AK35" s="18"/>
      <c r="AL35" s="4"/>
      <c r="AM35" s="1">
        <v>6</v>
      </c>
      <c r="AN35" s="10" t="s">
        <v>21</v>
      </c>
      <c r="AO35" s="10" t="s">
        <v>26</v>
      </c>
      <c r="AP35" s="15">
        <v>6.74</v>
      </c>
      <c r="AQ35" s="1">
        <v>6.93</v>
      </c>
      <c r="AR35" s="1">
        <v>7.6</v>
      </c>
      <c r="AS35" s="18">
        <f t="shared" si="183"/>
        <v>5.2700052438384892</v>
      </c>
      <c r="AT35" s="18">
        <f t="shared" si="183"/>
        <v>6.2994231777661245</v>
      </c>
      <c r="AU35">
        <f t="shared" si="184"/>
        <v>4.6508399278078594</v>
      </c>
      <c r="AV35">
        <v>1</v>
      </c>
      <c r="AW35" t="s">
        <v>136</v>
      </c>
      <c r="AX35" t="s">
        <v>148</v>
      </c>
      <c r="AY35" t="s">
        <v>147</v>
      </c>
      <c r="BF35" s="1">
        <v>3</v>
      </c>
      <c r="BG35" s="1"/>
      <c r="BH35" s="10" t="s">
        <v>37</v>
      </c>
      <c r="BI35" s="11" t="s">
        <v>42</v>
      </c>
      <c r="BJ35" s="16">
        <v>7.01</v>
      </c>
      <c r="BK35" s="4">
        <v>7.34</v>
      </c>
      <c r="BL35" s="4">
        <v>7.79</v>
      </c>
      <c r="BM35" s="18">
        <f t="shared" si="191"/>
        <v>5.899947561615102</v>
      </c>
      <c r="BN35" s="18">
        <f t="shared" si="191"/>
        <v>6.5913476664918722</v>
      </c>
      <c r="BO35" s="18">
        <f t="shared" si="192"/>
        <v>2.790178571428573</v>
      </c>
      <c r="BP35" s="18">
        <v>3</v>
      </c>
      <c r="BQ35" s="18" t="s">
        <v>133</v>
      </c>
      <c r="BR35" s="23" t="s">
        <v>148</v>
      </c>
      <c r="BS35" s="23" t="s">
        <v>148</v>
      </c>
      <c r="BT35" s="18"/>
      <c r="BU35" s="18"/>
      <c r="BV35" s="18"/>
      <c r="BW35" s="18"/>
      <c r="BX35" s="18"/>
      <c r="BY35" s="1"/>
      <c r="BZ35" s="1">
        <v>3</v>
      </c>
      <c r="CA35" s="10" t="s">
        <v>53</v>
      </c>
      <c r="CB35" s="10" t="s">
        <v>58</v>
      </c>
      <c r="CC35" s="15">
        <v>8.23</v>
      </c>
      <c r="CD35" s="4">
        <v>8.48</v>
      </c>
      <c r="CE35" s="4">
        <v>9.0399999999999991</v>
      </c>
      <c r="CF35" s="18">
        <f t="shared" si="199"/>
        <v>4.5786051389617208</v>
      </c>
      <c r="CG35" s="18">
        <f t="shared" si="199"/>
        <v>5.4390141583639213</v>
      </c>
      <c r="CH35" s="18">
        <f t="shared" si="200"/>
        <v>4.4742729306487581</v>
      </c>
      <c r="CI35" s="18">
        <v>3</v>
      </c>
      <c r="CJ35" s="18" t="s">
        <v>138</v>
      </c>
      <c r="CK35" s="23" t="s">
        <v>148</v>
      </c>
      <c r="CL35" s="23" t="s">
        <v>147</v>
      </c>
      <c r="CM35" s="18"/>
      <c r="CN35" s="18"/>
      <c r="CO35" s="18"/>
      <c r="CP35" s="18"/>
      <c r="CQ35" s="18"/>
      <c r="CR35" s="18"/>
      <c r="CS35" s="3"/>
      <c r="CT35">
        <v>6</v>
      </c>
      <c r="CV35" s="10" t="s">
        <v>69</v>
      </c>
      <c r="CW35" s="10" t="s">
        <v>74</v>
      </c>
      <c r="CX35" s="15">
        <v>17</v>
      </c>
      <c r="CY35" s="4">
        <v>17.68</v>
      </c>
      <c r="CZ35" s="4">
        <v>18.98</v>
      </c>
      <c r="DA35" s="18">
        <f t="shared" si="207"/>
        <v>18.713896171997902</v>
      </c>
      <c r="DB35" s="18">
        <f t="shared" si="207"/>
        <v>20.711274252753018</v>
      </c>
      <c r="DC35" s="18">
        <f t="shared" si="208"/>
        <v>2.5412463836109196</v>
      </c>
      <c r="DD35" s="18">
        <v>3</v>
      </c>
      <c r="DE35" s="18" t="s">
        <v>136</v>
      </c>
      <c r="DF35" s="23" t="s">
        <v>148</v>
      </c>
      <c r="DG35" s="23" t="s">
        <v>147</v>
      </c>
      <c r="DH35" s="18"/>
      <c r="DI35" s="18"/>
      <c r="DJ35" s="18"/>
      <c r="DK35" s="18"/>
      <c r="DL35" s="18"/>
      <c r="DM35" s="1"/>
      <c r="DN35">
        <v>6</v>
      </c>
      <c r="DO35" s="10" t="s">
        <v>85</v>
      </c>
      <c r="DP35" s="10" t="s">
        <v>90</v>
      </c>
      <c r="DQ35" s="15">
        <v>12.5</v>
      </c>
      <c r="DR35" s="4">
        <v>12.94</v>
      </c>
      <c r="DS35" s="4">
        <v>13.69</v>
      </c>
      <c r="DT35" s="18">
        <f t="shared" si="215"/>
        <v>11.43114840062926</v>
      </c>
      <c r="DU35" s="18">
        <f t="shared" si="215"/>
        <v>12.583481908757211</v>
      </c>
      <c r="DV35" s="18">
        <f t="shared" si="216"/>
        <v>2.4001536098310319</v>
      </c>
      <c r="DW35" s="18">
        <v>3</v>
      </c>
      <c r="DX35" s="18" t="s">
        <v>136</v>
      </c>
      <c r="DY35" s="23" t="s">
        <v>148</v>
      </c>
      <c r="DZ35" s="23" t="s">
        <v>147</v>
      </c>
      <c r="EA35" s="1"/>
      <c r="EB35" s="1"/>
      <c r="EC35" s="1"/>
      <c r="ED35" s="1"/>
      <c r="EE35" s="1"/>
      <c r="EG35">
        <v>6</v>
      </c>
      <c r="EH35" s="10" t="s">
        <v>107</v>
      </c>
      <c r="EI35" s="10" t="s">
        <v>112</v>
      </c>
      <c r="EJ35" s="15">
        <v>16.420000000000002</v>
      </c>
      <c r="EK35" s="4">
        <v>16.77</v>
      </c>
      <c r="EL35" s="4">
        <v>17.38</v>
      </c>
      <c r="EM35" s="18">
        <f t="shared" si="223"/>
        <v>17.315731515469324</v>
      </c>
      <c r="EN35" s="18">
        <f t="shared" si="223"/>
        <v>18.252962768746723</v>
      </c>
      <c r="EO35" s="18">
        <f t="shared" si="224"/>
        <v>1.2887142434613605</v>
      </c>
      <c r="EP35" s="18">
        <v>3</v>
      </c>
      <c r="EQ35" t="s">
        <v>136</v>
      </c>
      <c r="ER35" t="s">
        <v>148</v>
      </c>
      <c r="ES35" t="s">
        <v>147</v>
      </c>
    </row>
    <row r="36" spans="1:155" x14ac:dyDescent="0.3">
      <c r="AG36" s="18"/>
      <c r="AH36" s="18"/>
      <c r="AI36" s="18"/>
      <c r="AJ36" s="18"/>
      <c r="AK36" s="18"/>
      <c r="AL36" s="3"/>
      <c r="AN36" s="10"/>
      <c r="AO36" s="10"/>
      <c r="AP36" s="15"/>
      <c r="AS36" s="18"/>
      <c r="AT36" s="18"/>
      <c r="BU36" s="18"/>
      <c r="BV36" s="18"/>
      <c r="BW36" s="18"/>
      <c r="BX36" s="18"/>
      <c r="BY36" s="2"/>
      <c r="BZ36" s="1"/>
      <c r="CA36" s="10"/>
      <c r="CB36" s="10"/>
      <c r="CC36" s="15"/>
      <c r="CD36" s="3"/>
      <c r="CE36" s="3"/>
      <c r="CF36" s="18"/>
      <c r="CG36" s="18"/>
      <c r="CH36" s="18"/>
      <c r="CI36" s="18"/>
      <c r="CJ36" s="18"/>
      <c r="CM36" s="18"/>
      <c r="CN36" s="18"/>
      <c r="CO36" s="18"/>
      <c r="CP36" s="18"/>
      <c r="CQ36" s="18"/>
      <c r="CR36" s="18"/>
      <c r="CS36" s="3"/>
      <c r="CV36" s="10"/>
      <c r="CW36" s="10"/>
      <c r="CX36" s="15"/>
      <c r="DA36" s="18"/>
      <c r="DB36" s="18"/>
      <c r="DC36" s="18"/>
      <c r="DD36" s="18"/>
      <c r="DE36" s="18"/>
      <c r="DH36" s="18"/>
      <c r="DI36" s="18"/>
      <c r="DJ36" s="18"/>
      <c r="DK36" s="18"/>
      <c r="DL36" s="18"/>
      <c r="DM36" s="6"/>
      <c r="EA36" s="1"/>
      <c r="EB36" s="1"/>
      <c r="EC36" s="1"/>
      <c r="ED36" s="1"/>
      <c r="EE36" s="1"/>
      <c r="EH36" s="10"/>
      <c r="EI36" s="10"/>
      <c r="EJ36" s="15"/>
      <c r="EK36" s="1"/>
      <c r="EL36" s="1"/>
      <c r="EM36" s="18"/>
      <c r="EN36" s="18"/>
      <c r="EO36" s="18"/>
      <c r="EP36" s="18"/>
    </row>
    <row r="37" spans="1:155" x14ac:dyDescent="0.3">
      <c r="A37" s="1">
        <v>1</v>
      </c>
      <c r="B37" s="10" t="s">
        <v>3</v>
      </c>
      <c r="C37" s="10" t="s">
        <v>9</v>
      </c>
      <c r="D37" s="15">
        <v>9.1999999999999993</v>
      </c>
      <c r="E37" s="3">
        <v>9.64</v>
      </c>
      <c r="F37" s="3">
        <v>10.16</v>
      </c>
      <c r="G37" s="18">
        <f t="shared" ref="G37:H42" si="231">(E37-5.5)/(1-1.023/2.93)</f>
        <v>6.3608809648662836</v>
      </c>
      <c r="H37" s="18">
        <f t="shared" si="231"/>
        <v>7.1598321971683276</v>
      </c>
      <c r="I37">
        <f t="shared" ref="I37:I42" si="232">(H37-G37)/42/G37*1000</f>
        <v>2.9905682079595075</v>
      </c>
      <c r="J37">
        <v>4</v>
      </c>
      <c r="K37" t="s">
        <v>133</v>
      </c>
      <c r="L37" t="s">
        <v>147</v>
      </c>
      <c r="M37" t="s">
        <v>148</v>
      </c>
      <c r="N37">
        <f t="shared" ref="N37" si="233">AVERAGE(I40:I42)</f>
        <v>3.1297467282585161</v>
      </c>
      <c r="O37">
        <f t="shared" ref="O37" si="234">AVERAGE(I37:I39)</f>
        <v>2.3454740053397063</v>
      </c>
      <c r="P37">
        <f t="shared" ref="P37" si="235">STDEV(I40:I42)/SQRT(COUNT(I40:I42))</f>
        <v>0.70020348238874042</v>
      </c>
      <c r="Q37">
        <f t="shared" ref="Q37" si="236">STDEV(I37:I39)/SQRT(COUNT(I37:I39))</f>
        <v>0.37111024519520086</v>
      </c>
      <c r="R37">
        <f>STDEV(I40:I42)</f>
        <v>0.99023726121502731</v>
      </c>
      <c r="S37" s="18">
        <f>STDEV(I37:I39)</f>
        <v>0.64278179988743167</v>
      </c>
      <c r="T37" s="1">
        <v>4</v>
      </c>
      <c r="U37" s="10" t="s">
        <v>12</v>
      </c>
      <c r="V37" s="10" t="s">
        <v>18</v>
      </c>
      <c r="W37" s="15">
        <v>7.66</v>
      </c>
      <c r="X37" s="6">
        <v>7.72</v>
      </c>
      <c r="Y37" s="9" t="s">
        <v>104</v>
      </c>
      <c r="Z37" s="18">
        <f t="shared" ref="Z37:Z42" si="237">(X37-3.5)/(1-1.023/2.93)</f>
        <v>6.4837965390665966</v>
      </c>
      <c r="AA37" s="18"/>
      <c r="AB37" s="18"/>
      <c r="AC37" s="21">
        <v>2</v>
      </c>
      <c r="AD37" s="18" t="s">
        <v>133</v>
      </c>
      <c r="AE37" s="18" t="s">
        <v>147</v>
      </c>
      <c r="AF37" s="23" t="s">
        <v>148</v>
      </c>
      <c r="AG37">
        <f>AVERAGE(AB40:AB42)</f>
        <v>0.28844505319896568</v>
      </c>
      <c r="AI37">
        <f t="shared" ref="AI37" si="238">STDEV(AB40:AB42)/SQRT(COUNT(AB40:AB42))</f>
        <v>0.14193843559123898</v>
      </c>
      <c r="AK37">
        <f>STDEV(AB40:AB42)</f>
        <v>0.24584458199086853</v>
      </c>
      <c r="AL37" s="18"/>
      <c r="AM37" s="1">
        <v>1</v>
      </c>
      <c r="AN37" s="10" t="s">
        <v>21</v>
      </c>
      <c r="AO37" s="10" t="s">
        <v>27</v>
      </c>
      <c r="AP37" s="15">
        <v>11.58</v>
      </c>
      <c r="AQ37" s="2">
        <v>11.92</v>
      </c>
      <c r="AR37" s="2">
        <v>13.11</v>
      </c>
      <c r="AS37" s="18">
        <f t="shared" ref="AS37:AT42" si="239">(AQ37-3.5)/(1-1.023/2.93)</f>
        <v>12.936864184583115</v>
      </c>
      <c r="AT37" s="18">
        <f t="shared" si="239"/>
        <v>14.765233350812794</v>
      </c>
      <c r="AU37">
        <f t="shared" ref="AU37:AU42" si="240">(AT37-AS37)/42/AS37*1000</f>
        <v>3.3650039588281855</v>
      </c>
      <c r="AV37">
        <v>2</v>
      </c>
      <c r="AW37" t="s">
        <v>136</v>
      </c>
      <c r="AX37" t="s">
        <v>147</v>
      </c>
      <c r="AY37" t="s">
        <v>147</v>
      </c>
      <c r="AZ37">
        <f t="shared" ref="AZ37" si="241">AVERAGE(AU40:AU42)</f>
        <v>1.3318541610831769</v>
      </c>
      <c r="BA37">
        <f t="shared" ref="BA37" si="242">AVERAGE(AU37:AU39)</f>
        <v>3.021418911096625</v>
      </c>
      <c r="BB37">
        <f t="shared" ref="BB37" si="243">STDEV(AU40:AU42)/SQRT(COUNT(AU40:AU42))</f>
        <v>0.25855369422352659</v>
      </c>
      <c r="BC37">
        <f t="shared" ref="BC37" si="244">STDEV(AU37:AU39)/SQRT(COUNT(AU37:AU39))</f>
        <v>0.74877720635824285</v>
      </c>
      <c r="BD37">
        <f t="shared" ref="BD37" si="245">STDEV(AU40:AU42)</f>
        <v>0.44782813487977574</v>
      </c>
      <c r="BE37" s="18">
        <f t="shared" ref="BE37" si="246">STDEV(AU37:AU39)</f>
        <v>1.2969201649619624</v>
      </c>
      <c r="BF37" s="1">
        <v>4</v>
      </c>
      <c r="BG37" s="1"/>
      <c r="BH37" s="10" t="s">
        <v>37</v>
      </c>
      <c r="BI37" s="11" t="s">
        <v>43</v>
      </c>
      <c r="BJ37" s="16">
        <v>10.65</v>
      </c>
      <c r="BK37" s="2">
        <v>11.26</v>
      </c>
      <c r="BL37" s="2">
        <v>12.82</v>
      </c>
      <c r="BM37" s="18">
        <f t="shared" ref="BM37:BN42" si="247">(BK37-3.5)/(1-1.023/2.93)</f>
        <v>11.922810697430519</v>
      </c>
      <c r="BN37" s="18">
        <f t="shared" si="247"/>
        <v>14.319664394336655</v>
      </c>
      <c r="BO37" s="18">
        <f t="shared" ref="BO37:BO42" si="248">(BN37-BM37)/42/BM37*1000</f>
        <v>4.7864506627393251</v>
      </c>
      <c r="BP37" s="18">
        <v>2</v>
      </c>
      <c r="BQ37" s="18" t="s">
        <v>133</v>
      </c>
      <c r="BR37" s="23" t="s">
        <v>147</v>
      </c>
      <c r="BS37" s="23" t="s">
        <v>148</v>
      </c>
      <c r="BT37">
        <f t="shared" ref="BT37" si="249">AVERAGE(BO40:BO42)</f>
        <v>3.4709134028992032</v>
      </c>
      <c r="BU37">
        <f t="shared" ref="BU37" si="250">AVERAGE(BO37:BO39)</f>
        <v>4.5837334643064063</v>
      </c>
      <c r="BV37">
        <f t="shared" ref="BV37" si="251">STDEV(BO40:BO42)/SQRT(COUNT(BO40:BO42))</f>
        <v>0.44076296891468725</v>
      </c>
      <c r="BW37">
        <f t="shared" ref="BW37" si="252">STDEV(BO37:BO39)/SQRT(COUNT(BO37:BO39))</f>
        <v>0.26139914795245617</v>
      </c>
      <c r="BX37">
        <f t="shared" ref="BX37" si="253">STDEV(BO40:BO42)</f>
        <v>0.76342385625513998</v>
      </c>
      <c r="BY37" s="18">
        <f t="shared" ref="BY37" si="254">STDEV(BO37:BO39)</f>
        <v>0.45275660530886808</v>
      </c>
      <c r="BZ37" s="1">
        <v>4</v>
      </c>
      <c r="CA37" s="10" t="s">
        <v>53</v>
      </c>
      <c r="CB37" s="10" t="s">
        <v>59</v>
      </c>
      <c r="CC37" s="15">
        <v>8.5500000000000007</v>
      </c>
      <c r="CD37" s="2">
        <v>8.67</v>
      </c>
      <c r="CE37" s="2">
        <v>9.31</v>
      </c>
      <c r="CF37" s="18">
        <f t="shared" ref="CF37:CG42" si="255">(CD37-5.5)/(1-1.023/2.93)</f>
        <v>4.8705296276874677</v>
      </c>
      <c r="CG37" s="18">
        <f t="shared" si="255"/>
        <v>5.8538542212899856</v>
      </c>
      <c r="CH37" s="18">
        <f t="shared" ref="CH37:CH42" si="256">(CG37-CF37)/42/CF37*1000</f>
        <v>4.8069701066546529</v>
      </c>
      <c r="CI37" s="18">
        <v>2</v>
      </c>
      <c r="CJ37" s="18" t="s">
        <v>138</v>
      </c>
      <c r="CK37" s="23" t="s">
        <v>147</v>
      </c>
      <c r="CL37" s="23" t="s">
        <v>147</v>
      </c>
      <c r="CM37">
        <f t="shared" ref="CM37" si="257">AVERAGE(CH40:CH42)</f>
        <v>3.4528276300247462</v>
      </c>
      <c r="CN37">
        <f t="shared" ref="CN37" si="258">AVERAGE(CH37:CH39)</f>
        <v>6.9589787255402449</v>
      </c>
      <c r="CO37">
        <f t="shared" ref="CO37" si="259">STDEV(CH40:CH42)/SQRT(COUNT(CH40:CH42))</f>
        <v>0.5594421378397072</v>
      </c>
      <c r="CP37">
        <f t="shared" ref="CP37" si="260">STDEV(CH37:CH39)/SQRT(COUNT(CH37:CH39))</f>
        <v>1.1081882878854177</v>
      </c>
      <c r="CQ37">
        <f t="shared" ref="CQ37" si="261">STDEV(CH40:CH42)</f>
        <v>0.96898220663332391</v>
      </c>
      <c r="CR37" s="18">
        <f t="shared" ref="CR37" si="262">STDEV(CH37:CH39)</f>
        <v>1.9194384189703089</v>
      </c>
      <c r="CS37" s="3"/>
      <c r="CT37">
        <v>1</v>
      </c>
      <c r="CV37" s="10" t="s">
        <v>69</v>
      </c>
      <c r="CW37" s="10" t="s">
        <v>75</v>
      </c>
      <c r="CX37" s="15">
        <v>27.4</v>
      </c>
      <c r="CY37" s="3">
        <v>28.46</v>
      </c>
      <c r="CZ37" s="3" t="s">
        <v>105</v>
      </c>
      <c r="DA37" s="18">
        <f t="shared" ref="DA37:DB42" si="263">(CY37-5.5)/(1-1.023/2.93)</f>
        <v>35.276769795490303</v>
      </c>
      <c r="DB37" s="18"/>
      <c r="DC37" s="18"/>
      <c r="DD37" s="18">
        <v>4</v>
      </c>
      <c r="DE37" s="18" t="s">
        <v>136</v>
      </c>
      <c r="DF37" s="23" t="s">
        <v>147</v>
      </c>
      <c r="DG37" s="23" t="s">
        <v>147</v>
      </c>
      <c r="DH37">
        <f t="shared" ref="DH37" si="264">AVERAGE(DC40:DC42)</f>
        <v>1.9584638078210801</v>
      </c>
      <c r="DI37">
        <f>AVERAGE(DC38:DC39)</f>
        <v>3.4626934794529811</v>
      </c>
      <c r="DJ37">
        <f t="shared" ref="DJ37" si="265">STDEV(DC40:DC42)/SQRT(COUNT(DC40:DC42))</f>
        <v>0.11394993005289483</v>
      </c>
      <c r="DK37">
        <f t="shared" ref="DK37" si="266">STDEV(DC37:DC39)/SQRT(COUNT(DC37:DC39))</f>
        <v>0.281462740810972</v>
      </c>
      <c r="DL37">
        <f t="shared" ref="DL37" si="267">STDEV(DC40:DC42)</f>
        <v>0.19736706837053355</v>
      </c>
      <c r="DM37" s="18">
        <f>STDEV(DC38:DC39)</f>
        <v>0.39804842535757984</v>
      </c>
      <c r="DN37">
        <v>1</v>
      </c>
      <c r="DO37" s="10" t="s">
        <v>85</v>
      </c>
      <c r="DP37" s="10" t="s">
        <v>91</v>
      </c>
      <c r="DQ37" s="15">
        <v>11.25</v>
      </c>
      <c r="DR37" s="2">
        <v>11.67</v>
      </c>
      <c r="DS37" s="2">
        <v>12.58</v>
      </c>
      <c r="DT37" s="18">
        <f t="shared" ref="DT37:DU42" si="268">(DR37-5.5)/(1-1.023/2.93)</f>
        <v>9.4798636601992659</v>
      </c>
      <c r="DU37" s="18">
        <f t="shared" si="268"/>
        <v>10.878028316727844</v>
      </c>
      <c r="DV37" s="18">
        <f t="shared" ref="DV37:DV42" si="269">(DU37-DT37)/42/DT37*1000</f>
        <v>3.5116153430578052</v>
      </c>
      <c r="DW37" s="18">
        <v>2</v>
      </c>
      <c r="DX37" s="18" t="s">
        <v>136</v>
      </c>
      <c r="DY37" s="23" t="s">
        <v>147</v>
      </c>
      <c r="DZ37" s="23" t="s">
        <v>147</v>
      </c>
      <c r="EA37">
        <f t="shared" ref="EA37" si="270">AVERAGE(DV40:DV42)</f>
        <v>3.4919768246922192</v>
      </c>
      <c r="EB37">
        <f t="shared" ref="EB37" si="271">AVERAGE(DV37:DV39)</f>
        <v>3.7174640853573044</v>
      </c>
      <c r="EC37">
        <f t="shared" ref="EC37" si="272">STDEV(DV40:DV42)/SQRT(COUNT(DV40:DV42))</f>
        <v>0.70635349152821536</v>
      </c>
      <c r="ED37">
        <f t="shared" ref="ED37" si="273">STDEV(DV37:DV39)/SQRT(COUNT(DV37:DV39))</f>
        <v>0.14860386098803974</v>
      </c>
      <c r="EE37">
        <f t="shared" ref="EE37" si="274">STDEV(DV40:DV42)</f>
        <v>1.2234401354305415</v>
      </c>
      <c r="EF37" s="18">
        <f t="shared" ref="EF37" si="275">STDEV(DV37:DV39)</f>
        <v>0.2573894374321874</v>
      </c>
      <c r="EG37">
        <v>4</v>
      </c>
      <c r="EH37" s="10" t="s">
        <v>107</v>
      </c>
      <c r="EI37" s="10" t="s">
        <v>113</v>
      </c>
      <c r="EJ37" s="15">
        <v>15.24</v>
      </c>
      <c r="EK37" s="6">
        <v>15.55</v>
      </c>
      <c r="EL37" s="6">
        <v>16.420000000000002</v>
      </c>
      <c r="EM37" s="18">
        <f t="shared" ref="EM37:EN42" si="276">(EK37-5.5)/(1-1.023/2.93)</f>
        <v>15.441269008914526</v>
      </c>
      <c r="EN37" s="18">
        <f t="shared" si="276"/>
        <v>16.77797587834295</v>
      </c>
      <c r="EO37" s="18">
        <f t="shared" ref="EO37:EO42" si="277">(EN37-EM37)/42/EM37*1000</f>
        <v>2.0611229566453484</v>
      </c>
      <c r="EP37" s="18">
        <v>2</v>
      </c>
      <c r="EQ37" t="s">
        <v>136</v>
      </c>
      <c r="ER37" t="s">
        <v>147</v>
      </c>
      <c r="ES37" t="s">
        <v>147</v>
      </c>
      <c r="ET37">
        <f t="shared" ref="ET37" si="278">AVERAGE(EO40:EO41)</f>
        <v>1.105600891982891</v>
      </c>
      <c r="EU37">
        <f t="shared" ref="EU37" si="279">AVERAGE(EO37:EO39)</f>
        <v>2.152231098345831</v>
      </c>
      <c r="EV37">
        <f t="shared" ref="EV37" si="280">STDEV(EO40:EO42)/SQRT(COUNT(EO40:EO42))</f>
        <v>0.15236127249501386</v>
      </c>
      <c r="EW37">
        <f t="shared" ref="EW37" si="281">STDEV(EO37:EO39)/SQRT(COUNT(EO37:EO39))</f>
        <v>0.25424860740054123</v>
      </c>
      <c r="EX37">
        <f t="shared" ref="EX37" si="282">STDEV(EO40:EO41)</f>
        <v>0.15790391136196272</v>
      </c>
      <c r="EY37" s="18">
        <f t="shared" ref="EY37" si="283">STDEV(EO37:EO39)</f>
        <v>0.4403715057713698</v>
      </c>
    </row>
    <row r="38" spans="1:155" x14ac:dyDescent="0.3">
      <c r="A38" s="1">
        <v>2</v>
      </c>
      <c r="B38" s="10" t="s">
        <v>3</v>
      </c>
      <c r="C38" s="10" t="s">
        <v>9</v>
      </c>
      <c r="D38" s="15">
        <v>8.99</v>
      </c>
      <c r="E38" s="3">
        <v>9.06</v>
      </c>
      <c r="F38" s="3">
        <v>9.41</v>
      </c>
      <c r="G38" s="18">
        <f t="shared" si="231"/>
        <v>5.4697430519140022</v>
      </c>
      <c r="H38" s="18">
        <f t="shared" si="231"/>
        <v>6.0074986890403776</v>
      </c>
      <c r="I38">
        <f t="shared" si="232"/>
        <v>2.340823970037448</v>
      </c>
      <c r="J38">
        <v>4</v>
      </c>
      <c r="K38" t="s">
        <v>133</v>
      </c>
      <c r="L38" t="s">
        <v>147</v>
      </c>
      <c r="M38" t="s">
        <v>148</v>
      </c>
      <c r="S38" s="5"/>
      <c r="T38" s="1">
        <v>5</v>
      </c>
      <c r="U38" s="10" t="s">
        <v>12</v>
      </c>
      <c r="V38" s="10" t="s">
        <v>18</v>
      </c>
      <c r="W38" s="15">
        <v>8.51</v>
      </c>
      <c r="X38" s="6">
        <v>8.57</v>
      </c>
      <c r="Y38" s="9" t="s">
        <v>104</v>
      </c>
      <c r="Z38" s="18">
        <f t="shared" si="237"/>
        <v>7.7897745149449404</v>
      </c>
      <c r="AA38" s="18"/>
      <c r="AB38" s="18"/>
      <c r="AC38" s="21">
        <v>2</v>
      </c>
      <c r="AD38" s="18" t="s">
        <v>133</v>
      </c>
      <c r="AE38" s="18" t="s">
        <v>147</v>
      </c>
      <c r="AF38" s="23" t="s">
        <v>148</v>
      </c>
      <c r="AG38" s="18"/>
      <c r="AH38" s="18"/>
      <c r="AI38" s="18"/>
      <c r="AJ38" s="18"/>
      <c r="AK38" s="18"/>
      <c r="AL38" s="3"/>
      <c r="AM38" s="1">
        <v>2</v>
      </c>
      <c r="AN38" s="10" t="s">
        <v>21</v>
      </c>
      <c r="AO38" s="10" t="s">
        <v>27</v>
      </c>
      <c r="AP38" s="15">
        <v>10.35</v>
      </c>
      <c r="AQ38" s="2">
        <v>10.68</v>
      </c>
      <c r="AR38" s="2">
        <v>11.92</v>
      </c>
      <c r="AS38" s="18">
        <f t="shared" si="239"/>
        <v>11.031672784478237</v>
      </c>
      <c r="AT38" s="18">
        <f t="shared" si="239"/>
        <v>12.936864184583115</v>
      </c>
      <c r="AU38">
        <f t="shared" si="240"/>
        <v>4.1119511871601029</v>
      </c>
      <c r="AV38">
        <v>2</v>
      </c>
      <c r="AW38" t="s">
        <v>136</v>
      </c>
      <c r="AX38" t="s">
        <v>150</v>
      </c>
      <c r="AY38" t="s">
        <v>147</v>
      </c>
      <c r="BF38" s="1">
        <v>5</v>
      </c>
      <c r="BG38" s="1"/>
      <c r="BH38" s="10" t="s">
        <v>37</v>
      </c>
      <c r="BI38" s="11" t="s">
        <v>43</v>
      </c>
      <c r="BJ38" s="16">
        <v>6.32</v>
      </c>
      <c r="BK38" s="2">
        <v>6.61</v>
      </c>
      <c r="BL38" s="2">
        <v>7.25</v>
      </c>
      <c r="BM38" s="18">
        <f t="shared" si="247"/>
        <v>4.7783429470372321</v>
      </c>
      <c r="BN38" s="18">
        <f t="shared" si="247"/>
        <v>5.7616675406397482</v>
      </c>
      <c r="BO38" s="18">
        <f t="shared" si="248"/>
        <v>4.899709079773384</v>
      </c>
      <c r="BP38" s="18">
        <v>2</v>
      </c>
      <c r="BQ38" s="18" t="s">
        <v>133</v>
      </c>
      <c r="BR38" s="23" t="s">
        <v>147</v>
      </c>
      <c r="BS38" s="23" t="s">
        <v>148</v>
      </c>
      <c r="BT38" s="18"/>
      <c r="BU38" s="18"/>
      <c r="BV38" s="18"/>
      <c r="BW38" s="18"/>
      <c r="BX38" s="18"/>
      <c r="BY38" s="1"/>
      <c r="BZ38" s="1">
        <v>5</v>
      </c>
      <c r="CA38" s="10" t="s">
        <v>53</v>
      </c>
      <c r="CB38" s="10" t="s">
        <v>59</v>
      </c>
      <c r="CC38" s="15">
        <v>8.14</v>
      </c>
      <c r="CD38" s="2">
        <v>8.36</v>
      </c>
      <c r="CE38" s="2">
        <v>9.27</v>
      </c>
      <c r="CF38" s="18">
        <f t="shared" si="255"/>
        <v>4.394231777661247</v>
      </c>
      <c r="CG38" s="18">
        <f t="shared" si="255"/>
        <v>5.7923964341898264</v>
      </c>
      <c r="CH38" s="18">
        <f t="shared" si="256"/>
        <v>7.5757575757575806</v>
      </c>
      <c r="CI38" s="18">
        <v>2</v>
      </c>
      <c r="CJ38" s="18" t="s">
        <v>138</v>
      </c>
      <c r="CK38" s="23" t="s">
        <v>147</v>
      </c>
      <c r="CL38" s="23" t="s">
        <v>147</v>
      </c>
      <c r="CM38" s="18"/>
      <c r="CN38" s="18"/>
      <c r="CO38" s="18"/>
      <c r="CP38" s="18"/>
      <c r="CQ38" s="18"/>
      <c r="CR38" s="18"/>
      <c r="CT38">
        <v>2</v>
      </c>
      <c r="CV38" s="10" t="s">
        <v>69</v>
      </c>
      <c r="CW38" s="10" t="s">
        <v>75</v>
      </c>
      <c r="CX38" s="15">
        <v>16.149999999999999</v>
      </c>
      <c r="CY38" s="3">
        <v>17.010000000000002</v>
      </c>
      <c r="CZ38" s="3">
        <v>18.82</v>
      </c>
      <c r="DA38" s="18">
        <f t="shared" si="263"/>
        <v>17.68447823807027</v>
      </c>
      <c r="DB38" s="18">
        <f t="shared" si="263"/>
        <v>20.465443104352389</v>
      </c>
      <c r="DC38" s="18">
        <f t="shared" ref="DC38:DC42" si="284">(DB38-DA38)/42/DA38*1000</f>
        <v>3.7441562202639531</v>
      </c>
      <c r="DD38" s="18">
        <v>4</v>
      </c>
      <c r="DE38" s="18" t="s">
        <v>136</v>
      </c>
      <c r="DF38" s="23" t="s">
        <v>147</v>
      </c>
      <c r="DG38" s="23" t="s">
        <v>147</v>
      </c>
      <c r="DH38" s="18"/>
      <c r="DI38" s="18"/>
      <c r="DJ38" s="18"/>
      <c r="DK38" s="18"/>
      <c r="DL38" s="18"/>
      <c r="DM38" s="1"/>
      <c r="DN38">
        <v>2</v>
      </c>
      <c r="DO38" s="10" t="s">
        <v>85</v>
      </c>
      <c r="DP38" s="10" t="s">
        <v>91</v>
      </c>
      <c r="DQ38" s="15">
        <v>11.47</v>
      </c>
      <c r="DR38" s="2">
        <v>11.8</v>
      </c>
      <c r="DS38" s="2">
        <v>12.86</v>
      </c>
      <c r="DT38" s="18">
        <f t="shared" si="268"/>
        <v>9.6796014682747789</v>
      </c>
      <c r="DU38" s="18">
        <f t="shared" si="268"/>
        <v>11.308232826428945</v>
      </c>
      <c r="DV38" s="18">
        <f t="shared" si="269"/>
        <v>4.006046863189713</v>
      </c>
      <c r="DW38" s="18">
        <v>2</v>
      </c>
      <c r="DX38" s="18" t="s">
        <v>136</v>
      </c>
      <c r="DY38" s="23" t="s">
        <v>147</v>
      </c>
      <c r="DZ38" s="23" t="s">
        <v>147</v>
      </c>
      <c r="EA38" s="2"/>
      <c r="EB38" s="2"/>
      <c r="EC38" s="2"/>
      <c r="ED38" s="2"/>
      <c r="EE38" s="2"/>
      <c r="EG38">
        <v>5</v>
      </c>
      <c r="EH38" s="10" t="s">
        <v>107</v>
      </c>
      <c r="EI38" s="10" t="s">
        <v>113</v>
      </c>
      <c r="EJ38" s="15">
        <v>14.4</v>
      </c>
      <c r="EK38" s="6">
        <v>14.64</v>
      </c>
      <c r="EL38" s="6">
        <v>15.65</v>
      </c>
      <c r="EM38" s="18">
        <f t="shared" si="276"/>
        <v>14.043104352385948</v>
      </c>
      <c r="EN38" s="18">
        <f t="shared" si="276"/>
        <v>15.594913476664919</v>
      </c>
      <c r="EO38" s="18">
        <f t="shared" si="277"/>
        <v>2.6310305303740735</v>
      </c>
      <c r="EP38" s="18">
        <v>2</v>
      </c>
      <c r="EQ38" t="s">
        <v>136</v>
      </c>
      <c r="ER38" t="s">
        <v>147</v>
      </c>
      <c r="ES38" t="s">
        <v>147</v>
      </c>
    </row>
    <row r="39" spans="1:155" x14ac:dyDescent="0.3">
      <c r="A39" s="1">
        <v>4</v>
      </c>
      <c r="B39" s="10" t="s">
        <v>3</v>
      </c>
      <c r="C39" s="10" t="s">
        <v>9</v>
      </c>
      <c r="D39" s="15">
        <v>9.25</v>
      </c>
      <c r="E39" s="3">
        <v>9.41</v>
      </c>
      <c r="F39" s="3">
        <v>9.69</v>
      </c>
      <c r="G39" s="18">
        <f t="shared" si="231"/>
        <v>6.0074986890403776</v>
      </c>
      <c r="H39" s="18">
        <f t="shared" si="231"/>
        <v>6.4377031987414783</v>
      </c>
      <c r="I39">
        <f t="shared" si="232"/>
        <v>1.7050298380221631</v>
      </c>
      <c r="J39">
        <v>4</v>
      </c>
      <c r="K39" t="s">
        <v>133</v>
      </c>
      <c r="L39" t="s">
        <v>147</v>
      </c>
      <c r="M39" t="s">
        <v>148</v>
      </c>
      <c r="S39" s="5"/>
      <c r="T39" s="1">
        <v>6</v>
      </c>
      <c r="U39" s="10" t="s">
        <v>12</v>
      </c>
      <c r="V39" s="10" t="s">
        <v>18</v>
      </c>
      <c r="W39" s="15">
        <v>10.59</v>
      </c>
      <c r="X39" s="6">
        <v>10.68</v>
      </c>
      <c r="Y39" s="6">
        <v>10.89</v>
      </c>
      <c r="Z39" s="18">
        <f t="shared" si="237"/>
        <v>11.031672784478237</v>
      </c>
      <c r="AA39" s="18">
        <f>(Y39-3.5)/(1-1.023/2.93)</f>
        <v>11.354326166754065</v>
      </c>
      <c r="AB39" s="18">
        <f>(AA39-Z39)/42/Z39*1000</f>
        <v>0.69637883008356949</v>
      </c>
      <c r="AC39" s="18">
        <v>2</v>
      </c>
      <c r="AD39" s="18" t="s">
        <v>133</v>
      </c>
      <c r="AE39" s="18" t="s">
        <v>147</v>
      </c>
      <c r="AF39" s="23" t="s">
        <v>148</v>
      </c>
      <c r="AG39" s="18"/>
      <c r="AH39" s="18"/>
      <c r="AI39" s="18"/>
      <c r="AJ39" s="18"/>
      <c r="AK39" s="18"/>
      <c r="AL39" s="3"/>
      <c r="AM39" s="1">
        <v>3</v>
      </c>
      <c r="AN39" s="10" t="s">
        <v>21</v>
      </c>
      <c r="AO39" s="10" t="s">
        <v>27</v>
      </c>
      <c r="AP39" s="15">
        <v>6.65</v>
      </c>
      <c r="AQ39" s="2">
        <v>6.8</v>
      </c>
      <c r="AR39" s="2">
        <v>7.02</v>
      </c>
      <c r="AS39" s="18">
        <f t="shared" si="239"/>
        <v>5.070267435762978</v>
      </c>
      <c r="AT39" s="18">
        <f t="shared" si="239"/>
        <v>5.4082852648138431</v>
      </c>
      <c r="AU39">
        <f t="shared" si="240"/>
        <v>1.5873015873015868</v>
      </c>
      <c r="AV39">
        <v>2</v>
      </c>
      <c r="AW39" t="s">
        <v>136</v>
      </c>
      <c r="AX39" t="s">
        <v>147</v>
      </c>
      <c r="AY39" t="s">
        <v>147</v>
      </c>
      <c r="BF39" s="1">
        <v>6</v>
      </c>
      <c r="BG39" s="1"/>
      <c r="BH39" s="10" t="s">
        <v>37</v>
      </c>
      <c r="BI39" s="11" t="s">
        <v>43</v>
      </c>
      <c r="BJ39" s="16">
        <v>7.3</v>
      </c>
      <c r="BK39" s="2">
        <v>7.6</v>
      </c>
      <c r="BL39" s="2">
        <v>8.3000000000000007</v>
      </c>
      <c r="BM39" s="18">
        <f t="shared" si="247"/>
        <v>6.2994231777661245</v>
      </c>
      <c r="BN39" s="18">
        <f t="shared" si="247"/>
        <v>7.3749344520188789</v>
      </c>
      <c r="BO39" s="18">
        <f t="shared" si="248"/>
        <v>4.0650406504065089</v>
      </c>
      <c r="BP39" s="18">
        <v>2</v>
      </c>
      <c r="BQ39" s="18" t="s">
        <v>133</v>
      </c>
      <c r="BR39" s="23" t="s">
        <v>147</v>
      </c>
      <c r="BS39" s="23" t="s">
        <v>148</v>
      </c>
      <c r="BT39" s="18"/>
      <c r="BU39" s="18"/>
      <c r="BV39" s="18"/>
      <c r="BW39" s="18"/>
      <c r="BX39" s="18"/>
      <c r="BY39" s="1"/>
      <c r="BZ39" s="1">
        <v>6</v>
      </c>
      <c r="CA39" s="10" t="s">
        <v>53</v>
      </c>
      <c r="CB39" s="10" t="s">
        <v>59</v>
      </c>
      <c r="CC39" s="15">
        <v>7</v>
      </c>
      <c r="CD39" s="2">
        <v>7.35</v>
      </c>
      <c r="CE39" s="7">
        <v>8.01</v>
      </c>
      <c r="CF39" s="18">
        <f t="shared" si="255"/>
        <v>2.8424226533822754</v>
      </c>
      <c r="CG39" s="18">
        <f t="shared" si="255"/>
        <v>3.8564761405348715</v>
      </c>
      <c r="CH39" s="18">
        <f t="shared" si="256"/>
        <v>8.4942084942085003</v>
      </c>
      <c r="CI39" s="21">
        <v>2</v>
      </c>
      <c r="CJ39" s="18" t="s">
        <v>138</v>
      </c>
      <c r="CK39" s="23" t="s">
        <v>147</v>
      </c>
      <c r="CL39" s="23" t="s">
        <v>147</v>
      </c>
      <c r="CM39" s="18"/>
      <c r="CN39" s="18"/>
      <c r="CO39" s="18"/>
      <c r="CP39" s="18"/>
      <c r="CQ39" s="18"/>
      <c r="CR39" s="18"/>
      <c r="CS39" s="4"/>
      <c r="CT39">
        <v>6</v>
      </c>
      <c r="CV39" s="10" t="s">
        <v>69</v>
      </c>
      <c r="CW39" s="10" t="s">
        <v>75</v>
      </c>
      <c r="CX39" s="15">
        <v>23.47</v>
      </c>
      <c r="CY39" s="3">
        <v>24.66</v>
      </c>
      <c r="CZ39" s="3">
        <v>27.22</v>
      </c>
      <c r="DA39" s="18">
        <f t="shared" si="263"/>
        <v>29.438280020975355</v>
      </c>
      <c r="DB39" s="18">
        <f t="shared" si="263"/>
        <v>33.37157839538542</v>
      </c>
      <c r="DC39" s="18">
        <f t="shared" si="284"/>
        <v>3.1812307386420091</v>
      </c>
      <c r="DD39" s="18">
        <v>4</v>
      </c>
      <c r="DE39" s="18" t="s">
        <v>136</v>
      </c>
      <c r="DF39" s="23" t="s">
        <v>147</v>
      </c>
      <c r="DG39" s="23" t="s">
        <v>147</v>
      </c>
      <c r="DH39" s="18"/>
      <c r="DI39" s="18"/>
      <c r="DJ39" s="18"/>
      <c r="DK39" s="18"/>
      <c r="DL39" s="18"/>
      <c r="DM39" s="1"/>
      <c r="DN39">
        <v>3</v>
      </c>
      <c r="DO39" s="10" t="s">
        <v>85</v>
      </c>
      <c r="DP39" s="10" t="s">
        <v>91</v>
      </c>
      <c r="DQ39" s="15">
        <v>10.92</v>
      </c>
      <c r="DR39" s="2">
        <v>11.33</v>
      </c>
      <c r="DS39" s="2">
        <v>12.22</v>
      </c>
      <c r="DT39" s="18">
        <f t="shared" si="268"/>
        <v>8.9574724698479287</v>
      </c>
      <c r="DU39" s="18">
        <f t="shared" si="268"/>
        <v>10.324908232826431</v>
      </c>
      <c r="DV39" s="18">
        <f t="shared" si="269"/>
        <v>3.6347300498243942</v>
      </c>
      <c r="DW39" s="18">
        <v>2</v>
      </c>
      <c r="DX39" s="18" t="s">
        <v>136</v>
      </c>
      <c r="DY39" s="23" t="s">
        <v>147</v>
      </c>
      <c r="DZ39" s="23" t="s">
        <v>147</v>
      </c>
      <c r="EG39">
        <v>6</v>
      </c>
      <c r="EH39" s="10" t="s">
        <v>107</v>
      </c>
      <c r="EI39" s="10" t="s">
        <v>113</v>
      </c>
      <c r="EJ39" s="15">
        <v>15.42</v>
      </c>
      <c r="EK39" s="6">
        <v>15.62</v>
      </c>
      <c r="EL39" s="6">
        <v>16.37</v>
      </c>
      <c r="EM39" s="18">
        <f t="shared" si="276"/>
        <v>15.548820136339801</v>
      </c>
      <c r="EN39" s="18">
        <f t="shared" si="276"/>
        <v>16.701153644467752</v>
      </c>
      <c r="EO39" s="18">
        <f t="shared" si="277"/>
        <v>1.7645398080180708</v>
      </c>
      <c r="EP39" s="18">
        <v>2</v>
      </c>
      <c r="EQ39" t="s">
        <v>136</v>
      </c>
      <c r="ER39" t="s">
        <v>147</v>
      </c>
      <c r="ES39" t="s">
        <v>147</v>
      </c>
    </row>
    <row r="40" spans="1:155" x14ac:dyDescent="0.3">
      <c r="A40" s="1">
        <v>3</v>
      </c>
      <c r="B40" s="10" t="s">
        <v>3</v>
      </c>
      <c r="C40" s="10" t="s">
        <v>9</v>
      </c>
      <c r="D40" s="15">
        <v>8.98</v>
      </c>
      <c r="E40" s="4">
        <v>9.23</v>
      </c>
      <c r="F40" s="4">
        <v>9.83</v>
      </c>
      <c r="G40" s="18">
        <f t="shared" si="231"/>
        <v>5.7309386470896708</v>
      </c>
      <c r="H40" s="18">
        <f t="shared" si="231"/>
        <v>6.6528054535920296</v>
      </c>
      <c r="I40">
        <f t="shared" si="232"/>
        <v>3.8299502106472567</v>
      </c>
      <c r="J40">
        <v>3</v>
      </c>
      <c r="K40" t="s">
        <v>133</v>
      </c>
      <c r="L40" t="s">
        <v>148</v>
      </c>
      <c r="M40" t="s">
        <v>148</v>
      </c>
      <c r="S40" s="5"/>
      <c r="T40" s="1">
        <v>1</v>
      </c>
      <c r="U40" s="10" t="s">
        <v>12</v>
      </c>
      <c r="V40" s="10" t="s">
        <v>18</v>
      </c>
      <c r="W40" s="15">
        <v>10.65</v>
      </c>
      <c r="X40" s="1">
        <v>10.79</v>
      </c>
      <c r="Y40" s="1">
        <v>10.81</v>
      </c>
      <c r="Z40" s="18">
        <f t="shared" si="237"/>
        <v>11.20068169900367</v>
      </c>
      <c r="AA40" s="18">
        <f>(Y40-3.5)/(1-1.023/2.93)</f>
        <v>11.23141059255375</v>
      </c>
      <c r="AB40" s="18">
        <f>(AA40-Z40)/42/Z40*1000</f>
        <v>6.5321052975376839E-2</v>
      </c>
      <c r="AC40" s="18">
        <v>1</v>
      </c>
      <c r="AD40" s="18" t="s">
        <v>133</v>
      </c>
      <c r="AE40" s="18" t="s">
        <v>148</v>
      </c>
      <c r="AF40" s="23" t="s">
        <v>148</v>
      </c>
      <c r="AG40" s="18"/>
      <c r="AH40" s="18"/>
      <c r="AI40" s="18"/>
      <c r="AJ40" s="18"/>
      <c r="AK40" s="18"/>
      <c r="AL40" s="3"/>
      <c r="AM40" s="1">
        <v>4</v>
      </c>
      <c r="AN40" s="10" t="s">
        <v>21</v>
      </c>
      <c r="AO40" s="10" t="s">
        <v>27</v>
      </c>
      <c r="AP40" s="15">
        <v>9.99</v>
      </c>
      <c r="AQ40" s="1">
        <v>10.210000000000001</v>
      </c>
      <c r="AR40" s="1">
        <v>10.73</v>
      </c>
      <c r="AS40" s="18">
        <f t="shared" si="239"/>
        <v>10.309543786051391</v>
      </c>
      <c r="AT40" s="18">
        <f t="shared" si="239"/>
        <v>11.108495018353436</v>
      </c>
      <c r="AU40">
        <f t="shared" si="240"/>
        <v>1.845149386132992</v>
      </c>
      <c r="AV40">
        <v>1</v>
      </c>
      <c r="AW40" t="s">
        <v>136</v>
      </c>
      <c r="AX40" t="s">
        <v>148</v>
      </c>
      <c r="AY40" t="s">
        <v>147</v>
      </c>
      <c r="BF40" s="1">
        <v>1</v>
      </c>
      <c r="BG40" s="1"/>
      <c r="BH40" s="10" t="s">
        <v>37</v>
      </c>
      <c r="BI40" s="11" t="s">
        <v>43</v>
      </c>
      <c r="BJ40" s="16">
        <v>7.32</v>
      </c>
      <c r="BK40" s="1">
        <v>7.71</v>
      </c>
      <c r="BL40" s="1">
        <v>8.4</v>
      </c>
      <c r="BM40" s="18">
        <f t="shared" si="247"/>
        <v>6.4684320922915575</v>
      </c>
      <c r="BN40" s="18">
        <f t="shared" si="247"/>
        <v>7.5285789197692718</v>
      </c>
      <c r="BO40" s="18">
        <f t="shared" si="248"/>
        <v>3.9022734984730256</v>
      </c>
      <c r="BP40" s="18">
        <v>1</v>
      </c>
      <c r="BQ40" s="18" t="s">
        <v>133</v>
      </c>
      <c r="BR40" s="23" t="s">
        <v>148</v>
      </c>
      <c r="BS40" s="23" t="s">
        <v>148</v>
      </c>
      <c r="BT40" s="18"/>
      <c r="BU40" s="18"/>
      <c r="BV40" s="18"/>
      <c r="BW40" s="18"/>
      <c r="BX40" s="18"/>
      <c r="BY40" s="1"/>
      <c r="BZ40" s="1">
        <v>1</v>
      </c>
      <c r="CA40" s="10" t="s">
        <v>53</v>
      </c>
      <c r="CB40" s="10" t="s">
        <v>59</v>
      </c>
      <c r="CC40" s="15">
        <v>10.39</v>
      </c>
      <c r="CD40" s="1">
        <v>10.72</v>
      </c>
      <c r="CE40" s="1">
        <v>11.26</v>
      </c>
      <c r="CF40" s="18">
        <f t="shared" si="255"/>
        <v>8.0202412165705308</v>
      </c>
      <c r="CG40" s="18">
        <f t="shared" si="255"/>
        <v>8.8499213424226539</v>
      </c>
      <c r="CH40" s="18">
        <f t="shared" si="256"/>
        <v>2.4630541871921161</v>
      </c>
      <c r="CI40" s="18">
        <v>1</v>
      </c>
      <c r="CJ40" s="18" t="s">
        <v>138</v>
      </c>
      <c r="CK40" s="23" t="s">
        <v>148</v>
      </c>
      <c r="CL40" s="23" t="s">
        <v>147</v>
      </c>
      <c r="CM40" s="18"/>
      <c r="CN40" s="18"/>
      <c r="CO40" s="18"/>
      <c r="CP40" s="18"/>
      <c r="CQ40" s="18"/>
      <c r="CR40" s="18"/>
      <c r="CS40" s="4"/>
      <c r="CT40">
        <v>3</v>
      </c>
      <c r="CV40" s="10" t="s">
        <v>69</v>
      </c>
      <c r="CW40" s="10" t="s">
        <v>75</v>
      </c>
      <c r="CX40" s="15">
        <v>14.67</v>
      </c>
      <c r="CY40" s="4">
        <v>15.13</v>
      </c>
      <c r="CZ40" s="4">
        <v>15.83</v>
      </c>
      <c r="DA40" s="18">
        <f t="shared" si="263"/>
        <v>14.795962244362876</v>
      </c>
      <c r="DB40" s="18">
        <f t="shared" si="263"/>
        <v>15.871473518615627</v>
      </c>
      <c r="DC40" s="18">
        <f t="shared" si="284"/>
        <v>1.7307026652821007</v>
      </c>
      <c r="DD40" s="18">
        <v>3</v>
      </c>
      <c r="DE40" s="18" t="s">
        <v>136</v>
      </c>
      <c r="DF40" s="23" t="s">
        <v>148</v>
      </c>
      <c r="DG40" s="23" t="s">
        <v>147</v>
      </c>
      <c r="DH40" s="18"/>
      <c r="DI40" s="18"/>
      <c r="DJ40" s="18"/>
      <c r="DK40" s="18"/>
      <c r="DL40" s="18"/>
      <c r="DM40" s="1"/>
      <c r="DN40">
        <v>4</v>
      </c>
      <c r="DO40" s="10" t="s">
        <v>85</v>
      </c>
      <c r="DP40" s="10" t="s">
        <v>91</v>
      </c>
      <c r="DQ40" s="15">
        <v>9.89</v>
      </c>
      <c r="DR40" s="1">
        <v>10.38</v>
      </c>
      <c r="DS40" s="1">
        <v>11.35</v>
      </c>
      <c r="DT40" s="18">
        <f t="shared" si="268"/>
        <v>7.4978500262191936</v>
      </c>
      <c r="DU40" s="18">
        <f t="shared" si="268"/>
        <v>8.9882013633980069</v>
      </c>
      <c r="DV40" s="18">
        <f t="shared" si="269"/>
        <v>4.7326307572209148</v>
      </c>
      <c r="DW40" s="18">
        <v>1</v>
      </c>
      <c r="DX40" s="18" t="s">
        <v>136</v>
      </c>
      <c r="DY40" s="23" t="s">
        <v>148</v>
      </c>
      <c r="DZ40" s="23" t="s">
        <v>147</v>
      </c>
      <c r="EA40" s="2"/>
      <c r="EB40" s="2"/>
      <c r="EC40" s="2"/>
      <c r="ED40" s="2"/>
      <c r="EE40" s="2"/>
      <c r="EG40">
        <v>1</v>
      </c>
      <c r="EH40" s="10" t="s">
        <v>107</v>
      </c>
      <c r="EI40" s="10" t="s">
        <v>113</v>
      </c>
      <c r="EJ40" s="15">
        <v>15.78</v>
      </c>
      <c r="EK40" s="1">
        <v>16.04</v>
      </c>
      <c r="EL40" s="1">
        <v>16.48</v>
      </c>
      <c r="EM40" s="18">
        <f t="shared" si="276"/>
        <v>16.194126900891451</v>
      </c>
      <c r="EN40" s="18">
        <f t="shared" si="276"/>
        <v>16.870162558993183</v>
      </c>
      <c r="EO40" s="18">
        <f t="shared" si="277"/>
        <v>0.99394596548296965</v>
      </c>
      <c r="EP40" s="18">
        <v>1</v>
      </c>
      <c r="EQ40" t="s">
        <v>136</v>
      </c>
      <c r="ER40" t="s">
        <v>148</v>
      </c>
      <c r="ES40" t="s">
        <v>147</v>
      </c>
    </row>
    <row r="41" spans="1:155" x14ac:dyDescent="0.3">
      <c r="A41" s="1">
        <v>5</v>
      </c>
      <c r="B41" s="10" t="s">
        <v>3</v>
      </c>
      <c r="C41" s="10" t="s">
        <v>9</v>
      </c>
      <c r="D41" s="15">
        <v>11.08</v>
      </c>
      <c r="E41" s="4">
        <v>11.38</v>
      </c>
      <c r="F41" s="4">
        <v>11.98</v>
      </c>
      <c r="G41" s="18">
        <f t="shared" si="231"/>
        <v>9.0342947037231269</v>
      </c>
      <c r="H41" s="18">
        <f t="shared" si="231"/>
        <v>9.9561615102254866</v>
      </c>
      <c r="I41">
        <f t="shared" si="232"/>
        <v>2.4295432458697754</v>
      </c>
      <c r="J41">
        <v>3</v>
      </c>
      <c r="K41" t="s">
        <v>133</v>
      </c>
      <c r="L41" t="s">
        <v>148</v>
      </c>
      <c r="M41" t="s">
        <v>148</v>
      </c>
      <c r="S41" s="5"/>
      <c r="T41" s="1">
        <v>2</v>
      </c>
      <c r="U41" s="10" t="s">
        <v>12</v>
      </c>
      <c r="V41" s="10" t="s">
        <v>18</v>
      </c>
      <c r="W41" s="15">
        <v>7.21</v>
      </c>
      <c r="X41" s="1">
        <v>7.34</v>
      </c>
      <c r="Y41" s="1">
        <v>7.38</v>
      </c>
      <c r="Z41" s="18">
        <f t="shared" si="237"/>
        <v>5.899947561615102</v>
      </c>
      <c r="AA41" s="18">
        <f>(Y41-3.5)/(1-1.023/2.93)</f>
        <v>5.9614053487152594</v>
      </c>
      <c r="AB41" s="18">
        <f>(AA41-Z41)/42/Z41*1000</f>
        <v>0.24801587301587322</v>
      </c>
      <c r="AC41" s="18">
        <v>1</v>
      </c>
      <c r="AD41" s="18" t="s">
        <v>133</v>
      </c>
      <c r="AE41" s="18" t="s">
        <v>148</v>
      </c>
      <c r="AF41" s="23" t="s">
        <v>148</v>
      </c>
      <c r="AG41" s="18"/>
      <c r="AH41" s="18"/>
      <c r="AI41" s="18"/>
      <c r="AJ41" s="18"/>
      <c r="AK41" s="18"/>
      <c r="AL41" s="3"/>
      <c r="AM41" s="1">
        <v>5</v>
      </c>
      <c r="AN41" s="10" t="s">
        <v>21</v>
      </c>
      <c r="AO41" s="10" t="s">
        <v>27</v>
      </c>
      <c r="AP41" s="15">
        <v>13.69</v>
      </c>
      <c r="AQ41" s="1">
        <v>14.04</v>
      </c>
      <c r="AR41" s="1">
        <v>14.54</v>
      </c>
      <c r="AS41" s="18">
        <f t="shared" si="239"/>
        <v>16.194126900891451</v>
      </c>
      <c r="AT41" s="18">
        <f t="shared" si="239"/>
        <v>16.962349239643419</v>
      </c>
      <c r="AU41">
        <f t="shared" si="240"/>
        <v>1.1294840516851932</v>
      </c>
      <c r="AV41">
        <v>1</v>
      </c>
      <c r="AW41" t="s">
        <v>136</v>
      </c>
      <c r="AX41" t="s">
        <v>148</v>
      </c>
      <c r="AY41" t="s">
        <v>147</v>
      </c>
      <c r="BF41" s="1">
        <v>2</v>
      </c>
      <c r="BG41" s="1"/>
      <c r="BH41" s="10" t="s">
        <v>37</v>
      </c>
      <c r="BI41" s="11" t="s">
        <v>43</v>
      </c>
      <c r="BJ41" s="16">
        <v>8.06</v>
      </c>
      <c r="BK41" s="1">
        <v>8.5399999999999991</v>
      </c>
      <c r="BL41" s="1">
        <v>9.3699999999999992</v>
      </c>
      <c r="BM41" s="18">
        <f t="shared" si="247"/>
        <v>7.7436811746198204</v>
      </c>
      <c r="BN41" s="18">
        <f t="shared" si="247"/>
        <v>9.0189302569480851</v>
      </c>
      <c r="BO41" s="18">
        <f t="shared" si="248"/>
        <v>3.9210128495842804</v>
      </c>
      <c r="BP41" s="18">
        <v>1</v>
      </c>
      <c r="BQ41" s="18" t="s">
        <v>133</v>
      </c>
      <c r="BR41" s="23" t="s">
        <v>148</v>
      </c>
      <c r="BS41" s="23" t="s">
        <v>148</v>
      </c>
      <c r="BT41" s="18"/>
      <c r="BU41" s="18"/>
      <c r="BV41" s="18"/>
      <c r="BW41" s="18"/>
      <c r="BX41" s="18"/>
      <c r="BY41" s="1"/>
      <c r="BZ41" s="1">
        <v>2</v>
      </c>
      <c r="CA41" s="10" t="s">
        <v>53</v>
      </c>
      <c r="CB41" s="10" t="s">
        <v>59</v>
      </c>
      <c r="CC41" s="15">
        <v>7.99</v>
      </c>
      <c r="CD41" s="1">
        <v>8.26</v>
      </c>
      <c r="CE41" s="1">
        <v>8.77</v>
      </c>
      <c r="CF41" s="18">
        <f t="shared" si="255"/>
        <v>4.2405873099108549</v>
      </c>
      <c r="CG41" s="18">
        <f t="shared" si="255"/>
        <v>5.0241740954378598</v>
      </c>
      <c r="CH41" s="18">
        <f t="shared" si="256"/>
        <v>4.3995859213250457</v>
      </c>
      <c r="CI41" s="18">
        <v>1</v>
      </c>
      <c r="CJ41" s="18" t="s">
        <v>138</v>
      </c>
      <c r="CK41" s="23" t="s">
        <v>148</v>
      </c>
      <c r="CL41" s="23" t="s">
        <v>147</v>
      </c>
      <c r="CM41" s="18"/>
      <c r="CN41" s="18"/>
      <c r="CO41" s="18"/>
      <c r="CP41" s="18"/>
      <c r="CQ41" s="18"/>
      <c r="CR41" s="18"/>
      <c r="CS41" s="4"/>
      <c r="CT41">
        <v>4</v>
      </c>
      <c r="CV41" s="10" t="s">
        <v>69</v>
      </c>
      <c r="CW41" s="10" t="s">
        <v>75</v>
      </c>
      <c r="CX41" s="15">
        <v>15.4</v>
      </c>
      <c r="CY41" s="4">
        <v>15.99</v>
      </c>
      <c r="CZ41" s="4">
        <v>16.899999999999999</v>
      </c>
      <c r="DA41" s="18">
        <f t="shared" si="263"/>
        <v>16.117304667016256</v>
      </c>
      <c r="DB41" s="18">
        <f t="shared" si="263"/>
        <v>17.515469323544835</v>
      </c>
      <c r="DC41" s="18">
        <f t="shared" si="284"/>
        <v>2.0654591674610732</v>
      </c>
      <c r="DD41" s="18">
        <v>3</v>
      </c>
      <c r="DE41" s="18" t="s">
        <v>136</v>
      </c>
      <c r="DF41" s="23" t="s">
        <v>148</v>
      </c>
      <c r="DG41" s="23" t="s">
        <v>147</v>
      </c>
      <c r="DH41" s="18"/>
      <c r="DI41" s="18"/>
      <c r="DJ41" s="18"/>
      <c r="DK41" s="18"/>
      <c r="DL41" s="18"/>
      <c r="DM41" s="1"/>
      <c r="DN41">
        <v>5</v>
      </c>
      <c r="DO41" s="10" t="s">
        <v>85</v>
      </c>
      <c r="DP41" s="10" t="s">
        <v>91</v>
      </c>
      <c r="DQ41" s="15">
        <v>9.9499999999999993</v>
      </c>
      <c r="DR41" s="1">
        <v>10.29</v>
      </c>
      <c r="DS41" s="1">
        <v>10.75</v>
      </c>
      <c r="DT41" s="18">
        <f t="shared" si="268"/>
        <v>7.3595700052438371</v>
      </c>
      <c r="DU41" s="18">
        <f t="shared" si="268"/>
        <v>8.0663345568956473</v>
      </c>
      <c r="DV41" s="18">
        <f t="shared" si="269"/>
        <v>2.2865095933989501</v>
      </c>
      <c r="DW41" s="18">
        <v>1</v>
      </c>
      <c r="DX41" s="18" t="s">
        <v>136</v>
      </c>
      <c r="DY41" s="23" t="s">
        <v>148</v>
      </c>
      <c r="DZ41" s="23" t="s">
        <v>147</v>
      </c>
      <c r="EA41" s="1"/>
      <c r="EB41" s="1"/>
      <c r="EC41" s="1"/>
      <c r="ED41" s="1"/>
      <c r="EE41" s="1"/>
      <c r="EG41">
        <v>2</v>
      </c>
      <c r="EH41" s="10" t="s">
        <v>107</v>
      </c>
      <c r="EI41" s="10" t="s">
        <v>113</v>
      </c>
      <c r="EJ41" s="15">
        <v>15.16</v>
      </c>
      <c r="EK41" s="1">
        <v>15.28</v>
      </c>
      <c r="EL41" s="1">
        <v>15.78</v>
      </c>
      <c r="EM41" s="18">
        <f t="shared" si="276"/>
        <v>15.026428945988464</v>
      </c>
      <c r="EN41" s="18">
        <f t="shared" si="276"/>
        <v>15.79465128474043</v>
      </c>
      <c r="EO41" s="18">
        <f t="shared" si="277"/>
        <v>1.2172558184828126</v>
      </c>
      <c r="EP41" s="18">
        <v>1</v>
      </c>
      <c r="EQ41" t="s">
        <v>136</v>
      </c>
      <c r="ER41" t="s">
        <v>148</v>
      </c>
      <c r="ES41" t="s">
        <v>147</v>
      </c>
    </row>
    <row r="42" spans="1:155" x14ac:dyDescent="0.3">
      <c r="A42" s="1">
        <v>6</v>
      </c>
      <c r="B42" s="10" t="s">
        <v>3</v>
      </c>
      <c r="C42" s="10" t="s">
        <v>9</v>
      </c>
      <c r="D42" s="15">
        <v>7.46</v>
      </c>
      <c r="E42" s="4">
        <v>7.6</v>
      </c>
      <c r="F42" s="4" t="s">
        <v>189</v>
      </c>
      <c r="G42" s="18">
        <f t="shared" si="231"/>
        <v>3.2265338227582587</v>
      </c>
      <c r="H42" s="18"/>
      <c r="J42">
        <v>3</v>
      </c>
      <c r="K42" t="s">
        <v>133</v>
      </c>
      <c r="L42" t="s">
        <v>148</v>
      </c>
      <c r="M42" t="s">
        <v>148</v>
      </c>
      <c r="S42" s="3"/>
      <c r="T42" s="1">
        <v>3</v>
      </c>
      <c r="U42" s="10" t="s">
        <v>12</v>
      </c>
      <c r="V42" s="10" t="s">
        <v>18</v>
      </c>
      <c r="W42" s="15">
        <v>9.8800000000000008</v>
      </c>
      <c r="X42" s="1">
        <v>9.9700000000000006</v>
      </c>
      <c r="Y42" s="1">
        <v>10.119999999999999</v>
      </c>
      <c r="Z42" s="18">
        <f t="shared" si="237"/>
        <v>9.9407970634504466</v>
      </c>
      <c r="AA42" s="18">
        <f>(Y42-3.5)/(1-1.023/2.93)</f>
        <v>10.171263765076034</v>
      </c>
      <c r="AB42" s="18">
        <f>(AA42-Z42)/42/Z42*1000</f>
        <v>0.55199823360564704</v>
      </c>
      <c r="AC42" s="18">
        <v>1</v>
      </c>
      <c r="AD42" s="18" t="s">
        <v>133</v>
      </c>
      <c r="AE42" s="18" t="s">
        <v>148</v>
      </c>
      <c r="AF42" s="23" t="s">
        <v>148</v>
      </c>
      <c r="AG42" s="18"/>
      <c r="AH42" s="18"/>
      <c r="AI42" s="18"/>
      <c r="AJ42" s="18"/>
      <c r="AK42" s="18"/>
      <c r="AL42" s="4"/>
      <c r="AM42" s="1">
        <v>6</v>
      </c>
      <c r="AN42" s="10" t="s">
        <v>21</v>
      </c>
      <c r="AO42" s="10" t="s">
        <v>27</v>
      </c>
      <c r="AP42" s="15">
        <v>9.75</v>
      </c>
      <c r="AQ42" s="1">
        <v>10.029999999999999</v>
      </c>
      <c r="AR42" s="1">
        <v>10.31</v>
      </c>
      <c r="AS42" s="18">
        <f t="shared" si="239"/>
        <v>10.032983744100681</v>
      </c>
      <c r="AT42" s="18">
        <f t="shared" si="239"/>
        <v>10.463188253801784</v>
      </c>
      <c r="AU42">
        <f t="shared" si="240"/>
        <v>1.0209290454313455</v>
      </c>
      <c r="AV42">
        <v>1</v>
      </c>
      <c r="AW42" t="s">
        <v>136</v>
      </c>
      <c r="AX42" t="s">
        <v>148</v>
      </c>
      <c r="AY42" t="s">
        <v>147</v>
      </c>
      <c r="BF42" s="1">
        <v>3</v>
      </c>
      <c r="BG42" s="1"/>
      <c r="BH42" s="10" t="s">
        <v>37</v>
      </c>
      <c r="BI42" s="11" t="s">
        <v>43</v>
      </c>
      <c r="BJ42" s="16">
        <v>10.15</v>
      </c>
      <c r="BK42" s="1">
        <v>10.58</v>
      </c>
      <c r="BL42" s="1">
        <v>11.35</v>
      </c>
      <c r="BM42" s="18">
        <f t="shared" si="247"/>
        <v>10.878028316727844</v>
      </c>
      <c r="BN42" s="18">
        <f t="shared" si="247"/>
        <v>12.061090718405874</v>
      </c>
      <c r="BO42" s="18">
        <f t="shared" si="248"/>
        <v>2.5894538606403033</v>
      </c>
      <c r="BP42" s="18">
        <v>1</v>
      </c>
      <c r="BQ42" s="18" t="s">
        <v>133</v>
      </c>
      <c r="BR42" s="23" t="s">
        <v>148</v>
      </c>
      <c r="BS42" s="23" t="s">
        <v>148</v>
      </c>
      <c r="BT42" s="18"/>
      <c r="BU42" s="18"/>
      <c r="BV42" s="18"/>
      <c r="BW42" s="18"/>
      <c r="BX42" s="18"/>
      <c r="BY42" s="1"/>
      <c r="BZ42" s="1">
        <v>3</v>
      </c>
      <c r="CA42" s="10" t="s">
        <v>53</v>
      </c>
      <c r="CB42" s="10" t="s">
        <v>59</v>
      </c>
      <c r="CC42" s="15">
        <v>7.76</v>
      </c>
      <c r="CD42" s="1">
        <v>8.02</v>
      </c>
      <c r="CE42" s="1">
        <v>8.39</v>
      </c>
      <c r="CF42" s="18">
        <f t="shared" si="255"/>
        <v>3.8718405873099102</v>
      </c>
      <c r="CG42" s="18">
        <f t="shared" si="255"/>
        <v>4.440325117986367</v>
      </c>
      <c r="CH42" s="18">
        <f t="shared" si="256"/>
        <v>3.4958427815570774</v>
      </c>
      <c r="CI42" s="18">
        <v>1</v>
      </c>
      <c r="CJ42" s="18" t="s">
        <v>138</v>
      </c>
      <c r="CK42" s="23" t="s">
        <v>148</v>
      </c>
      <c r="CL42" s="23" t="s">
        <v>147</v>
      </c>
      <c r="CM42" s="18"/>
      <c r="CN42" s="18"/>
      <c r="CO42" s="18"/>
      <c r="CP42" s="18"/>
      <c r="CQ42" s="18"/>
      <c r="CR42" s="18"/>
      <c r="CS42" s="3"/>
      <c r="CT42">
        <v>5</v>
      </c>
      <c r="CV42" s="10" t="s">
        <v>69</v>
      </c>
      <c r="CW42" s="10" t="s">
        <v>75</v>
      </c>
      <c r="CX42" s="15">
        <v>19.82</v>
      </c>
      <c r="CY42" s="4">
        <v>20.73</v>
      </c>
      <c r="CZ42" s="4">
        <v>22.06</v>
      </c>
      <c r="DA42" s="18">
        <f t="shared" si="263"/>
        <v>23.4000524383849</v>
      </c>
      <c r="DB42" s="18">
        <f t="shared" si="263"/>
        <v>25.443523859465127</v>
      </c>
      <c r="DC42" s="18">
        <f t="shared" si="284"/>
        <v>2.079229590720066</v>
      </c>
      <c r="DD42" s="18">
        <v>3</v>
      </c>
      <c r="DE42" s="18" t="s">
        <v>136</v>
      </c>
      <c r="DF42" s="23" t="s">
        <v>148</v>
      </c>
      <c r="DG42" s="23" t="s">
        <v>147</v>
      </c>
      <c r="DH42" s="18"/>
      <c r="DI42" s="18"/>
      <c r="DJ42" s="18"/>
      <c r="DK42" s="18"/>
      <c r="DL42" s="18"/>
      <c r="DM42" s="1"/>
      <c r="DN42">
        <v>6</v>
      </c>
      <c r="DO42" s="10" t="s">
        <v>85</v>
      </c>
      <c r="DP42" s="10" t="s">
        <v>91</v>
      </c>
      <c r="DQ42" s="15">
        <v>11.68</v>
      </c>
      <c r="DR42" s="1">
        <v>12.25</v>
      </c>
      <c r="DS42" s="1">
        <v>13.23</v>
      </c>
      <c r="DT42" s="18">
        <f t="shared" si="268"/>
        <v>10.371001573151547</v>
      </c>
      <c r="DU42" s="18">
        <f t="shared" si="268"/>
        <v>11.876717357105402</v>
      </c>
      <c r="DV42" s="18">
        <f t="shared" si="269"/>
        <v>3.4567901234567922</v>
      </c>
      <c r="DW42" s="18">
        <v>1</v>
      </c>
      <c r="DX42" s="18" t="s">
        <v>136</v>
      </c>
      <c r="DY42" s="23" t="s">
        <v>148</v>
      </c>
      <c r="DZ42" s="23" t="s">
        <v>147</v>
      </c>
      <c r="EA42" s="1"/>
      <c r="EB42" s="1"/>
      <c r="EC42" s="1"/>
      <c r="ED42" s="1"/>
      <c r="EE42" s="1"/>
      <c r="EG42">
        <v>3</v>
      </c>
      <c r="EH42" s="10" t="s">
        <v>107</v>
      </c>
      <c r="EI42" s="10" t="s">
        <v>113</v>
      </c>
      <c r="EJ42" s="15">
        <v>12.43</v>
      </c>
      <c r="EK42" s="1">
        <v>12.55</v>
      </c>
      <c r="EL42" s="1">
        <v>13</v>
      </c>
      <c r="EM42" s="18">
        <f t="shared" si="276"/>
        <v>10.831934976402728</v>
      </c>
      <c r="EN42" s="18">
        <f t="shared" si="276"/>
        <v>11.523335081279496</v>
      </c>
      <c r="EO42" s="18">
        <f t="shared" si="277"/>
        <v>1.5197568389057718</v>
      </c>
      <c r="EP42" s="18">
        <v>1</v>
      </c>
      <c r="EQ42" t="s">
        <v>136</v>
      </c>
      <c r="ER42" t="s">
        <v>148</v>
      </c>
      <c r="ES42" t="s">
        <v>147</v>
      </c>
    </row>
    <row r="43" spans="1:155" x14ac:dyDescent="0.3">
      <c r="AG43" s="18"/>
      <c r="AH43" s="18"/>
      <c r="AI43" s="18"/>
      <c r="AJ43" s="18"/>
      <c r="AK43" s="18"/>
      <c r="AL43" s="3"/>
      <c r="BU43" s="18"/>
      <c r="BV43" s="18"/>
      <c r="BW43" s="18"/>
      <c r="BX43" s="18"/>
      <c r="BY43" s="2"/>
      <c r="CM43" s="18"/>
      <c r="CN43" s="18"/>
      <c r="CO43" s="18"/>
      <c r="CP43" s="18"/>
      <c r="CQ43" s="18"/>
      <c r="CR43" s="18"/>
      <c r="CS43" s="3"/>
      <c r="DH43" s="18"/>
      <c r="DI43" s="18"/>
      <c r="DJ43" s="18"/>
      <c r="DK43" s="18"/>
      <c r="DL43" s="18"/>
      <c r="DM43" s="6"/>
      <c r="EA43" s="1"/>
      <c r="EB43" s="1"/>
      <c r="EC43" s="1"/>
      <c r="ED43" s="1"/>
      <c r="EE43" s="1"/>
    </row>
    <row r="44" spans="1:155" x14ac:dyDescent="0.3">
      <c r="A44" s="1">
        <v>1</v>
      </c>
      <c r="B44" s="10" t="s">
        <v>3</v>
      </c>
      <c r="C44" s="10" t="s">
        <v>10</v>
      </c>
      <c r="D44" s="15">
        <v>9.49</v>
      </c>
      <c r="E44" s="2">
        <v>9.42</v>
      </c>
      <c r="F44" s="2">
        <v>10.83</v>
      </c>
      <c r="G44" s="18">
        <f t="shared" ref="G44:H49" si="285">(E44-5.5)/(1-1.023/2.93)</f>
        <v>6.0228631358154168</v>
      </c>
      <c r="H44" s="18">
        <f t="shared" si="285"/>
        <v>8.189250131095962</v>
      </c>
      <c r="I44">
        <f t="shared" ref="I44:I49" si="286">(H44-G44)/42/G44*1000</f>
        <v>8.5641399416909607</v>
      </c>
      <c r="J44">
        <v>2</v>
      </c>
      <c r="K44" t="s">
        <v>133</v>
      </c>
      <c r="L44" t="s">
        <v>147</v>
      </c>
      <c r="M44" t="s">
        <v>148</v>
      </c>
      <c r="N44">
        <f t="shared" ref="N44" si="287">AVERAGE(I47:I49)</f>
        <v>4.1151828493525713</v>
      </c>
      <c r="O44">
        <f t="shared" ref="O44" si="288">AVERAGE(I44:I46)</f>
        <v>5.8752962667725841</v>
      </c>
      <c r="P44">
        <f t="shared" ref="P44" si="289">STDEV(I47:I49)/SQRT(COUNT(I47:I49))</f>
        <v>0.37449762654989338</v>
      </c>
      <c r="Q44">
        <f t="shared" ref="Q44" si="290">STDEV(I44:I46)/SQRT(COUNT(I44:I46))</f>
        <v>1.5370822031126969</v>
      </c>
      <c r="R44">
        <f>STDEV(I47:I49)</f>
        <v>0.64864891649837064</v>
      </c>
      <c r="S44" s="18">
        <f>STDEV(I44:I46)</f>
        <v>2.6623044712010957</v>
      </c>
      <c r="T44" s="1">
        <v>4</v>
      </c>
      <c r="U44" s="10" t="s">
        <v>12</v>
      </c>
      <c r="V44" s="10" t="s">
        <v>19</v>
      </c>
      <c r="W44" s="15">
        <v>11.82</v>
      </c>
      <c r="X44" s="3">
        <v>12.29</v>
      </c>
      <c r="Y44" s="3">
        <v>13.85</v>
      </c>
      <c r="Z44" s="18">
        <f t="shared" ref="Z44:AA49" si="291">(X44-3.5)/(1-1.023/2.93)</f>
        <v>13.505348715259569</v>
      </c>
      <c r="AA44" s="18">
        <f t="shared" si="291"/>
        <v>15.902202412165705</v>
      </c>
      <c r="AB44" s="18">
        <f t="shared" ref="AB44:AB49" si="292">(AA44-Z44)/42/Z44*1000</f>
        <v>4.225581017389894</v>
      </c>
      <c r="AC44" s="18">
        <v>4</v>
      </c>
      <c r="AD44" s="18" t="s">
        <v>134</v>
      </c>
      <c r="AE44" s="18" t="s">
        <v>147</v>
      </c>
      <c r="AF44" s="23" t="s">
        <v>147</v>
      </c>
      <c r="AG44">
        <f t="shared" ref="AG44" si="293">AVERAGE(AB47:AB49)</f>
        <v>1.5952493715408806</v>
      </c>
      <c r="AH44">
        <f t="shared" ref="AH44" si="294">AVERAGE(AB44:AB46)</f>
        <v>3.1067257626895546</v>
      </c>
      <c r="AI44">
        <f t="shared" ref="AI44" si="295">STDEV(AB47:AB49)/SQRT(COUNT(AB47:AB49))</f>
        <v>0.19493019418825594</v>
      </c>
      <c r="AJ44">
        <f t="shared" ref="AJ44" si="296">STDEV(AB44:AB46)/SQRT(COUNT(AB44:AB46))</f>
        <v>0.81783067014493194</v>
      </c>
      <c r="AK44">
        <f>STDEV(AB47:AB49)</f>
        <v>0.33762900026332676</v>
      </c>
      <c r="AL44" s="18">
        <f>STDEV(AB44:AB46)</f>
        <v>1.4165242726791254</v>
      </c>
      <c r="AM44" s="1">
        <v>1</v>
      </c>
      <c r="AN44" s="10" t="s">
        <v>21</v>
      </c>
      <c r="AO44" s="10" t="s">
        <v>28</v>
      </c>
      <c r="AP44" s="15">
        <v>6</v>
      </c>
      <c r="AQ44" s="3">
        <v>6.27</v>
      </c>
      <c r="AR44" s="3">
        <v>6.66</v>
      </c>
      <c r="AS44" s="18">
        <f t="shared" ref="AS44:AT49" si="297">(AQ44-3.5)/(1-1.023/2.93)</f>
        <v>4.255951756685894</v>
      </c>
      <c r="AT44" s="18">
        <f t="shared" si="297"/>
        <v>4.8551651809124285</v>
      </c>
      <c r="AU44">
        <f t="shared" ref="AU44:AU49" si="298">(AT44-AS44)/42/AS44*1000</f>
        <v>3.3522434244455948</v>
      </c>
      <c r="AV44">
        <v>4</v>
      </c>
      <c r="AW44" t="s">
        <v>135</v>
      </c>
      <c r="AX44" t="s">
        <v>147</v>
      </c>
      <c r="AY44" t="s">
        <v>148</v>
      </c>
      <c r="AZ44">
        <f t="shared" ref="AZ44" si="299">AVERAGE(AU47:AU49)</f>
        <v>2.3824979456592721</v>
      </c>
      <c r="BA44">
        <f t="shared" ref="BA44" si="300">AVERAGE(AU44:AU46)</f>
        <v>3.3828840038061041</v>
      </c>
      <c r="BB44">
        <f t="shared" ref="BB44" si="301">STDEV(AU47:AU49)/SQRT(COUNT(AU47:AU49))</f>
        <v>0.67685559832338393</v>
      </c>
      <c r="BC44">
        <f t="shared" ref="BC44" si="302">STDEV(AU44:AU46)/SQRT(COUNT(AU44:AU46))</f>
        <v>0.44263047443608411</v>
      </c>
      <c r="BD44">
        <f t="shared" ref="BD44" si="303">STDEV(AU47:AU49)</f>
        <v>1.1723482856835328</v>
      </c>
      <c r="BE44" s="18">
        <f t="shared" ref="BE44" si="304">STDEV(AU44:AU46)</f>
        <v>0.76665847070161475</v>
      </c>
      <c r="BF44" s="1">
        <v>1</v>
      </c>
      <c r="BG44" s="1"/>
      <c r="BH44" s="10" t="s">
        <v>37</v>
      </c>
      <c r="BI44" s="11" t="s">
        <v>44</v>
      </c>
      <c r="BJ44" s="16">
        <v>12.25</v>
      </c>
      <c r="BK44" s="3">
        <v>13.14</v>
      </c>
      <c r="BL44" s="3">
        <v>14.62</v>
      </c>
      <c r="BM44" s="18">
        <f t="shared" ref="BM44:BN49" si="305">(BK44-3.5)/(1-1.023/2.93)</f>
        <v>14.811326691137914</v>
      </c>
      <c r="BN44" s="18">
        <f t="shared" si="305"/>
        <v>17.085264813843732</v>
      </c>
      <c r="BO44" s="18">
        <f t="shared" ref="BO44:BO49" si="306">(BN44-BM44)/42/BM44*1000</f>
        <v>3.6554040703418256</v>
      </c>
      <c r="BP44" s="18">
        <v>4</v>
      </c>
      <c r="BQ44" s="18" t="s">
        <v>134</v>
      </c>
      <c r="BR44" s="23" t="s">
        <v>147</v>
      </c>
      <c r="BS44" s="23" t="s">
        <v>147</v>
      </c>
      <c r="BT44">
        <f t="shared" ref="BT44" si="307">AVERAGE(BO47:BO49)</f>
        <v>3.8953095871041206</v>
      </c>
      <c r="BU44">
        <f t="shared" ref="BU44" si="308">AVERAGE(BO44:BO46)</f>
        <v>5.6754222415659079</v>
      </c>
      <c r="BV44">
        <f t="shared" ref="BV44" si="309">STDEV(BO47:BO49)/SQRT(COUNT(BO47:BO49))</f>
        <v>0.89381868850784763</v>
      </c>
      <c r="BW44">
        <f t="shared" ref="BW44" si="310">STDEV(BO44:BO46)/SQRT(COUNT(BO44:BO46))</f>
        <v>1.5561327541811494</v>
      </c>
      <c r="BX44">
        <f t="shared" ref="BX44" si="311">STDEV(BO47:BO49)</f>
        <v>1.5481393812501723</v>
      </c>
      <c r="BY44" s="18">
        <f t="shared" ref="BY44" si="312">STDEV(BO44:BO46)</f>
        <v>2.695300993563841</v>
      </c>
      <c r="BZ44" s="1">
        <v>1</v>
      </c>
      <c r="CA44" s="10" t="s">
        <v>53</v>
      </c>
      <c r="CB44" s="10" t="s">
        <v>60</v>
      </c>
      <c r="CC44" s="15">
        <v>9.01</v>
      </c>
      <c r="CD44" s="3">
        <v>9.36</v>
      </c>
      <c r="CE44" s="3">
        <v>10.15</v>
      </c>
      <c r="CF44" s="18">
        <f t="shared" ref="CF44:CG49" si="313">(CD44-5.5)/(1-1.023/2.93)</f>
        <v>5.9306764551651803</v>
      </c>
      <c r="CG44" s="18">
        <f t="shared" si="313"/>
        <v>7.1444677503932885</v>
      </c>
      <c r="CH44" s="18">
        <f t="shared" ref="CH44:CH49" si="314">(CG44-CF44)/42/CF44*1000</f>
        <v>4.8729336294103192</v>
      </c>
      <c r="CI44" s="18">
        <v>4</v>
      </c>
      <c r="CJ44" s="18" t="s">
        <v>137</v>
      </c>
      <c r="CK44" s="23" t="s">
        <v>147</v>
      </c>
      <c r="CL44" s="23" t="s">
        <v>147</v>
      </c>
      <c r="CM44">
        <f t="shared" ref="CM44" si="315">AVERAGE(CH47:CH49)</f>
        <v>2.196999032154753</v>
      </c>
      <c r="CN44">
        <f t="shared" ref="CN44" si="316">AVERAGE(CH44:CH46)</f>
        <v>4.2498580790735137</v>
      </c>
      <c r="CO44">
        <f t="shared" ref="CO44" si="317">STDEV(CH47:CH49)/SQRT(COUNT(CH47:CH49))</f>
        <v>0.33310345827246418</v>
      </c>
      <c r="CP44">
        <f t="shared" ref="CP44" si="318">STDEV(CH44:CH46)/SQRT(COUNT(CH44:CH46))</f>
        <v>0.34323364534642586</v>
      </c>
      <c r="CQ44">
        <f t="shared" ref="CQ44" si="319">STDEV(CH47:CH49)</f>
        <v>0.57695211390480738</v>
      </c>
      <c r="CR44" s="18">
        <f t="shared" ref="CR44" si="320">STDEV(CH44:CH46)</f>
        <v>0.59449811260708652</v>
      </c>
      <c r="CS44" s="3"/>
      <c r="CT44">
        <v>1</v>
      </c>
      <c r="CV44" s="10" t="s">
        <v>69</v>
      </c>
      <c r="CW44" s="10" t="s">
        <v>76</v>
      </c>
      <c r="CX44" s="15">
        <v>20.399999999999999</v>
      </c>
      <c r="CY44" s="6">
        <v>20.94</v>
      </c>
      <c r="CZ44" s="6">
        <v>22.97</v>
      </c>
      <c r="DA44" s="18">
        <f t="shared" ref="DA44:DB49" si="321">(CY44-5.5)/(1-1.023/2.93)</f>
        <v>23.722705820660725</v>
      </c>
      <c r="DB44" s="18">
        <f t="shared" si="321"/>
        <v>26.841688515993706</v>
      </c>
      <c r="DC44" s="18">
        <f t="shared" ref="DC44:DC48" si="322">(DB44-DA44)/42/DA44*1000</f>
        <v>3.1303972366148507</v>
      </c>
      <c r="DD44" s="18">
        <v>2</v>
      </c>
      <c r="DE44" s="18" t="s">
        <v>136</v>
      </c>
      <c r="DF44" s="23" t="s">
        <v>147</v>
      </c>
      <c r="DG44" s="23" t="s">
        <v>147</v>
      </c>
      <c r="DH44">
        <f>AVERAGE(DC47:DC48)</f>
        <v>2.1050617363546049</v>
      </c>
      <c r="DI44">
        <f t="shared" ref="DI44" si="323">AVERAGE(DC44:DC46)</f>
        <v>3.2797089662177981</v>
      </c>
      <c r="DJ44">
        <f t="shared" ref="DJ44" si="324">STDEV(DC47:DC49)/SQRT(COUNT(DC47:DC49))</f>
        <v>0.21310691041444701</v>
      </c>
      <c r="DK44">
        <f t="shared" ref="DK44" si="325">STDEV(DC44:DC46)/SQRT(COUNT(DC44:DC46))</f>
        <v>0.12217235421612499</v>
      </c>
      <c r="DL44">
        <f>STDEV(DC47:DC48)</f>
        <v>0.30137868294353914</v>
      </c>
      <c r="DM44" s="18">
        <f t="shared" ref="DM44" si="326">STDEV(DC44:DC46)</f>
        <v>0.21160872478263021</v>
      </c>
      <c r="DN44">
        <v>4</v>
      </c>
      <c r="DO44" s="10" t="s">
        <v>85</v>
      </c>
      <c r="DP44" s="10" t="s">
        <v>92</v>
      </c>
      <c r="DQ44" s="15">
        <v>11.94</v>
      </c>
      <c r="DR44" s="3">
        <v>12.24</v>
      </c>
      <c r="DS44" s="3">
        <v>12.85</v>
      </c>
      <c r="DT44" s="18">
        <f t="shared" ref="DT44:DU48" si="327">(DR44-5.5)/(1-1.023/2.93)</f>
        <v>10.355637126376509</v>
      </c>
      <c r="DU44" s="18">
        <f t="shared" si="327"/>
        <v>11.292868379653907</v>
      </c>
      <c r="DV44" s="18">
        <f>(DU44-DT44)/42/DT44*1000</f>
        <v>2.154867881870846</v>
      </c>
      <c r="DW44" s="18">
        <v>4</v>
      </c>
      <c r="DX44" s="18" t="s">
        <v>138</v>
      </c>
      <c r="DY44" s="23" t="s">
        <v>147</v>
      </c>
      <c r="DZ44" s="23" t="s">
        <v>147</v>
      </c>
      <c r="EA44">
        <f>AVERAGE(DV47:DV48)</f>
        <v>1.1426901796869167</v>
      </c>
      <c r="EB44">
        <f t="shared" ref="EB44" si="328">AVERAGE(DV44:DV46)</f>
        <v>1.9697013826115153</v>
      </c>
      <c r="EC44">
        <f t="shared" ref="EC44" si="329">STDEV(DV47:DV49)/SQRT(COUNT(DV47:DV49))</f>
        <v>0.87813991513665224</v>
      </c>
      <c r="ED44">
        <f t="shared" ref="ED44" si="330">STDEV(DV44:DV46)/SQRT(COUNT(DV44:DV46))</f>
        <v>0.43535874643455008</v>
      </c>
      <c r="EE44">
        <f>STDEV(DV47:DV48)</f>
        <v>1.2418773776474124</v>
      </c>
      <c r="EF44" s="18">
        <f t="shared" ref="EF44" si="331">STDEV(DV44:DV46)</f>
        <v>0.75406346834413651</v>
      </c>
      <c r="EG44">
        <v>1</v>
      </c>
      <c r="EH44" s="10" t="s">
        <v>107</v>
      </c>
      <c r="EI44" s="10" t="s">
        <v>114</v>
      </c>
      <c r="EJ44" s="15">
        <v>12</v>
      </c>
      <c r="EK44" s="3">
        <v>12.49</v>
      </c>
      <c r="EL44" s="3">
        <v>13.07</v>
      </c>
      <c r="EM44" s="18">
        <f t="shared" ref="EM44:EN49" si="332">(EK44-5.5)/(1-1.023/2.93)</f>
        <v>10.739748295752491</v>
      </c>
      <c r="EN44" s="18">
        <f t="shared" si="332"/>
        <v>11.630886208704773</v>
      </c>
      <c r="EO44" s="18">
        <f t="shared" ref="EO44:EO49" si="333">(EN44-EM44)/42/EM44*1000</f>
        <v>1.9756114176715041</v>
      </c>
      <c r="EP44" s="18">
        <v>4</v>
      </c>
      <c r="EQ44" t="s">
        <v>136</v>
      </c>
      <c r="ER44" t="s">
        <v>147</v>
      </c>
      <c r="ES44" t="s">
        <v>147</v>
      </c>
      <c r="ET44">
        <f t="shared" ref="ET44" si="334">AVERAGE(EO47:EO48)</f>
        <v>1.1017839883453244</v>
      </c>
      <c r="EU44">
        <f t="shared" ref="EU44" si="335">AVERAGE(EO44:EO46)</f>
        <v>2.6063843739563151</v>
      </c>
      <c r="EV44">
        <f t="shared" ref="EV44" si="336">STDEV(EO47:EO49)/SQRT(COUNT(EO47:EO49))</f>
        <v>0.22131486358290492</v>
      </c>
      <c r="EW44">
        <f t="shared" ref="EW44" si="337">STDEV(EO44:EO46)/SQRT(COUNT(EO44:EO46))</f>
        <v>0.64281588036902881</v>
      </c>
      <c r="EX44">
        <f t="shared" ref="EX44" si="338">STDEV(EO47:EO48)</f>
        <v>0.53001277560977578</v>
      </c>
      <c r="EY44" s="18">
        <f t="shared" ref="EY44" si="339">STDEV(EO44:EO46)</f>
        <v>1.1133897647112752</v>
      </c>
    </row>
    <row r="45" spans="1:155" x14ac:dyDescent="0.3">
      <c r="A45" s="1">
        <v>2</v>
      </c>
      <c r="B45" s="10" t="s">
        <v>3</v>
      </c>
      <c r="C45" s="10" t="s">
        <v>10</v>
      </c>
      <c r="D45" s="15">
        <v>9.2899999999999991</v>
      </c>
      <c r="E45" s="2">
        <v>9.59</v>
      </c>
      <c r="F45" s="2">
        <v>10.59</v>
      </c>
      <c r="G45" s="18">
        <f t="shared" si="285"/>
        <v>6.2840587309910854</v>
      </c>
      <c r="H45" s="18">
        <f t="shared" si="285"/>
        <v>7.8205034084950187</v>
      </c>
      <c r="I45">
        <f t="shared" si="286"/>
        <v>5.8213994644312512</v>
      </c>
      <c r="J45">
        <v>2</v>
      </c>
      <c r="K45" t="s">
        <v>133</v>
      </c>
      <c r="L45" t="s">
        <v>147</v>
      </c>
      <c r="M45" t="s">
        <v>148</v>
      </c>
      <c r="S45" s="5"/>
      <c r="T45" s="1">
        <v>5</v>
      </c>
      <c r="U45" s="10" t="s">
        <v>12</v>
      </c>
      <c r="V45" s="10" t="s">
        <v>19</v>
      </c>
      <c r="W45" s="15">
        <v>14.63</v>
      </c>
      <c r="X45" s="3">
        <v>14.98</v>
      </c>
      <c r="Y45" s="3">
        <v>15.71</v>
      </c>
      <c r="Z45" s="18">
        <f t="shared" si="291"/>
        <v>17.638384897745151</v>
      </c>
      <c r="AA45" s="18">
        <f t="shared" si="291"/>
        <v>18.759989512323024</v>
      </c>
      <c r="AB45" s="18">
        <f t="shared" si="292"/>
        <v>1.5140202422432409</v>
      </c>
      <c r="AC45" s="18">
        <v>4</v>
      </c>
      <c r="AD45" s="18" t="s">
        <v>134</v>
      </c>
      <c r="AE45" s="18" t="s">
        <v>147</v>
      </c>
      <c r="AF45" s="23" t="s">
        <v>147</v>
      </c>
      <c r="AG45" s="18"/>
      <c r="AH45" s="18"/>
      <c r="AI45" s="18"/>
      <c r="AJ45" s="18"/>
      <c r="AK45" s="18"/>
      <c r="AL45" s="3"/>
      <c r="AM45" s="1">
        <v>2</v>
      </c>
      <c r="AN45" s="10" t="s">
        <v>21</v>
      </c>
      <c r="AO45" s="10" t="s">
        <v>28</v>
      </c>
      <c r="AP45" s="15">
        <v>9.0399999999999991</v>
      </c>
      <c r="AQ45" s="3">
        <v>9.3800000000000008</v>
      </c>
      <c r="AR45" s="3">
        <v>10.029999999999999</v>
      </c>
      <c r="AS45" s="18">
        <f t="shared" si="297"/>
        <v>9.0342947037231269</v>
      </c>
      <c r="AT45" s="18">
        <f t="shared" si="297"/>
        <v>10.032983744100681</v>
      </c>
      <c r="AU45">
        <f t="shared" si="298"/>
        <v>2.6320051830255853</v>
      </c>
      <c r="AV45">
        <v>4</v>
      </c>
      <c r="AW45" t="s">
        <v>135</v>
      </c>
      <c r="AX45" t="s">
        <v>150</v>
      </c>
      <c r="AY45" t="s">
        <v>148</v>
      </c>
      <c r="BF45" s="1">
        <v>2</v>
      </c>
      <c r="BG45" s="1"/>
      <c r="BH45" s="10" t="s">
        <v>37</v>
      </c>
      <c r="BI45" s="11" t="s">
        <v>44</v>
      </c>
      <c r="BJ45" s="16">
        <v>11.59</v>
      </c>
      <c r="BK45" s="3">
        <v>12.13</v>
      </c>
      <c r="BL45" s="3">
        <v>13.81</v>
      </c>
      <c r="BM45" s="18">
        <f t="shared" si="305"/>
        <v>13.259517566858943</v>
      </c>
      <c r="BN45" s="18">
        <f t="shared" si="305"/>
        <v>15.840744625065549</v>
      </c>
      <c r="BO45" s="18">
        <f t="shared" si="306"/>
        <v>4.6349942062572396</v>
      </c>
      <c r="BP45" s="18">
        <v>4</v>
      </c>
      <c r="BQ45" s="18" t="s">
        <v>134</v>
      </c>
      <c r="BR45" s="23" t="s">
        <v>147</v>
      </c>
      <c r="BS45" s="23" t="s">
        <v>147</v>
      </c>
      <c r="BT45" s="18"/>
      <c r="BU45" s="18"/>
      <c r="BV45" s="18"/>
      <c r="BW45" s="18"/>
      <c r="BX45" s="18"/>
      <c r="BY45" s="1"/>
      <c r="BZ45" s="1">
        <v>2</v>
      </c>
      <c r="CA45" s="10" t="s">
        <v>53</v>
      </c>
      <c r="CB45" s="10" t="s">
        <v>60</v>
      </c>
      <c r="CC45" s="15">
        <v>8.16</v>
      </c>
      <c r="CD45" s="3">
        <v>8.34</v>
      </c>
      <c r="CE45" s="3">
        <v>8.7799999999999994</v>
      </c>
      <c r="CF45" s="18">
        <f t="shared" si="313"/>
        <v>4.3635028841111696</v>
      </c>
      <c r="CG45" s="18">
        <f t="shared" si="313"/>
        <v>5.0395385422128989</v>
      </c>
      <c r="CH45" s="18">
        <f t="shared" si="314"/>
        <v>3.6887994634473444</v>
      </c>
      <c r="CI45" s="18">
        <v>4</v>
      </c>
      <c r="CJ45" s="18" t="s">
        <v>137</v>
      </c>
      <c r="CK45" s="23" t="s">
        <v>147</v>
      </c>
      <c r="CL45" s="23" t="s">
        <v>147</v>
      </c>
      <c r="CM45" s="18"/>
      <c r="CN45" s="18"/>
      <c r="CO45" s="18"/>
      <c r="CP45" s="18"/>
      <c r="CQ45" s="18"/>
      <c r="CR45" s="18"/>
      <c r="CT45">
        <v>2</v>
      </c>
      <c r="CV45" s="10" t="s">
        <v>69</v>
      </c>
      <c r="CW45" s="10" t="s">
        <v>76</v>
      </c>
      <c r="CX45" s="15">
        <v>16.100000000000001</v>
      </c>
      <c r="CY45" s="6">
        <v>16.79</v>
      </c>
      <c r="CZ45" s="6">
        <v>18.46</v>
      </c>
      <c r="DA45" s="18">
        <f t="shared" si="321"/>
        <v>17.3464604090194</v>
      </c>
      <c r="DB45" s="18">
        <f t="shared" si="321"/>
        <v>19.912323020450973</v>
      </c>
      <c r="DC45" s="18">
        <f t="shared" si="322"/>
        <v>3.5218693323210668</v>
      </c>
      <c r="DD45" s="18">
        <v>2</v>
      </c>
      <c r="DE45" s="18" t="s">
        <v>136</v>
      </c>
      <c r="DF45" s="23" t="s">
        <v>147</v>
      </c>
      <c r="DG45" s="23" t="s">
        <v>147</v>
      </c>
      <c r="DH45" s="18"/>
      <c r="DI45" s="18"/>
      <c r="DJ45" s="18"/>
      <c r="DK45" s="18"/>
      <c r="DL45" s="18"/>
      <c r="DM45" s="1"/>
      <c r="DN45">
        <v>5</v>
      </c>
      <c r="DO45" s="10" t="s">
        <v>85</v>
      </c>
      <c r="DP45" s="10" t="s">
        <v>92</v>
      </c>
      <c r="DQ45" s="15">
        <v>15.55</v>
      </c>
      <c r="DR45" s="3">
        <v>15.94</v>
      </c>
      <c r="DS45" s="3">
        <v>16.440000000000001</v>
      </c>
      <c r="DT45" s="18">
        <f t="shared" si="327"/>
        <v>16.040482433141058</v>
      </c>
      <c r="DU45" s="18">
        <f t="shared" si="327"/>
        <v>16.808704771893026</v>
      </c>
      <c r="DV45" s="18">
        <f>(DU45-DT45)/42/DT45*1000</f>
        <v>1.1403028644407984</v>
      </c>
      <c r="DW45" s="18">
        <v>4</v>
      </c>
      <c r="DX45" s="18" t="s">
        <v>138</v>
      </c>
      <c r="DY45" s="23" t="s">
        <v>147</v>
      </c>
      <c r="DZ45" s="23" t="s">
        <v>147</v>
      </c>
      <c r="EA45" s="2"/>
      <c r="EB45" s="2"/>
      <c r="EC45" s="2"/>
      <c r="ED45" s="2"/>
      <c r="EE45" s="2"/>
      <c r="EG45">
        <v>2</v>
      </c>
      <c r="EH45" s="10" t="s">
        <v>107</v>
      </c>
      <c r="EI45" s="10" t="s">
        <v>114</v>
      </c>
      <c r="EJ45" s="15">
        <v>12.56</v>
      </c>
      <c r="EK45" s="3">
        <v>12.82</v>
      </c>
      <c r="EL45" s="3">
        <v>13.42</v>
      </c>
      <c r="EM45" s="18">
        <f t="shared" si="332"/>
        <v>11.246775039328789</v>
      </c>
      <c r="EN45" s="18">
        <f t="shared" si="332"/>
        <v>12.168641845831148</v>
      </c>
      <c r="EO45" s="18">
        <f t="shared" si="333"/>
        <v>1.9516003122560497</v>
      </c>
      <c r="EP45" s="18">
        <v>4</v>
      </c>
      <c r="EQ45" t="s">
        <v>136</v>
      </c>
      <c r="ER45" t="s">
        <v>147</v>
      </c>
      <c r="ES45" t="s">
        <v>147</v>
      </c>
    </row>
    <row r="46" spans="1:155" x14ac:dyDescent="0.3">
      <c r="A46" s="1">
        <v>3</v>
      </c>
      <c r="B46" s="10" t="s">
        <v>3</v>
      </c>
      <c r="C46" s="10" t="s">
        <v>10</v>
      </c>
      <c r="D46" s="15">
        <v>8.73</v>
      </c>
      <c r="E46" s="2">
        <v>8.8800000000000008</v>
      </c>
      <c r="F46" s="2">
        <v>9.34</v>
      </c>
      <c r="G46" s="18">
        <f t="shared" si="285"/>
        <v>5.1931830099632945</v>
      </c>
      <c r="H46" s="18">
        <f t="shared" si="285"/>
        <v>5.899947561615102</v>
      </c>
      <c r="I46">
        <f t="shared" si="286"/>
        <v>3.2403493941955395</v>
      </c>
      <c r="J46">
        <v>2</v>
      </c>
      <c r="K46" t="s">
        <v>133</v>
      </c>
      <c r="L46" t="s">
        <v>147</v>
      </c>
      <c r="M46" t="s">
        <v>148</v>
      </c>
      <c r="S46" s="5"/>
      <c r="T46" s="1">
        <v>6</v>
      </c>
      <c r="U46" s="10" t="s">
        <v>12</v>
      </c>
      <c r="V46" s="10" t="s">
        <v>19</v>
      </c>
      <c r="W46" s="15">
        <v>12.17</v>
      </c>
      <c r="X46" s="3">
        <v>12.61</v>
      </c>
      <c r="Y46" s="3">
        <v>13.98</v>
      </c>
      <c r="Z46" s="18">
        <f t="shared" si="291"/>
        <v>13.997011012060828</v>
      </c>
      <c r="AA46" s="18">
        <f t="shared" si="291"/>
        <v>16.101940220241218</v>
      </c>
      <c r="AB46" s="18">
        <f t="shared" si="292"/>
        <v>3.5805760284355279</v>
      </c>
      <c r="AC46" s="18">
        <v>4</v>
      </c>
      <c r="AD46" s="18" t="s">
        <v>134</v>
      </c>
      <c r="AE46" s="18" t="s">
        <v>147</v>
      </c>
      <c r="AF46" s="23" t="s">
        <v>147</v>
      </c>
      <c r="AG46" s="18"/>
      <c r="AH46" s="18"/>
      <c r="AI46" s="18"/>
      <c r="AJ46" s="18"/>
      <c r="AK46" s="18"/>
      <c r="AL46" s="3"/>
      <c r="AM46" s="1">
        <v>6</v>
      </c>
      <c r="AN46" s="10" t="s">
        <v>21</v>
      </c>
      <c r="AO46" s="10" t="s">
        <v>28</v>
      </c>
      <c r="AP46" s="15">
        <v>5.93</v>
      </c>
      <c r="AQ46" s="3">
        <v>6.13</v>
      </c>
      <c r="AR46" s="3">
        <v>6.59</v>
      </c>
      <c r="AS46" s="18">
        <f t="shared" si="297"/>
        <v>4.0408495018353436</v>
      </c>
      <c r="AT46" s="18">
        <f t="shared" si="297"/>
        <v>4.7476140534871529</v>
      </c>
      <c r="AU46">
        <f t="shared" si="298"/>
        <v>4.1644034039471318</v>
      </c>
      <c r="AV46">
        <v>4</v>
      </c>
      <c r="AW46" t="s">
        <v>135</v>
      </c>
      <c r="AX46" t="s">
        <v>147</v>
      </c>
      <c r="AY46" t="s">
        <v>148</v>
      </c>
      <c r="BF46" s="1">
        <v>6</v>
      </c>
      <c r="BG46" s="1"/>
      <c r="BH46" s="10" t="s">
        <v>37</v>
      </c>
      <c r="BI46" s="11" t="s">
        <v>44</v>
      </c>
      <c r="BJ46" s="16">
        <v>5.94</v>
      </c>
      <c r="BK46" s="3">
        <v>6.28</v>
      </c>
      <c r="BL46" s="3">
        <v>7.3</v>
      </c>
      <c r="BM46" s="18">
        <f t="shared" si="305"/>
        <v>4.271316203460934</v>
      </c>
      <c r="BN46" s="18">
        <f t="shared" si="305"/>
        <v>5.8384897745149447</v>
      </c>
      <c r="BO46" s="18">
        <f t="shared" si="306"/>
        <v>8.7358684480986586</v>
      </c>
      <c r="BP46" s="18">
        <v>4</v>
      </c>
      <c r="BQ46" s="18" t="s">
        <v>134</v>
      </c>
      <c r="BR46" s="23" t="s">
        <v>147</v>
      </c>
      <c r="BS46" s="23" t="s">
        <v>147</v>
      </c>
      <c r="BT46" s="18"/>
      <c r="BU46" s="18"/>
      <c r="BV46" s="18"/>
      <c r="BW46" s="18"/>
      <c r="BX46" s="18"/>
      <c r="BY46" s="1"/>
      <c r="BZ46" s="1">
        <v>3</v>
      </c>
      <c r="CA46" s="10" t="s">
        <v>53</v>
      </c>
      <c r="CB46" s="10" t="s">
        <v>60</v>
      </c>
      <c r="CC46" s="15">
        <v>10.199999999999999</v>
      </c>
      <c r="CD46" s="3">
        <v>10.56</v>
      </c>
      <c r="CE46" s="3">
        <v>11.45</v>
      </c>
      <c r="CF46" s="18">
        <f t="shared" si="313"/>
        <v>7.7744100681699013</v>
      </c>
      <c r="CG46" s="18">
        <f t="shared" si="313"/>
        <v>9.1418458311483999</v>
      </c>
      <c r="CH46" s="18">
        <f t="shared" si="314"/>
        <v>4.1878411443628778</v>
      </c>
      <c r="CI46" s="18">
        <v>4</v>
      </c>
      <c r="CJ46" s="18" t="s">
        <v>137</v>
      </c>
      <c r="CK46" s="23" t="s">
        <v>147</v>
      </c>
      <c r="CL46" s="23" t="s">
        <v>147</v>
      </c>
      <c r="CM46" s="18"/>
      <c r="CN46" s="18"/>
      <c r="CO46" s="18"/>
      <c r="CP46" s="18"/>
      <c r="CQ46" s="18"/>
      <c r="CR46" s="18"/>
      <c r="CS46" s="1"/>
      <c r="CT46">
        <v>3</v>
      </c>
      <c r="CV46" s="10" t="s">
        <v>69</v>
      </c>
      <c r="CW46" s="10" t="s">
        <v>76</v>
      </c>
      <c r="CX46" s="15">
        <v>20.420000000000002</v>
      </c>
      <c r="CY46" s="6">
        <v>21.04</v>
      </c>
      <c r="CZ46" s="6">
        <v>23.12</v>
      </c>
      <c r="DA46" s="18">
        <f t="shared" si="321"/>
        <v>23.876350288411118</v>
      </c>
      <c r="DB46" s="18">
        <f t="shared" si="321"/>
        <v>27.072155217619301</v>
      </c>
      <c r="DC46" s="18">
        <f t="shared" si="322"/>
        <v>3.1868603297174753</v>
      </c>
      <c r="DD46" s="18">
        <v>2</v>
      </c>
      <c r="DE46" s="18" t="s">
        <v>136</v>
      </c>
      <c r="DF46" s="23" t="s">
        <v>147</v>
      </c>
      <c r="DG46" s="23" t="s">
        <v>147</v>
      </c>
      <c r="DH46" s="18"/>
      <c r="DI46" s="18"/>
      <c r="DJ46" s="18"/>
      <c r="DK46" s="18"/>
      <c r="DL46" s="18"/>
      <c r="DM46" s="1"/>
      <c r="DN46">
        <v>6</v>
      </c>
      <c r="DO46" s="10" t="s">
        <v>85</v>
      </c>
      <c r="DP46" s="10" t="s">
        <v>92</v>
      </c>
      <c r="DQ46" s="15">
        <v>13.5</v>
      </c>
      <c r="DR46" s="3">
        <v>13.88</v>
      </c>
      <c r="DS46" s="3">
        <v>14.8</v>
      </c>
      <c r="DT46" s="18">
        <f t="shared" si="327"/>
        <v>12.875406397482958</v>
      </c>
      <c r="DU46" s="18">
        <f t="shared" si="327"/>
        <v>14.288935500786577</v>
      </c>
      <c r="DV46" s="18">
        <f>(DU46-DT46)/42/DT46*1000</f>
        <v>2.613933401522901</v>
      </c>
      <c r="DW46" s="18">
        <v>4</v>
      </c>
      <c r="DX46" s="18" t="s">
        <v>138</v>
      </c>
      <c r="DY46" s="23" t="s">
        <v>147</v>
      </c>
      <c r="DZ46" s="23" t="s">
        <v>147</v>
      </c>
      <c r="EG46">
        <v>3</v>
      </c>
      <c r="EH46" s="10" t="s">
        <v>107</v>
      </c>
      <c r="EI46" s="10" t="s">
        <v>114</v>
      </c>
      <c r="EJ46" s="15">
        <v>9.33</v>
      </c>
      <c r="EK46" s="3">
        <v>9.66</v>
      </c>
      <c r="EL46" s="3">
        <v>10.34</v>
      </c>
      <c r="EM46" s="18">
        <f t="shared" si="332"/>
        <v>6.391609858416361</v>
      </c>
      <c r="EN46" s="18">
        <f t="shared" si="332"/>
        <v>7.4363922391190354</v>
      </c>
      <c r="EO46" s="18">
        <f t="shared" si="333"/>
        <v>3.8919413919413914</v>
      </c>
      <c r="EP46" s="18">
        <v>4</v>
      </c>
      <c r="EQ46" t="s">
        <v>136</v>
      </c>
      <c r="ER46" t="s">
        <v>147</v>
      </c>
      <c r="ES46" t="s">
        <v>147</v>
      </c>
    </row>
    <row r="47" spans="1:155" x14ac:dyDescent="0.3">
      <c r="A47" s="1">
        <v>4</v>
      </c>
      <c r="B47" s="10" t="s">
        <v>3</v>
      </c>
      <c r="C47" s="10" t="s">
        <v>10</v>
      </c>
      <c r="D47" s="15">
        <v>8.3699999999999992</v>
      </c>
      <c r="E47" s="1">
        <v>8.34</v>
      </c>
      <c r="F47" s="1">
        <v>8.85</v>
      </c>
      <c r="G47" s="18">
        <f t="shared" si="285"/>
        <v>4.3635028841111696</v>
      </c>
      <c r="H47" s="18">
        <f t="shared" si="285"/>
        <v>5.1470896696381745</v>
      </c>
      <c r="I47">
        <f t="shared" si="286"/>
        <v>4.2756539235412427</v>
      </c>
      <c r="J47">
        <v>1</v>
      </c>
      <c r="K47" t="s">
        <v>133</v>
      </c>
      <c r="L47" t="s">
        <v>148</v>
      </c>
      <c r="M47" t="s">
        <v>148</v>
      </c>
      <c r="S47" s="5"/>
      <c r="T47" s="1">
        <v>1</v>
      </c>
      <c r="U47" s="10" t="s">
        <v>12</v>
      </c>
      <c r="V47" s="10" t="s">
        <v>19</v>
      </c>
      <c r="W47" s="15">
        <v>12.55</v>
      </c>
      <c r="X47" s="4">
        <v>12.95</v>
      </c>
      <c r="Y47" s="4">
        <v>13.54</v>
      </c>
      <c r="Z47" s="18">
        <f t="shared" si="291"/>
        <v>14.519402202412165</v>
      </c>
      <c r="AA47" s="18">
        <f t="shared" si="291"/>
        <v>15.425904562139486</v>
      </c>
      <c r="AB47" s="18">
        <f t="shared" si="292"/>
        <v>1.4865205341395835</v>
      </c>
      <c r="AC47" s="18">
        <v>3</v>
      </c>
      <c r="AD47" s="18" t="s">
        <v>134</v>
      </c>
      <c r="AE47" s="18" t="s">
        <v>148</v>
      </c>
      <c r="AF47" s="23" t="s">
        <v>147</v>
      </c>
      <c r="AG47" s="18"/>
      <c r="AH47" s="18"/>
      <c r="AI47" s="18"/>
      <c r="AJ47" s="18"/>
      <c r="AK47" s="18"/>
      <c r="AL47" s="3"/>
      <c r="AM47" s="1">
        <v>3</v>
      </c>
      <c r="AN47" s="10" t="s">
        <v>21</v>
      </c>
      <c r="AO47" s="10" t="s">
        <v>28</v>
      </c>
      <c r="AP47" s="15">
        <v>8.68</v>
      </c>
      <c r="AQ47" s="4">
        <v>9.02</v>
      </c>
      <c r="AR47" s="4">
        <v>9.36</v>
      </c>
      <c r="AS47" s="18">
        <f t="shared" si="297"/>
        <v>8.4811746198217097</v>
      </c>
      <c r="AT47" s="18">
        <f t="shared" si="297"/>
        <v>9.0035658101730469</v>
      </c>
      <c r="AU47">
        <f t="shared" si="298"/>
        <v>1.4665286404416837</v>
      </c>
      <c r="AV47">
        <v>3</v>
      </c>
      <c r="AW47" t="s">
        <v>135</v>
      </c>
      <c r="AX47" t="s">
        <v>148</v>
      </c>
      <c r="AY47" t="s">
        <v>148</v>
      </c>
      <c r="BF47" s="1">
        <v>3</v>
      </c>
      <c r="BG47" s="1"/>
      <c r="BH47" s="10" t="s">
        <v>37</v>
      </c>
      <c r="BI47" s="11" t="s">
        <v>44</v>
      </c>
      <c r="BJ47" s="16">
        <v>6.66</v>
      </c>
      <c r="BK47" s="4">
        <v>7.12</v>
      </c>
      <c r="BL47" s="4">
        <v>7.85</v>
      </c>
      <c r="BM47" s="18">
        <f t="shared" si="305"/>
        <v>5.561929732564237</v>
      </c>
      <c r="BN47" s="18">
        <f t="shared" si="305"/>
        <v>6.6835343471421078</v>
      </c>
      <c r="BO47" s="18">
        <f t="shared" si="306"/>
        <v>4.8013680610365688</v>
      </c>
      <c r="BP47" s="18">
        <v>3</v>
      </c>
      <c r="BQ47" s="18" t="s">
        <v>134</v>
      </c>
      <c r="BR47" s="23" t="s">
        <v>148</v>
      </c>
      <c r="BS47" s="23" t="s">
        <v>147</v>
      </c>
      <c r="BT47" s="18"/>
      <c r="BU47" s="18"/>
      <c r="BV47" s="18"/>
      <c r="BW47" s="18"/>
      <c r="BX47" s="18"/>
      <c r="BY47" s="1"/>
      <c r="BZ47" s="1">
        <v>4</v>
      </c>
      <c r="CA47" s="10" t="s">
        <v>53</v>
      </c>
      <c r="CB47" s="10" t="s">
        <v>60</v>
      </c>
      <c r="CC47" s="15">
        <v>8.3800000000000008</v>
      </c>
      <c r="CD47" s="4">
        <v>8.66</v>
      </c>
      <c r="CE47" s="4">
        <v>9.0399999999999991</v>
      </c>
      <c r="CF47" s="18">
        <f t="shared" si="313"/>
        <v>4.8551651809124285</v>
      </c>
      <c r="CG47" s="18">
        <f t="shared" si="313"/>
        <v>5.4390141583639213</v>
      </c>
      <c r="CH47" s="18">
        <f t="shared" si="314"/>
        <v>2.8631705846895632</v>
      </c>
      <c r="CI47" s="18">
        <v>3</v>
      </c>
      <c r="CJ47" s="18" t="s">
        <v>137</v>
      </c>
      <c r="CK47" s="23" t="s">
        <v>148</v>
      </c>
      <c r="CL47" s="23" t="s">
        <v>147</v>
      </c>
      <c r="CM47" s="18"/>
      <c r="CN47" s="18"/>
      <c r="CO47" s="18"/>
      <c r="CP47" s="18"/>
      <c r="CQ47" s="18"/>
      <c r="CR47" s="18"/>
      <c r="CS47" s="1"/>
      <c r="CT47">
        <v>4</v>
      </c>
      <c r="CV47" s="10" t="s">
        <v>69</v>
      </c>
      <c r="CW47" s="10" t="s">
        <v>76</v>
      </c>
      <c r="CX47" s="15">
        <v>21.14</v>
      </c>
      <c r="CY47" s="1">
        <v>21.86</v>
      </c>
      <c r="CZ47" s="1">
        <v>23.16</v>
      </c>
      <c r="DA47" s="18">
        <f t="shared" si="321"/>
        <v>25.136234923964341</v>
      </c>
      <c r="DB47" s="18">
        <f t="shared" si="321"/>
        <v>27.133613004719457</v>
      </c>
      <c r="DC47" s="18">
        <f t="shared" si="322"/>
        <v>1.8919548259401588</v>
      </c>
      <c r="DD47" s="18">
        <v>1</v>
      </c>
      <c r="DE47" s="18" t="s">
        <v>136</v>
      </c>
      <c r="DF47" s="23" t="s">
        <v>148</v>
      </c>
      <c r="DG47" s="23" t="s">
        <v>147</v>
      </c>
      <c r="DH47" s="18"/>
      <c r="DI47" s="18"/>
      <c r="DJ47" s="18"/>
      <c r="DK47" s="18"/>
      <c r="DL47" s="18"/>
      <c r="DM47" s="1"/>
      <c r="DN47">
        <v>1</v>
      </c>
      <c r="DO47" s="10" t="s">
        <v>85</v>
      </c>
      <c r="DP47" s="10" t="s">
        <v>92</v>
      </c>
      <c r="DQ47" s="15">
        <v>14.29</v>
      </c>
      <c r="DR47" s="4">
        <v>14.69</v>
      </c>
      <c r="DS47" s="4">
        <v>15.47</v>
      </c>
      <c r="DT47" s="18">
        <f t="shared" si="327"/>
        <v>14.119926586261142</v>
      </c>
      <c r="DU47" s="18">
        <f t="shared" si="327"/>
        <v>15.318353434714211</v>
      </c>
      <c r="DV47" s="18">
        <f>(DU47-DT47)/42/DT47*1000</f>
        <v>2.0208300948235687</v>
      </c>
      <c r="DW47" s="18">
        <v>3</v>
      </c>
      <c r="DX47" s="18" t="s">
        <v>138</v>
      </c>
      <c r="DY47" s="23" t="s">
        <v>148</v>
      </c>
      <c r="DZ47" s="23" t="s">
        <v>147</v>
      </c>
      <c r="EA47" s="2"/>
      <c r="EB47" s="2"/>
      <c r="EC47" s="2"/>
      <c r="ED47" s="2"/>
      <c r="EE47" s="2"/>
      <c r="EG47">
        <v>4</v>
      </c>
      <c r="EH47" s="10" t="s">
        <v>107</v>
      </c>
      <c r="EI47" s="10" t="s">
        <v>114</v>
      </c>
      <c r="EJ47" s="15">
        <v>10.46</v>
      </c>
      <c r="EK47" s="4">
        <v>10.74</v>
      </c>
      <c r="EL47" s="4">
        <v>10.9</v>
      </c>
      <c r="EM47" s="18">
        <f t="shared" si="332"/>
        <v>8.050970110120609</v>
      </c>
      <c r="EN47" s="18">
        <f t="shared" si="332"/>
        <v>8.2968012585212385</v>
      </c>
      <c r="EO47" s="18">
        <f t="shared" si="333"/>
        <v>0.72700836059614748</v>
      </c>
      <c r="EP47" s="18">
        <v>3</v>
      </c>
      <c r="EQ47" t="s">
        <v>136</v>
      </c>
      <c r="ER47" t="s">
        <v>148</v>
      </c>
      <c r="ES47" t="s">
        <v>147</v>
      </c>
    </row>
    <row r="48" spans="1:155" x14ac:dyDescent="0.3">
      <c r="A48" s="1">
        <v>5</v>
      </c>
      <c r="B48" s="10" t="s">
        <v>3</v>
      </c>
      <c r="C48" s="10" t="s">
        <v>10</v>
      </c>
      <c r="D48" s="15">
        <v>9.8000000000000007</v>
      </c>
      <c r="E48" s="1">
        <v>10.09</v>
      </c>
      <c r="F48" s="1">
        <v>10.99</v>
      </c>
      <c r="G48" s="18">
        <f t="shared" si="285"/>
        <v>7.052281069743052</v>
      </c>
      <c r="H48" s="18">
        <f t="shared" si="285"/>
        <v>8.4350812794965915</v>
      </c>
      <c r="I48">
        <f t="shared" si="286"/>
        <v>4.6685340802987856</v>
      </c>
      <c r="J48">
        <v>1</v>
      </c>
      <c r="K48" t="s">
        <v>133</v>
      </c>
      <c r="L48" t="s">
        <v>148</v>
      </c>
      <c r="M48" t="s">
        <v>148</v>
      </c>
      <c r="S48" s="5"/>
      <c r="T48" s="1">
        <v>2</v>
      </c>
      <c r="U48" s="10" t="s">
        <v>12</v>
      </c>
      <c r="V48" s="10" t="s">
        <v>19</v>
      </c>
      <c r="W48" s="15">
        <v>8.2799999999999994</v>
      </c>
      <c r="X48" s="4">
        <v>8.5299999999999994</v>
      </c>
      <c r="Y48" s="4">
        <v>8.81</v>
      </c>
      <c r="Z48" s="18">
        <f t="shared" si="291"/>
        <v>7.7283167278447813</v>
      </c>
      <c r="AA48" s="18">
        <f t="shared" si="291"/>
        <v>8.1585212375458838</v>
      </c>
      <c r="AB48" s="18">
        <f t="shared" si="292"/>
        <v>1.3253810470510312</v>
      </c>
      <c r="AC48" s="18">
        <v>3</v>
      </c>
      <c r="AD48" s="18" t="s">
        <v>134</v>
      </c>
      <c r="AE48" s="18" t="s">
        <v>148</v>
      </c>
      <c r="AF48" s="23" t="s">
        <v>147</v>
      </c>
      <c r="AG48" s="18"/>
      <c r="AH48" s="18"/>
      <c r="AI48" s="18"/>
      <c r="AJ48" s="18"/>
      <c r="AK48" s="18"/>
      <c r="AL48" s="3"/>
      <c r="AM48" s="1">
        <v>4</v>
      </c>
      <c r="AN48" s="10" t="s">
        <v>21</v>
      </c>
      <c r="AO48" s="10" t="s">
        <v>28</v>
      </c>
      <c r="AP48" s="15">
        <v>5.98</v>
      </c>
      <c r="AQ48" s="4">
        <v>6.2</v>
      </c>
      <c r="AR48" s="4">
        <v>6.62</v>
      </c>
      <c r="AS48" s="18">
        <f t="shared" si="297"/>
        <v>4.1484006292606193</v>
      </c>
      <c r="AT48" s="18">
        <f t="shared" si="297"/>
        <v>4.7937073938122712</v>
      </c>
      <c r="AU48">
        <f t="shared" si="298"/>
        <v>3.7037037037037037</v>
      </c>
      <c r="AV48">
        <v>3</v>
      </c>
      <c r="AW48" t="s">
        <v>135</v>
      </c>
      <c r="AX48" t="s">
        <v>148</v>
      </c>
      <c r="AY48" t="s">
        <v>148</v>
      </c>
      <c r="BF48" s="1">
        <v>4</v>
      </c>
      <c r="BG48" s="1"/>
      <c r="BH48" s="10" t="s">
        <v>37</v>
      </c>
      <c r="BI48" s="11" t="s">
        <v>44</v>
      </c>
      <c r="BJ48" s="16">
        <v>6.34</v>
      </c>
      <c r="BK48" s="4">
        <v>6.69</v>
      </c>
      <c r="BL48" s="4">
        <v>7.33</v>
      </c>
      <c r="BM48" s="18">
        <f t="shared" si="305"/>
        <v>4.9012585212375468</v>
      </c>
      <c r="BN48" s="18">
        <f t="shared" si="305"/>
        <v>5.8845831148400629</v>
      </c>
      <c r="BO48" s="18">
        <f t="shared" si="306"/>
        <v>4.7768323630392544</v>
      </c>
      <c r="BP48" s="18">
        <v>3</v>
      </c>
      <c r="BQ48" s="18" t="s">
        <v>134</v>
      </c>
      <c r="BR48" s="23" t="s">
        <v>148</v>
      </c>
      <c r="BS48" s="23" t="s">
        <v>147</v>
      </c>
      <c r="BT48" s="18"/>
      <c r="BU48" s="18"/>
      <c r="BV48" s="18"/>
      <c r="BW48" s="18"/>
      <c r="BX48" s="18"/>
      <c r="BY48" s="1"/>
      <c r="BZ48" s="1">
        <v>5</v>
      </c>
      <c r="CA48" s="10" t="s">
        <v>53</v>
      </c>
      <c r="CB48" s="10" t="s">
        <v>60</v>
      </c>
      <c r="CC48" s="15">
        <v>8.74</v>
      </c>
      <c r="CD48" s="4">
        <v>8.9600000000000009</v>
      </c>
      <c r="CE48" s="4">
        <v>9.23</v>
      </c>
      <c r="CF48" s="18">
        <f t="shared" si="313"/>
        <v>5.3160985841636093</v>
      </c>
      <c r="CG48" s="18">
        <f t="shared" si="313"/>
        <v>5.7309386470896708</v>
      </c>
      <c r="CH48" s="18">
        <f t="shared" si="314"/>
        <v>1.8579686209743995</v>
      </c>
      <c r="CI48" s="18">
        <v>3</v>
      </c>
      <c r="CJ48" s="18" t="s">
        <v>137</v>
      </c>
      <c r="CK48" s="23" t="s">
        <v>148</v>
      </c>
      <c r="CL48" s="23" t="s">
        <v>147</v>
      </c>
      <c r="CM48" s="18"/>
      <c r="CN48" s="18"/>
      <c r="CO48" s="18"/>
      <c r="CP48" s="18"/>
      <c r="CQ48" s="18"/>
      <c r="CR48" s="18"/>
      <c r="CS48" s="1"/>
      <c r="CT48">
        <v>5</v>
      </c>
      <c r="CV48" s="10" t="s">
        <v>69</v>
      </c>
      <c r="CW48" s="10" t="s">
        <v>76</v>
      </c>
      <c r="CX48" s="15">
        <v>14.92</v>
      </c>
      <c r="CY48" s="1">
        <v>15.36</v>
      </c>
      <c r="CZ48" s="1">
        <v>16.32</v>
      </c>
      <c r="DA48" s="18">
        <f t="shared" si="321"/>
        <v>15.149344520188778</v>
      </c>
      <c r="DB48" s="18">
        <f t="shared" si="321"/>
        <v>16.624331410592553</v>
      </c>
      <c r="DC48" s="18">
        <f t="shared" si="322"/>
        <v>2.3181686467690512</v>
      </c>
      <c r="DD48" s="18">
        <v>1</v>
      </c>
      <c r="DE48" s="18" t="s">
        <v>136</v>
      </c>
      <c r="DF48" s="23" t="s">
        <v>148</v>
      </c>
      <c r="DG48" s="23" t="s">
        <v>147</v>
      </c>
      <c r="DH48" s="18"/>
      <c r="DI48" s="18"/>
      <c r="DJ48" s="18"/>
      <c r="DK48" s="18"/>
      <c r="DL48" s="18"/>
      <c r="DM48" s="1"/>
      <c r="DN48">
        <v>2</v>
      </c>
      <c r="DO48" s="10" t="s">
        <v>85</v>
      </c>
      <c r="DP48" s="10" t="s">
        <v>92</v>
      </c>
      <c r="DQ48" s="15">
        <v>12.44</v>
      </c>
      <c r="DR48" s="4">
        <v>12.7</v>
      </c>
      <c r="DS48" s="4">
        <v>12.78</v>
      </c>
      <c r="DT48" s="18">
        <f t="shared" si="327"/>
        <v>11.062401678028316</v>
      </c>
      <c r="DU48" s="18">
        <f t="shared" si="327"/>
        <v>11.18531725222863</v>
      </c>
      <c r="DV48" s="18">
        <f>(DU48-DT48)/42/DT48*1000</f>
        <v>0.26455026455026476</v>
      </c>
      <c r="DW48" s="18">
        <v>3</v>
      </c>
      <c r="DX48" s="18" t="s">
        <v>138</v>
      </c>
      <c r="DY48" s="23" t="s">
        <v>148</v>
      </c>
      <c r="DZ48" s="23" t="s">
        <v>147</v>
      </c>
      <c r="EA48" s="1"/>
      <c r="EB48" s="1"/>
      <c r="EC48" s="1"/>
      <c r="ED48" s="1"/>
      <c r="EE48" s="1"/>
      <c r="EG48">
        <v>5</v>
      </c>
      <c r="EH48" s="10" t="s">
        <v>107</v>
      </c>
      <c r="EI48" s="10" t="s">
        <v>114</v>
      </c>
      <c r="EJ48" s="15">
        <v>11.72</v>
      </c>
      <c r="EK48" s="4">
        <v>11.95</v>
      </c>
      <c r="EL48" s="4">
        <v>12.35</v>
      </c>
      <c r="EM48" s="18">
        <f t="shared" si="332"/>
        <v>9.9100681699003665</v>
      </c>
      <c r="EN48" s="18">
        <f t="shared" si="332"/>
        <v>10.52464604090194</v>
      </c>
      <c r="EO48" s="18">
        <f t="shared" si="333"/>
        <v>1.4765596160945011</v>
      </c>
      <c r="EP48" s="18">
        <v>3</v>
      </c>
      <c r="EQ48" t="s">
        <v>136</v>
      </c>
      <c r="ER48" t="s">
        <v>148</v>
      </c>
      <c r="ES48" t="s">
        <v>147</v>
      </c>
    </row>
    <row r="49" spans="1:155" x14ac:dyDescent="0.3">
      <c r="A49" s="1">
        <v>6</v>
      </c>
      <c r="B49" s="10" t="s">
        <v>3</v>
      </c>
      <c r="C49" s="10" t="s">
        <v>10</v>
      </c>
      <c r="D49" s="15">
        <v>8.73</v>
      </c>
      <c r="E49" s="1">
        <v>7.53</v>
      </c>
      <c r="F49" s="1">
        <v>7.82</v>
      </c>
      <c r="G49" s="18">
        <f t="shared" si="285"/>
        <v>3.1189826953329844</v>
      </c>
      <c r="H49" s="18">
        <f t="shared" si="285"/>
        <v>3.5645516518091247</v>
      </c>
      <c r="I49">
        <f t="shared" si="286"/>
        <v>3.4013605442176837</v>
      </c>
      <c r="J49">
        <v>1</v>
      </c>
      <c r="K49" t="s">
        <v>133</v>
      </c>
      <c r="L49" t="s">
        <v>148</v>
      </c>
      <c r="M49" t="s">
        <v>148</v>
      </c>
      <c r="S49" s="3"/>
      <c r="T49" s="1">
        <v>3</v>
      </c>
      <c r="U49" s="10" t="s">
        <v>12</v>
      </c>
      <c r="V49" s="10" t="s">
        <v>19</v>
      </c>
      <c r="W49" s="15">
        <v>8.91</v>
      </c>
      <c r="X49" s="4">
        <v>9.2899999999999991</v>
      </c>
      <c r="Y49" s="4">
        <v>9.77</v>
      </c>
      <c r="Z49" s="18">
        <f t="shared" si="291"/>
        <v>8.8960146827477704</v>
      </c>
      <c r="AA49" s="18">
        <f t="shared" si="291"/>
        <v>9.6335081279496588</v>
      </c>
      <c r="AB49" s="18">
        <f t="shared" si="292"/>
        <v>1.9738465334320272</v>
      </c>
      <c r="AC49" s="18">
        <v>3</v>
      </c>
      <c r="AD49" s="18" t="s">
        <v>134</v>
      </c>
      <c r="AE49" s="18" t="s">
        <v>148</v>
      </c>
      <c r="AF49" s="23" t="s">
        <v>147</v>
      </c>
      <c r="AG49" s="18"/>
      <c r="AH49" s="18"/>
      <c r="AI49" s="18"/>
      <c r="AJ49" s="18"/>
      <c r="AK49" s="18"/>
      <c r="AL49" s="4"/>
      <c r="AM49" s="1">
        <v>5</v>
      </c>
      <c r="AN49" s="10" t="s">
        <v>21</v>
      </c>
      <c r="AO49" s="10" t="s">
        <v>28</v>
      </c>
      <c r="AP49" s="15">
        <v>6.13</v>
      </c>
      <c r="AQ49" s="4">
        <v>6.39</v>
      </c>
      <c r="AR49" s="4">
        <v>6.63</v>
      </c>
      <c r="AS49" s="18">
        <f t="shared" si="297"/>
        <v>4.4403251179863661</v>
      </c>
      <c r="AT49" s="18">
        <f t="shared" si="297"/>
        <v>4.8090718405873103</v>
      </c>
      <c r="AU49">
        <f t="shared" si="298"/>
        <v>1.9772614928324286</v>
      </c>
      <c r="AV49">
        <v>3</v>
      </c>
      <c r="AW49" t="s">
        <v>135</v>
      </c>
      <c r="AX49" t="s">
        <v>148</v>
      </c>
      <c r="AY49" t="s">
        <v>148</v>
      </c>
      <c r="BF49" s="1">
        <v>5</v>
      </c>
      <c r="BG49" s="1"/>
      <c r="BH49" s="10" t="s">
        <v>37</v>
      </c>
      <c r="BI49" s="11" t="s">
        <v>44</v>
      </c>
      <c r="BJ49" s="16">
        <v>6.47</v>
      </c>
      <c r="BK49" s="4">
        <v>6.55</v>
      </c>
      <c r="BL49" s="4">
        <v>6.82</v>
      </c>
      <c r="BM49" s="18">
        <f t="shared" si="305"/>
        <v>4.6861562663869956</v>
      </c>
      <c r="BN49" s="18">
        <f t="shared" si="305"/>
        <v>5.100996329313058</v>
      </c>
      <c r="BO49" s="18">
        <f t="shared" si="306"/>
        <v>2.1077283372365372</v>
      </c>
      <c r="BP49" s="18">
        <v>3</v>
      </c>
      <c r="BQ49" s="18" t="s">
        <v>134</v>
      </c>
      <c r="BR49" s="23" t="s">
        <v>148</v>
      </c>
      <c r="BS49" s="23" t="s">
        <v>147</v>
      </c>
      <c r="BT49" s="18"/>
      <c r="BU49" s="18"/>
      <c r="BV49" s="18"/>
      <c r="BW49" s="18"/>
      <c r="BX49" s="18"/>
      <c r="BY49" s="1"/>
      <c r="BZ49" s="1">
        <v>6</v>
      </c>
      <c r="CA49" s="10" t="s">
        <v>53</v>
      </c>
      <c r="CB49" s="10" t="s">
        <v>60</v>
      </c>
      <c r="CC49" s="15">
        <v>9.1300000000000008</v>
      </c>
      <c r="CD49" s="4">
        <v>9.32</v>
      </c>
      <c r="CE49" s="4">
        <v>9.6199999999999992</v>
      </c>
      <c r="CF49" s="18">
        <f t="shared" si="313"/>
        <v>5.8692186680650238</v>
      </c>
      <c r="CG49" s="18">
        <f t="shared" si="313"/>
        <v>6.3301520713162027</v>
      </c>
      <c r="CH49" s="18">
        <f t="shared" si="314"/>
        <v>1.8698578908002952</v>
      </c>
      <c r="CI49" s="18">
        <v>3</v>
      </c>
      <c r="CJ49" s="18" t="s">
        <v>137</v>
      </c>
      <c r="CK49" s="23" t="s">
        <v>148</v>
      </c>
      <c r="CL49" s="23" t="s">
        <v>147</v>
      </c>
      <c r="CM49" s="18"/>
      <c r="CN49" s="18"/>
      <c r="CO49" s="18"/>
      <c r="CP49" s="18"/>
      <c r="CQ49" s="18"/>
      <c r="CR49" s="18"/>
      <c r="CS49" s="1"/>
      <c r="CT49">
        <v>6</v>
      </c>
      <c r="CV49" s="10" t="s">
        <v>69</v>
      </c>
      <c r="CW49" s="10" t="s">
        <v>76</v>
      </c>
      <c r="CX49" s="15">
        <v>31.87</v>
      </c>
      <c r="CY49" s="1">
        <v>32.81</v>
      </c>
      <c r="CZ49" s="1" t="s">
        <v>106</v>
      </c>
      <c r="DA49" s="18">
        <f t="shared" si="321"/>
        <v>41.96030414263241</v>
      </c>
      <c r="DB49" s="18"/>
      <c r="DC49" s="18"/>
      <c r="DD49" s="18">
        <v>1</v>
      </c>
      <c r="DE49" s="18" t="s">
        <v>136</v>
      </c>
      <c r="DF49" s="23" t="s">
        <v>148</v>
      </c>
      <c r="DG49" s="23" t="s">
        <v>147</v>
      </c>
      <c r="DH49" s="18"/>
      <c r="DI49" s="18"/>
      <c r="DJ49" s="18"/>
      <c r="DK49" s="18"/>
      <c r="DL49" s="18"/>
      <c r="DM49" s="1"/>
      <c r="DN49">
        <v>3</v>
      </c>
      <c r="DO49" s="10" t="s">
        <v>85</v>
      </c>
      <c r="DP49" s="10" t="s">
        <v>92</v>
      </c>
      <c r="DQ49" s="15">
        <v>14.46</v>
      </c>
      <c r="DR49" s="4">
        <v>14.73</v>
      </c>
      <c r="DS49" s="8" t="s">
        <v>104</v>
      </c>
      <c r="DT49" s="18"/>
      <c r="DU49" s="18"/>
      <c r="DV49" s="18"/>
      <c r="DW49" s="21">
        <v>3</v>
      </c>
      <c r="DX49" s="18" t="s">
        <v>138</v>
      </c>
      <c r="DY49" s="23" t="s">
        <v>148</v>
      </c>
      <c r="DZ49" s="23" t="s">
        <v>147</v>
      </c>
      <c r="EA49" s="1"/>
      <c r="EB49" s="1"/>
      <c r="EC49" s="1"/>
      <c r="ED49" s="1"/>
      <c r="EE49" s="1"/>
      <c r="EG49">
        <v>6</v>
      </c>
      <c r="EH49" s="10" t="s">
        <v>107</v>
      </c>
      <c r="EI49" s="10" t="s">
        <v>114</v>
      </c>
      <c r="EJ49" s="15">
        <v>11.55</v>
      </c>
      <c r="EK49" s="4">
        <v>11.83</v>
      </c>
      <c r="EL49" s="4">
        <v>12.16</v>
      </c>
      <c r="EM49" s="18">
        <f t="shared" si="332"/>
        <v>9.7256948085998953</v>
      </c>
      <c r="EN49" s="18">
        <f t="shared" si="332"/>
        <v>10.232721552176194</v>
      </c>
      <c r="EO49" s="18">
        <f t="shared" si="333"/>
        <v>1.241254795757168</v>
      </c>
      <c r="EP49" s="18">
        <v>3</v>
      </c>
      <c r="EQ49" t="s">
        <v>136</v>
      </c>
      <c r="ER49" t="s">
        <v>148</v>
      </c>
      <c r="ES49" t="s">
        <v>147</v>
      </c>
    </row>
    <row r="50" spans="1:155" x14ac:dyDescent="0.3">
      <c r="AG50" s="18"/>
      <c r="AH50" s="18"/>
      <c r="AI50" s="18"/>
      <c r="AJ50" s="18"/>
      <c r="AK50" s="18"/>
      <c r="AL50" s="3"/>
      <c r="AM50" s="1"/>
      <c r="AN50" s="10"/>
      <c r="AO50" s="10"/>
      <c r="AP50" s="15"/>
      <c r="AQ50" s="4"/>
      <c r="AR50" s="4"/>
      <c r="AS50" s="18"/>
      <c r="AT50" s="18"/>
      <c r="BF50" s="1"/>
      <c r="BG50" s="1"/>
      <c r="BH50" s="10"/>
      <c r="BI50" s="11"/>
      <c r="BJ50" s="16"/>
      <c r="BK50" s="4"/>
      <c r="BL50" s="4"/>
      <c r="BM50" s="18"/>
      <c r="BN50" s="18"/>
      <c r="BO50" s="18"/>
      <c r="BP50" s="18"/>
      <c r="BQ50" s="18"/>
      <c r="BU50" s="18"/>
      <c r="BV50" s="18"/>
      <c r="BW50" s="18"/>
      <c r="BX50" s="18"/>
      <c r="BY50" s="2"/>
      <c r="CM50" s="18"/>
      <c r="CN50" s="18"/>
      <c r="CO50" s="18"/>
      <c r="CP50" s="18"/>
      <c r="CQ50" s="18"/>
      <c r="CR50" s="18"/>
      <c r="CS50" s="2"/>
      <c r="DH50" s="18"/>
      <c r="DI50" s="18"/>
      <c r="DJ50" s="18"/>
      <c r="DK50" s="18"/>
      <c r="DL50" s="18"/>
      <c r="DM50" s="6"/>
      <c r="EA50" s="1"/>
      <c r="EB50" s="1"/>
      <c r="EC50" s="1"/>
      <c r="ED50" s="1"/>
      <c r="EE50" s="1"/>
    </row>
    <row r="51" spans="1:155" x14ac:dyDescent="0.3">
      <c r="A51" s="1">
        <v>1</v>
      </c>
      <c r="B51" s="10" t="s">
        <v>3</v>
      </c>
      <c r="C51" s="10" t="s">
        <v>11</v>
      </c>
      <c r="D51" s="15">
        <v>10.77</v>
      </c>
      <c r="E51" s="3">
        <v>11.25</v>
      </c>
      <c r="F51" s="3">
        <v>12.17</v>
      </c>
      <c r="G51" s="18">
        <f t="shared" ref="G51:H56" si="340">(E51-5.5)/(1-1.023/2.93)</f>
        <v>8.8345568956476139</v>
      </c>
      <c r="H51" s="18">
        <f t="shared" si="340"/>
        <v>10.248085998951233</v>
      </c>
      <c r="I51">
        <f t="shared" ref="I51:I56" si="341">(H51-G51)/42/G51*1000</f>
        <v>3.8095238095238106</v>
      </c>
      <c r="J51">
        <v>4</v>
      </c>
      <c r="K51" t="s">
        <v>133</v>
      </c>
      <c r="L51" t="s">
        <v>147</v>
      </c>
      <c r="M51" t="s">
        <v>148</v>
      </c>
      <c r="N51">
        <f t="shared" ref="N51" si="342">AVERAGE(I54:I56)</f>
        <v>4.4027107463934412</v>
      </c>
      <c r="O51">
        <f t="shared" ref="O51" si="343">AVERAGE(I51:I53)</f>
        <v>6.8935854796042308</v>
      </c>
      <c r="P51">
        <f t="shared" ref="P51" si="344">STDEV(I54:I56)/SQRT(COUNT(I54:I56))</f>
        <v>1.1486733385335806</v>
      </c>
      <c r="Q51">
        <f t="shared" ref="Q51" si="345">STDEV(I51:I53)/SQRT(COUNT(I51:I53))</f>
        <v>1.5656001795789343</v>
      </c>
      <c r="R51">
        <f>STDEV(I54:I56)</f>
        <v>1.9895605836399264</v>
      </c>
      <c r="S51" s="18">
        <f>STDEV(I51:I53)</f>
        <v>2.7116990553696723</v>
      </c>
      <c r="T51" s="1">
        <v>1</v>
      </c>
      <c r="U51" s="10" t="s">
        <v>12</v>
      </c>
      <c r="V51" s="10" t="s">
        <v>20</v>
      </c>
      <c r="W51" s="15">
        <v>9.64</v>
      </c>
      <c r="X51" s="3">
        <v>10.119999999999999</v>
      </c>
      <c r="Y51" s="3">
        <v>11.26</v>
      </c>
      <c r="Z51" s="18">
        <f t="shared" ref="Z51:AA56" si="346">(X51-3.5)/(1-1.023/2.93)</f>
        <v>10.171263765076034</v>
      </c>
      <c r="AA51" s="18">
        <f t="shared" si="346"/>
        <v>11.922810697430519</v>
      </c>
      <c r="AB51" s="18">
        <f t="shared" ref="AB51:AB56" si="347">(AA51-Z51)/42/Z51*1000</f>
        <v>4.1001294777729855</v>
      </c>
      <c r="AC51" s="18">
        <v>4</v>
      </c>
      <c r="AD51" s="18" t="s">
        <v>134</v>
      </c>
      <c r="AE51" s="18" t="s">
        <v>147</v>
      </c>
      <c r="AF51" s="23" t="s">
        <v>147</v>
      </c>
      <c r="AG51">
        <f t="shared" ref="AG51" si="348">AVERAGE(AB54:AB56)</f>
        <v>0.54200234514736911</v>
      </c>
      <c r="AH51">
        <f t="shared" ref="AH51" si="349">AVERAGE(AB51:AB53)</f>
        <v>2.0824719323397924</v>
      </c>
      <c r="AI51">
        <f t="shared" ref="AI51" si="350">STDEV(AB54:AB56)/SQRT(COUNT(AB54:AB56))</f>
        <v>6.6170002940284106E-2</v>
      </c>
      <c r="AJ51">
        <f t="shared" ref="AJ51" si="351">STDEV(AB51:AB53)/SQRT(COUNT(AB51:AB53))</f>
        <v>1.1610158014367191</v>
      </c>
      <c r="AK51">
        <f>STDEV(AB54:AB56)</f>
        <v>0.11460980702955408</v>
      </c>
      <c r="AL51" s="18">
        <f>STDEV(AB51:AB53)</f>
        <v>2.0109383564786967</v>
      </c>
      <c r="AM51" s="1">
        <v>4</v>
      </c>
      <c r="AN51" s="10" t="s">
        <v>21</v>
      </c>
      <c r="AO51" s="10" t="s">
        <v>29</v>
      </c>
      <c r="AP51" s="15">
        <v>9.17</v>
      </c>
      <c r="AQ51" s="2">
        <v>9.4600000000000009</v>
      </c>
      <c r="AR51" s="2">
        <v>10.35</v>
      </c>
      <c r="AS51" s="18">
        <f t="shared" ref="AS51:AT56" si="352">(AQ51-3.5)/(1-1.023/2.93)</f>
        <v>9.1572102779234417</v>
      </c>
      <c r="AT51" s="18">
        <f t="shared" si="352"/>
        <v>10.52464604090194</v>
      </c>
      <c r="AU51">
        <f t="shared" ref="AU51:AU56" si="353">(AT51-AS51)/42/AS51*1000</f>
        <v>3.555449025247678</v>
      </c>
      <c r="AV51">
        <v>2</v>
      </c>
      <c r="AW51" t="s">
        <v>135</v>
      </c>
      <c r="AX51" t="s">
        <v>147</v>
      </c>
      <c r="AY51" t="s">
        <v>148</v>
      </c>
      <c r="AZ51">
        <f t="shared" ref="AZ51" si="354">AVERAGE(AU54:AU56)</f>
        <v>2.6067425180010488</v>
      </c>
      <c r="BA51">
        <f t="shared" ref="BA51" si="355">AVERAGE(AU51:AU53)</f>
        <v>3.2766673287588035</v>
      </c>
      <c r="BB51">
        <f t="shared" ref="BB51" si="356">STDEV(AU54:AU56)/SQRT(COUNT(AU54:AU56))</f>
        <v>0.16202557864405778</v>
      </c>
      <c r="BC51">
        <f t="shared" ref="BC51" si="357">STDEV(AU51:AU53)/SQRT(COUNT(AU51:AU53))</f>
        <v>0.19780563422713615</v>
      </c>
      <c r="BD51">
        <f t="shared" ref="BD51" si="358">STDEV(AU54:AU56)</f>
        <v>0.28063653433725488</v>
      </c>
      <c r="BE51" s="18">
        <f t="shared" ref="BE51" si="359">STDEV(AU51:AU53)</f>
        <v>0.34260940850478511</v>
      </c>
      <c r="BF51" s="1">
        <v>1</v>
      </c>
      <c r="BG51" s="1"/>
      <c r="BH51" s="10" t="s">
        <v>37</v>
      </c>
      <c r="BI51" s="11" t="s">
        <v>45</v>
      </c>
      <c r="BJ51" s="16">
        <v>10.44</v>
      </c>
      <c r="BK51" s="2">
        <v>10.92</v>
      </c>
      <c r="BL51" s="2">
        <v>11.94</v>
      </c>
      <c r="BM51" s="18">
        <f t="shared" ref="BM51:BN56" si="360">(BK51-3.5)/(1-1.023/2.93)</f>
        <v>11.400419507079182</v>
      </c>
      <c r="BN51" s="18">
        <f t="shared" si="360"/>
        <v>12.967593078133193</v>
      </c>
      <c r="BO51" s="18">
        <f t="shared" ref="BO51:BO56" si="361">(BN51-BM51)/42/BM51*1000</f>
        <v>3.273007316134001</v>
      </c>
      <c r="BP51" s="18">
        <v>2</v>
      </c>
      <c r="BQ51" s="18" t="s">
        <v>134</v>
      </c>
      <c r="BR51" s="23" t="s">
        <v>147</v>
      </c>
      <c r="BS51" s="23" t="s">
        <v>147</v>
      </c>
      <c r="BT51">
        <f t="shared" ref="BT51" si="362">AVERAGE(BO54:BO56)</f>
        <v>2.8778558291098886</v>
      </c>
      <c r="BU51">
        <f t="shared" ref="BU51" si="363">AVERAGE(BO51:BO53)</f>
        <v>3.479845643881069</v>
      </c>
      <c r="BV51">
        <f t="shared" ref="BV51" si="364">STDEV(BO54:BO56)/SQRT(COUNT(BO54:BO56))</f>
        <v>0.50848980182295478</v>
      </c>
      <c r="BW51">
        <f t="shared" ref="BW51" si="365">STDEV(BO51:BO53)/SQRT(COUNT(BO51:BO53))</f>
        <v>0.11262573988404734</v>
      </c>
      <c r="BX51">
        <f t="shared" ref="BX51" si="366">STDEV(BO54:BO56)</f>
        <v>0.88073017188798719</v>
      </c>
      <c r="BY51" s="18">
        <f t="shared" ref="BY51" si="367">STDEV(BO51:BO53)</f>
        <v>0.19507350371920648</v>
      </c>
      <c r="BZ51" s="1">
        <v>1</v>
      </c>
      <c r="CA51" s="10" t="s">
        <v>53</v>
      </c>
      <c r="CB51" s="10" t="s">
        <v>61</v>
      </c>
      <c r="CC51" s="15">
        <v>11.68</v>
      </c>
      <c r="CD51" s="2">
        <v>12.13</v>
      </c>
      <c r="CE51" s="2">
        <v>13.62</v>
      </c>
      <c r="CF51" s="18">
        <f t="shared" ref="CF51:CG56" si="368">(CD51-5.5)/(1-1.023/2.93)</f>
        <v>10.186628211851076</v>
      </c>
      <c r="CG51" s="18">
        <f t="shared" si="368"/>
        <v>12.475930781331934</v>
      </c>
      <c r="CH51" s="18">
        <f t="shared" ref="CH51:CH56" si="369">(CG51-CF51)/42/CF51*1000</f>
        <v>5.3508582920347578</v>
      </c>
      <c r="CI51" s="18">
        <v>2</v>
      </c>
      <c r="CJ51" s="18" t="s">
        <v>137</v>
      </c>
      <c r="CK51" s="23" t="s">
        <v>147</v>
      </c>
      <c r="CL51" s="23" t="s">
        <v>147</v>
      </c>
      <c r="CM51">
        <f t="shared" ref="CM51" si="370">AVERAGE(CH54:CH56)</f>
        <v>3.1107768171027632</v>
      </c>
      <c r="CN51">
        <f t="shared" ref="CN51" si="371">AVERAGE(CH51:CH53)</f>
        <v>5.4790871931664773</v>
      </c>
      <c r="CO51">
        <f t="shared" ref="CO51" si="372">STDEV(CH54:CH56)/SQRT(COUNT(CH54:CH56))</f>
        <v>0.86782224951018239</v>
      </c>
      <c r="CP51">
        <f t="shared" ref="CP51" si="373">STDEV(CH51:CH53)/SQRT(COUNT(CH51:CH53))</f>
        <v>0.54034321998494406</v>
      </c>
      <c r="CQ51">
        <f t="shared" ref="CQ51" si="374">STDEV(CH54:CH56)</f>
        <v>1.5031122280903511</v>
      </c>
      <c r="CR51" s="18">
        <f t="shared" ref="CR51" si="375">STDEV(CH51:CH53)</f>
        <v>0.93590191053928984</v>
      </c>
      <c r="CS51" s="2"/>
      <c r="CT51">
        <v>1</v>
      </c>
      <c r="CV51" s="10" t="s">
        <v>69</v>
      </c>
      <c r="CW51" s="10" t="s">
        <v>77</v>
      </c>
      <c r="CX51" s="15">
        <v>24.7</v>
      </c>
      <c r="CY51" s="6">
        <v>25.72</v>
      </c>
      <c r="CZ51" s="6">
        <v>28.02</v>
      </c>
      <c r="DA51" s="18">
        <f t="shared" ref="DA51:DB56" si="376">(CY51-5.5)/(1-1.023/2.93)</f>
        <v>31.066911379129522</v>
      </c>
      <c r="DB51" s="18">
        <f t="shared" si="376"/>
        <v>34.600734137388571</v>
      </c>
      <c r="DC51" s="18">
        <f t="shared" ref="DC51:DC56" si="377">(DB51-DA51)/42/DA51*1000</f>
        <v>2.7083038952475182</v>
      </c>
      <c r="DD51" s="18">
        <v>2</v>
      </c>
      <c r="DE51" s="18" t="s">
        <v>136</v>
      </c>
      <c r="DF51" s="23" t="s">
        <v>147</v>
      </c>
      <c r="DG51" s="23" t="s">
        <v>147</v>
      </c>
      <c r="DH51">
        <f t="shared" ref="DH51" si="378">AVERAGE(DC54:DC56)</f>
        <v>2.0366652067555058</v>
      </c>
      <c r="DI51">
        <f t="shared" ref="DI51" si="379">AVERAGE(DC51:DC53)</f>
        <v>2.5612529656454797</v>
      </c>
      <c r="DJ51">
        <f t="shared" ref="DJ51" si="380">STDEV(DC54:DC56)/SQRT(COUNT(DC54:DC56))</f>
        <v>0.26729234515154493</v>
      </c>
      <c r="DK51">
        <f t="shared" ref="DK51" si="381">STDEV(DC51:DC53)/SQRT(COUNT(DC51:DC53))</f>
        <v>8.2992174617989939E-2</v>
      </c>
      <c r="DL51">
        <f t="shared" ref="DL51" si="382">STDEV(DC54:DC56)</f>
        <v>0.46296392227671246</v>
      </c>
      <c r="DM51" s="18">
        <f t="shared" ref="DM51" si="383">STDEV(DC51:DC53)</f>
        <v>0.14374666306898676</v>
      </c>
      <c r="DN51">
        <v>4</v>
      </c>
      <c r="DO51" s="10" t="s">
        <v>85</v>
      </c>
      <c r="DP51" s="10" t="s">
        <v>93</v>
      </c>
      <c r="DQ51" s="15">
        <v>11.04</v>
      </c>
      <c r="DR51" s="3">
        <v>11.3</v>
      </c>
      <c r="DS51" s="3">
        <v>11.81</v>
      </c>
      <c r="DT51" s="18">
        <f t="shared" ref="DT51:DU56" si="384">(DR51-5.5)/(1-1.023/2.93)</f>
        <v>8.9113791295228122</v>
      </c>
      <c r="DU51" s="18">
        <f t="shared" si="384"/>
        <v>9.6949659150498171</v>
      </c>
      <c r="DV51" s="18">
        <f t="shared" ref="DV51:DV56" si="385">(DU51-DT51)/42/DT51*1000</f>
        <v>2.0935960591132976</v>
      </c>
      <c r="DW51" s="18">
        <v>4</v>
      </c>
      <c r="DX51" s="18" t="s">
        <v>138</v>
      </c>
      <c r="DY51" s="23" t="s">
        <v>147</v>
      </c>
      <c r="DZ51" s="23" t="s">
        <v>147</v>
      </c>
      <c r="EA51">
        <f t="shared" ref="EA51" si="386">AVERAGE(DV54:DV56)</f>
        <v>2.3058902873861049</v>
      </c>
      <c r="EB51">
        <f t="shared" ref="EB51" si="387">AVERAGE(DV51:DV53)</f>
        <v>2.1332671424164076</v>
      </c>
      <c r="EC51">
        <f t="shared" ref="EC51" si="388">STDEV(DV54:DV56)/SQRT(COUNT(DV54:DV56))</f>
        <v>9.2226828842768505E-2</v>
      </c>
      <c r="ED51">
        <f t="shared" ref="ED51" si="389">STDEV(DV51:DV53)/SQRT(COUNT(DV51:DV53))</f>
        <v>8.153144061847184E-2</v>
      </c>
      <c r="EE51">
        <f t="shared" ref="EE51" si="390">STDEV(DV54:DV56)</f>
        <v>0.15974155337663382</v>
      </c>
      <c r="EF51" s="18">
        <f t="shared" ref="EF51" si="391">STDEV(DV51:DV53)</f>
        <v>0.14121659756547811</v>
      </c>
      <c r="EG51">
        <v>4</v>
      </c>
      <c r="EH51" s="10" t="s">
        <v>107</v>
      </c>
      <c r="EI51" s="10" t="s">
        <v>115</v>
      </c>
      <c r="EJ51" s="15">
        <v>14.65</v>
      </c>
      <c r="EK51" s="6">
        <v>15.05</v>
      </c>
      <c r="EL51" s="6">
        <v>16.47</v>
      </c>
      <c r="EM51" s="18">
        <f t="shared" ref="EM51:EN56" si="392">(EK51-5.5)/(1-1.023/2.93)</f>
        <v>14.673046670162561</v>
      </c>
      <c r="EN51" s="18">
        <f t="shared" si="392"/>
        <v>16.854798112218141</v>
      </c>
      <c r="EO51" s="18">
        <f t="shared" ref="EO51:EO56" si="393">(EN51-EM51)/42/EM51*1000</f>
        <v>3.5402642732485581</v>
      </c>
      <c r="EP51" s="18">
        <v>2</v>
      </c>
      <c r="EQ51" t="s">
        <v>136</v>
      </c>
      <c r="ER51" t="s">
        <v>147</v>
      </c>
      <c r="ES51" t="s">
        <v>147</v>
      </c>
      <c r="ET51">
        <f t="shared" ref="ET51" si="394">AVERAGE(EO54:EO55)</f>
        <v>2.5195339413721198</v>
      </c>
      <c r="EU51">
        <f t="shared" ref="EU51" si="395">AVERAGE(EO51:EO53)</f>
        <v>3.4682092618148928</v>
      </c>
      <c r="EV51">
        <f t="shared" ref="EV51" si="396">STDEV(EO54:EO56)/SQRT(COUNT(EO54:EO56))</f>
        <v>0.63005769747113183</v>
      </c>
      <c r="EW51">
        <f t="shared" ref="EW51" si="397">STDEV(EO51:EO53)/SQRT(COUNT(EO51:EO53))</f>
        <v>0.24561246582010485</v>
      </c>
      <c r="EX51">
        <f t="shared" ref="EX51" si="398">STDEV(EO54:EO55)</f>
        <v>1.518315863152218</v>
      </c>
      <c r="EY51" s="18">
        <f t="shared" ref="EY51" si="399">STDEV(EO51:EO53)</f>
        <v>0.42541326977269583</v>
      </c>
    </row>
    <row r="52" spans="1:155" x14ac:dyDescent="0.3">
      <c r="A52" s="1">
        <v>2</v>
      </c>
      <c r="B52" s="10" t="s">
        <v>3</v>
      </c>
      <c r="C52" s="10" t="s">
        <v>11</v>
      </c>
      <c r="D52" s="15">
        <v>10.26</v>
      </c>
      <c r="E52" s="3">
        <v>10.73</v>
      </c>
      <c r="F52" s="3">
        <v>12.48</v>
      </c>
      <c r="G52" s="18">
        <f t="shared" si="340"/>
        <v>8.035605663345569</v>
      </c>
      <c r="H52" s="18">
        <f t="shared" si="340"/>
        <v>10.724383848977453</v>
      </c>
      <c r="I52">
        <f t="shared" si="341"/>
        <v>7.9668578712555806</v>
      </c>
      <c r="J52">
        <v>4</v>
      </c>
      <c r="K52" t="s">
        <v>133</v>
      </c>
      <c r="L52" t="s">
        <v>147</v>
      </c>
      <c r="M52" t="s">
        <v>148</v>
      </c>
      <c r="S52" s="5"/>
      <c r="T52" s="1">
        <v>2</v>
      </c>
      <c r="U52" s="10" t="s">
        <v>12</v>
      </c>
      <c r="V52" s="10" t="s">
        <v>20</v>
      </c>
      <c r="W52" s="15">
        <v>9.5</v>
      </c>
      <c r="X52" s="3">
        <v>9.58</v>
      </c>
      <c r="Y52" s="3">
        <v>9.6</v>
      </c>
      <c r="Z52" s="18">
        <f t="shared" si="346"/>
        <v>9.3415836392239129</v>
      </c>
      <c r="AA52" s="18">
        <f t="shared" si="346"/>
        <v>9.3723125327739911</v>
      </c>
      <c r="AB52" s="18">
        <f t="shared" si="347"/>
        <v>7.8320802005011458E-2</v>
      </c>
      <c r="AC52" s="18">
        <v>4</v>
      </c>
      <c r="AD52" s="18" t="s">
        <v>134</v>
      </c>
      <c r="AE52" s="18" t="s">
        <v>147</v>
      </c>
      <c r="AF52" s="23" t="s">
        <v>147</v>
      </c>
      <c r="AG52" s="18"/>
      <c r="AH52" s="18"/>
      <c r="AI52" s="18"/>
      <c r="AJ52" s="18"/>
      <c r="AK52" s="18"/>
      <c r="AL52" s="3"/>
      <c r="AM52" s="1">
        <v>5</v>
      </c>
      <c r="AN52" s="10" t="s">
        <v>21</v>
      </c>
      <c r="AO52" s="10" t="s">
        <v>29</v>
      </c>
      <c r="AP52" s="15">
        <v>9.44</v>
      </c>
      <c r="AQ52" s="2">
        <v>9.67</v>
      </c>
      <c r="AR52" s="2">
        <v>10.42</v>
      </c>
      <c r="AS52" s="18">
        <f t="shared" si="352"/>
        <v>9.4798636601992659</v>
      </c>
      <c r="AT52" s="18">
        <f t="shared" si="352"/>
        <v>10.632197168327215</v>
      </c>
      <c r="AU52">
        <f t="shared" si="353"/>
        <v>2.8941884695531357</v>
      </c>
      <c r="AV52">
        <v>2</v>
      </c>
      <c r="AW52" t="s">
        <v>135</v>
      </c>
      <c r="AX52" t="s">
        <v>150</v>
      </c>
      <c r="AY52" t="s">
        <v>148</v>
      </c>
      <c r="BF52" s="1">
        <v>2</v>
      </c>
      <c r="BG52" s="1"/>
      <c r="BH52" s="10" t="s">
        <v>37</v>
      </c>
      <c r="BI52" s="11" t="s">
        <v>45</v>
      </c>
      <c r="BJ52" s="16">
        <v>12.09</v>
      </c>
      <c r="BK52" s="2">
        <v>12.6</v>
      </c>
      <c r="BL52" s="2">
        <v>13.94</v>
      </c>
      <c r="BM52" s="18">
        <f t="shared" si="360"/>
        <v>13.981646565285789</v>
      </c>
      <c r="BN52" s="18">
        <f t="shared" si="360"/>
        <v>16.040482433141058</v>
      </c>
      <c r="BO52" s="18">
        <f t="shared" si="361"/>
        <v>3.506017791732075</v>
      </c>
      <c r="BP52" s="18">
        <v>2</v>
      </c>
      <c r="BQ52" s="18" t="s">
        <v>134</v>
      </c>
      <c r="BR52" s="23" t="s">
        <v>147</v>
      </c>
      <c r="BS52" s="23" t="s">
        <v>147</v>
      </c>
      <c r="BT52" s="18"/>
      <c r="BU52" s="18"/>
      <c r="BV52" s="18"/>
      <c r="BW52" s="18"/>
      <c r="BX52" s="18"/>
      <c r="BY52" s="1"/>
      <c r="BZ52" s="1">
        <v>2</v>
      </c>
      <c r="CA52" s="10" t="s">
        <v>53</v>
      </c>
      <c r="CB52" s="10" t="s">
        <v>61</v>
      </c>
      <c r="CC52" s="15">
        <v>15.71</v>
      </c>
      <c r="CD52" s="2">
        <v>16.440000000000001</v>
      </c>
      <c r="CE52" s="2">
        <v>18.559999999999999</v>
      </c>
      <c r="CF52" s="18">
        <f t="shared" si="368"/>
        <v>16.808704771893026</v>
      </c>
      <c r="CG52" s="18">
        <f t="shared" si="368"/>
        <v>20.065967488201363</v>
      </c>
      <c r="CH52" s="18">
        <f t="shared" si="369"/>
        <v>4.6139113780795649</v>
      </c>
      <c r="CI52" s="18">
        <v>2</v>
      </c>
      <c r="CJ52" s="18" t="s">
        <v>137</v>
      </c>
      <c r="CK52" s="23" t="s">
        <v>147</v>
      </c>
      <c r="CL52" s="23" t="s">
        <v>147</v>
      </c>
      <c r="CM52" s="18"/>
      <c r="CN52" s="18"/>
      <c r="CO52" s="18"/>
      <c r="CP52" s="18"/>
      <c r="CQ52" s="18"/>
      <c r="CR52" s="18"/>
      <c r="CS52" s="7"/>
      <c r="CT52">
        <v>2</v>
      </c>
      <c r="CV52" s="10" t="s">
        <v>69</v>
      </c>
      <c r="CW52" s="10" t="s">
        <v>77</v>
      </c>
      <c r="CX52" s="15">
        <v>20</v>
      </c>
      <c r="CY52" s="6">
        <v>20.6</v>
      </c>
      <c r="CZ52" s="6">
        <v>22.22</v>
      </c>
      <c r="DA52" s="18">
        <f t="shared" si="376"/>
        <v>23.200314630309389</v>
      </c>
      <c r="DB52" s="18">
        <f t="shared" si="376"/>
        <v>25.689355007865757</v>
      </c>
      <c r="DC52" s="18">
        <f t="shared" si="377"/>
        <v>2.5543992431409608</v>
      </c>
      <c r="DD52" s="18">
        <v>2</v>
      </c>
      <c r="DE52" s="18" t="s">
        <v>136</v>
      </c>
      <c r="DF52" s="23" t="s">
        <v>147</v>
      </c>
      <c r="DG52" s="23" t="s">
        <v>147</v>
      </c>
      <c r="DH52" s="18"/>
      <c r="DI52" s="18"/>
      <c r="DJ52" s="18"/>
      <c r="DK52" s="18"/>
      <c r="DL52" s="18"/>
      <c r="DM52" s="1"/>
      <c r="DN52">
        <v>5</v>
      </c>
      <c r="DO52" s="10" t="s">
        <v>85</v>
      </c>
      <c r="DP52" s="10" t="s">
        <v>101</v>
      </c>
      <c r="DQ52" s="15">
        <v>14.94</v>
      </c>
      <c r="DR52" s="3">
        <v>15.42</v>
      </c>
      <c r="DS52" s="3">
        <v>16.260000000000002</v>
      </c>
      <c r="DT52" s="18">
        <f t="shared" si="384"/>
        <v>15.241531200839015</v>
      </c>
      <c r="DU52" s="18">
        <f t="shared" si="384"/>
        <v>16.532144729942321</v>
      </c>
      <c r="DV52" s="18">
        <f t="shared" si="385"/>
        <v>2.0161290322580676</v>
      </c>
      <c r="DW52" s="18">
        <v>4</v>
      </c>
      <c r="DX52" s="18" t="s">
        <v>138</v>
      </c>
      <c r="DY52" s="23" t="s">
        <v>147</v>
      </c>
      <c r="DZ52" s="23" t="s">
        <v>147</v>
      </c>
      <c r="EA52" s="2"/>
      <c r="EB52" s="2"/>
      <c r="EC52" s="2"/>
      <c r="ED52" s="2"/>
      <c r="EE52" s="2"/>
      <c r="EG52">
        <v>5</v>
      </c>
      <c r="EH52" s="10" t="s">
        <v>107</v>
      </c>
      <c r="EI52" s="10" t="s">
        <v>115</v>
      </c>
      <c r="EJ52" s="15">
        <v>12.55</v>
      </c>
      <c r="EK52" s="6">
        <v>12.73</v>
      </c>
      <c r="EL52" s="6">
        <v>13.9</v>
      </c>
      <c r="EM52" s="18">
        <f t="shared" si="392"/>
        <v>11.108495018353436</v>
      </c>
      <c r="EN52" s="18">
        <f t="shared" si="392"/>
        <v>12.906135291033037</v>
      </c>
      <c r="EO52" s="18">
        <f t="shared" si="393"/>
        <v>3.8529934795494949</v>
      </c>
      <c r="EP52" s="18">
        <v>2</v>
      </c>
      <c r="EQ52" t="s">
        <v>136</v>
      </c>
      <c r="ER52" t="s">
        <v>147</v>
      </c>
      <c r="ES52" t="s">
        <v>147</v>
      </c>
    </row>
    <row r="53" spans="1:155" x14ac:dyDescent="0.3">
      <c r="A53" s="1">
        <v>3</v>
      </c>
      <c r="B53" s="10" t="s">
        <v>3</v>
      </c>
      <c r="C53" s="10" t="s">
        <v>11</v>
      </c>
      <c r="D53" s="15">
        <v>7.54</v>
      </c>
      <c r="E53" s="3">
        <v>7.96</v>
      </c>
      <c r="F53" s="3">
        <v>8.8800000000000008</v>
      </c>
      <c r="G53" s="18">
        <f t="shared" si="340"/>
        <v>3.779653906659675</v>
      </c>
      <c r="H53" s="18">
        <f t="shared" si="340"/>
        <v>5.1931830099632945</v>
      </c>
      <c r="I53">
        <f t="shared" si="341"/>
        <v>8.9043747580333026</v>
      </c>
      <c r="J53">
        <v>4</v>
      </c>
      <c r="K53" t="s">
        <v>133</v>
      </c>
      <c r="L53" t="s">
        <v>147</v>
      </c>
      <c r="M53" t="s">
        <v>148</v>
      </c>
      <c r="S53" s="5"/>
      <c r="T53" s="1">
        <v>6</v>
      </c>
      <c r="U53" s="10" t="s">
        <v>12</v>
      </c>
      <c r="V53" s="10" t="s">
        <v>20</v>
      </c>
      <c r="W53" s="15">
        <v>10.49</v>
      </c>
      <c r="X53" s="3">
        <v>10.75</v>
      </c>
      <c r="Y53" s="3">
        <v>11.38</v>
      </c>
      <c r="Z53" s="18">
        <f t="shared" si="346"/>
        <v>11.139223911903514</v>
      </c>
      <c r="AA53" s="18">
        <f t="shared" si="346"/>
        <v>12.107184058730992</v>
      </c>
      <c r="AB53" s="18">
        <f t="shared" si="347"/>
        <v>2.0689655172413794</v>
      </c>
      <c r="AC53" s="18">
        <v>4</v>
      </c>
      <c r="AD53" s="18" t="s">
        <v>134</v>
      </c>
      <c r="AE53" s="18" t="s">
        <v>147</v>
      </c>
      <c r="AF53" s="23" t="s">
        <v>147</v>
      </c>
      <c r="AG53" s="18"/>
      <c r="AH53" s="18"/>
      <c r="AI53" s="18"/>
      <c r="AJ53" s="18"/>
      <c r="AK53" s="18"/>
      <c r="AL53" s="3"/>
      <c r="AM53" s="1">
        <v>6</v>
      </c>
      <c r="AN53" s="10" t="s">
        <v>21</v>
      </c>
      <c r="AO53" s="10" t="s">
        <v>29</v>
      </c>
      <c r="AP53" s="15">
        <v>9.67</v>
      </c>
      <c r="AQ53" s="2">
        <v>9.98</v>
      </c>
      <c r="AR53" s="2">
        <v>10.9</v>
      </c>
      <c r="AS53" s="18">
        <f t="shared" si="352"/>
        <v>9.9561615102254866</v>
      </c>
      <c r="AT53" s="18">
        <f t="shared" si="352"/>
        <v>11.369690613529103</v>
      </c>
      <c r="AU53">
        <f t="shared" si="353"/>
        <v>3.3803644914755981</v>
      </c>
      <c r="AV53">
        <v>2</v>
      </c>
      <c r="AW53" t="s">
        <v>135</v>
      </c>
      <c r="AX53" t="s">
        <v>147</v>
      </c>
      <c r="AY53" t="s">
        <v>148</v>
      </c>
      <c r="BF53" s="1">
        <v>3</v>
      </c>
      <c r="BG53" s="1"/>
      <c r="BH53" s="10" t="s">
        <v>37</v>
      </c>
      <c r="BI53" s="11" t="s">
        <v>45</v>
      </c>
      <c r="BJ53" s="16">
        <v>10.37</v>
      </c>
      <c r="BK53" s="2">
        <v>10.85</v>
      </c>
      <c r="BL53" s="2">
        <v>11.98</v>
      </c>
      <c r="BM53" s="18">
        <f t="shared" si="360"/>
        <v>11.292868379653907</v>
      </c>
      <c r="BN53" s="18">
        <f t="shared" si="360"/>
        <v>13.029050865233351</v>
      </c>
      <c r="BO53" s="18">
        <f t="shared" si="361"/>
        <v>3.6605118237771306</v>
      </c>
      <c r="BP53" s="18">
        <v>2</v>
      </c>
      <c r="BQ53" s="18" t="s">
        <v>134</v>
      </c>
      <c r="BR53" s="23" t="s">
        <v>147</v>
      </c>
      <c r="BS53" s="23" t="s">
        <v>147</v>
      </c>
      <c r="BT53" s="18"/>
      <c r="BU53" s="18"/>
      <c r="BV53" s="18"/>
      <c r="BW53" s="18"/>
      <c r="BX53" s="18"/>
      <c r="BY53" s="1"/>
      <c r="BZ53" s="1">
        <v>3</v>
      </c>
      <c r="CA53" s="10" t="s">
        <v>53</v>
      </c>
      <c r="CB53" s="10" t="s">
        <v>61</v>
      </c>
      <c r="CC53" s="15">
        <v>8.3699999999999992</v>
      </c>
      <c r="CD53" s="2">
        <v>8.59</v>
      </c>
      <c r="CE53" s="2">
        <v>9.43</v>
      </c>
      <c r="CF53" s="18">
        <f t="shared" si="368"/>
        <v>4.7476140534871529</v>
      </c>
      <c r="CG53" s="18">
        <f t="shared" si="368"/>
        <v>6.0382275825904559</v>
      </c>
      <c r="CH53" s="18">
        <f t="shared" si="369"/>
        <v>6.4724919093851092</v>
      </c>
      <c r="CI53" s="18">
        <v>2</v>
      </c>
      <c r="CJ53" s="18" t="s">
        <v>137</v>
      </c>
      <c r="CK53" s="23" t="s">
        <v>147</v>
      </c>
      <c r="CL53" s="23" t="s">
        <v>147</v>
      </c>
      <c r="CM53" s="18"/>
      <c r="CN53" s="18"/>
      <c r="CO53" s="18"/>
      <c r="CP53" s="18"/>
      <c r="CQ53" s="18"/>
      <c r="CR53" s="18"/>
      <c r="CT53">
        <v>3</v>
      </c>
      <c r="CV53" s="10" t="s">
        <v>69</v>
      </c>
      <c r="CW53" s="10" t="s">
        <v>77</v>
      </c>
      <c r="CX53" s="15">
        <v>20.82</v>
      </c>
      <c r="CY53" s="6">
        <v>21.53</v>
      </c>
      <c r="CZ53" s="6">
        <v>23.16</v>
      </c>
      <c r="DA53" s="18">
        <f t="shared" si="376"/>
        <v>24.629208180388048</v>
      </c>
      <c r="DB53" s="18">
        <f t="shared" si="376"/>
        <v>27.133613004719457</v>
      </c>
      <c r="DC53" s="18">
        <f t="shared" si="377"/>
        <v>2.4210557585479595</v>
      </c>
      <c r="DD53" s="18">
        <v>2</v>
      </c>
      <c r="DE53" s="18" t="s">
        <v>136</v>
      </c>
      <c r="DF53" s="23" t="s">
        <v>147</v>
      </c>
      <c r="DG53" s="23" t="s">
        <v>147</v>
      </c>
      <c r="DH53" s="18"/>
      <c r="DI53" s="18"/>
      <c r="DJ53" s="18"/>
      <c r="DK53" s="18"/>
      <c r="DL53" s="18"/>
      <c r="DM53" s="1"/>
      <c r="DN53">
        <v>6</v>
      </c>
      <c r="DO53" s="10" t="s">
        <v>85</v>
      </c>
      <c r="DP53" s="10" t="s">
        <v>93</v>
      </c>
      <c r="DQ53" s="15">
        <v>11.68</v>
      </c>
      <c r="DR53" s="3">
        <v>12.05</v>
      </c>
      <c r="DS53" s="3">
        <v>12.68</v>
      </c>
      <c r="DT53" s="18">
        <f t="shared" si="384"/>
        <v>10.063712637650761</v>
      </c>
      <c r="DU53" s="18">
        <f t="shared" si="384"/>
        <v>11.031672784478237</v>
      </c>
      <c r="DV53" s="18">
        <f t="shared" si="385"/>
        <v>2.2900763358778584</v>
      </c>
      <c r="DW53" s="18">
        <v>4</v>
      </c>
      <c r="DX53" s="18" t="s">
        <v>138</v>
      </c>
      <c r="DY53" s="23" t="s">
        <v>147</v>
      </c>
      <c r="DZ53" s="23" t="s">
        <v>147</v>
      </c>
      <c r="EG53">
        <v>6</v>
      </c>
      <c r="EH53" s="10" t="s">
        <v>107</v>
      </c>
      <c r="EI53" s="10" t="s">
        <v>115</v>
      </c>
      <c r="EJ53" s="15">
        <v>13.96</v>
      </c>
      <c r="EK53" s="6">
        <v>13.96</v>
      </c>
      <c r="EL53" s="6">
        <v>15.03</v>
      </c>
      <c r="EM53" s="18">
        <f t="shared" si="392"/>
        <v>12.998321971683273</v>
      </c>
      <c r="EN53" s="18">
        <f t="shared" si="392"/>
        <v>14.642317776612479</v>
      </c>
      <c r="EO53" s="18">
        <f t="shared" si="393"/>
        <v>3.0113700326466244</v>
      </c>
      <c r="EP53" s="18">
        <v>2</v>
      </c>
      <c r="EQ53" t="s">
        <v>136</v>
      </c>
      <c r="ER53" t="s">
        <v>147</v>
      </c>
      <c r="ES53" t="s">
        <v>147</v>
      </c>
    </row>
    <row r="54" spans="1:155" x14ac:dyDescent="0.3">
      <c r="A54" s="1">
        <v>4</v>
      </c>
      <c r="B54" s="10" t="s">
        <v>3</v>
      </c>
      <c r="C54" s="10" t="s">
        <v>11</v>
      </c>
      <c r="D54" s="15">
        <v>8.07</v>
      </c>
      <c r="E54" s="4">
        <v>8.49</v>
      </c>
      <c r="F54" s="4">
        <v>9.32</v>
      </c>
      <c r="G54" s="18">
        <f t="shared" si="340"/>
        <v>4.59396958573676</v>
      </c>
      <c r="H54" s="18">
        <f t="shared" si="340"/>
        <v>5.8692186680650238</v>
      </c>
      <c r="I54">
        <f t="shared" si="341"/>
        <v>6.6093326962892149</v>
      </c>
      <c r="J54">
        <v>3</v>
      </c>
      <c r="K54" t="s">
        <v>133</v>
      </c>
      <c r="L54" t="s">
        <v>148</v>
      </c>
      <c r="M54" t="s">
        <v>148</v>
      </c>
      <c r="S54" s="5"/>
      <c r="T54" s="1">
        <v>3</v>
      </c>
      <c r="U54" s="10" t="s">
        <v>12</v>
      </c>
      <c r="V54" s="10" t="s">
        <v>20</v>
      </c>
      <c r="W54" s="15">
        <v>7.37</v>
      </c>
      <c r="X54" s="4">
        <v>7.42</v>
      </c>
      <c r="Y54" s="4">
        <v>7.5</v>
      </c>
      <c r="Z54" s="18">
        <f t="shared" si="346"/>
        <v>6.0228631358154168</v>
      </c>
      <c r="AA54" s="18">
        <f t="shared" si="346"/>
        <v>6.1457787100157315</v>
      </c>
      <c r="AB54" s="18">
        <f t="shared" si="347"/>
        <v>0.48590864917395576</v>
      </c>
      <c r="AC54" s="18">
        <v>3</v>
      </c>
      <c r="AD54" s="18" t="s">
        <v>134</v>
      </c>
      <c r="AE54" s="18" t="s">
        <v>148</v>
      </c>
      <c r="AF54" s="23" t="s">
        <v>147</v>
      </c>
      <c r="AG54" s="18"/>
      <c r="AH54" s="18"/>
      <c r="AI54" s="18"/>
      <c r="AJ54" s="18"/>
      <c r="AK54" s="18"/>
      <c r="AL54" s="3"/>
      <c r="AM54" s="1">
        <v>1</v>
      </c>
      <c r="AN54" s="10" t="s">
        <v>21</v>
      </c>
      <c r="AO54" s="10" t="s">
        <v>29</v>
      </c>
      <c r="AP54" s="15">
        <v>9.4700000000000006</v>
      </c>
      <c r="AQ54" s="1">
        <v>9.7200000000000006</v>
      </c>
      <c r="AR54" s="1">
        <v>10.48</v>
      </c>
      <c r="AS54" s="18">
        <f t="shared" si="352"/>
        <v>9.5566858940744641</v>
      </c>
      <c r="AT54" s="18">
        <f t="shared" si="352"/>
        <v>10.724383848977453</v>
      </c>
      <c r="AU54">
        <f t="shared" si="353"/>
        <v>2.9092022661154493</v>
      </c>
      <c r="AV54">
        <v>1</v>
      </c>
      <c r="AW54" t="s">
        <v>135</v>
      </c>
      <c r="AX54" t="s">
        <v>148</v>
      </c>
      <c r="AY54" t="s">
        <v>148</v>
      </c>
      <c r="BF54" s="1">
        <v>4</v>
      </c>
      <c r="BG54" s="1"/>
      <c r="BH54" s="10" t="s">
        <v>37</v>
      </c>
      <c r="BI54" s="11" t="s">
        <v>45</v>
      </c>
      <c r="BJ54" s="16">
        <v>10.37</v>
      </c>
      <c r="BK54" s="1">
        <v>10.92</v>
      </c>
      <c r="BL54" s="1">
        <v>11.93</v>
      </c>
      <c r="BM54" s="18">
        <f t="shared" si="360"/>
        <v>11.400419507079182</v>
      </c>
      <c r="BN54" s="18">
        <f t="shared" si="360"/>
        <v>12.952228631358155</v>
      </c>
      <c r="BO54" s="18">
        <f t="shared" si="361"/>
        <v>3.2409190091130813</v>
      </c>
      <c r="BP54" s="18">
        <v>1</v>
      </c>
      <c r="BQ54" s="18" t="s">
        <v>134</v>
      </c>
      <c r="BR54" s="23" t="s">
        <v>148</v>
      </c>
      <c r="BS54" s="23" t="s">
        <v>147</v>
      </c>
      <c r="BT54" s="18"/>
      <c r="BU54" s="18"/>
      <c r="BV54" s="18"/>
      <c r="BW54" s="18"/>
      <c r="BX54" s="18"/>
      <c r="BY54" s="1"/>
      <c r="BZ54" s="1">
        <v>4</v>
      </c>
      <c r="CA54" s="10" t="s">
        <v>53</v>
      </c>
      <c r="CB54" s="10" t="s">
        <v>61</v>
      </c>
      <c r="CC54" s="15">
        <v>9.0500000000000007</v>
      </c>
      <c r="CD54" s="1">
        <v>9.49</v>
      </c>
      <c r="CE54" s="1">
        <v>10.16</v>
      </c>
      <c r="CF54" s="18">
        <f t="shared" si="368"/>
        <v>6.1304142632406924</v>
      </c>
      <c r="CG54" s="18">
        <f t="shared" si="368"/>
        <v>7.1598321971683276</v>
      </c>
      <c r="CH54" s="18">
        <f t="shared" si="369"/>
        <v>3.9980904642558786</v>
      </c>
      <c r="CI54" s="18">
        <v>1</v>
      </c>
      <c r="CJ54" s="18" t="s">
        <v>137</v>
      </c>
      <c r="CK54" s="23" t="s">
        <v>148</v>
      </c>
      <c r="CL54" s="23" t="s">
        <v>147</v>
      </c>
      <c r="CM54" s="18"/>
      <c r="CN54" s="18"/>
      <c r="CO54" s="18"/>
      <c r="CP54" s="18"/>
      <c r="CQ54" s="18"/>
      <c r="CR54" s="18"/>
      <c r="CS54" s="3"/>
      <c r="CT54">
        <v>4</v>
      </c>
      <c r="CV54" s="10" t="s">
        <v>69</v>
      </c>
      <c r="CW54" s="10" t="s">
        <v>77</v>
      </c>
      <c r="CX54" s="15">
        <v>19.03</v>
      </c>
      <c r="CY54" s="1">
        <v>19.579999999999998</v>
      </c>
      <c r="CZ54" s="1">
        <v>20.84</v>
      </c>
      <c r="DA54" s="18">
        <f t="shared" si="376"/>
        <v>21.633141059255372</v>
      </c>
      <c r="DB54" s="18">
        <f t="shared" si="376"/>
        <v>23.569061352910332</v>
      </c>
      <c r="DC54" s="18">
        <f t="shared" si="377"/>
        <v>2.1306818181818228</v>
      </c>
      <c r="DD54" s="18">
        <v>1</v>
      </c>
      <c r="DE54" s="18" t="s">
        <v>136</v>
      </c>
      <c r="DF54" s="23" t="s">
        <v>148</v>
      </c>
      <c r="DG54" s="23" t="s">
        <v>147</v>
      </c>
      <c r="DH54" s="18"/>
      <c r="DI54" s="18"/>
      <c r="DJ54" s="18"/>
      <c r="DK54" s="18"/>
      <c r="DL54" s="18"/>
      <c r="DM54" s="1"/>
      <c r="DN54">
        <v>1</v>
      </c>
      <c r="DO54" s="10" t="s">
        <v>85</v>
      </c>
      <c r="DP54" s="10" t="s">
        <v>93</v>
      </c>
      <c r="DQ54" s="15">
        <v>13.26</v>
      </c>
      <c r="DR54" s="4">
        <v>13.62</v>
      </c>
      <c r="DS54" s="4">
        <v>14.37</v>
      </c>
      <c r="DT54" s="18">
        <f t="shared" si="384"/>
        <v>12.475930781331934</v>
      </c>
      <c r="DU54" s="18">
        <f t="shared" si="384"/>
        <v>13.628264289459883</v>
      </c>
      <c r="DV54" s="18">
        <f t="shared" si="385"/>
        <v>2.1991555242786758</v>
      </c>
      <c r="DW54" s="18">
        <v>3</v>
      </c>
      <c r="DX54" s="18" t="s">
        <v>138</v>
      </c>
      <c r="DY54" s="23" t="s">
        <v>148</v>
      </c>
      <c r="DZ54" s="23" t="s">
        <v>147</v>
      </c>
      <c r="EA54" s="2"/>
      <c r="EB54" s="2"/>
      <c r="EC54" s="2"/>
      <c r="ED54" s="2"/>
      <c r="EE54" s="2"/>
      <c r="EG54">
        <v>1</v>
      </c>
      <c r="EH54" s="10" t="s">
        <v>107</v>
      </c>
      <c r="EI54" s="10" t="s">
        <v>115</v>
      </c>
      <c r="EJ54" s="15">
        <v>11.23</v>
      </c>
      <c r="EK54" s="1">
        <v>11.53</v>
      </c>
      <c r="EL54" s="1">
        <v>12.44</v>
      </c>
      <c r="EM54" s="18">
        <f t="shared" si="392"/>
        <v>9.2647614053487146</v>
      </c>
      <c r="EN54" s="18">
        <f t="shared" si="392"/>
        <v>10.662926061877293</v>
      </c>
      <c r="EO54" s="18">
        <f t="shared" si="393"/>
        <v>3.5931453841901595</v>
      </c>
      <c r="EP54" s="18">
        <v>1</v>
      </c>
      <c r="EQ54" t="s">
        <v>136</v>
      </c>
      <c r="ER54" t="s">
        <v>148</v>
      </c>
      <c r="ES54" t="s">
        <v>147</v>
      </c>
    </row>
    <row r="55" spans="1:155" x14ac:dyDescent="0.3">
      <c r="A55" s="1">
        <v>5</v>
      </c>
      <c r="B55" s="10" t="s">
        <v>3</v>
      </c>
      <c r="C55" s="10" t="s">
        <v>11</v>
      </c>
      <c r="D55" s="15">
        <v>14.33</v>
      </c>
      <c r="E55" s="4">
        <v>15.14</v>
      </c>
      <c r="F55" s="4">
        <v>16.7</v>
      </c>
      <c r="G55" s="18">
        <f t="shared" si="340"/>
        <v>14.811326691137914</v>
      </c>
      <c r="H55" s="18">
        <f t="shared" si="340"/>
        <v>17.208180388044049</v>
      </c>
      <c r="I55">
        <f t="shared" si="341"/>
        <v>3.8529934795494944</v>
      </c>
      <c r="J55">
        <v>3</v>
      </c>
      <c r="K55" t="s">
        <v>133</v>
      </c>
      <c r="L55" t="s">
        <v>148</v>
      </c>
      <c r="M55" t="s">
        <v>148</v>
      </c>
      <c r="S55" s="5"/>
      <c r="T55" s="1">
        <v>4</v>
      </c>
      <c r="U55" s="10" t="s">
        <v>12</v>
      </c>
      <c r="V55" s="10" t="s">
        <v>20</v>
      </c>
      <c r="W55" s="15">
        <v>11.08</v>
      </c>
      <c r="X55" s="4">
        <v>11.16</v>
      </c>
      <c r="Y55" s="4">
        <v>11.31</v>
      </c>
      <c r="Z55" s="18">
        <f t="shared" si="346"/>
        <v>11.769166229680126</v>
      </c>
      <c r="AA55" s="18">
        <f t="shared" si="346"/>
        <v>11.999632931305717</v>
      </c>
      <c r="AB55" s="18">
        <f t="shared" si="347"/>
        <v>0.46624393882879789</v>
      </c>
      <c r="AC55" s="18">
        <v>3</v>
      </c>
      <c r="AD55" s="18" t="s">
        <v>134</v>
      </c>
      <c r="AE55" s="18" t="s">
        <v>148</v>
      </c>
      <c r="AF55" s="23" t="s">
        <v>147</v>
      </c>
      <c r="AG55" s="18"/>
      <c r="AH55" s="18"/>
      <c r="AI55" s="18"/>
      <c r="AJ55" s="18"/>
      <c r="AK55" s="18"/>
      <c r="AL55" s="3"/>
      <c r="AM55" s="1">
        <v>2</v>
      </c>
      <c r="AN55" s="10" t="s">
        <v>21</v>
      </c>
      <c r="AO55" s="10" t="s">
        <v>29</v>
      </c>
      <c r="AP55" s="15">
        <v>9.59</v>
      </c>
      <c r="AQ55" s="1">
        <v>9.8699999999999992</v>
      </c>
      <c r="AR55" s="1">
        <v>10.5</v>
      </c>
      <c r="AS55" s="18">
        <f t="shared" si="352"/>
        <v>9.7871525957000518</v>
      </c>
      <c r="AT55" s="18">
        <f t="shared" si="352"/>
        <v>10.75511274252753</v>
      </c>
      <c r="AU55">
        <f t="shared" si="353"/>
        <v>2.3547880690737837</v>
      </c>
      <c r="AV55">
        <v>1</v>
      </c>
      <c r="AW55" t="s">
        <v>135</v>
      </c>
      <c r="AX55" t="s">
        <v>148</v>
      </c>
      <c r="AY55" t="s">
        <v>148</v>
      </c>
      <c r="BF55" s="1">
        <v>5</v>
      </c>
      <c r="BG55" s="1"/>
      <c r="BH55" s="10" t="s">
        <v>37</v>
      </c>
      <c r="BI55" s="11" t="s">
        <v>45</v>
      </c>
      <c r="BJ55" s="16">
        <v>9.4700000000000006</v>
      </c>
      <c r="BK55" s="1">
        <v>9.86</v>
      </c>
      <c r="BL55" s="1">
        <v>10.8</v>
      </c>
      <c r="BM55" s="18">
        <f t="shared" si="360"/>
        <v>9.7717881489250118</v>
      </c>
      <c r="BN55" s="18">
        <f t="shared" si="360"/>
        <v>11.216046145778712</v>
      </c>
      <c r="BO55" s="18">
        <f t="shared" si="361"/>
        <v>3.5190176699610749</v>
      </c>
      <c r="BP55" s="18">
        <v>1</v>
      </c>
      <c r="BQ55" s="18" t="s">
        <v>134</v>
      </c>
      <c r="BR55" s="23" t="s">
        <v>148</v>
      </c>
      <c r="BS55" s="23" t="s">
        <v>147</v>
      </c>
      <c r="BT55" s="18"/>
      <c r="BU55" s="18"/>
      <c r="BV55" s="18"/>
      <c r="BW55" s="18"/>
      <c r="BX55" s="18"/>
      <c r="BY55" s="1"/>
      <c r="BZ55" s="1">
        <v>5</v>
      </c>
      <c r="CA55" s="10" t="s">
        <v>53</v>
      </c>
      <c r="CB55" s="10" t="s">
        <v>61</v>
      </c>
      <c r="CC55" s="15">
        <v>9.44</v>
      </c>
      <c r="CD55" s="1">
        <v>9.77</v>
      </c>
      <c r="CE55" s="1">
        <v>10.48</v>
      </c>
      <c r="CF55" s="18">
        <f t="shared" si="368"/>
        <v>6.5606187729417931</v>
      </c>
      <c r="CG55" s="18">
        <f t="shared" si="368"/>
        <v>7.6514944939695866</v>
      </c>
      <c r="CH55" s="18">
        <f t="shared" si="369"/>
        <v>3.9589606334337057</v>
      </c>
      <c r="CI55" s="18">
        <v>1</v>
      </c>
      <c r="CJ55" s="18" t="s">
        <v>137</v>
      </c>
      <c r="CK55" s="23" t="s">
        <v>148</v>
      </c>
      <c r="CL55" s="23" t="s">
        <v>147</v>
      </c>
      <c r="CM55" s="18"/>
      <c r="CN55" s="18"/>
      <c r="CO55" s="18"/>
      <c r="CP55" s="18"/>
      <c r="CQ55" s="18"/>
      <c r="CR55" s="18"/>
      <c r="CS55" s="3"/>
      <c r="CT55">
        <v>5</v>
      </c>
      <c r="CV55" s="10" t="s">
        <v>69</v>
      </c>
      <c r="CW55" s="10" t="s">
        <v>77</v>
      </c>
      <c r="CX55" s="15">
        <v>22.44</v>
      </c>
      <c r="CY55" s="1">
        <v>23.04</v>
      </c>
      <c r="CZ55" s="1">
        <v>24.17</v>
      </c>
      <c r="DA55" s="18">
        <f t="shared" si="376"/>
        <v>26.949239643418981</v>
      </c>
      <c r="DB55" s="18">
        <f t="shared" si="376"/>
        <v>28.685422128998429</v>
      </c>
      <c r="DC55" s="18">
        <f t="shared" si="377"/>
        <v>1.5339088885269081</v>
      </c>
      <c r="DD55" s="18">
        <v>1</v>
      </c>
      <c r="DE55" s="18" t="s">
        <v>136</v>
      </c>
      <c r="DF55" s="23" t="s">
        <v>148</v>
      </c>
      <c r="DG55" s="23" t="s">
        <v>147</v>
      </c>
      <c r="DH55" s="18"/>
      <c r="DI55" s="18"/>
      <c r="DJ55" s="18"/>
      <c r="DK55" s="18"/>
      <c r="DL55" s="18"/>
      <c r="DM55" s="1"/>
      <c r="DN55">
        <v>2</v>
      </c>
      <c r="DO55" s="10" t="s">
        <v>85</v>
      </c>
      <c r="DP55" s="10" t="s">
        <v>93</v>
      </c>
      <c r="DQ55" s="15">
        <v>14.49</v>
      </c>
      <c r="DR55" s="4">
        <v>14.9</v>
      </c>
      <c r="DS55" s="4">
        <v>15.78</v>
      </c>
      <c r="DT55" s="18">
        <f t="shared" si="384"/>
        <v>14.44257996853697</v>
      </c>
      <c r="DU55" s="18">
        <f t="shared" si="384"/>
        <v>15.79465128474043</v>
      </c>
      <c r="DV55" s="18">
        <f t="shared" si="385"/>
        <v>2.2289766970618023</v>
      </c>
      <c r="DW55" s="18">
        <v>3</v>
      </c>
      <c r="DX55" s="18" t="s">
        <v>138</v>
      </c>
      <c r="DY55" s="23" t="s">
        <v>148</v>
      </c>
      <c r="DZ55" s="23" t="s">
        <v>147</v>
      </c>
      <c r="EA55" s="1"/>
      <c r="EB55" s="1"/>
      <c r="EC55" s="1"/>
      <c r="ED55" s="1"/>
      <c r="EE55" s="1"/>
      <c r="EG55">
        <v>2</v>
      </c>
      <c r="EH55" s="10" t="s">
        <v>107</v>
      </c>
      <c r="EI55" s="10" t="s">
        <v>115</v>
      </c>
      <c r="EJ55" s="15">
        <v>10.33</v>
      </c>
      <c r="EK55" s="1">
        <v>10.44</v>
      </c>
      <c r="EL55" s="1">
        <v>10.74</v>
      </c>
      <c r="EM55" s="18">
        <f t="shared" si="392"/>
        <v>7.5900367068694283</v>
      </c>
      <c r="EN55" s="18">
        <f t="shared" si="392"/>
        <v>8.050970110120609</v>
      </c>
      <c r="EO55" s="18">
        <f t="shared" si="393"/>
        <v>1.4459224985540799</v>
      </c>
      <c r="EP55" s="18">
        <v>1</v>
      </c>
      <c r="EQ55" t="s">
        <v>136</v>
      </c>
      <c r="ER55" t="s">
        <v>148</v>
      </c>
      <c r="ES55" t="s">
        <v>147</v>
      </c>
    </row>
    <row r="56" spans="1:155" x14ac:dyDescent="0.3">
      <c r="A56" s="1">
        <v>6</v>
      </c>
      <c r="B56" s="10" t="s">
        <v>3</v>
      </c>
      <c r="C56" s="10" t="s">
        <v>11</v>
      </c>
      <c r="D56" s="15">
        <v>11.43</v>
      </c>
      <c r="E56" s="4">
        <v>11.83</v>
      </c>
      <c r="F56" s="4">
        <v>12.56</v>
      </c>
      <c r="G56" s="18">
        <f t="shared" si="340"/>
        <v>9.7256948085998953</v>
      </c>
      <c r="H56" s="18">
        <f t="shared" si="340"/>
        <v>10.847299423177768</v>
      </c>
      <c r="I56">
        <f t="shared" si="341"/>
        <v>2.7458060633416124</v>
      </c>
      <c r="J56">
        <v>3</v>
      </c>
      <c r="K56" t="s">
        <v>133</v>
      </c>
      <c r="L56" t="s">
        <v>148</v>
      </c>
      <c r="M56" t="s">
        <v>148</v>
      </c>
      <c r="S56" s="3"/>
      <c r="T56" s="1">
        <v>5</v>
      </c>
      <c r="U56" s="10" t="s">
        <v>12</v>
      </c>
      <c r="V56" s="10" t="s">
        <v>20</v>
      </c>
      <c r="W56" s="15">
        <v>7.69</v>
      </c>
      <c r="X56" s="4">
        <v>7.74</v>
      </c>
      <c r="Y56" s="4">
        <v>7.86</v>
      </c>
      <c r="Z56" s="18">
        <f t="shared" si="346"/>
        <v>6.5145254326166757</v>
      </c>
      <c r="AA56" s="18">
        <f t="shared" si="346"/>
        <v>6.6988987939171478</v>
      </c>
      <c r="AB56" s="18">
        <f t="shared" si="347"/>
        <v>0.67385444743935352</v>
      </c>
      <c r="AC56" s="18">
        <v>3</v>
      </c>
      <c r="AD56" s="18" t="s">
        <v>134</v>
      </c>
      <c r="AE56" s="18" t="s">
        <v>148</v>
      </c>
      <c r="AF56" s="23" t="s">
        <v>147</v>
      </c>
      <c r="AG56" s="18"/>
      <c r="AH56" s="18"/>
      <c r="AI56" s="18"/>
      <c r="AJ56" s="18"/>
      <c r="AK56" s="18"/>
      <c r="AL56" s="4"/>
      <c r="AM56" s="1">
        <v>3</v>
      </c>
      <c r="AN56" s="10" t="s">
        <v>21</v>
      </c>
      <c r="AO56" s="10" t="s">
        <v>29</v>
      </c>
      <c r="AP56" s="15">
        <v>6.6</v>
      </c>
      <c r="AQ56" s="1">
        <v>6.76</v>
      </c>
      <c r="AR56" s="1">
        <v>7.11</v>
      </c>
      <c r="AS56" s="18">
        <f t="shared" si="352"/>
        <v>5.0088096486628206</v>
      </c>
      <c r="AT56" s="18">
        <f t="shared" si="352"/>
        <v>5.5465652857891987</v>
      </c>
      <c r="AU56">
        <f t="shared" si="353"/>
        <v>2.556237218813914</v>
      </c>
      <c r="AV56">
        <v>1</v>
      </c>
      <c r="AW56" t="s">
        <v>135</v>
      </c>
      <c r="AX56" t="s">
        <v>148</v>
      </c>
      <c r="AY56" t="s">
        <v>148</v>
      </c>
      <c r="BF56" s="1">
        <v>6</v>
      </c>
      <c r="BG56" s="1"/>
      <c r="BH56" s="10" t="s">
        <v>37</v>
      </c>
      <c r="BI56" s="11" t="s">
        <v>45</v>
      </c>
      <c r="BJ56" s="16">
        <v>11.45</v>
      </c>
      <c r="BK56" s="1">
        <v>11.76</v>
      </c>
      <c r="BL56" s="1">
        <v>12.41</v>
      </c>
      <c r="BM56" s="18">
        <f t="shared" si="360"/>
        <v>12.691033036182485</v>
      </c>
      <c r="BN56" s="18">
        <f t="shared" si="360"/>
        <v>13.689722076560043</v>
      </c>
      <c r="BO56" s="18">
        <f t="shared" si="361"/>
        <v>1.8736308082555084</v>
      </c>
      <c r="BP56" s="18">
        <v>1</v>
      </c>
      <c r="BQ56" s="18" t="s">
        <v>134</v>
      </c>
      <c r="BR56" s="23" t="s">
        <v>148</v>
      </c>
      <c r="BS56" s="23" t="s">
        <v>147</v>
      </c>
      <c r="BT56" s="18"/>
      <c r="BU56" s="18"/>
      <c r="BV56" s="18"/>
      <c r="BW56" s="18"/>
      <c r="BX56" s="18"/>
      <c r="BY56" s="1"/>
      <c r="BZ56" s="1">
        <v>6</v>
      </c>
      <c r="CA56" s="10" t="s">
        <v>53</v>
      </c>
      <c r="CB56" s="10" t="s">
        <v>61</v>
      </c>
      <c r="CC56" s="15">
        <v>10.67</v>
      </c>
      <c r="CD56" s="1">
        <v>11.04</v>
      </c>
      <c r="CE56" s="1">
        <v>11.36</v>
      </c>
      <c r="CF56" s="18">
        <f t="shared" si="368"/>
        <v>8.511903513371788</v>
      </c>
      <c r="CG56" s="18">
        <f t="shared" si="368"/>
        <v>9.0035658101730469</v>
      </c>
      <c r="CH56" s="18">
        <f t="shared" si="369"/>
        <v>1.3752793536187049</v>
      </c>
      <c r="CI56" s="18">
        <v>1</v>
      </c>
      <c r="CJ56" s="18" t="s">
        <v>137</v>
      </c>
      <c r="CK56" s="23" t="s">
        <v>148</v>
      </c>
      <c r="CL56" s="23" t="s">
        <v>147</v>
      </c>
      <c r="CM56" s="18"/>
      <c r="CN56" s="18"/>
      <c r="CO56" s="18"/>
      <c r="CP56" s="18"/>
      <c r="CQ56" s="18"/>
      <c r="CR56" s="18"/>
      <c r="CS56" s="3"/>
      <c r="CT56">
        <v>6</v>
      </c>
      <c r="CV56" s="10" t="s">
        <v>69</v>
      </c>
      <c r="CW56" s="10" t="s">
        <v>77</v>
      </c>
      <c r="CX56" s="15">
        <v>17.5</v>
      </c>
      <c r="CY56" s="1">
        <v>18.059999999999999</v>
      </c>
      <c r="CZ56" s="1">
        <v>19.350000000000001</v>
      </c>
      <c r="DA56" s="18">
        <f t="shared" si="376"/>
        <v>19.297745149449394</v>
      </c>
      <c r="DB56" s="18">
        <f t="shared" si="376"/>
        <v>21.279758783429472</v>
      </c>
      <c r="DC56" s="18">
        <f t="shared" si="377"/>
        <v>2.4454049135577853</v>
      </c>
      <c r="DD56" s="18">
        <v>1</v>
      </c>
      <c r="DE56" s="18" t="s">
        <v>136</v>
      </c>
      <c r="DF56" s="23" t="s">
        <v>148</v>
      </c>
      <c r="DG56" s="23" t="s">
        <v>147</v>
      </c>
      <c r="DH56" s="18"/>
      <c r="DI56" s="18"/>
      <c r="DJ56" s="18"/>
      <c r="DK56" s="18"/>
      <c r="DL56" s="18"/>
      <c r="DM56" s="1"/>
      <c r="DN56">
        <v>3</v>
      </c>
      <c r="DO56" s="10" t="s">
        <v>85</v>
      </c>
      <c r="DP56" s="10" t="s">
        <v>93</v>
      </c>
      <c r="DQ56" s="15">
        <v>14.1</v>
      </c>
      <c r="DR56" s="4">
        <v>14.49</v>
      </c>
      <c r="DS56" s="4">
        <v>15.43</v>
      </c>
      <c r="DT56" s="18">
        <f t="shared" si="384"/>
        <v>13.812637650760358</v>
      </c>
      <c r="DU56" s="18">
        <f t="shared" si="384"/>
        <v>15.256895647614053</v>
      </c>
      <c r="DV56" s="18">
        <f t="shared" si="385"/>
        <v>2.4895386408178366</v>
      </c>
      <c r="DW56" s="18">
        <v>3</v>
      </c>
      <c r="DX56" s="18" t="s">
        <v>138</v>
      </c>
      <c r="DY56" s="23" t="s">
        <v>148</v>
      </c>
      <c r="DZ56" s="23" t="s">
        <v>147</v>
      </c>
      <c r="EA56" s="1"/>
      <c r="EB56" s="1"/>
      <c r="EC56" s="1"/>
      <c r="ED56" s="1"/>
      <c r="EE56" s="1"/>
      <c r="EG56">
        <v>3</v>
      </c>
      <c r="EH56" s="10" t="s">
        <v>107</v>
      </c>
      <c r="EI56" s="10" t="s">
        <v>115</v>
      </c>
      <c r="EJ56" s="15">
        <v>12.83</v>
      </c>
      <c r="EK56" s="1">
        <v>13.08</v>
      </c>
      <c r="EL56" s="1">
        <v>13.99</v>
      </c>
      <c r="EM56" s="18">
        <f t="shared" si="392"/>
        <v>11.646250655479811</v>
      </c>
      <c r="EN56" s="18">
        <f t="shared" si="392"/>
        <v>13.044415312008391</v>
      </c>
      <c r="EO56" s="18">
        <f t="shared" si="393"/>
        <v>2.8583992963940221</v>
      </c>
      <c r="EP56" s="18">
        <v>1</v>
      </c>
      <c r="EQ56" t="s">
        <v>136</v>
      </c>
      <c r="ER56" t="s">
        <v>148</v>
      </c>
      <c r="ES56" t="s">
        <v>147</v>
      </c>
    </row>
    <row r="57" spans="1:155" x14ac:dyDescent="0.3">
      <c r="AG57" s="18"/>
      <c r="AH57" s="18"/>
      <c r="AI57" s="18"/>
      <c r="AJ57" s="18"/>
      <c r="AK57" s="18"/>
      <c r="AL57" s="3"/>
      <c r="BH57" s="10"/>
      <c r="BI57" s="10"/>
      <c r="BJ57" s="15"/>
      <c r="BM57" s="18"/>
      <c r="BN57" s="18"/>
      <c r="BO57" s="18"/>
      <c r="BP57" s="18"/>
      <c r="BQ57" s="18"/>
      <c r="BU57" s="18"/>
      <c r="BV57" s="18"/>
      <c r="BW57" s="18"/>
      <c r="BX57" s="18"/>
      <c r="BY57" s="2"/>
      <c r="CM57" s="18"/>
      <c r="CN57" s="18"/>
      <c r="CO57" s="18"/>
      <c r="CP57" s="18"/>
      <c r="CQ57" s="18"/>
      <c r="CR57" s="18"/>
      <c r="CS57" s="4"/>
      <c r="DH57" s="18"/>
      <c r="DI57" s="18"/>
      <c r="DJ57" s="18"/>
      <c r="DK57" s="18"/>
      <c r="DL57" s="18"/>
      <c r="DM57" s="6"/>
      <c r="EA57" s="1"/>
      <c r="EB57" s="1"/>
      <c r="EC57" s="1"/>
      <c r="ED57" s="1"/>
      <c r="EE57" s="1"/>
    </row>
    <row r="58" spans="1:155" x14ac:dyDescent="0.3">
      <c r="AG58" s="18"/>
      <c r="AH58" s="18"/>
      <c r="AI58" s="18"/>
      <c r="AJ58" s="18"/>
      <c r="AK58" s="18"/>
      <c r="AL58" s="3"/>
      <c r="AM58" s="1">
        <v>1</v>
      </c>
      <c r="AN58" s="10" t="s">
        <v>21</v>
      </c>
      <c r="AO58" s="10" t="s">
        <v>30</v>
      </c>
      <c r="AP58" s="15">
        <v>5.66</v>
      </c>
      <c r="AQ58" s="2">
        <v>5.77</v>
      </c>
      <c r="AR58" s="2">
        <v>6.6</v>
      </c>
      <c r="AS58" s="18">
        <f t="shared" ref="AS58:AT63" si="400">(AQ58-3.5)/(1-1.023/2.93)</f>
        <v>3.4877294179339269</v>
      </c>
      <c r="AT58" s="18">
        <f t="shared" si="400"/>
        <v>4.7629785002621912</v>
      </c>
      <c r="AU58">
        <f t="shared" ref="AU58:AU63" si="401">(AT58-AS58)/42/AS58*1000</f>
        <v>8.7056849171386634</v>
      </c>
      <c r="AV58">
        <v>2</v>
      </c>
      <c r="AW58" t="s">
        <v>135</v>
      </c>
      <c r="AX58" t="s">
        <v>147</v>
      </c>
      <c r="AY58" t="s">
        <v>148</v>
      </c>
      <c r="AZ58">
        <f t="shared" ref="AZ58" si="402">AVERAGE(AU61:AU63)</f>
        <v>4.4833398443597181</v>
      </c>
      <c r="BA58">
        <f t="shared" ref="BA58" si="403">AVERAGE(AU58:AU60)</f>
        <v>6.1820494878146066</v>
      </c>
      <c r="BB58">
        <f t="shared" ref="BB58" si="404">STDEV(AU61:AU63)/SQRT(COUNT(AU61:AU63))</f>
        <v>0.53680039839407889</v>
      </c>
      <c r="BC58">
        <f t="shared" ref="BC58" si="405">STDEV(AU58:AU60)/SQRT(COUNT(AU58:AU60))</f>
        <v>1.2982721241396349</v>
      </c>
      <c r="BD58">
        <f t="shared" ref="BD58" si="406">STDEV(AU61:AU63)</f>
        <v>0.92976556354175932</v>
      </c>
      <c r="BE58" s="18">
        <f t="shared" ref="BE58" si="407">STDEV(AU58:AU60)</f>
        <v>2.2486732810602161</v>
      </c>
      <c r="BF58" s="1">
        <v>1</v>
      </c>
      <c r="BG58" s="1"/>
      <c r="BH58" s="10" t="s">
        <v>37</v>
      </c>
      <c r="BI58" s="11" t="s">
        <v>46</v>
      </c>
      <c r="BJ58" s="16">
        <v>5.45</v>
      </c>
      <c r="BK58" s="2">
        <v>5.64</v>
      </c>
      <c r="BL58" s="2">
        <v>6.05</v>
      </c>
      <c r="BM58" s="18">
        <f t="shared" ref="BM58:BN63" si="408">(BK58-3.5)/(1-1.023/2.93)</f>
        <v>3.2879916098584161</v>
      </c>
      <c r="BN58" s="18">
        <f t="shared" si="408"/>
        <v>3.9179339276350289</v>
      </c>
      <c r="BO58" s="18">
        <f t="shared" ref="BO58:BO63" si="409">(BN58-BM58)/42/BM58*1000</f>
        <v>4.5616377392078347</v>
      </c>
      <c r="BP58" s="18">
        <v>2</v>
      </c>
      <c r="BQ58" s="18" t="s">
        <v>134</v>
      </c>
      <c r="BR58" s="23" t="s">
        <v>147</v>
      </c>
      <c r="BS58" s="23" t="s">
        <v>147</v>
      </c>
      <c r="BT58">
        <f t="shared" ref="BT58" si="410">AVERAGE(BO61:BO63)</f>
        <v>3.8491311492819817</v>
      </c>
      <c r="BU58">
        <f t="shared" ref="BU58" si="411">AVERAGE(BO58:BO60)</f>
        <v>5.5566312309856469</v>
      </c>
      <c r="BV58">
        <f t="shared" ref="BV58" si="412">STDEV(BO61:BO63)/SQRT(COUNT(BO61:BO63))</f>
        <v>0.73133573244834427</v>
      </c>
      <c r="BW58">
        <f t="shared" ref="BW58" si="413">STDEV(BO58:BO60)/SQRT(COUNT(BO58:BO60))</f>
        <v>0.68596578145032305</v>
      </c>
      <c r="BX58">
        <f t="shared" ref="BX58" si="414">STDEV(BO61:BO63)</f>
        <v>1.266710645991131</v>
      </c>
      <c r="BY58" s="18">
        <f t="shared" ref="BY58" si="415">STDEV(BO58:BO60)</f>
        <v>1.1881275857256479</v>
      </c>
      <c r="BZ58" s="1">
        <v>4</v>
      </c>
      <c r="CA58" s="10" t="s">
        <v>53</v>
      </c>
      <c r="CB58" s="10" t="s">
        <v>62</v>
      </c>
      <c r="CC58" s="15">
        <v>9.6199999999999992</v>
      </c>
      <c r="CD58" s="2">
        <v>9.9499999999999993</v>
      </c>
      <c r="CE58" s="2">
        <v>11.09</v>
      </c>
      <c r="CF58" s="18">
        <f t="shared" ref="CF58:CG63" si="416">(CD58-5.5)/(1-1.023/2.93)</f>
        <v>6.8371788148925008</v>
      </c>
      <c r="CG58" s="18">
        <f t="shared" si="416"/>
        <v>8.5887257472469845</v>
      </c>
      <c r="CH58" s="18">
        <f t="shared" ref="CH58:CH63" si="417">(CG58-CF58)/42/CF58*1000</f>
        <v>6.0995184590690226</v>
      </c>
      <c r="CI58" s="18">
        <v>2</v>
      </c>
      <c r="CJ58" s="18" t="s">
        <v>137</v>
      </c>
      <c r="CK58" s="23" t="s">
        <v>147</v>
      </c>
      <c r="CL58" s="23" t="s">
        <v>147</v>
      </c>
      <c r="CM58">
        <f t="shared" ref="CM58" si="418">AVERAGE(CH61:CH63)</f>
        <v>3.7046081118833176</v>
      </c>
      <c r="CN58">
        <f t="shared" ref="CN58" si="419">AVERAGE(CH58:CH60)</f>
        <v>4.4819846581728733</v>
      </c>
      <c r="CO58">
        <f t="shared" ref="CO58" si="420">STDEV(CH61:CH63)/SQRT(COUNT(CH61:CH63))</f>
        <v>0.15967101722179516</v>
      </c>
      <c r="CP58">
        <f t="shared" ref="CP58" si="421">STDEV(CH58:CH60)/SQRT(COUNT(CH58:CH60))</f>
        <v>1.214664631206664</v>
      </c>
      <c r="CQ58">
        <f t="shared" ref="CQ58" si="422">STDEV(CH61:CH63)</f>
        <v>0.2765583143243544</v>
      </c>
      <c r="CR58" s="18">
        <f t="shared" ref="CR58" si="423">STDEV(CH58:CH60)</f>
        <v>2.1038608554068547</v>
      </c>
      <c r="CS58" s="4"/>
      <c r="CT58">
        <v>4</v>
      </c>
      <c r="CV58" s="10" t="s">
        <v>69</v>
      </c>
      <c r="CW58" s="10" t="s">
        <v>78</v>
      </c>
      <c r="CX58" s="15">
        <v>17.68</v>
      </c>
      <c r="CY58" s="6">
        <v>17.71</v>
      </c>
      <c r="CZ58" s="6">
        <v>17.97</v>
      </c>
      <c r="DA58" s="18">
        <f t="shared" ref="DA58:DB63" si="424">(CY58-5.5)/(1-1.023/2.93)</f>
        <v>18.759989512323024</v>
      </c>
      <c r="DB58" s="18">
        <f t="shared" si="424"/>
        <v>19.159465128474043</v>
      </c>
      <c r="DC58" s="18">
        <f t="shared" ref="DC58:DC63" si="425">(DB58-DA58)/42/DA58*1000</f>
        <v>0.50700050700050225</v>
      </c>
      <c r="DD58" s="18">
        <v>2</v>
      </c>
      <c r="DE58" s="18" t="s">
        <v>137</v>
      </c>
      <c r="DF58" s="23" t="s">
        <v>147</v>
      </c>
      <c r="DG58" s="23" t="s">
        <v>147</v>
      </c>
      <c r="DH58">
        <f t="shared" ref="DH58" si="426">AVERAGE(DC61:DC63)</f>
        <v>2.4995363420386272</v>
      </c>
      <c r="DI58">
        <f t="shared" ref="DI58" si="427">AVERAGE(DC58:DC60)</f>
        <v>1.5992628829977591</v>
      </c>
      <c r="DJ58">
        <f t="shared" ref="DJ58" si="428">STDEV(DC61:DC63)/SQRT(COUNT(DC61:DC63))</f>
        <v>0.36894503482809515</v>
      </c>
      <c r="DK58">
        <f t="shared" ref="DK58" si="429">STDEV(DC58:DC60)/SQRT(COUNT(DC58:DC60))</f>
        <v>0.55075072319207097</v>
      </c>
      <c r="DL58">
        <f t="shared" ref="DL58" si="430">STDEV(DC61:DC63)</f>
        <v>0.63903154552252972</v>
      </c>
      <c r="DM58" s="18">
        <f t="shared" ref="DM58" si="431">STDEV(DC58:DC60)</f>
        <v>0.9539282348739696</v>
      </c>
      <c r="DN58">
        <v>3</v>
      </c>
      <c r="DO58" s="10" t="s">
        <v>85</v>
      </c>
      <c r="DP58" s="10" t="s">
        <v>94</v>
      </c>
      <c r="DQ58" s="15">
        <v>11.93</v>
      </c>
      <c r="DR58" s="2">
        <v>12.11</v>
      </c>
      <c r="DS58" s="2">
        <v>12.65</v>
      </c>
      <c r="DT58" s="18">
        <f t="shared" ref="DT58:DU62" si="432">(DR58-5.5)/(1-1.023/2.93)</f>
        <v>10.155899318300996</v>
      </c>
      <c r="DU58" s="18">
        <f t="shared" si="432"/>
        <v>10.985579444153121</v>
      </c>
      <c r="DV58" s="18">
        <f>(DU58-DT58)/42/DT58*1000</f>
        <v>1.9451048195375003</v>
      </c>
      <c r="DW58" s="18">
        <v>2</v>
      </c>
      <c r="DX58" s="18" t="s">
        <v>138</v>
      </c>
      <c r="DY58" s="23" t="s">
        <v>147</v>
      </c>
      <c r="DZ58" s="23" t="s">
        <v>147</v>
      </c>
      <c r="EA58">
        <f>AVERAGE(DV61:DV62)</f>
        <v>2.5806689963316423</v>
      </c>
      <c r="EB58">
        <f t="shared" ref="EB58" si="433">AVERAGE(DV58:DV60)</f>
        <v>2.3661700970784754</v>
      </c>
      <c r="EC58">
        <f t="shared" ref="EC58" si="434">STDEV(DV61:DV63)/SQRT(COUNT(DV61:DV63))</f>
        <v>0.95729237295501834</v>
      </c>
      <c r="ED58">
        <f t="shared" ref="ED58" si="435">STDEV(DV58:DV60)/SQRT(COUNT(DV58:DV60))</f>
        <v>0.36909341414157787</v>
      </c>
      <c r="EE58">
        <f>STDEV(DV61:DV62)</f>
        <v>1.3538158569893102</v>
      </c>
      <c r="EF58" s="18">
        <f t="shared" ref="EF58" si="436">STDEV(DV58:DV60)</f>
        <v>0.63928854603227403</v>
      </c>
      <c r="EG58">
        <v>4</v>
      </c>
      <c r="EH58" s="10" t="s">
        <v>107</v>
      </c>
      <c r="EI58" s="10" t="s">
        <v>116</v>
      </c>
      <c r="EJ58" s="15">
        <v>10.56</v>
      </c>
      <c r="EK58" s="6">
        <v>10.79</v>
      </c>
      <c r="EL58" s="6">
        <v>11.52</v>
      </c>
      <c r="EM58" s="18">
        <f t="shared" ref="EM58:EN63" si="437">(EK58-5.5)/(1-1.023/2.93)</f>
        <v>8.1277923439958037</v>
      </c>
      <c r="EN58" s="18">
        <f t="shared" si="437"/>
        <v>9.2493969585736764</v>
      </c>
      <c r="EO58" s="18">
        <f t="shared" ref="EO58:EO63" si="438">(EN58-EM58)/42/EM58*1000</f>
        <v>3.2856242686110413</v>
      </c>
      <c r="EP58" s="18">
        <v>2</v>
      </c>
      <c r="EQ58" t="s">
        <v>133</v>
      </c>
      <c r="ER58" t="s">
        <v>147</v>
      </c>
      <c r="ES58" t="s">
        <v>148</v>
      </c>
      <c r="ET58">
        <f t="shared" ref="ET58" si="439">AVERAGE(EO61:EO62)</f>
        <v>1.0262253723333812</v>
      </c>
      <c r="EU58">
        <f t="shared" ref="EU58" si="440">AVERAGE(EO58:EO60)</f>
        <v>1.9336626012371376</v>
      </c>
      <c r="EV58">
        <f t="shared" ref="EV58" si="441">STDEV(EO61:EO63)/SQRT(COUNT(EO61:EO63))</f>
        <v>0.66803738136712254</v>
      </c>
      <c r="EW58">
        <f t="shared" ref="EW58" si="442">STDEV(EO58:EO60)/SQRT(COUNT(EO58:EO60))</f>
        <v>0.78142209543904462</v>
      </c>
      <c r="EX58">
        <f t="shared" ref="EX58" si="443">STDEV(EO61:EO62)</f>
        <v>0.50723404095832758</v>
      </c>
      <c r="EY58" s="18">
        <f t="shared" ref="EY58" si="444">STDEV(EO58:EO60)</f>
        <v>1.3534627714573615</v>
      </c>
    </row>
    <row r="59" spans="1:155" x14ac:dyDescent="0.3">
      <c r="AG59" s="18"/>
      <c r="AH59" s="18"/>
      <c r="AI59" s="18"/>
      <c r="AJ59" s="18"/>
      <c r="AK59" s="18"/>
      <c r="AL59" s="3"/>
      <c r="AM59" s="1">
        <v>3</v>
      </c>
      <c r="AN59" s="10" t="s">
        <v>21</v>
      </c>
      <c r="AO59" s="10" t="s">
        <v>30</v>
      </c>
      <c r="AP59" s="15">
        <v>8.9499999999999993</v>
      </c>
      <c r="AQ59" s="2">
        <v>9.18</v>
      </c>
      <c r="AR59" s="2">
        <v>10.48</v>
      </c>
      <c r="AS59" s="18">
        <f t="shared" si="400"/>
        <v>8.7270057682223392</v>
      </c>
      <c r="AT59" s="18">
        <f t="shared" si="400"/>
        <v>10.724383848977453</v>
      </c>
      <c r="AU59">
        <f t="shared" si="401"/>
        <v>5.4493628437290447</v>
      </c>
      <c r="AV59">
        <v>2</v>
      </c>
      <c r="AW59" t="s">
        <v>135</v>
      </c>
      <c r="AX59" t="s">
        <v>150</v>
      </c>
      <c r="AY59" t="s">
        <v>148</v>
      </c>
      <c r="BF59" s="1">
        <v>2</v>
      </c>
      <c r="BG59" s="1"/>
      <c r="BH59" s="10" t="s">
        <v>37</v>
      </c>
      <c r="BI59" s="11" t="s">
        <v>46</v>
      </c>
      <c r="BJ59" s="16">
        <v>6.6</v>
      </c>
      <c r="BK59" s="2">
        <v>6.93</v>
      </c>
      <c r="BL59" s="2">
        <v>7.92</v>
      </c>
      <c r="BM59" s="18">
        <f t="shared" si="408"/>
        <v>5.2700052438384892</v>
      </c>
      <c r="BN59" s="18">
        <f t="shared" si="408"/>
        <v>6.7910854745673834</v>
      </c>
      <c r="BO59" s="18">
        <f t="shared" si="409"/>
        <v>6.8721366097459429</v>
      </c>
      <c r="BP59" s="18">
        <v>2</v>
      </c>
      <c r="BQ59" s="18" t="s">
        <v>134</v>
      </c>
      <c r="BR59" s="23" t="s">
        <v>147</v>
      </c>
      <c r="BS59" s="23" t="s">
        <v>147</v>
      </c>
      <c r="BT59" s="18"/>
      <c r="BU59" s="18"/>
      <c r="BV59" s="18"/>
      <c r="BW59" s="18"/>
      <c r="BX59" s="18"/>
      <c r="BY59" s="1"/>
      <c r="BZ59" s="1">
        <v>5</v>
      </c>
      <c r="CA59" s="10" t="s">
        <v>53</v>
      </c>
      <c r="CB59" s="10" t="s">
        <v>62</v>
      </c>
      <c r="CC59" s="15">
        <v>13</v>
      </c>
      <c r="CD59" s="2">
        <v>13.31</v>
      </c>
      <c r="CE59" s="2">
        <v>14</v>
      </c>
      <c r="CF59" s="18">
        <f t="shared" si="416"/>
        <v>11.999632931305717</v>
      </c>
      <c r="CG59" s="18">
        <f t="shared" si="416"/>
        <v>13.05977975878343</v>
      </c>
      <c r="CH59" s="18">
        <f t="shared" si="417"/>
        <v>2.1035302725443548</v>
      </c>
      <c r="CI59" s="18">
        <v>2</v>
      </c>
      <c r="CJ59" s="18" t="s">
        <v>137</v>
      </c>
      <c r="CK59" s="23" t="s">
        <v>147</v>
      </c>
      <c r="CL59" s="23" t="s">
        <v>147</v>
      </c>
      <c r="CM59" s="18"/>
      <c r="CN59" s="18"/>
      <c r="CO59" s="18"/>
      <c r="CP59" s="18"/>
      <c r="CQ59" s="18"/>
      <c r="CR59" s="18"/>
      <c r="CS59" s="4"/>
      <c r="CT59">
        <v>5</v>
      </c>
      <c r="CV59" s="10" t="s">
        <v>69</v>
      </c>
      <c r="CW59" s="10" t="s">
        <v>78</v>
      </c>
      <c r="CX59" s="15">
        <v>21.64</v>
      </c>
      <c r="CY59" s="6">
        <v>22.22</v>
      </c>
      <c r="CZ59" s="6">
        <v>23.64</v>
      </c>
      <c r="DA59" s="18">
        <f t="shared" si="424"/>
        <v>25.689355007865757</v>
      </c>
      <c r="DB59" s="18">
        <f t="shared" si="424"/>
        <v>27.871106449921346</v>
      </c>
      <c r="DC59" s="18">
        <f t="shared" si="425"/>
        <v>2.0221007063112366</v>
      </c>
      <c r="DD59" s="18">
        <v>2</v>
      </c>
      <c r="DE59" s="18" t="s">
        <v>137</v>
      </c>
      <c r="DF59" s="23" t="s">
        <v>147</v>
      </c>
      <c r="DG59" s="23" t="s">
        <v>147</v>
      </c>
      <c r="DH59" s="18"/>
      <c r="DI59" s="18"/>
      <c r="DJ59" s="18"/>
      <c r="DK59" s="18"/>
      <c r="DL59" s="18"/>
      <c r="DM59" s="1"/>
      <c r="DN59">
        <v>4</v>
      </c>
      <c r="DO59" s="10" t="s">
        <v>85</v>
      </c>
      <c r="DP59" s="10" t="s">
        <v>94</v>
      </c>
      <c r="DQ59" s="15">
        <v>9.6999999999999993</v>
      </c>
      <c r="DR59" s="2">
        <v>9.91</v>
      </c>
      <c r="DS59" s="2">
        <v>10.29</v>
      </c>
      <c r="DT59" s="18">
        <f t="shared" si="432"/>
        <v>6.7757210277923443</v>
      </c>
      <c r="DU59" s="18">
        <f t="shared" si="432"/>
        <v>7.3595700052438371</v>
      </c>
      <c r="DV59" s="18">
        <f>(DU59-DT59)/42/DT59*1000</f>
        <v>2.0516142965122492</v>
      </c>
      <c r="DW59" s="18">
        <v>2</v>
      </c>
      <c r="DX59" s="18" t="s">
        <v>138</v>
      </c>
      <c r="DY59" s="23" t="s">
        <v>147</v>
      </c>
      <c r="DZ59" s="23" t="s">
        <v>147</v>
      </c>
      <c r="EA59" s="2"/>
      <c r="EB59" s="2"/>
      <c r="EC59" s="2"/>
      <c r="ED59" s="2"/>
      <c r="EE59" s="2"/>
      <c r="EG59">
        <v>5</v>
      </c>
      <c r="EH59" s="10" t="s">
        <v>107</v>
      </c>
      <c r="EI59" s="10" t="s">
        <v>116</v>
      </c>
      <c r="EJ59" s="15">
        <v>14.05</v>
      </c>
      <c r="EK59" s="6">
        <v>14.14</v>
      </c>
      <c r="EL59" s="6">
        <v>14.35</v>
      </c>
      <c r="EM59" s="18">
        <f t="shared" si="437"/>
        <v>13.274882013633981</v>
      </c>
      <c r="EN59" s="18">
        <f t="shared" si="437"/>
        <v>13.597535395909805</v>
      </c>
      <c r="EO59" s="18">
        <f t="shared" si="438"/>
        <v>0.5787037037037005</v>
      </c>
      <c r="EP59" s="18">
        <v>2</v>
      </c>
      <c r="EQ59" t="s">
        <v>133</v>
      </c>
      <c r="ER59" t="s">
        <v>147</v>
      </c>
      <c r="ES59" t="s">
        <v>148</v>
      </c>
    </row>
    <row r="60" spans="1:155" x14ac:dyDescent="0.3">
      <c r="AG60" s="18"/>
      <c r="AH60" s="18"/>
      <c r="AI60" s="18"/>
      <c r="AJ60" s="18"/>
      <c r="AK60" s="18"/>
      <c r="AL60" s="3"/>
      <c r="AM60" s="1">
        <v>6</v>
      </c>
      <c r="AN60" s="10" t="s">
        <v>21</v>
      </c>
      <c r="AO60" s="10" t="s">
        <v>30</v>
      </c>
      <c r="AP60" s="15">
        <v>10.44</v>
      </c>
      <c r="AQ60" s="2">
        <v>10.82</v>
      </c>
      <c r="AR60" s="2">
        <v>12.17</v>
      </c>
      <c r="AS60" s="18">
        <f t="shared" si="400"/>
        <v>11.246775039328789</v>
      </c>
      <c r="AT60" s="18">
        <f t="shared" si="400"/>
        <v>13.320975353959099</v>
      </c>
      <c r="AU60">
        <f t="shared" si="401"/>
        <v>4.3911007025761144</v>
      </c>
      <c r="AV60">
        <v>2</v>
      </c>
      <c r="AW60" t="s">
        <v>135</v>
      </c>
      <c r="AX60" t="s">
        <v>147</v>
      </c>
      <c r="AY60" t="s">
        <v>148</v>
      </c>
      <c r="BF60" s="1">
        <v>3</v>
      </c>
      <c r="BG60" s="1"/>
      <c r="BH60" s="10" t="s">
        <v>37</v>
      </c>
      <c r="BI60" s="11" t="s">
        <v>46</v>
      </c>
      <c r="BJ60" s="16">
        <v>10.199999999999999</v>
      </c>
      <c r="BK60" s="2">
        <v>10.73</v>
      </c>
      <c r="BL60" s="2">
        <v>12.32</v>
      </c>
      <c r="BM60" s="18">
        <f t="shared" si="408"/>
        <v>11.108495018353436</v>
      </c>
      <c r="BN60" s="18">
        <f t="shared" si="408"/>
        <v>13.551442055584689</v>
      </c>
      <c r="BO60" s="18">
        <f t="shared" si="409"/>
        <v>5.2361193440031606</v>
      </c>
      <c r="BP60" s="18">
        <v>2</v>
      </c>
      <c r="BQ60" s="18" t="s">
        <v>134</v>
      </c>
      <c r="BR60" s="23" t="s">
        <v>147</v>
      </c>
      <c r="BS60" s="23" t="s">
        <v>147</v>
      </c>
      <c r="BT60" s="18"/>
      <c r="BU60" s="18"/>
      <c r="BV60" s="18"/>
      <c r="BW60" s="18"/>
      <c r="BX60" s="18"/>
      <c r="BY60" s="1"/>
      <c r="BZ60" s="1">
        <v>6</v>
      </c>
      <c r="CA60" s="10" t="s">
        <v>53</v>
      </c>
      <c r="CB60" s="10" t="s">
        <v>62</v>
      </c>
      <c r="CC60" s="15">
        <v>10.16</v>
      </c>
      <c r="CD60" s="2">
        <v>10.45</v>
      </c>
      <c r="CE60" s="2">
        <v>11.54</v>
      </c>
      <c r="CF60" s="18">
        <f t="shared" si="416"/>
        <v>7.6054011536444666</v>
      </c>
      <c r="CG60" s="18">
        <f t="shared" si="416"/>
        <v>9.2801258521237528</v>
      </c>
      <c r="CH60" s="18">
        <f t="shared" si="417"/>
        <v>5.2429052429052421</v>
      </c>
      <c r="CI60" s="18">
        <v>2</v>
      </c>
      <c r="CJ60" s="18" t="s">
        <v>137</v>
      </c>
      <c r="CK60" s="23" t="s">
        <v>147</v>
      </c>
      <c r="CL60" s="23" t="s">
        <v>147</v>
      </c>
      <c r="CM60" s="18"/>
      <c r="CN60" s="18"/>
      <c r="CO60" s="18"/>
      <c r="CP60" s="18"/>
      <c r="CQ60" s="18"/>
      <c r="CR60" s="18"/>
      <c r="CS60" s="4"/>
      <c r="CT60">
        <v>6</v>
      </c>
      <c r="CV60" s="10" t="s">
        <v>69</v>
      </c>
      <c r="CW60" s="10" t="s">
        <v>78</v>
      </c>
      <c r="CX60" s="15">
        <v>15.4</v>
      </c>
      <c r="CY60" s="6">
        <v>15.68</v>
      </c>
      <c r="CZ60" s="6">
        <v>16.649999999999999</v>
      </c>
      <c r="DA60" s="18">
        <f t="shared" si="424"/>
        <v>15.641006816990037</v>
      </c>
      <c r="DB60" s="18">
        <f t="shared" si="424"/>
        <v>17.131358154168851</v>
      </c>
      <c r="DC60" s="18">
        <f t="shared" si="425"/>
        <v>2.2686874356815392</v>
      </c>
      <c r="DD60" s="18">
        <v>2</v>
      </c>
      <c r="DE60" s="18" t="s">
        <v>137</v>
      </c>
      <c r="DF60" s="23" t="s">
        <v>147</v>
      </c>
      <c r="DG60" s="23" t="s">
        <v>147</v>
      </c>
      <c r="DH60" s="18"/>
      <c r="DI60" s="18"/>
      <c r="DJ60" s="18"/>
      <c r="DK60" s="18"/>
      <c r="DL60" s="18"/>
      <c r="DM60" s="1"/>
      <c r="DN60">
        <v>5</v>
      </c>
      <c r="DO60" s="10" t="s">
        <v>85</v>
      </c>
      <c r="DP60" s="10" t="s">
        <v>94</v>
      </c>
      <c r="DQ60" s="15">
        <v>10.75</v>
      </c>
      <c r="DR60" s="2">
        <v>10.95</v>
      </c>
      <c r="DS60" s="2">
        <v>11.66</v>
      </c>
      <c r="DT60" s="18">
        <f t="shared" si="432"/>
        <v>8.3736234923964332</v>
      </c>
      <c r="DU60" s="18">
        <f t="shared" si="432"/>
        <v>9.4644992134242276</v>
      </c>
      <c r="DV60" s="18">
        <f>(DU60-DT60)/42/DT60*1000</f>
        <v>3.1017911751856766</v>
      </c>
      <c r="DW60" s="18">
        <v>2</v>
      </c>
      <c r="DX60" s="18" t="s">
        <v>138</v>
      </c>
      <c r="DY60" s="23" t="s">
        <v>147</v>
      </c>
      <c r="DZ60" s="23" t="s">
        <v>147</v>
      </c>
      <c r="EG60">
        <v>6</v>
      </c>
      <c r="EH60" s="10" t="s">
        <v>107</v>
      </c>
      <c r="EI60" s="10" t="s">
        <v>116</v>
      </c>
      <c r="EJ60" s="15">
        <v>11.63</v>
      </c>
      <c r="EK60" s="6">
        <v>11.77</v>
      </c>
      <c r="EL60" s="6">
        <v>12.28</v>
      </c>
      <c r="EM60" s="18">
        <f t="shared" si="437"/>
        <v>9.6335081279496588</v>
      </c>
      <c r="EN60" s="18">
        <f t="shared" si="437"/>
        <v>10.417094913476664</v>
      </c>
      <c r="EO60" s="18">
        <f t="shared" si="438"/>
        <v>1.9366598313966712</v>
      </c>
      <c r="EP60" s="18">
        <v>2</v>
      </c>
      <c r="EQ60" t="s">
        <v>133</v>
      </c>
      <c r="ER60" t="s">
        <v>147</v>
      </c>
      <c r="ES60" t="s">
        <v>148</v>
      </c>
    </row>
    <row r="61" spans="1:155" x14ac:dyDescent="0.3">
      <c r="A61" s="1"/>
      <c r="B61" s="10"/>
      <c r="C61" s="10"/>
      <c r="D61" s="15"/>
      <c r="E61" s="1"/>
      <c r="F61" s="1"/>
      <c r="G61" s="18"/>
      <c r="H61" s="18"/>
      <c r="AG61" s="18"/>
      <c r="AH61" s="18"/>
      <c r="AI61" s="18"/>
      <c r="AJ61" s="18"/>
      <c r="AK61" s="18"/>
      <c r="AL61" s="3"/>
      <c r="AM61" s="1">
        <v>2</v>
      </c>
      <c r="AN61" s="10" t="s">
        <v>21</v>
      </c>
      <c r="AO61" s="10" t="s">
        <v>30</v>
      </c>
      <c r="AP61" s="15">
        <v>9.18</v>
      </c>
      <c r="AQ61" s="1">
        <v>9.52</v>
      </c>
      <c r="AR61" s="1">
        <v>10.62</v>
      </c>
      <c r="AS61" s="18">
        <f t="shared" si="400"/>
        <v>9.2493969585736764</v>
      </c>
      <c r="AT61" s="18">
        <f t="shared" si="400"/>
        <v>10.939486103828001</v>
      </c>
      <c r="AU61">
        <f t="shared" si="401"/>
        <v>4.3505774402784319</v>
      </c>
      <c r="AV61">
        <v>1</v>
      </c>
      <c r="AW61" t="s">
        <v>135</v>
      </c>
      <c r="AX61" t="s">
        <v>148</v>
      </c>
      <c r="AY61" t="s">
        <v>148</v>
      </c>
      <c r="BF61" s="1">
        <v>4</v>
      </c>
      <c r="BG61" s="1"/>
      <c r="BH61" s="10" t="s">
        <v>37</v>
      </c>
      <c r="BI61" s="11" t="s">
        <v>46</v>
      </c>
      <c r="BJ61" s="16">
        <v>6.56</v>
      </c>
      <c r="BK61" s="1">
        <v>6.88</v>
      </c>
      <c r="BL61" s="1">
        <v>7.24</v>
      </c>
      <c r="BM61" s="18">
        <f t="shared" si="408"/>
        <v>5.1931830099632927</v>
      </c>
      <c r="BN61" s="18">
        <f t="shared" si="408"/>
        <v>5.7463030938647091</v>
      </c>
      <c r="BO61" s="18">
        <f t="shared" si="409"/>
        <v>2.535925612848692</v>
      </c>
      <c r="BP61" s="18">
        <v>1</v>
      </c>
      <c r="BQ61" s="18" t="s">
        <v>134</v>
      </c>
      <c r="BR61" s="23" t="s">
        <v>148</v>
      </c>
      <c r="BS61" s="23" t="s">
        <v>147</v>
      </c>
      <c r="BT61" s="18"/>
      <c r="BU61" s="18"/>
      <c r="BV61" s="18"/>
      <c r="BW61" s="18"/>
      <c r="BX61" s="18"/>
      <c r="BY61" s="1"/>
      <c r="BZ61" s="1">
        <v>1</v>
      </c>
      <c r="CA61" s="10" t="s">
        <v>53</v>
      </c>
      <c r="CB61" s="10" t="s">
        <v>62</v>
      </c>
      <c r="CC61" s="15">
        <v>7.8</v>
      </c>
      <c r="CD61" s="1">
        <v>8.1</v>
      </c>
      <c r="CE61" s="1">
        <v>8.48</v>
      </c>
      <c r="CF61" s="18">
        <f t="shared" si="416"/>
        <v>3.9947561615102249</v>
      </c>
      <c r="CG61" s="18">
        <f t="shared" si="416"/>
        <v>4.5786051389617208</v>
      </c>
      <c r="CH61" s="18">
        <f t="shared" si="417"/>
        <v>3.4798534798534888</v>
      </c>
      <c r="CI61" s="18">
        <v>1</v>
      </c>
      <c r="CJ61" s="18" t="s">
        <v>137</v>
      </c>
      <c r="CK61" s="23" t="s">
        <v>148</v>
      </c>
      <c r="CL61" s="23" t="s">
        <v>147</v>
      </c>
      <c r="CM61" s="18"/>
      <c r="CN61" s="18"/>
      <c r="CO61" s="18"/>
      <c r="CP61" s="18"/>
      <c r="CQ61" s="18"/>
      <c r="CR61" s="18"/>
      <c r="CS61" s="4"/>
      <c r="CT61">
        <v>1</v>
      </c>
      <c r="CV61" s="10" t="s">
        <v>69</v>
      </c>
      <c r="CW61" s="10" t="s">
        <v>78</v>
      </c>
      <c r="CX61" s="15">
        <v>10.19</v>
      </c>
      <c r="CY61" s="1">
        <v>10.4</v>
      </c>
      <c r="CZ61" s="1">
        <v>11.01</v>
      </c>
      <c r="DA61" s="18">
        <f t="shared" si="424"/>
        <v>7.5285789197692718</v>
      </c>
      <c r="DB61" s="18">
        <f t="shared" si="424"/>
        <v>8.4658101730466697</v>
      </c>
      <c r="DC61" s="18">
        <f t="shared" si="425"/>
        <v>2.964042759961123</v>
      </c>
      <c r="DD61" s="18">
        <v>1</v>
      </c>
      <c r="DE61" s="18" t="s">
        <v>137</v>
      </c>
      <c r="DF61" s="23" t="s">
        <v>148</v>
      </c>
      <c r="DG61" s="23" t="s">
        <v>147</v>
      </c>
      <c r="DH61" s="18"/>
      <c r="DI61" s="18"/>
      <c r="DJ61" s="18"/>
      <c r="DK61" s="18"/>
      <c r="DL61" s="18"/>
      <c r="DM61" s="1"/>
      <c r="DN61">
        <v>1</v>
      </c>
      <c r="DO61" s="10" t="s">
        <v>85</v>
      </c>
      <c r="DP61" s="10" t="s">
        <v>94</v>
      </c>
      <c r="DQ61" s="15">
        <v>14.06</v>
      </c>
      <c r="DR61" s="1">
        <v>14.3</v>
      </c>
      <c r="DS61" s="1">
        <v>14.9</v>
      </c>
      <c r="DT61" s="18">
        <f t="shared" si="432"/>
        <v>13.52071316203461</v>
      </c>
      <c r="DU61" s="18">
        <f t="shared" si="432"/>
        <v>14.44257996853697</v>
      </c>
      <c r="DV61" s="18">
        <f>(DU61-DT61)/42/DT61*1000</f>
        <v>1.6233766233766231</v>
      </c>
      <c r="DW61" s="18">
        <v>1</v>
      </c>
      <c r="DX61" s="18" t="s">
        <v>138</v>
      </c>
      <c r="DY61" s="23" t="s">
        <v>148</v>
      </c>
      <c r="DZ61" s="23" t="s">
        <v>147</v>
      </c>
      <c r="EA61" s="2"/>
      <c r="EB61" s="2"/>
      <c r="EC61" s="2"/>
      <c r="ED61" s="2"/>
      <c r="EE61" s="2"/>
      <c r="EG61">
        <v>1</v>
      </c>
      <c r="EH61" s="10" t="s">
        <v>107</v>
      </c>
      <c r="EI61" s="10" t="s">
        <v>116</v>
      </c>
      <c r="EJ61" s="15">
        <v>12.21</v>
      </c>
      <c r="EK61" s="1">
        <v>11.92</v>
      </c>
      <c r="EL61" s="1">
        <v>12.1</v>
      </c>
      <c r="EM61" s="18">
        <f t="shared" si="437"/>
        <v>9.8639748295752501</v>
      </c>
      <c r="EN61" s="18">
        <f t="shared" si="437"/>
        <v>10.140534871525956</v>
      </c>
      <c r="EO61" s="18">
        <f t="shared" si="438"/>
        <v>0.66755674232309259</v>
      </c>
      <c r="EP61" s="18">
        <v>1</v>
      </c>
      <c r="EQ61" t="s">
        <v>133</v>
      </c>
      <c r="ER61" t="s">
        <v>148</v>
      </c>
      <c r="ES61" t="s">
        <v>148</v>
      </c>
    </row>
    <row r="62" spans="1:155" x14ac:dyDescent="0.3">
      <c r="B62" s="10"/>
      <c r="C62" s="10"/>
      <c r="D62" s="15"/>
      <c r="G62" s="18"/>
      <c r="H62" s="18"/>
      <c r="AG62" s="18"/>
      <c r="AH62" s="18"/>
      <c r="AI62" s="18"/>
      <c r="AJ62" s="18"/>
      <c r="AK62" s="18"/>
      <c r="AM62" s="1">
        <v>4</v>
      </c>
      <c r="AN62" s="10" t="s">
        <v>21</v>
      </c>
      <c r="AO62" s="10" t="s">
        <v>30</v>
      </c>
      <c r="AP62" s="15">
        <v>9.7799999999999994</v>
      </c>
      <c r="AQ62" s="1">
        <v>10.130000000000001</v>
      </c>
      <c r="AR62" s="1">
        <v>11.14</v>
      </c>
      <c r="AS62" s="18">
        <f t="shared" si="400"/>
        <v>10.186628211851076</v>
      </c>
      <c r="AT62" s="18">
        <f t="shared" si="400"/>
        <v>11.738437336130048</v>
      </c>
      <c r="AU62">
        <f t="shared" si="401"/>
        <v>3.6270918623859778</v>
      </c>
      <c r="AV62">
        <v>1</v>
      </c>
      <c r="AW62" t="s">
        <v>135</v>
      </c>
      <c r="AX62" t="s">
        <v>148</v>
      </c>
      <c r="AY62" t="s">
        <v>148</v>
      </c>
      <c r="BF62" s="1">
        <v>5</v>
      </c>
      <c r="BG62" s="1"/>
      <c r="BH62" s="10" t="s">
        <v>37</v>
      </c>
      <c r="BI62" s="11" t="s">
        <v>46</v>
      </c>
      <c r="BJ62" s="16">
        <v>8.82</v>
      </c>
      <c r="BK62" s="1">
        <v>9.35</v>
      </c>
      <c r="BL62" s="1">
        <v>10.32</v>
      </c>
      <c r="BM62" s="18">
        <f t="shared" si="408"/>
        <v>8.9882013633980069</v>
      </c>
      <c r="BN62" s="18">
        <f t="shared" si="408"/>
        <v>10.478552700576824</v>
      </c>
      <c r="BO62" s="18">
        <f t="shared" si="409"/>
        <v>3.9479039479039533</v>
      </c>
      <c r="BP62" s="18">
        <v>1</v>
      </c>
      <c r="BQ62" s="18" t="s">
        <v>134</v>
      </c>
      <c r="BR62" s="23" t="s">
        <v>148</v>
      </c>
      <c r="BS62" s="23" t="s">
        <v>147</v>
      </c>
      <c r="BT62" s="18"/>
      <c r="BU62" s="18"/>
      <c r="BV62" s="18"/>
      <c r="BW62" s="18"/>
      <c r="BX62" s="18"/>
      <c r="BY62" s="1"/>
      <c r="BZ62" s="1">
        <v>2</v>
      </c>
      <c r="CA62" s="10" t="s">
        <v>53</v>
      </c>
      <c r="CB62" s="10" t="s">
        <v>62</v>
      </c>
      <c r="CC62" s="15">
        <v>9.48</v>
      </c>
      <c r="CD62" s="1">
        <v>9.89</v>
      </c>
      <c r="CE62" s="1">
        <v>10.63</v>
      </c>
      <c r="CF62" s="18">
        <f t="shared" si="416"/>
        <v>6.7449921342422661</v>
      </c>
      <c r="CG62" s="18">
        <f t="shared" si="416"/>
        <v>7.8819611955951769</v>
      </c>
      <c r="CH62" s="18">
        <f t="shared" si="417"/>
        <v>4.0134504826987758</v>
      </c>
      <c r="CI62" s="18">
        <v>1</v>
      </c>
      <c r="CJ62" s="18" t="s">
        <v>137</v>
      </c>
      <c r="CK62" s="23" t="s">
        <v>148</v>
      </c>
      <c r="CL62" s="23" t="s">
        <v>147</v>
      </c>
      <c r="CM62" s="18"/>
      <c r="CN62" s="18"/>
      <c r="CO62" s="18"/>
      <c r="CP62" s="18"/>
      <c r="CQ62" s="18"/>
      <c r="CR62" s="18"/>
      <c r="CT62">
        <v>2</v>
      </c>
      <c r="CV62" s="10" t="s">
        <v>69</v>
      </c>
      <c r="CW62" s="10" t="s">
        <v>78</v>
      </c>
      <c r="CX62" s="15">
        <v>15.5</v>
      </c>
      <c r="CY62" s="1">
        <v>16.010000000000002</v>
      </c>
      <c r="CZ62" s="1">
        <v>17.23</v>
      </c>
      <c r="DA62" s="18">
        <f t="shared" si="424"/>
        <v>16.148033560566336</v>
      </c>
      <c r="DB62" s="18">
        <f t="shared" si="424"/>
        <v>18.022496067121136</v>
      </c>
      <c r="DC62" s="18">
        <f t="shared" si="425"/>
        <v>2.7638077114765998</v>
      </c>
      <c r="DD62" s="18">
        <v>1</v>
      </c>
      <c r="DE62" s="18" t="s">
        <v>137</v>
      </c>
      <c r="DF62" s="23" t="s">
        <v>148</v>
      </c>
      <c r="DG62" s="23" t="s">
        <v>147</v>
      </c>
      <c r="DH62" s="18"/>
      <c r="DI62" s="18"/>
      <c r="DJ62" s="18"/>
      <c r="DK62" s="18"/>
      <c r="DL62" s="18"/>
      <c r="DM62" s="1"/>
      <c r="DN62">
        <v>2</v>
      </c>
      <c r="DO62" s="10" t="s">
        <v>85</v>
      </c>
      <c r="DP62" s="10" t="s">
        <v>94</v>
      </c>
      <c r="DQ62" s="15">
        <v>7.8</v>
      </c>
      <c r="DR62" s="1">
        <v>7.99</v>
      </c>
      <c r="DS62" s="1">
        <v>8.36</v>
      </c>
      <c r="DT62" s="18">
        <f t="shared" si="432"/>
        <v>3.8257472469847933</v>
      </c>
      <c r="DU62" s="18">
        <f t="shared" si="432"/>
        <v>4.394231777661247</v>
      </c>
      <c r="DV62" s="18">
        <f>(DU62-DT62)/42/DT62*1000</f>
        <v>3.5379613692866609</v>
      </c>
      <c r="DW62" s="18">
        <v>1</v>
      </c>
      <c r="DX62" s="18" t="s">
        <v>138</v>
      </c>
      <c r="DY62" s="23" t="s">
        <v>148</v>
      </c>
      <c r="DZ62" s="23" t="s">
        <v>147</v>
      </c>
      <c r="EA62" s="1"/>
      <c r="EB62" s="1"/>
      <c r="EC62" s="1"/>
      <c r="ED62" s="1"/>
      <c r="EE62" s="1"/>
      <c r="EG62">
        <v>2</v>
      </c>
      <c r="EH62" s="10" t="s">
        <v>107</v>
      </c>
      <c r="EI62" s="10" t="s">
        <v>116</v>
      </c>
      <c r="EJ62" s="15">
        <v>14.22</v>
      </c>
      <c r="EK62" s="1">
        <v>14.44</v>
      </c>
      <c r="EL62" s="1">
        <v>14.96</v>
      </c>
      <c r="EM62" s="18">
        <f t="shared" si="437"/>
        <v>13.73581541688516</v>
      </c>
      <c r="EN62" s="18">
        <f t="shared" si="437"/>
        <v>14.534766649187207</v>
      </c>
      <c r="EO62" s="18">
        <f t="shared" si="438"/>
        <v>1.3848940023436696</v>
      </c>
      <c r="EP62" s="18">
        <v>1</v>
      </c>
      <c r="EQ62" t="s">
        <v>133</v>
      </c>
      <c r="ER62" t="s">
        <v>148</v>
      </c>
      <c r="ES62" t="s">
        <v>148</v>
      </c>
    </row>
    <row r="63" spans="1:155" x14ac:dyDescent="0.3">
      <c r="AG63" s="18"/>
      <c r="AH63" s="18"/>
      <c r="AI63" s="18"/>
      <c r="AJ63" s="18"/>
      <c r="AK63" s="18"/>
      <c r="AL63" s="3"/>
      <c r="AM63" s="1">
        <v>5</v>
      </c>
      <c r="AN63" s="10" t="s">
        <v>21</v>
      </c>
      <c r="AO63" s="10" t="s">
        <v>30</v>
      </c>
      <c r="AP63" s="15">
        <v>5.8</v>
      </c>
      <c r="AQ63" s="1">
        <v>5.98</v>
      </c>
      <c r="AR63" s="1">
        <v>6.55</v>
      </c>
      <c r="AS63" s="18">
        <f t="shared" si="400"/>
        <v>3.8103828002097542</v>
      </c>
      <c r="AT63" s="18">
        <f t="shared" si="400"/>
        <v>4.6861562663869956</v>
      </c>
      <c r="AU63">
        <f t="shared" si="401"/>
        <v>5.4723502304147438</v>
      </c>
      <c r="AV63">
        <v>1</v>
      </c>
      <c r="AW63" t="s">
        <v>135</v>
      </c>
      <c r="AX63" t="s">
        <v>148</v>
      </c>
      <c r="AY63" t="s">
        <v>148</v>
      </c>
      <c r="BF63" s="1">
        <v>6</v>
      </c>
      <c r="BG63" s="1"/>
      <c r="BH63" s="10" t="s">
        <v>37</v>
      </c>
      <c r="BI63" s="11" t="s">
        <v>46</v>
      </c>
      <c r="BJ63" s="16">
        <v>7.5</v>
      </c>
      <c r="BK63" s="1">
        <v>7.92</v>
      </c>
      <c r="BL63" s="1">
        <v>8.86</v>
      </c>
      <c r="BM63" s="18">
        <f t="shared" si="408"/>
        <v>6.7910854745673834</v>
      </c>
      <c r="BN63" s="18">
        <f t="shared" si="408"/>
        <v>8.2353434714210803</v>
      </c>
      <c r="BO63" s="18">
        <f t="shared" si="409"/>
        <v>5.0635638870932986</v>
      </c>
      <c r="BP63" s="18">
        <v>1</v>
      </c>
      <c r="BQ63" s="18" t="s">
        <v>134</v>
      </c>
      <c r="BR63" s="23" t="s">
        <v>148</v>
      </c>
      <c r="BS63" s="23" t="s">
        <v>147</v>
      </c>
      <c r="BT63" s="18"/>
      <c r="BU63" s="18"/>
      <c r="BV63" s="18"/>
      <c r="BW63" s="18"/>
      <c r="BX63" s="18"/>
      <c r="BY63" s="1"/>
      <c r="BZ63" s="1">
        <v>3</v>
      </c>
      <c r="CA63" s="10" t="s">
        <v>53</v>
      </c>
      <c r="CB63" s="10" t="s">
        <v>62</v>
      </c>
      <c r="CC63" s="15">
        <v>9.0299999999999994</v>
      </c>
      <c r="CD63" s="1">
        <v>9.3800000000000008</v>
      </c>
      <c r="CE63" s="1">
        <v>9.9700000000000006</v>
      </c>
      <c r="CF63" s="18">
        <f t="shared" si="416"/>
        <v>5.9614053487152612</v>
      </c>
      <c r="CG63" s="18">
        <f t="shared" si="416"/>
        <v>6.8679077084425808</v>
      </c>
      <c r="CH63" s="18">
        <f t="shared" si="417"/>
        <v>3.6205203730976891</v>
      </c>
      <c r="CI63" s="18">
        <v>1</v>
      </c>
      <c r="CJ63" s="18" t="s">
        <v>137</v>
      </c>
      <c r="CK63" s="23" t="s">
        <v>148</v>
      </c>
      <c r="CL63" s="23" t="s">
        <v>147</v>
      </c>
      <c r="CM63" s="18"/>
      <c r="CN63" s="18"/>
      <c r="CO63" s="18"/>
      <c r="CP63" s="18"/>
      <c r="CQ63" s="18"/>
      <c r="CR63" s="18"/>
      <c r="CS63" s="2"/>
      <c r="CT63">
        <v>3</v>
      </c>
      <c r="CV63" s="10" t="s">
        <v>69</v>
      </c>
      <c r="CW63" s="10" t="s">
        <v>78</v>
      </c>
      <c r="CX63" s="15">
        <v>15.2</v>
      </c>
      <c r="CY63" s="1">
        <v>15.45</v>
      </c>
      <c r="CZ63" s="1">
        <v>16.190000000000001</v>
      </c>
      <c r="DA63" s="18">
        <f t="shared" si="424"/>
        <v>15.287624541164131</v>
      </c>
      <c r="DB63" s="18">
        <f t="shared" si="424"/>
        <v>16.424593602517046</v>
      </c>
      <c r="DC63" s="18">
        <f t="shared" si="425"/>
        <v>1.770758554678159</v>
      </c>
      <c r="DD63" s="18">
        <v>1</v>
      </c>
      <c r="DE63" s="18" t="s">
        <v>137</v>
      </c>
      <c r="DF63" s="23" t="s">
        <v>148</v>
      </c>
      <c r="DG63" s="23" t="s">
        <v>147</v>
      </c>
      <c r="DH63" s="18"/>
      <c r="DI63" s="18"/>
      <c r="DJ63" s="18"/>
      <c r="DK63" s="18"/>
      <c r="DL63" s="18"/>
      <c r="DM63" s="1"/>
      <c r="DN63">
        <v>6</v>
      </c>
      <c r="DO63" s="10" t="s">
        <v>85</v>
      </c>
      <c r="DP63" s="10" t="s">
        <v>94</v>
      </c>
      <c r="DQ63" s="15">
        <v>10.73</v>
      </c>
      <c r="DR63" s="1">
        <v>10.81</v>
      </c>
      <c r="DS63" s="1" t="s">
        <v>104</v>
      </c>
      <c r="DT63" s="18"/>
      <c r="DU63" s="18"/>
      <c r="DV63" s="18"/>
      <c r="DW63" s="18">
        <v>1</v>
      </c>
      <c r="DX63" s="18" t="s">
        <v>138</v>
      </c>
      <c r="DY63" s="23" t="s">
        <v>148</v>
      </c>
      <c r="DZ63" s="23" t="s">
        <v>147</v>
      </c>
      <c r="EA63" s="1"/>
      <c r="EB63" s="1"/>
      <c r="EC63" s="1"/>
      <c r="ED63" s="1"/>
      <c r="EE63" s="1"/>
      <c r="EG63">
        <v>3</v>
      </c>
      <c r="EH63" s="10" t="s">
        <v>107</v>
      </c>
      <c r="EI63" s="10" t="s">
        <v>116</v>
      </c>
      <c r="EJ63" s="15">
        <v>11.39</v>
      </c>
      <c r="EK63" s="1">
        <v>11.51</v>
      </c>
      <c r="EL63" s="1">
        <v>12.25</v>
      </c>
      <c r="EM63" s="18">
        <f t="shared" si="437"/>
        <v>9.2340325117986364</v>
      </c>
      <c r="EN63" s="18">
        <f t="shared" si="437"/>
        <v>10.371001573151547</v>
      </c>
      <c r="EO63" s="18">
        <f t="shared" si="438"/>
        <v>2.9316219000079249</v>
      </c>
      <c r="EP63" s="18">
        <v>1</v>
      </c>
      <c r="EQ63" t="s">
        <v>133</v>
      </c>
      <c r="ER63" t="s">
        <v>148</v>
      </c>
      <c r="ES63" t="s">
        <v>148</v>
      </c>
    </row>
    <row r="64" spans="1:155" x14ac:dyDescent="0.3">
      <c r="AG64" s="18"/>
      <c r="AH64" s="18"/>
      <c r="AI64" s="18"/>
      <c r="AJ64" s="18"/>
      <c r="AK64" s="18"/>
      <c r="AL64" s="3"/>
      <c r="BU64" s="18"/>
      <c r="BV64" s="18"/>
      <c r="BW64" s="18"/>
      <c r="BX64" s="18"/>
      <c r="BY64" s="2"/>
      <c r="CM64" s="18"/>
      <c r="CN64" s="18"/>
      <c r="CO64" s="18"/>
      <c r="CP64" s="18"/>
      <c r="CQ64" s="18"/>
      <c r="CR64" s="18"/>
      <c r="CS64" s="2"/>
      <c r="DH64" s="18"/>
      <c r="DI64" s="18"/>
      <c r="DJ64" s="18"/>
      <c r="DK64" s="18"/>
      <c r="DL64" s="18"/>
      <c r="DM64" s="6"/>
      <c r="EA64" s="1"/>
      <c r="EB64" s="1"/>
      <c r="EC64" s="1"/>
      <c r="ED64" s="1"/>
      <c r="EE64" s="1"/>
    </row>
    <row r="65" spans="33:155" x14ac:dyDescent="0.3">
      <c r="AG65" s="18"/>
      <c r="AH65" s="18"/>
      <c r="AI65" s="18"/>
      <c r="AJ65" s="18"/>
      <c r="AK65" s="18"/>
      <c r="AL65" s="4"/>
      <c r="AM65" s="1">
        <v>1</v>
      </c>
      <c r="AN65" s="10" t="s">
        <v>21</v>
      </c>
      <c r="AO65" s="10" t="s">
        <v>31</v>
      </c>
      <c r="AP65" s="15">
        <v>6.82</v>
      </c>
      <c r="AQ65" s="2">
        <v>7</v>
      </c>
      <c r="AR65" s="2">
        <v>7.29</v>
      </c>
      <c r="AS65" s="18">
        <f t="shared" ref="AS65:AT70" si="445">(AQ65-3.5)/(1-1.023/2.93)</f>
        <v>5.3775563712637648</v>
      </c>
      <c r="AT65" s="18">
        <f t="shared" si="445"/>
        <v>5.8231253277399055</v>
      </c>
      <c r="AU65">
        <f t="shared" ref="AU65:AU70" si="446">(AT65-AS65)/42/AS65*1000</f>
        <v>1.9727891156462589</v>
      </c>
      <c r="AV65">
        <v>2</v>
      </c>
      <c r="AW65" t="s">
        <v>134</v>
      </c>
      <c r="AX65" t="s">
        <v>147</v>
      </c>
      <c r="AY65" t="s">
        <v>147</v>
      </c>
      <c r="AZ65">
        <f t="shared" ref="AZ65" si="447">AVERAGE(AU68:AU70)</f>
        <v>1.7777556740949267</v>
      </c>
      <c r="BA65">
        <f t="shared" ref="BA65" si="448">AVERAGE(AU65:AU67)</f>
        <v>2.7852728222911609</v>
      </c>
      <c r="BB65">
        <f t="shared" ref="BB65" si="449">STDEV(AU68:AU70)/SQRT(COUNT(AU68:AU70))</f>
        <v>0.20848133725878593</v>
      </c>
      <c r="BC65">
        <f t="shared" ref="BC65" si="450">STDEV(AU65:AU67)/SQRT(COUNT(AU65:AU67))</f>
        <v>0.83699579960531789</v>
      </c>
      <c r="BD65">
        <f t="shared" ref="BD65" si="451">STDEV(AU68:AU70)</f>
        <v>0.36110026856211963</v>
      </c>
      <c r="BE65" s="18">
        <f t="shared" ref="BE65" si="452">STDEV(AU65:AU67)</f>
        <v>1.4497192506381489</v>
      </c>
      <c r="BF65" s="1">
        <v>3</v>
      </c>
      <c r="BG65" s="1"/>
      <c r="BH65" s="10" t="s">
        <v>37</v>
      </c>
      <c r="BI65" s="11" t="s">
        <v>47</v>
      </c>
      <c r="BJ65" s="16">
        <v>9.84</v>
      </c>
      <c r="BK65" s="2">
        <v>10.119999999999999</v>
      </c>
      <c r="BL65" s="2">
        <v>11.27</v>
      </c>
      <c r="BM65" s="18">
        <f t="shared" ref="BM65:BN70" si="453">(BK65-3.5)/(1-1.023/2.93)</f>
        <v>10.171263765076034</v>
      </c>
      <c r="BN65" s="18">
        <f t="shared" si="453"/>
        <v>11.938175144205559</v>
      </c>
      <c r="BO65" s="18">
        <f t="shared" ref="BO65:BO70" si="454">(BN65-BM65)/42/BM65*1000</f>
        <v>4.1360955258236274</v>
      </c>
      <c r="BP65" s="18">
        <v>2</v>
      </c>
      <c r="BQ65" s="18" t="s">
        <v>138</v>
      </c>
      <c r="BR65" s="23" t="s">
        <v>147</v>
      </c>
      <c r="BS65" s="23" t="s">
        <v>147</v>
      </c>
      <c r="BT65">
        <f t="shared" ref="BT65" si="455">AVERAGE(BO68:BO70)</f>
        <v>4.0391210466808642</v>
      </c>
      <c r="BU65">
        <f t="shared" ref="BU65" si="456">AVERAGE(BO65:BO67)</f>
        <v>4.1754524330051757</v>
      </c>
      <c r="BV65">
        <f t="shared" ref="BV65" si="457">STDEV(BO68:BO70)/SQRT(COUNT(BO68:BO70))</f>
        <v>0.44956199245564077</v>
      </c>
      <c r="BW65">
        <f t="shared" ref="BW65" si="458">STDEV(BO65:BO67)/SQRT(COUNT(BO65:BO67))</f>
        <v>0.18972040284632091</v>
      </c>
      <c r="BX65">
        <f t="shared" ref="BX65" si="459">STDEV(BO68:BO70)</f>
        <v>0.77866421208506609</v>
      </c>
      <c r="BY65" s="18">
        <f t="shared" ref="BY65" si="460">STDEV(BO65:BO67)</f>
        <v>0.32860537696226283</v>
      </c>
      <c r="BZ65" s="1">
        <v>1</v>
      </c>
      <c r="CA65" s="10" t="s">
        <v>53</v>
      </c>
      <c r="CB65" s="10" t="s">
        <v>63</v>
      </c>
      <c r="CC65" s="15">
        <v>8.44</v>
      </c>
      <c r="CD65" s="2">
        <v>8.5500000000000007</v>
      </c>
      <c r="CE65" s="2">
        <v>9.1199999999999992</v>
      </c>
      <c r="CF65" s="18">
        <f t="shared" ref="CF65:CG70" si="461">(CD65-5.5)/(1-1.023/2.93)</f>
        <v>4.6861562663869964</v>
      </c>
      <c r="CG65" s="18">
        <f t="shared" si="461"/>
        <v>5.5619297325642361</v>
      </c>
      <c r="CH65" s="18">
        <f t="shared" ref="CH65:CH70" si="462">(CG65-CF65)/42/CF65*1000</f>
        <v>4.449648711943782</v>
      </c>
      <c r="CI65" s="18">
        <v>2</v>
      </c>
      <c r="CJ65" s="18" t="s">
        <v>133</v>
      </c>
      <c r="CK65" s="23" t="s">
        <v>147</v>
      </c>
      <c r="CL65" s="23" t="s">
        <v>148</v>
      </c>
      <c r="CM65">
        <f t="shared" ref="CM65" si="463">AVERAGE(CH68:CH70)</f>
        <v>1.3733345353985422</v>
      </c>
      <c r="CN65">
        <f t="shared" ref="CN65" si="464">AVERAGE(CH65:CH67)</f>
        <v>4.1907754846311978</v>
      </c>
      <c r="CO65">
        <f t="shared" ref="CO65" si="465">STDEV(CH68:CH70)/SQRT(COUNT(CH68:CH70))</f>
        <v>0.15012975413008375</v>
      </c>
      <c r="CP65">
        <f t="shared" ref="CP65" si="466">STDEV(CH65:CH67)/SQRT(COUNT(CH65:CH67))</f>
        <v>0.16491666799704974</v>
      </c>
      <c r="CQ65">
        <f t="shared" ref="CQ65" si="467">STDEV(CH68:CH70)</f>
        <v>0.26003236188112855</v>
      </c>
      <c r="CR65" s="18">
        <f t="shared" ref="CR65" si="468">STDEV(CH65:CH67)</f>
        <v>0.28564404798585841</v>
      </c>
      <c r="CS65" s="2"/>
      <c r="CT65">
        <v>1</v>
      </c>
      <c r="CV65" s="10" t="s">
        <v>69</v>
      </c>
      <c r="CW65" s="10" t="s">
        <v>79</v>
      </c>
      <c r="CX65" s="15">
        <v>22.58</v>
      </c>
      <c r="CY65" s="3">
        <v>22.61</v>
      </c>
      <c r="CZ65" s="3">
        <v>22.9</v>
      </c>
      <c r="DA65" s="18">
        <f t="shared" ref="DA65:DB69" si="469">(CY65-5.5)/(1-1.023/2.93)</f>
        <v>26.288568432092291</v>
      </c>
      <c r="DB65" s="18">
        <f t="shared" si="469"/>
        <v>26.734137388568431</v>
      </c>
      <c r="DC65" s="18">
        <f>(DB65-DA65)/42/DA65*1000</f>
        <v>0.40355125100887829</v>
      </c>
      <c r="DD65" s="18">
        <v>4</v>
      </c>
      <c r="DE65" s="18" t="s">
        <v>137</v>
      </c>
      <c r="DF65" s="23" t="s">
        <v>147</v>
      </c>
      <c r="DG65" s="23" t="s">
        <v>147</v>
      </c>
      <c r="DH65">
        <f>AVERAGE(DC68:DC69)</f>
        <v>0.1736426435100008</v>
      </c>
      <c r="DI65">
        <f t="shared" ref="DI65" si="470">AVERAGE(DC65:DC67)</f>
        <v>0.3939635160008037</v>
      </c>
      <c r="DJ65">
        <f t="shared" ref="DJ65" si="471">STDEV(DC68:DC70)/SQRT(COUNT(DC68:DC70))</f>
        <v>2.1454732133096982E-3</v>
      </c>
      <c r="DK65">
        <f t="shared" ref="DK65" si="472">STDEV(DC65:DC67)/SQRT(COUNT(DC65:DC67))</f>
        <v>3.9803094734226413E-2</v>
      </c>
      <c r="DL65">
        <f>STDEV(DC68:DC69)</f>
        <v>3.0341573159707595E-3</v>
      </c>
      <c r="DM65" s="18">
        <f t="shared" ref="DM65" si="473">STDEV(DC65:DC67)</f>
        <v>6.8940982378157378E-2</v>
      </c>
      <c r="DN65">
        <v>4</v>
      </c>
      <c r="DO65" s="10" t="s">
        <v>85</v>
      </c>
      <c r="DP65" s="10" t="s">
        <v>95</v>
      </c>
      <c r="DQ65" s="15">
        <v>13.32</v>
      </c>
      <c r="DR65" s="2">
        <v>13.83</v>
      </c>
      <c r="DS65" s="2">
        <v>14.92</v>
      </c>
      <c r="DT65" s="18">
        <f t="shared" ref="DT65:DU70" si="474">(DR65-5.5)/(1-1.023/2.93)</f>
        <v>12.798584163607762</v>
      </c>
      <c r="DU65" s="18">
        <f t="shared" si="474"/>
        <v>14.473308862087048</v>
      </c>
      <c r="DV65" s="18">
        <f t="shared" ref="DV65:DV70" si="475">(DU65-DT65)/42/DT65*1000</f>
        <v>3.1155319270565358</v>
      </c>
      <c r="DW65" s="18">
        <v>2</v>
      </c>
      <c r="DX65" s="18" t="s">
        <v>137</v>
      </c>
      <c r="DY65" s="23" t="s">
        <v>147</v>
      </c>
      <c r="DZ65" s="23" t="s">
        <v>147</v>
      </c>
      <c r="EA65">
        <f t="shared" ref="EA65" si="476">AVERAGE(DV68:DV70)</f>
        <v>3.0492449018843608</v>
      </c>
      <c r="EB65">
        <f t="shared" ref="EB65" si="477">AVERAGE(DV65:DV67)</f>
        <v>3.6090429263242463</v>
      </c>
      <c r="EC65">
        <f t="shared" ref="EC65" si="478">STDEV(DV68:DV70)/SQRT(COUNT(DV68:DV70))</f>
        <v>1.6108044910437396</v>
      </c>
      <c r="ED65">
        <f t="shared" ref="ED65" si="479">STDEV(DV65:DV67)/SQRT(COUNT(DV65:DV67))</f>
        <v>0.24742354980984635</v>
      </c>
      <c r="EE65">
        <f t="shared" ref="EE65" si="480">STDEV(DV68:DV70)</f>
        <v>2.7899952195478832</v>
      </c>
      <c r="EF65" s="18">
        <f t="shared" ref="EF65" si="481">STDEV(DV65:DV67)</f>
        <v>0.42855015925970269</v>
      </c>
      <c r="EG65">
        <v>1</v>
      </c>
      <c r="EH65" s="10" t="s">
        <v>107</v>
      </c>
      <c r="EI65" s="10" t="s">
        <v>117</v>
      </c>
      <c r="EJ65" s="15">
        <v>14</v>
      </c>
      <c r="EK65" s="6">
        <v>14.24</v>
      </c>
      <c r="EL65" s="6">
        <v>14.87</v>
      </c>
      <c r="EM65" s="18">
        <f t="shared" ref="EM65:EN70" si="482">(EK65-5.5)/(1-1.023/2.93)</f>
        <v>13.428526481384374</v>
      </c>
      <c r="EN65" s="18">
        <f t="shared" si="482"/>
        <v>14.39648662821185</v>
      </c>
      <c r="EO65" s="18">
        <f t="shared" ref="EO65:EO70" si="483">(EN65-EM65)/42/EM65*1000</f>
        <v>1.7162471395880978</v>
      </c>
      <c r="EP65" s="18">
        <v>2</v>
      </c>
      <c r="EQ65" t="s">
        <v>133</v>
      </c>
      <c r="ER65" t="s">
        <v>147</v>
      </c>
      <c r="ES65" t="s">
        <v>148</v>
      </c>
      <c r="ET65">
        <f t="shared" ref="ET65" si="484">AVERAGE(EO68:EO69)</f>
        <v>2.2745747583302034</v>
      </c>
      <c r="EU65">
        <f t="shared" ref="EU65" si="485">AVERAGE(EO65:EO67)</f>
        <v>2.5399268575582048</v>
      </c>
      <c r="EV65">
        <f t="shared" ref="EV65" si="486">STDEV(EO68:EO70)/SQRT(COUNT(EO68:EO70))</f>
        <v>0.57919375545125484</v>
      </c>
      <c r="EW65">
        <f t="shared" ref="EW65" si="487">STDEV(EO65:EO67)/SQRT(COUNT(EO65:EO67))</f>
        <v>0.43459177659489406</v>
      </c>
      <c r="EX65">
        <f t="shared" ref="EX65" si="488">STDEV(EO68:EO69)</f>
        <v>3.6240491752443697E-2</v>
      </c>
      <c r="EY65" s="18">
        <f t="shared" ref="EY65" si="489">STDEV(EO65:EO67)</f>
        <v>0.75273503761397931</v>
      </c>
    </row>
    <row r="66" spans="33:155" x14ac:dyDescent="0.3">
      <c r="AG66" s="18"/>
      <c r="AH66" s="18"/>
      <c r="AI66" s="18"/>
      <c r="AJ66" s="18"/>
      <c r="AK66" s="18"/>
      <c r="AL66" s="4"/>
      <c r="AM66" s="1">
        <v>2</v>
      </c>
      <c r="AN66" s="10" t="s">
        <v>21</v>
      </c>
      <c r="AO66" s="10" t="s">
        <v>31</v>
      </c>
      <c r="AP66" s="15">
        <v>5.41</v>
      </c>
      <c r="AQ66" s="2">
        <v>5.48</v>
      </c>
      <c r="AR66" s="2">
        <v>5.64</v>
      </c>
      <c r="AS66" s="18">
        <f t="shared" si="445"/>
        <v>3.042160461457788</v>
      </c>
      <c r="AT66" s="18">
        <f t="shared" si="445"/>
        <v>3.2879916098584161</v>
      </c>
      <c r="AU66">
        <f t="shared" si="446"/>
        <v>1.9240019240019146</v>
      </c>
      <c r="AV66">
        <v>2</v>
      </c>
      <c r="AW66" t="s">
        <v>134</v>
      </c>
      <c r="AX66" t="s">
        <v>150</v>
      </c>
      <c r="AY66" t="s">
        <v>147</v>
      </c>
      <c r="BF66" s="1">
        <v>4</v>
      </c>
      <c r="BG66" s="1"/>
      <c r="BH66" s="10" t="s">
        <v>37</v>
      </c>
      <c r="BI66" s="11" t="s">
        <v>47</v>
      </c>
      <c r="BJ66" s="16">
        <v>10.82</v>
      </c>
      <c r="BK66" s="2">
        <v>11.24</v>
      </c>
      <c r="BL66" s="2">
        <v>12.71</v>
      </c>
      <c r="BM66" s="18">
        <f t="shared" si="453"/>
        <v>11.892081803880441</v>
      </c>
      <c r="BN66" s="18">
        <f t="shared" si="453"/>
        <v>14.150655479811224</v>
      </c>
      <c r="BO66" s="18">
        <f t="shared" si="454"/>
        <v>4.5219638242894105</v>
      </c>
      <c r="BP66" s="18">
        <v>2</v>
      </c>
      <c r="BQ66" s="18" t="s">
        <v>138</v>
      </c>
      <c r="BR66" s="23" t="s">
        <v>147</v>
      </c>
      <c r="BS66" s="23" t="s">
        <v>147</v>
      </c>
      <c r="BT66" s="18"/>
      <c r="BU66" s="18"/>
      <c r="BV66" s="18"/>
      <c r="BW66" s="18"/>
      <c r="BX66" s="18"/>
      <c r="BY66" s="1"/>
      <c r="BZ66" s="1">
        <v>2</v>
      </c>
      <c r="CA66" s="10" t="s">
        <v>53</v>
      </c>
      <c r="CB66" s="10" t="s">
        <v>63</v>
      </c>
      <c r="CC66" s="15">
        <v>9.08</v>
      </c>
      <c r="CD66" s="2">
        <v>9.32</v>
      </c>
      <c r="CE66" s="2">
        <v>10</v>
      </c>
      <c r="CF66" s="18">
        <f t="shared" si="461"/>
        <v>5.8692186680650238</v>
      </c>
      <c r="CG66" s="18">
        <f t="shared" si="461"/>
        <v>6.9140010487676982</v>
      </c>
      <c r="CH66" s="18">
        <f t="shared" si="462"/>
        <v>4.2383445524806778</v>
      </c>
      <c r="CI66" s="18">
        <v>2</v>
      </c>
      <c r="CJ66" s="18" t="s">
        <v>133</v>
      </c>
      <c r="CK66" s="23" t="s">
        <v>147</v>
      </c>
      <c r="CL66" s="23" t="s">
        <v>148</v>
      </c>
      <c r="CM66" s="18"/>
      <c r="CN66" s="18"/>
      <c r="CO66" s="18"/>
      <c r="CP66" s="18"/>
      <c r="CQ66" s="18"/>
      <c r="CR66" s="18"/>
      <c r="CS66" s="1"/>
      <c r="CT66">
        <v>2</v>
      </c>
      <c r="CV66" s="10" t="s">
        <v>69</v>
      </c>
      <c r="CW66" s="10" t="s">
        <v>79</v>
      </c>
      <c r="CX66" s="15">
        <v>30.6</v>
      </c>
      <c r="CY66" s="3">
        <v>30.74</v>
      </c>
      <c r="CZ66" s="3">
        <v>31.08</v>
      </c>
      <c r="DA66" s="18">
        <f t="shared" si="469"/>
        <v>38.779863660199261</v>
      </c>
      <c r="DB66" s="18">
        <f t="shared" si="469"/>
        <v>39.302254850550604</v>
      </c>
      <c r="DC66" s="18">
        <f>(DB66-DA66)/42/DA66*1000</f>
        <v>0.32073051090484073</v>
      </c>
      <c r="DD66" s="18">
        <v>4</v>
      </c>
      <c r="DE66" s="18" t="s">
        <v>137</v>
      </c>
      <c r="DF66" s="23" t="s">
        <v>147</v>
      </c>
      <c r="DG66" s="23" t="s">
        <v>147</v>
      </c>
      <c r="DH66" s="18"/>
      <c r="DI66" s="18"/>
      <c r="DJ66" s="18"/>
      <c r="DK66" s="18"/>
      <c r="DL66" s="18"/>
      <c r="DM66" s="1"/>
      <c r="DN66">
        <v>5</v>
      </c>
      <c r="DO66" s="10" t="s">
        <v>85</v>
      </c>
      <c r="DP66" s="10" t="s">
        <v>95</v>
      </c>
      <c r="DQ66" s="15">
        <v>8.7100000000000009</v>
      </c>
      <c r="DR66" s="2">
        <v>8.93</v>
      </c>
      <c r="DS66" s="2">
        <v>9.49</v>
      </c>
      <c r="DT66" s="18">
        <f t="shared" si="474"/>
        <v>5.2700052438384892</v>
      </c>
      <c r="DU66" s="18">
        <f t="shared" si="474"/>
        <v>6.1304142632406924</v>
      </c>
      <c r="DV66" s="18">
        <f t="shared" si="475"/>
        <v>3.8872691933916466</v>
      </c>
      <c r="DW66" s="18">
        <v>2</v>
      </c>
      <c r="DX66" s="18" t="s">
        <v>137</v>
      </c>
      <c r="DY66" s="23" t="s">
        <v>147</v>
      </c>
      <c r="DZ66" s="23" t="s">
        <v>147</v>
      </c>
      <c r="EA66" s="2"/>
      <c r="EB66" s="2"/>
      <c r="EC66" s="2"/>
      <c r="ED66" s="2"/>
      <c r="EE66" s="2"/>
      <c r="EG66">
        <v>5</v>
      </c>
      <c r="EH66" s="10" t="s">
        <v>107</v>
      </c>
      <c r="EI66" s="10" t="s">
        <v>117</v>
      </c>
      <c r="EJ66" s="15">
        <v>13.78</v>
      </c>
      <c r="EK66" s="6">
        <v>13.93</v>
      </c>
      <c r="EL66" s="6">
        <v>14.89</v>
      </c>
      <c r="EM66" s="18">
        <f t="shared" si="482"/>
        <v>12.952228631358155</v>
      </c>
      <c r="EN66" s="18">
        <f t="shared" si="482"/>
        <v>14.427215521761932</v>
      </c>
      <c r="EO66" s="18">
        <f t="shared" si="483"/>
        <v>2.7114048466361655</v>
      </c>
      <c r="EP66" s="18">
        <v>2</v>
      </c>
      <c r="EQ66" t="s">
        <v>133</v>
      </c>
      <c r="ER66" t="s">
        <v>147</v>
      </c>
      <c r="ES66" t="s">
        <v>148</v>
      </c>
    </row>
    <row r="67" spans="33:155" x14ac:dyDescent="0.3">
      <c r="AG67" s="18"/>
      <c r="AH67" s="18"/>
      <c r="AI67" s="18"/>
      <c r="AJ67" s="18"/>
      <c r="AK67" s="18"/>
      <c r="AL67" s="4"/>
      <c r="AM67" s="1">
        <v>3</v>
      </c>
      <c r="AN67" s="10" t="s">
        <v>21</v>
      </c>
      <c r="AO67" s="10" t="s">
        <v>31</v>
      </c>
      <c r="AP67" s="15">
        <v>6.19</v>
      </c>
      <c r="AQ67" s="2">
        <v>6.33</v>
      </c>
      <c r="AR67" s="2">
        <v>6.86</v>
      </c>
      <c r="AS67" s="18">
        <f t="shared" si="445"/>
        <v>4.3481384373361305</v>
      </c>
      <c r="AT67" s="18">
        <f t="shared" si="445"/>
        <v>5.1624541164132154</v>
      </c>
      <c r="AU67">
        <f t="shared" si="446"/>
        <v>4.4590274272253092</v>
      </c>
      <c r="AV67">
        <v>2</v>
      </c>
      <c r="AW67" t="s">
        <v>134</v>
      </c>
      <c r="AX67" t="s">
        <v>147</v>
      </c>
      <c r="AY67" t="s">
        <v>147</v>
      </c>
      <c r="BF67" s="1">
        <v>6</v>
      </c>
      <c r="BG67" s="1"/>
      <c r="BH67" s="10" t="s">
        <v>37</v>
      </c>
      <c r="BI67" s="11" t="s">
        <v>47</v>
      </c>
      <c r="BJ67" s="16">
        <v>11.1</v>
      </c>
      <c r="BK67" s="2">
        <v>11.44</v>
      </c>
      <c r="BL67" s="2">
        <v>12.73</v>
      </c>
      <c r="BM67" s="18">
        <f t="shared" si="453"/>
        <v>12.199370739381227</v>
      </c>
      <c r="BN67" s="18">
        <f t="shared" si="453"/>
        <v>14.181384373361302</v>
      </c>
      <c r="BO67" s="18">
        <f t="shared" si="454"/>
        <v>3.8682979489024873</v>
      </c>
      <c r="BP67" s="18">
        <v>2</v>
      </c>
      <c r="BQ67" s="18" t="s">
        <v>138</v>
      </c>
      <c r="BR67" s="23" t="s">
        <v>147</v>
      </c>
      <c r="BS67" s="23" t="s">
        <v>147</v>
      </c>
      <c r="BT67" s="18"/>
      <c r="BU67" s="18"/>
      <c r="BV67" s="18"/>
      <c r="BW67" s="18"/>
      <c r="BX67" s="18"/>
      <c r="BY67" s="1"/>
      <c r="BZ67" s="1">
        <v>5</v>
      </c>
      <c r="CA67" s="10" t="s">
        <v>53</v>
      </c>
      <c r="CB67" s="10" t="s">
        <v>63</v>
      </c>
      <c r="CC67" s="15">
        <v>8.68</v>
      </c>
      <c r="CD67" s="2">
        <v>8.81</v>
      </c>
      <c r="CE67" s="2">
        <v>9.35</v>
      </c>
      <c r="CF67" s="18">
        <f t="shared" si="461"/>
        <v>5.0856318825380189</v>
      </c>
      <c r="CG67" s="18">
        <f t="shared" si="461"/>
        <v>5.9153120083901412</v>
      </c>
      <c r="CH67" s="18">
        <f t="shared" si="462"/>
        <v>3.884333189469134</v>
      </c>
      <c r="CI67" s="18">
        <v>2</v>
      </c>
      <c r="CJ67" s="18" t="s">
        <v>133</v>
      </c>
      <c r="CK67" s="23" t="s">
        <v>147</v>
      </c>
      <c r="CL67" s="23" t="s">
        <v>148</v>
      </c>
      <c r="CM67" s="18"/>
      <c r="CN67" s="18"/>
      <c r="CO67" s="18"/>
      <c r="CP67" s="18"/>
      <c r="CQ67" s="18"/>
      <c r="CR67" s="18"/>
      <c r="CS67" s="1"/>
      <c r="CT67">
        <v>6</v>
      </c>
      <c r="CV67" s="10" t="s">
        <v>69</v>
      </c>
      <c r="CW67" s="10" t="s">
        <v>79</v>
      </c>
      <c r="CX67" s="15">
        <v>22.55</v>
      </c>
      <c r="CY67" s="3">
        <v>22.67</v>
      </c>
      <c r="CZ67" s="3">
        <v>23</v>
      </c>
      <c r="DA67" s="18">
        <f t="shared" si="469"/>
        <v>26.380755112742531</v>
      </c>
      <c r="DB67" s="18">
        <f t="shared" si="469"/>
        <v>26.887781856318828</v>
      </c>
      <c r="DC67" s="18">
        <f>(DB67-DA67)/42/DA67*1000</f>
        <v>0.45760878608869221</v>
      </c>
      <c r="DD67" s="18">
        <v>4</v>
      </c>
      <c r="DE67" s="18" t="s">
        <v>137</v>
      </c>
      <c r="DF67" s="23" t="s">
        <v>147</v>
      </c>
      <c r="DG67" s="23" t="s">
        <v>147</v>
      </c>
      <c r="DH67" s="18"/>
      <c r="DI67" s="18"/>
      <c r="DJ67" s="18"/>
      <c r="DK67" s="18"/>
      <c r="DL67" s="18"/>
      <c r="DM67" s="1"/>
      <c r="DN67">
        <v>6</v>
      </c>
      <c r="DO67" s="10" t="s">
        <v>85</v>
      </c>
      <c r="DP67" s="10" t="s">
        <v>95</v>
      </c>
      <c r="DQ67" s="15">
        <v>9.1</v>
      </c>
      <c r="DR67" s="2">
        <v>9.36</v>
      </c>
      <c r="DS67" s="2">
        <v>9.98</v>
      </c>
      <c r="DT67" s="18">
        <f t="shared" si="474"/>
        <v>5.9306764551651803</v>
      </c>
      <c r="DU67" s="18">
        <f t="shared" si="474"/>
        <v>6.8832721552176199</v>
      </c>
      <c r="DV67" s="18">
        <f t="shared" si="475"/>
        <v>3.8243276585245551</v>
      </c>
      <c r="DW67" s="18">
        <v>2</v>
      </c>
      <c r="DX67" s="18" t="s">
        <v>137</v>
      </c>
      <c r="DY67" s="23" t="s">
        <v>147</v>
      </c>
      <c r="DZ67" s="23" t="s">
        <v>147</v>
      </c>
      <c r="EG67">
        <v>6</v>
      </c>
      <c r="EH67" s="10" t="s">
        <v>107</v>
      </c>
      <c r="EI67" s="10" t="s">
        <v>117</v>
      </c>
      <c r="EJ67" s="15">
        <v>11.72</v>
      </c>
      <c r="EK67" s="6">
        <v>11.84</v>
      </c>
      <c r="EL67" s="6">
        <v>12.69</v>
      </c>
      <c r="EM67" s="18">
        <f t="shared" si="482"/>
        <v>9.7410592553749353</v>
      </c>
      <c r="EN67" s="18">
        <f t="shared" si="482"/>
        <v>11.047037231253277</v>
      </c>
      <c r="EO67" s="18">
        <f t="shared" si="483"/>
        <v>3.1921285864503504</v>
      </c>
      <c r="EP67" s="18">
        <v>2</v>
      </c>
      <c r="EQ67" t="s">
        <v>133</v>
      </c>
      <c r="ER67" t="s">
        <v>147</v>
      </c>
      <c r="ES67" t="s">
        <v>148</v>
      </c>
    </row>
    <row r="68" spans="33:155" x14ac:dyDescent="0.3">
      <c r="AG68" s="18"/>
      <c r="AH68" s="18"/>
      <c r="AI68" s="18"/>
      <c r="AJ68" s="18"/>
      <c r="AK68" s="18"/>
      <c r="AL68" s="3"/>
      <c r="AM68" s="1">
        <v>4</v>
      </c>
      <c r="AN68" s="10" t="s">
        <v>21</v>
      </c>
      <c r="AO68" s="10" t="s">
        <v>31</v>
      </c>
      <c r="AP68" s="15">
        <v>7.35</v>
      </c>
      <c r="AQ68" s="1">
        <v>7.53</v>
      </c>
      <c r="AR68" s="1">
        <v>7.8</v>
      </c>
      <c r="AS68" s="18">
        <f t="shared" si="445"/>
        <v>6.1918720503408498</v>
      </c>
      <c r="AT68" s="18">
        <f t="shared" si="445"/>
        <v>6.6067121132669113</v>
      </c>
      <c r="AU68">
        <f t="shared" si="446"/>
        <v>1.5951790145338522</v>
      </c>
      <c r="AV68">
        <v>1</v>
      </c>
      <c r="AW68" t="s">
        <v>134</v>
      </c>
      <c r="AX68" t="s">
        <v>148</v>
      </c>
      <c r="AY68" t="s">
        <v>147</v>
      </c>
      <c r="BF68" s="1">
        <v>1</v>
      </c>
      <c r="BG68" s="1"/>
      <c r="BH68" s="10" t="s">
        <v>37</v>
      </c>
      <c r="BI68" s="11" t="s">
        <v>47</v>
      </c>
      <c r="BJ68" s="16">
        <v>8</v>
      </c>
      <c r="BK68" s="1">
        <v>8.3800000000000008</v>
      </c>
      <c r="BL68" s="1">
        <v>9.39</v>
      </c>
      <c r="BM68" s="18">
        <f t="shared" si="453"/>
        <v>7.4978500262191936</v>
      </c>
      <c r="BN68" s="18">
        <f t="shared" si="453"/>
        <v>9.0496591504981652</v>
      </c>
      <c r="BO68" s="18">
        <f t="shared" si="454"/>
        <v>4.9277907884465231</v>
      </c>
      <c r="BP68" s="18">
        <v>1</v>
      </c>
      <c r="BQ68" s="18" t="s">
        <v>138</v>
      </c>
      <c r="BR68" s="23" t="s">
        <v>148</v>
      </c>
      <c r="BS68" s="23" t="s">
        <v>147</v>
      </c>
      <c r="BT68" s="18"/>
      <c r="BU68" s="18"/>
      <c r="BV68" s="18"/>
      <c r="BW68" s="18"/>
      <c r="BX68" s="18"/>
      <c r="BY68" s="1"/>
      <c r="BZ68" s="1">
        <v>3</v>
      </c>
      <c r="CA68" s="10" t="s">
        <v>53</v>
      </c>
      <c r="CB68" s="10" t="s">
        <v>63</v>
      </c>
      <c r="CC68" s="15">
        <v>8.7100000000000009</v>
      </c>
      <c r="CD68" s="1">
        <v>8.93</v>
      </c>
      <c r="CE68" s="1">
        <v>9.15</v>
      </c>
      <c r="CF68" s="18">
        <f t="shared" si="461"/>
        <v>5.2700052438384892</v>
      </c>
      <c r="CG68" s="18">
        <f t="shared" si="461"/>
        <v>5.6080230728893561</v>
      </c>
      <c r="CH68" s="18">
        <f t="shared" si="462"/>
        <v>1.5271414688324385</v>
      </c>
      <c r="CI68" s="18">
        <v>1</v>
      </c>
      <c r="CJ68" s="18" t="s">
        <v>133</v>
      </c>
      <c r="CK68" s="23" t="s">
        <v>148</v>
      </c>
      <c r="CL68" s="23" t="s">
        <v>148</v>
      </c>
      <c r="CM68" s="18"/>
      <c r="CN68" s="18"/>
      <c r="CO68" s="18"/>
      <c r="CP68" s="18"/>
      <c r="CQ68" s="18"/>
      <c r="CR68" s="18"/>
      <c r="CS68" s="1"/>
      <c r="CT68">
        <v>3</v>
      </c>
      <c r="CV68" s="10" t="s">
        <v>69</v>
      </c>
      <c r="CW68" s="10" t="s">
        <v>79</v>
      </c>
      <c r="CX68" s="15">
        <v>22.19</v>
      </c>
      <c r="CY68" s="4">
        <v>22.16</v>
      </c>
      <c r="CZ68" s="4">
        <v>22.28</v>
      </c>
      <c r="DA68" s="18">
        <f t="shared" si="469"/>
        <v>25.597168327215524</v>
      </c>
      <c r="DB68" s="18">
        <f t="shared" si="469"/>
        <v>25.781541688515997</v>
      </c>
      <c r="DC68" s="18">
        <f>(DB68-DA68)/42/DA68*1000</f>
        <v>0.17149717029669109</v>
      </c>
      <c r="DD68" s="18">
        <v>3</v>
      </c>
      <c r="DE68" s="18" t="s">
        <v>137</v>
      </c>
      <c r="DF68" s="23" t="s">
        <v>148</v>
      </c>
      <c r="DG68" s="23" t="s">
        <v>147</v>
      </c>
      <c r="DH68" s="18"/>
      <c r="DI68" s="18"/>
      <c r="DJ68" s="18"/>
      <c r="DK68" s="18"/>
      <c r="DL68" s="18"/>
      <c r="DM68" s="1"/>
      <c r="DN68">
        <v>1</v>
      </c>
      <c r="DO68" s="10" t="s">
        <v>85</v>
      </c>
      <c r="DP68" s="10" t="s">
        <v>95</v>
      </c>
      <c r="DQ68" s="15">
        <v>8.3699999999999992</v>
      </c>
      <c r="DR68" s="1">
        <v>8.6199999999999992</v>
      </c>
      <c r="DS68" s="1">
        <v>9.44</v>
      </c>
      <c r="DT68" s="18">
        <f t="shared" si="474"/>
        <v>4.7937073938122694</v>
      </c>
      <c r="DU68" s="18">
        <f t="shared" si="474"/>
        <v>6.053592029365495</v>
      </c>
      <c r="DV68" s="18">
        <f t="shared" si="475"/>
        <v>6.257631257631262</v>
      </c>
      <c r="DW68" s="18">
        <v>1</v>
      </c>
      <c r="DX68" s="18" t="s">
        <v>137</v>
      </c>
      <c r="DY68" s="23" t="s">
        <v>148</v>
      </c>
      <c r="DZ68" s="23" t="s">
        <v>147</v>
      </c>
      <c r="EA68" s="2"/>
      <c r="EB68" s="2"/>
      <c r="EC68" s="2"/>
      <c r="ED68" s="2"/>
      <c r="EE68" s="2"/>
      <c r="EG68">
        <v>2</v>
      </c>
      <c r="EH68" s="10" t="s">
        <v>107</v>
      </c>
      <c r="EI68" s="10" t="s">
        <v>117</v>
      </c>
      <c r="EJ68" s="15">
        <v>10.33</v>
      </c>
      <c r="EK68" s="1">
        <v>10.37</v>
      </c>
      <c r="EL68" s="1">
        <v>10.83</v>
      </c>
      <c r="EM68" s="18">
        <f t="shared" si="482"/>
        <v>7.4824855794441518</v>
      </c>
      <c r="EN68" s="18">
        <f t="shared" si="482"/>
        <v>8.189250131095962</v>
      </c>
      <c r="EO68" s="18">
        <f t="shared" si="483"/>
        <v>2.2489488608585155</v>
      </c>
      <c r="EP68" s="18">
        <v>1</v>
      </c>
      <c r="EQ68" t="s">
        <v>133</v>
      </c>
      <c r="ER68" t="s">
        <v>148</v>
      </c>
      <c r="ES68" t="s">
        <v>148</v>
      </c>
    </row>
    <row r="69" spans="33:155" x14ac:dyDescent="0.3">
      <c r="AM69" s="1">
        <v>5</v>
      </c>
      <c r="AN69" s="10" t="s">
        <v>21</v>
      </c>
      <c r="AO69" s="10" t="s">
        <v>31</v>
      </c>
      <c r="AP69" s="15">
        <v>7.81</v>
      </c>
      <c r="AQ69" s="1">
        <v>7.95</v>
      </c>
      <c r="AR69" s="1">
        <v>8.36</v>
      </c>
      <c r="AS69" s="18">
        <f t="shared" si="445"/>
        <v>6.8371788148925017</v>
      </c>
      <c r="AT69" s="18">
        <f t="shared" si="445"/>
        <v>7.4671211326691136</v>
      </c>
      <c r="AU69">
        <f t="shared" si="446"/>
        <v>2.1936864633493824</v>
      </c>
      <c r="AV69">
        <v>1</v>
      </c>
      <c r="AW69" t="s">
        <v>134</v>
      </c>
      <c r="AX69" t="s">
        <v>148</v>
      </c>
      <c r="AY69" t="s">
        <v>147</v>
      </c>
      <c r="BF69" s="1">
        <v>2</v>
      </c>
      <c r="BG69" s="1"/>
      <c r="BH69" s="10" t="s">
        <v>37</v>
      </c>
      <c r="BI69" s="11" t="s">
        <v>47</v>
      </c>
      <c r="BJ69" s="16">
        <v>12.5</v>
      </c>
      <c r="BK69" s="1">
        <v>13.02</v>
      </c>
      <c r="BL69" s="1">
        <v>14.41</v>
      </c>
      <c r="BM69" s="18">
        <f t="shared" si="453"/>
        <v>14.626953329837441</v>
      </c>
      <c r="BN69" s="18">
        <f t="shared" si="453"/>
        <v>16.762611431567908</v>
      </c>
      <c r="BO69" s="18">
        <f t="shared" si="454"/>
        <v>3.4763905562224893</v>
      </c>
      <c r="BP69" s="18">
        <v>1</v>
      </c>
      <c r="BQ69" s="18" t="s">
        <v>138</v>
      </c>
      <c r="BR69" s="23" t="s">
        <v>148</v>
      </c>
      <c r="BS69" s="23" t="s">
        <v>147</v>
      </c>
      <c r="BT69" s="18"/>
      <c r="BU69" s="18"/>
      <c r="BV69" s="18"/>
      <c r="BW69" s="18"/>
      <c r="BX69" s="18"/>
      <c r="BY69" s="1"/>
      <c r="BZ69" s="1">
        <v>4</v>
      </c>
      <c r="CA69" s="10" t="s">
        <v>53</v>
      </c>
      <c r="CB69" s="10" t="s">
        <v>63</v>
      </c>
      <c r="CC69" s="15">
        <v>8.9</v>
      </c>
      <c r="CD69" s="1">
        <v>9.0500000000000007</v>
      </c>
      <c r="CE69" s="1">
        <v>9.2100000000000009</v>
      </c>
      <c r="CF69" s="18">
        <f t="shared" si="461"/>
        <v>5.4543786051389631</v>
      </c>
      <c r="CG69" s="18">
        <f t="shared" si="461"/>
        <v>5.7002097535395926</v>
      </c>
      <c r="CH69" s="18">
        <f t="shared" si="462"/>
        <v>1.0731052984574116</v>
      </c>
      <c r="CI69" s="18">
        <v>1</v>
      </c>
      <c r="CJ69" s="18" t="s">
        <v>133</v>
      </c>
      <c r="CK69" s="23" t="s">
        <v>148</v>
      </c>
      <c r="CL69" s="23" t="s">
        <v>148</v>
      </c>
      <c r="CM69" s="18"/>
      <c r="CN69" s="18"/>
      <c r="CO69" s="18"/>
      <c r="CP69" s="18"/>
      <c r="CQ69" s="18"/>
      <c r="CR69" s="18"/>
      <c r="CT69">
        <v>4</v>
      </c>
      <c r="CV69" s="10" t="s">
        <v>69</v>
      </c>
      <c r="CW69" s="10" t="s">
        <v>79</v>
      </c>
      <c r="CX69" s="15">
        <v>17.66</v>
      </c>
      <c r="CY69" s="4">
        <v>17.690000000000001</v>
      </c>
      <c r="CZ69" s="4">
        <v>17.78</v>
      </c>
      <c r="DA69" s="18">
        <f t="shared" si="469"/>
        <v>18.729260618772944</v>
      </c>
      <c r="DB69" s="18">
        <f t="shared" si="469"/>
        <v>18.867540639748299</v>
      </c>
      <c r="DC69" s="18">
        <f>(DB69-DA69)/42/DA69*1000</f>
        <v>0.17578811672331049</v>
      </c>
      <c r="DD69" s="18">
        <v>3</v>
      </c>
      <c r="DE69" s="18" t="s">
        <v>137</v>
      </c>
      <c r="DF69" s="23" t="s">
        <v>148</v>
      </c>
      <c r="DG69" s="23" t="s">
        <v>147</v>
      </c>
      <c r="DH69" s="18"/>
      <c r="DI69" s="18"/>
      <c r="DJ69" s="18"/>
      <c r="DK69" s="18"/>
      <c r="DL69" s="18"/>
      <c r="DM69" s="1"/>
      <c r="DN69">
        <v>2</v>
      </c>
      <c r="DO69" s="10" t="s">
        <v>85</v>
      </c>
      <c r="DP69" s="10" t="s">
        <v>95</v>
      </c>
      <c r="DQ69" s="15">
        <v>10.65</v>
      </c>
      <c r="DR69" s="1">
        <v>10.97</v>
      </c>
      <c r="DS69" s="1">
        <v>11.36</v>
      </c>
      <c r="DT69" s="18">
        <f t="shared" si="474"/>
        <v>8.4043523859465132</v>
      </c>
      <c r="DU69" s="18">
        <f t="shared" si="474"/>
        <v>9.0035658101730469</v>
      </c>
      <c r="DV69" s="18">
        <f t="shared" si="475"/>
        <v>1.6975711674066329</v>
      </c>
      <c r="DW69" s="18">
        <v>1</v>
      </c>
      <c r="DX69" s="18" t="s">
        <v>137</v>
      </c>
      <c r="DY69" s="23" t="s">
        <v>148</v>
      </c>
      <c r="DZ69" s="23" t="s">
        <v>147</v>
      </c>
      <c r="EA69" s="1"/>
      <c r="EB69" s="1"/>
      <c r="EC69" s="1"/>
      <c r="ED69" s="1"/>
      <c r="EE69" s="1"/>
      <c r="EG69">
        <v>3</v>
      </c>
      <c r="EH69" s="10" t="s">
        <v>107</v>
      </c>
      <c r="EI69" s="10" t="s">
        <v>117</v>
      </c>
      <c r="EJ69" s="15">
        <v>15.05</v>
      </c>
      <c r="EK69" s="1">
        <v>15.23</v>
      </c>
      <c r="EL69" s="1">
        <v>16.170000000000002</v>
      </c>
      <c r="EM69" s="18">
        <f t="shared" si="482"/>
        <v>14.949606712113267</v>
      </c>
      <c r="EN69" s="18">
        <f t="shared" si="482"/>
        <v>16.393864708966966</v>
      </c>
      <c r="EO69" s="18">
        <f t="shared" si="483"/>
        <v>2.3002006558018917</v>
      </c>
      <c r="EP69" s="18">
        <v>1</v>
      </c>
      <c r="EQ69" t="s">
        <v>133</v>
      </c>
      <c r="ER69" t="s">
        <v>148</v>
      </c>
      <c r="ES69" t="s">
        <v>148</v>
      </c>
    </row>
    <row r="70" spans="33:155" x14ac:dyDescent="0.3">
      <c r="AM70" s="1">
        <v>6</v>
      </c>
      <c r="AN70" s="10" t="s">
        <v>21</v>
      </c>
      <c r="AO70" s="10" t="s">
        <v>31</v>
      </c>
      <c r="AP70" s="15">
        <v>7.11</v>
      </c>
      <c r="AQ70" s="1">
        <v>7.2</v>
      </c>
      <c r="AR70" s="1">
        <v>7.44</v>
      </c>
      <c r="AS70" s="18">
        <f t="shared" si="445"/>
        <v>5.6848453067645517</v>
      </c>
      <c r="AT70" s="18">
        <f t="shared" si="445"/>
        <v>6.0535920293654959</v>
      </c>
      <c r="AU70">
        <f t="shared" si="446"/>
        <v>1.5444015444015458</v>
      </c>
      <c r="AV70">
        <v>1</v>
      </c>
      <c r="AW70" t="s">
        <v>134</v>
      </c>
      <c r="AX70" t="s">
        <v>148</v>
      </c>
      <c r="AY70" t="s">
        <v>147</v>
      </c>
      <c r="BF70" s="1">
        <v>5</v>
      </c>
      <c r="BG70" s="1"/>
      <c r="BH70" s="10" t="s">
        <v>37</v>
      </c>
      <c r="BI70" s="11" t="s">
        <v>47</v>
      </c>
      <c r="BJ70" s="16">
        <v>12.5</v>
      </c>
      <c r="BK70" s="1">
        <v>12.99</v>
      </c>
      <c r="BL70" s="1">
        <v>14.47</v>
      </c>
      <c r="BM70" s="18">
        <f t="shared" si="453"/>
        <v>14.580859989512323</v>
      </c>
      <c r="BN70" s="18">
        <f t="shared" si="453"/>
        <v>16.854798112218145</v>
      </c>
      <c r="BO70" s="18">
        <f t="shared" si="454"/>
        <v>3.7131817953735782</v>
      </c>
      <c r="BP70" s="18">
        <v>1</v>
      </c>
      <c r="BQ70" s="18" t="s">
        <v>138</v>
      </c>
      <c r="BR70" s="23" t="s">
        <v>148</v>
      </c>
      <c r="BS70" s="23" t="s">
        <v>147</v>
      </c>
      <c r="BT70" s="18"/>
      <c r="BU70" s="18"/>
      <c r="BV70" s="18"/>
      <c r="BW70" s="18"/>
      <c r="BX70" s="18"/>
      <c r="BY70" s="1"/>
      <c r="BZ70" s="1">
        <v>6</v>
      </c>
      <c r="CA70" s="10" t="s">
        <v>53</v>
      </c>
      <c r="CB70" s="10" t="s">
        <v>63</v>
      </c>
      <c r="CC70" s="15">
        <v>7.26</v>
      </c>
      <c r="CD70" s="1">
        <v>7.38</v>
      </c>
      <c r="CE70" s="1">
        <v>7.5</v>
      </c>
      <c r="CF70" s="18">
        <f t="shared" si="461"/>
        <v>2.8885159937073936</v>
      </c>
      <c r="CG70" s="18">
        <f t="shared" si="461"/>
        <v>3.0728893550078658</v>
      </c>
      <c r="CH70" s="18">
        <f t="shared" si="462"/>
        <v>1.5197568389057763</v>
      </c>
      <c r="CI70" s="18">
        <v>1</v>
      </c>
      <c r="CJ70" s="18" t="s">
        <v>133</v>
      </c>
      <c r="CK70" s="23" t="s">
        <v>148</v>
      </c>
      <c r="CL70" s="23" t="s">
        <v>148</v>
      </c>
      <c r="CM70" s="18"/>
      <c r="CN70" s="18"/>
      <c r="CO70" s="18"/>
      <c r="CP70" s="18"/>
      <c r="CQ70" s="18"/>
      <c r="CR70" s="18"/>
      <c r="CS70" s="1"/>
      <c r="CT70">
        <v>5</v>
      </c>
      <c r="CV70" s="10" t="s">
        <v>69</v>
      </c>
      <c r="CW70" s="10" t="s">
        <v>79</v>
      </c>
      <c r="CX70" s="15">
        <v>30.24</v>
      </c>
      <c r="CY70" s="4">
        <v>30.29</v>
      </c>
      <c r="CZ70" s="8" t="s">
        <v>104</v>
      </c>
      <c r="DA70" s="18">
        <f>(CY70-5.5)/(1-1.023/2.93)</f>
        <v>38.088463555322498</v>
      </c>
      <c r="DB70" s="18"/>
      <c r="DC70" s="18"/>
      <c r="DD70" s="21">
        <v>3</v>
      </c>
      <c r="DE70" s="18" t="s">
        <v>137</v>
      </c>
      <c r="DF70" s="23" t="s">
        <v>148</v>
      </c>
      <c r="DG70" s="23" t="s">
        <v>147</v>
      </c>
      <c r="DH70" s="18"/>
      <c r="DI70" s="18"/>
      <c r="DJ70" s="18"/>
      <c r="DK70" s="18"/>
      <c r="DL70" s="18"/>
      <c r="DM70" s="1"/>
      <c r="DN70">
        <v>3</v>
      </c>
      <c r="DO70" s="10" t="s">
        <v>85</v>
      </c>
      <c r="DP70" s="10" t="s">
        <v>95</v>
      </c>
      <c r="DQ70" s="15">
        <v>10.95</v>
      </c>
      <c r="DR70" s="1">
        <v>11.29</v>
      </c>
      <c r="DS70" s="1">
        <v>11.58</v>
      </c>
      <c r="DT70" s="18">
        <f t="shared" si="474"/>
        <v>8.8960146827477704</v>
      </c>
      <c r="DU70" s="18">
        <f t="shared" si="474"/>
        <v>9.3415836392239129</v>
      </c>
      <c r="DV70" s="18">
        <f t="shared" si="475"/>
        <v>1.1925322806151877</v>
      </c>
      <c r="DW70" s="18">
        <v>1</v>
      </c>
      <c r="DX70" s="18" t="s">
        <v>137</v>
      </c>
      <c r="DY70" s="23" t="s">
        <v>148</v>
      </c>
      <c r="DZ70" s="23" t="s">
        <v>147</v>
      </c>
      <c r="EA70" s="1"/>
      <c r="EB70" s="1"/>
      <c r="EC70" s="1"/>
      <c r="ED70" s="1"/>
      <c r="EE70" s="1"/>
      <c r="EG70">
        <v>4</v>
      </c>
      <c r="EH70" s="10" t="s">
        <v>107</v>
      </c>
      <c r="EI70" s="10" t="s">
        <v>117</v>
      </c>
      <c r="EJ70" s="15">
        <v>12.8</v>
      </c>
      <c r="EK70" s="1">
        <v>11.91</v>
      </c>
      <c r="EL70" s="1">
        <v>12.99</v>
      </c>
      <c r="EM70" s="18">
        <f t="shared" si="482"/>
        <v>9.8486103828002101</v>
      </c>
      <c r="EN70" s="18">
        <f t="shared" si="482"/>
        <v>11.507970634504458</v>
      </c>
      <c r="EO70" s="18">
        <f t="shared" si="483"/>
        <v>4.0115890349899725</v>
      </c>
      <c r="EP70" s="18">
        <v>1</v>
      </c>
      <c r="EQ70" t="s">
        <v>133</v>
      </c>
      <c r="ER70" t="s">
        <v>148</v>
      </c>
      <c r="ES70" t="s">
        <v>148</v>
      </c>
    </row>
    <row r="71" spans="33:155" x14ac:dyDescent="0.3">
      <c r="BU71" s="18"/>
      <c r="BV71" s="18"/>
      <c r="BW71" s="18"/>
      <c r="BX71" s="18"/>
      <c r="BY71" s="2"/>
      <c r="CM71" s="18"/>
      <c r="CN71" s="18"/>
      <c r="CO71" s="18"/>
      <c r="CP71" s="18"/>
      <c r="CQ71" s="18"/>
      <c r="CR71" s="18"/>
      <c r="CS71" s="1"/>
      <c r="DH71" s="18"/>
      <c r="DI71" s="18"/>
      <c r="DJ71" s="18"/>
      <c r="DK71" s="18"/>
      <c r="DL71" s="18"/>
      <c r="DM71" s="6"/>
      <c r="EA71" s="1"/>
      <c r="EB71" s="1"/>
      <c r="EC71" s="1"/>
      <c r="ED71" s="1"/>
      <c r="EE71" s="1"/>
    </row>
    <row r="72" spans="33:155" x14ac:dyDescent="0.3">
      <c r="AM72" s="1">
        <v>1</v>
      </c>
      <c r="AN72" s="10" t="s">
        <v>21</v>
      </c>
      <c r="AO72" s="10" t="s">
        <v>32</v>
      </c>
      <c r="AP72" s="15">
        <v>6.84</v>
      </c>
      <c r="AQ72" s="3">
        <v>6.99</v>
      </c>
      <c r="AR72" s="3">
        <v>7.44</v>
      </c>
      <c r="AS72" s="18">
        <f t="shared" ref="AS72:AT77" si="490">(AQ72-3.5)/(1-1.023/2.93)</f>
        <v>5.3621919244887266</v>
      </c>
      <c r="AT72" s="18">
        <f t="shared" si="490"/>
        <v>6.0535920293654959</v>
      </c>
      <c r="AU72">
        <f t="shared" ref="AU72:AU77" si="491">(AT72-AS72)/42/AS72*1000</f>
        <v>3.0699959066721219</v>
      </c>
      <c r="AV72">
        <v>4</v>
      </c>
      <c r="AW72" t="s">
        <v>134</v>
      </c>
      <c r="AX72" t="s">
        <v>147</v>
      </c>
      <c r="AY72" t="s">
        <v>147</v>
      </c>
      <c r="AZ72">
        <f t="shared" ref="AZ72" si="492">AVERAGE(AU75:AU77)</f>
        <v>1.2440391862802229</v>
      </c>
      <c r="BA72">
        <f t="shared" ref="BA72" si="493">AVERAGE(AU72:AU74)</f>
        <v>1.8613744169104789</v>
      </c>
      <c r="BB72">
        <f t="shared" ref="BB72" si="494">STDEV(AU75:AU77)/SQRT(COUNT(AU75:AU77))</f>
        <v>0.30281851185334174</v>
      </c>
      <c r="BC72">
        <f t="shared" ref="BC72" si="495">STDEV(AU72:AU74)/SQRT(COUNT(AU72:AU74))</f>
        <v>0.7506118611752276</v>
      </c>
      <c r="BD72">
        <f t="shared" ref="BD72" si="496">STDEV(AU75:AU77)</f>
        <v>0.52449704800238617</v>
      </c>
      <c r="BE72" s="18">
        <f t="shared" ref="BE72" si="497">STDEV(AU72:AU74)</f>
        <v>1.3000978803193308</v>
      </c>
      <c r="BF72" s="1">
        <v>1</v>
      </c>
      <c r="BG72" s="1"/>
      <c r="BH72" s="10" t="s">
        <v>37</v>
      </c>
      <c r="BI72" s="11" t="s">
        <v>48</v>
      </c>
      <c r="BJ72" s="16">
        <v>12.92</v>
      </c>
      <c r="BK72" s="3">
        <v>13.74</v>
      </c>
      <c r="BL72" s="3">
        <v>15.4</v>
      </c>
      <c r="BM72" s="18">
        <f t="shared" ref="BM72:BN77" si="498">(BK72-3.5)/(1-1.023/2.93)</f>
        <v>15.733193497640274</v>
      </c>
      <c r="BN72" s="18">
        <f t="shared" si="498"/>
        <v>18.283691662296803</v>
      </c>
      <c r="BO72" s="18">
        <f t="shared" ref="BO72:BO77" si="499">(BN72-BM72)/42/BM72*1000</f>
        <v>3.8597470238095251</v>
      </c>
      <c r="BP72" s="18">
        <v>4</v>
      </c>
      <c r="BQ72" s="18" t="s">
        <v>138</v>
      </c>
      <c r="BR72" s="23" t="s">
        <v>147</v>
      </c>
      <c r="BS72" s="23" t="s">
        <v>147</v>
      </c>
      <c r="BT72">
        <f t="shared" ref="BT72" si="500">AVERAGE(BO75:BO77)</f>
        <v>3.060972583069383</v>
      </c>
      <c r="BU72">
        <f t="shared" ref="BU72" si="501">AVERAGE(BO72:BO74)</f>
        <v>4.1546808747192587</v>
      </c>
      <c r="BV72">
        <f t="shared" ref="BV72" si="502">STDEV(BO75:BO77)/SQRT(COUNT(BO75:BO77))</f>
        <v>0.15931141778661093</v>
      </c>
      <c r="BW72">
        <f t="shared" ref="BW72" si="503">STDEV(BO72:BO74)/SQRT(COUNT(BO72:BO74))</f>
        <v>0.38811028946770926</v>
      </c>
      <c r="BX72">
        <f t="shared" ref="BX72" si="504">STDEV(BO75:BO77)</f>
        <v>0.27593546983224226</v>
      </c>
      <c r="BY72" s="18">
        <f t="shared" ref="BY72" si="505">STDEV(BO72:BO74)</f>
        <v>0.67222674029833651</v>
      </c>
      <c r="BZ72" s="1">
        <v>4</v>
      </c>
      <c r="CA72" s="10" t="s">
        <v>53</v>
      </c>
      <c r="CB72" s="10" t="s">
        <v>64</v>
      </c>
      <c r="CC72" s="15">
        <v>7.85</v>
      </c>
      <c r="CD72" s="2">
        <v>7.98</v>
      </c>
      <c r="CE72" s="2">
        <v>8.1999999999999993</v>
      </c>
      <c r="CF72" s="18">
        <f t="shared" ref="CF72:CG77" si="506">(CD72-5.5)/(1-1.023/2.93)</f>
        <v>3.8103828002097542</v>
      </c>
      <c r="CG72" s="18">
        <f t="shared" si="506"/>
        <v>4.1484006292606175</v>
      </c>
      <c r="CH72" s="18">
        <f t="shared" ref="CH72:CH77" si="507">(CG72-CF72)/42/CF72*1000</f>
        <v>2.112135176651293</v>
      </c>
      <c r="CI72" s="18">
        <v>2</v>
      </c>
      <c r="CJ72" s="18" t="s">
        <v>133</v>
      </c>
      <c r="CK72" s="23" t="s">
        <v>147</v>
      </c>
      <c r="CL72" s="23" t="s">
        <v>148</v>
      </c>
      <c r="CM72">
        <f t="shared" ref="CM72" si="508">AVERAGE(CH75:CH77)</f>
        <v>0.60551276504224749</v>
      </c>
      <c r="CN72">
        <f t="shared" ref="CN72" si="509">AVERAGE(CH72:CH74)</f>
        <v>2.3499627595841983</v>
      </c>
      <c r="CO72">
        <f t="shared" ref="CO72" si="510">STDEV(CH75:CH77)/SQRT(COUNT(CH75:CH77))</f>
        <v>0.31979572603395018</v>
      </c>
      <c r="CP72">
        <f t="shared" ref="CP72" si="511">STDEV(CH72:CH74)/SQRT(COUNT(CH72:CH74))</f>
        <v>0.49923007667539182</v>
      </c>
      <c r="CQ72">
        <f t="shared" ref="CQ72" si="512">STDEV(CH75:CH77)</f>
        <v>0.55390244553417878</v>
      </c>
      <c r="CR72" s="18">
        <f t="shared" ref="CR72" si="513">STDEV(CH72:CH74)</f>
        <v>0.86469185746828492</v>
      </c>
      <c r="CS72" s="1"/>
      <c r="CT72">
        <v>1</v>
      </c>
      <c r="CV72" s="10" t="s">
        <v>69</v>
      </c>
      <c r="CW72" s="10" t="s">
        <v>80</v>
      </c>
      <c r="CX72" s="15">
        <v>11.7</v>
      </c>
      <c r="CY72" s="6">
        <v>12.08</v>
      </c>
      <c r="CZ72" s="6">
        <v>13.04</v>
      </c>
      <c r="DA72" s="18">
        <f t="shared" ref="DA72:DB77" si="514">(CY72-5.5)/(1-1.023/2.93)</f>
        <v>10.10980597797588</v>
      </c>
      <c r="DB72" s="18">
        <f t="shared" si="514"/>
        <v>11.584792868379653</v>
      </c>
      <c r="DC72" s="18">
        <f t="shared" ref="DC72:DC77" si="515">(DB72-DA72)/42/DA72*1000</f>
        <v>3.4737299174989085</v>
      </c>
      <c r="DD72" s="18">
        <v>2</v>
      </c>
      <c r="DE72" s="18" t="s">
        <v>137</v>
      </c>
      <c r="DF72" s="23" t="s">
        <v>147</v>
      </c>
      <c r="DG72" s="23" t="s">
        <v>147</v>
      </c>
      <c r="DH72">
        <f t="shared" ref="DH72" si="516">AVERAGE(DC75:DC77)</f>
        <v>2.0012462168880387</v>
      </c>
      <c r="DI72">
        <f t="shared" ref="DI72" si="517">AVERAGE(DC72:DC74)</f>
        <v>3.1961633257421753</v>
      </c>
      <c r="DJ72">
        <f t="shared" ref="DJ72" si="518">STDEV(DC75:DC77)/SQRT(COUNT(DC75:DC77))</f>
        <v>0.30352602489706293</v>
      </c>
      <c r="DK72">
        <f t="shared" ref="DK72" si="519">STDEV(DC72:DC74)/SQRT(COUNT(DC72:DC74))</f>
        <v>0.19241023050834488</v>
      </c>
      <c r="DL72">
        <f t="shared" ref="DL72" si="520">STDEV(DC75:DC77)</f>
        <v>0.52572249654112901</v>
      </c>
      <c r="DM72" s="18">
        <f t="shared" ref="DM72" si="521">STDEV(DC72:DC74)</f>
        <v>0.33326429513649258</v>
      </c>
      <c r="DN72">
        <v>4</v>
      </c>
      <c r="DO72" s="10" t="s">
        <v>85</v>
      </c>
      <c r="DP72" s="10" t="s">
        <v>96</v>
      </c>
      <c r="DQ72" s="15">
        <v>10.01</v>
      </c>
      <c r="DR72" s="2">
        <v>10.34</v>
      </c>
      <c r="DS72" s="2">
        <v>11.33</v>
      </c>
      <c r="DT72" s="18">
        <f t="shared" ref="DT72:DU77" si="522">(DR72-5.5)/(1-1.023/2.93)</f>
        <v>7.4363922391190354</v>
      </c>
      <c r="DU72" s="18">
        <f t="shared" si="522"/>
        <v>8.9574724698479287</v>
      </c>
      <c r="DV72" s="18">
        <f t="shared" ref="DV72:DV77" si="523">(DU72-DT72)/42/DT72*1000</f>
        <v>4.870129870129869</v>
      </c>
      <c r="DW72" s="18">
        <v>2</v>
      </c>
      <c r="DX72" s="18" t="s">
        <v>137</v>
      </c>
      <c r="DY72" s="23" t="s">
        <v>147</v>
      </c>
      <c r="DZ72" s="23" t="s">
        <v>147</v>
      </c>
      <c r="EA72">
        <f t="shared" ref="EA72" si="524">AVERAGE(DV75:DV77)</f>
        <v>0.60049035027920739</v>
      </c>
      <c r="EB72">
        <f t="shared" ref="EB72" si="525">AVERAGE(DV72:DV74)</f>
        <v>3.9902712698245999</v>
      </c>
      <c r="EC72">
        <f t="shared" ref="EC72" si="526">STDEV(DV75:DV77)/SQRT(COUNT(DV75:DV77))</f>
        <v>0.60613720035463636</v>
      </c>
      <c r="ED72">
        <f t="shared" ref="ED72" si="527">STDEV(DV72:DV74)/SQRT(COUNT(DV72:DV74))</f>
        <v>0.46408329156357714</v>
      </c>
      <c r="EE72">
        <f t="shared" ref="EE72" si="528">STDEV(DV75:DV77)</f>
        <v>1.0498604273717862</v>
      </c>
      <c r="EF72" s="18">
        <f t="shared" ref="EF72" si="529">STDEV(DV72:DV74)</f>
        <v>0.80381583993191652</v>
      </c>
      <c r="EG72">
        <v>4</v>
      </c>
      <c r="EH72" s="10" t="s">
        <v>107</v>
      </c>
      <c r="EI72" s="10" t="s">
        <v>118</v>
      </c>
      <c r="EJ72" s="15">
        <v>12.7</v>
      </c>
      <c r="EK72" s="3">
        <v>12.68</v>
      </c>
      <c r="EL72" s="3">
        <v>12.88</v>
      </c>
      <c r="EM72" s="18">
        <f t="shared" ref="EM72:EN77" si="530">(EK72-5.5)/(1-1.023/2.93)</f>
        <v>11.031672784478237</v>
      </c>
      <c r="EN72" s="18">
        <f t="shared" si="530"/>
        <v>11.338961719979027</v>
      </c>
      <c r="EO72" s="18">
        <f t="shared" ref="EO72:EO77" si="531">(EN72-EM72)/42/EM72*1000</f>
        <v>0.6632179334129259</v>
      </c>
      <c r="EP72" s="18">
        <v>4</v>
      </c>
      <c r="EQ72" t="s">
        <v>133</v>
      </c>
      <c r="ER72" t="s">
        <v>147</v>
      </c>
      <c r="ES72" t="s">
        <v>148</v>
      </c>
      <c r="ET72">
        <f t="shared" ref="ET72" si="532">AVERAGE(EO75:EO76)</f>
        <v>1.561476136512566</v>
      </c>
      <c r="EU72">
        <f t="shared" ref="EU72" si="533">AVERAGE(EO72:EO74)</f>
        <v>1.1398475989657189</v>
      </c>
      <c r="EV72">
        <f t="shared" ref="EV72" si="534">STDEV(EO75:EO77)/SQRT(COUNT(EO75:EO77))</f>
        <v>0.21613393628066876</v>
      </c>
      <c r="EW72">
        <f t="shared" ref="EW72" si="535">STDEV(EO72:EO74)/SQRT(COUNT(EO72:EO74))</f>
        <v>0.23831679334200945</v>
      </c>
      <c r="EX72">
        <f t="shared" ref="EX72" si="536">STDEV(EO75:EO76)</f>
        <v>0.50096065427849268</v>
      </c>
      <c r="EY72" s="18">
        <f t="shared" ref="EY72" si="537">STDEV(EO72:EO74)</f>
        <v>0.41277679436525266</v>
      </c>
    </row>
    <row r="73" spans="33:155" x14ac:dyDescent="0.3">
      <c r="AM73" s="1">
        <v>2</v>
      </c>
      <c r="AN73" s="10" t="s">
        <v>21</v>
      </c>
      <c r="AO73" s="10" t="s">
        <v>32</v>
      </c>
      <c r="AP73" s="15">
        <v>6.11</v>
      </c>
      <c r="AQ73" s="3">
        <v>6.2</v>
      </c>
      <c r="AR73" s="3">
        <v>6.43</v>
      </c>
      <c r="AS73" s="18">
        <f t="shared" si="490"/>
        <v>4.1484006292606193</v>
      </c>
      <c r="AT73" s="18">
        <f t="shared" si="490"/>
        <v>4.5017829050865235</v>
      </c>
      <c r="AU73">
        <f t="shared" si="491"/>
        <v>2.0282186948853589</v>
      </c>
      <c r="AV73">
        <v>4</v>
      </c>
      <c r="AW73" t="s">
        <v>134</v>
      </c>
      <c r="AX73" t="s">
        <v>150</v>
      </c>
      <c r="AY73" t="s">
        <v>147</v>
      </c>
      <c r="BF73" s="1">
        <v>2</v>
      </c>
      <c r="BG73" s="1"/>
      <c r="BH73" s="10" t="s">
        <v>37</v>
      </c>
      <c r="BI73" s="11" t="s">
        <v>48</v>
      </c>
      <c r="BJ73" s="16">
        <v>10.35</v>
      </c>
      <c r="BK73" s="3">
        <v>11.14</v>
      </c>
      <c r="BL73" s="3">
        <v>12.72</v>
      </c>
      <c r="BM73" s="18">
        <f t="shared" si="498"/>
        <v>11.738437336130048</v>
      </c>
      <c r="BN73" s="18">
        <f t="shared" si="498"/>
        <v>14.166019926586262</v>
      </c>
      <c r="BO73" s="18">
        <f t="shared" si="499"/>
        <v>4.92395911244079</v>
      </c>
      <c r="BP73" s="18">
        <v>4</v>
      </c>
      <c r="BQ73" s="18" t="s">
        <v>138</v>
      </c>
      <c r="BR73" s="23" t="s">
        <v>147</v>
      </c>
      <c r="BS73" s="23" t="s">
        <v>147</v>
      </c>
      <c r="BT73" s="18"/>
      <c r="BU73" s="18"/>
      <c r="BV73" s="18"/>
      <c r="BW73" s="18"/>
      <c r="BX73" s="18"/>
      <c r="BY73" s="1"/>
      <c r="BZ73" s="1">
        <v>5</v>
      </c>
      <c r="CA73" s="10" t="s">
        <v>53</v>
      </c>
      <c r="CB73" s="10" t="s">
        <v>64</v>
      </c>
      <c r="CC73" s="15">
        <v>8.93</v>
      </c>
      <c r="CD73" s="2">
        <v>9.17</v>
      </c>
      <c r="CE73" s="2">
        <v>9.68</v>
      </c>
      <c r="CF73" s="18">
        <f t="shared" si="506"/>
        <v>5.6387519664394334</v>
      </c>
      <c r="CG73" s="18">
        <f t="shared" si="506"/>
        <v>6.4223387519664392</v>
      </c>
      <c r="CH73" s="18">
        <f t="shared" si="507"/>
        <v>3.3086804203970424</v>
      </c>
      <c r="CI73" s="18">
        <v>2</v>
      </c>
      <c r="CJ73" s="18" t="s">
        <v>133</v>
      </c>
      <c r="CK73" s="23" t="s">
        <v>147</v>
      </c>
      <c r="CL73" s="23" t="s">
        <v>148</v>
      </c>
      <c r="CM73" s="18"/>
      <c r="CN73" s="18"/>
      <c r="CO73" s="18"/>
      <c r="CP73" s="18"/>
      <c r="CQ73" s="18"/>
      <c r="CR73" s="18"/>
      <c r="CS73" s="2"/>
      <c r="CT73">
        <v>2</v>
      </c>
      <c r="CV73" s="10" t="s">
        <v>69</v>
      </c>
      <c r="CW73" s="10" t="s">
        <v>80</v>
      </c>
      <c r="CX73" s="15">
        <v>14.9</v>
      </c>
      <c r="CY73" s="6">
        <v>15.42</v>
      </c>
      <c r="CZ73" s="6">
        <v>16.79</v>
      </c>
      <c r="DA73" s="18">
        <f t="shared" si="514"/>
        <v>15.241531200839015</v>
      </c>
      <c r="DB73" s="18">
        <f t="shared" si="514"/>
        <v>17.3464604090194</v>
      </c>
      <c r="DC73" s="18">
        <f t="shared" si="515"/>
        <v>3.288210445468505</v>
      </c>
      <c r="DD73" s="18">
        <v>2</v>
      </c>
      <c r="DE73" s="18" t="s">
        <v>137</v>
      </c>
      <c r="DF73" s="23" t="s">
        <v>147</v>
      </c>
      <c r="DG73" s="23" t="s">
        <v>147</v>
      </c>
      <c r="DH73" s="18"/>
      <c r="DI73" s="18"/>
      <c r="DJ73" s="18"/>
      <c r="DK73" s="18"/>
      <c r="DL73" s="18"/>
      <c r="DM73" s="1"/>
      <c r="DN73">
        <v>5</v>
      </c>
      <c r="DO73" s="10" t="s">
        <v>85</v>
      </c>
      <c r="DP73" s="10" t="s">
        <v>96</v>
      </c>
      <c r="DQ73" s="15">
        <v>11.01</v>
      </c>
      <c r="DR73" s="2">
        <v>11.38</v>
      </c>
      <c r="DS73" s="2">
        <v>12.32</v>
      </c>
      <c r="DT73" s="18">
        <f t="shared" si="522"/>
        <v>9.0342947037231269</v>
      </c>
      <c r="DU73" s="18">
        <f t="shared" si="522"/>
        <v>10.478552700576824</v>
      </c>
      <c r="DV73" s="18">
        <f t="shared" si="523"/>
        <v>3.8062844185293154</v>
      </c>
      <c r="DW73" s="18">
        <v>2</v>
      </c>
      <c r="DX73" s="18" t="s">
        <v>137</v>
      </c>
      <c r="DY73" s="23" t="s">
        <v>147</v>
      </c>
      <c r="DZ73" s="23" t="s">
        <v>147</v>
      </c>
      <c r="EA73" s="2"/>
      <c r="EB73" s="2"/>
      <c r="EC73" s="2"/>
      <c r="ED73" s="2"/>
      <c r="EE73" s="2"/>
      <c r="EG73">
        <v>5</v>
      </c>
      <c r="EH73" s="10" t="s">
        <v>107</v>
      </c>
      <c r="EI73" s="10" t="s">
        <v>118</v>
      </c>
      <c r="EJ73" s="15">
        <v>17.850000000000001</v>
      </c>
      <c r="EK73" s="3">
        <v>18.3</v>
      </c>
      <c r="EL73" s="3">
        <v>19.04</v>
      </c>
      <c r="EM73" s="18">
        <f t="shared" si="530"/>
        <v>19.666491872050344</v>
      </c>
      <c r="EN73" s="18">
        <f t="shared" si="530"/>
        <v>20.803460933403251</v>
      </c>
      <c r="EO73" s="18">
        <f t="shared" si="531"/>
        <v>1.3764880952380913</v>
      </c>
      <c r="EP73" s="18">
        <v>4</v>
      </c>
      <c r="EQ73" t="s">
        <v>133</v>
      </c>
      <c r="ER73" t="s">
        <v>147</v>
      </c>
      <c r="ES73" t="s">
        <v>148</v>
      </c>
    </row>
    <row r="74" spans="33:155" x14ac:dyDescent="0.3">
      <c r="AM74" s="1">
        <v>4</v>
      </c>
      <c r="AN74" s="10" t="s">
        <v>21</v>
      </c>
      <c r="AO74" s="10" t="s">
        <v>32</v>
      </c>
      <c r="AP74" s="15">
        <v>7.26</v>
      </c>
      <c r="AQ74" s="3">
        <v>7.42</v>
      </c>
      <c r="AR74" s="3">
        <v>7.5</v>
      </c>
      <c r="AS74" s="18">
        <f t="shared" si="490"/>
        <v>6.0228631358154168</v>
      </c>
      <c r="AT74" s="18">
        <f t="shared" si="490"/>
        <v>6.1457787100157315</v>
      </c>
      <c r="AU74">
        <f t="shared" si="491"/>
        <v>0.48590864917395576</v>
      </c>
      <c r="AV74">
        <v>4</v>
      </c>
      <c r="AW74" t="s">
        <v>134</v>
      </c>
      <c r="AX74" t="s">
        <v>147</v>
      </c>
      <c r="AY74" t="s">
        <v>147</v>
      </c>
      <c r="BF74" s="1">
        <v>3</v>
      </c>
      <c r="BG74" s="1"/>
      <c r="BH74" s="10" t="s">
        <v>37</v>
      </c>
      <c r="BI74" s="11" t="s">
        <v>48</v>
      </c>
      <c r="BJ74" s="16">
        <v>6.52</v>
      </c>
      <c r="BK74" s="3">
        <v>6.67</v>
      </c>
      <c r="BL74" s="3">
        <v>7.16</v>
      </c>
      <c r="BM74" s="18">
        <f t="shared" si="498"/>
        <v>4.8705296276874677</v>
      </c>
      <c r="BN74" s="18">
        <f t="shared" si="498"/>
        <v>5.6233875196643943</v>
      </c>
      <c r="BO74" s="18">
        <f t="shared" si="499"/>
        <v>3.6803364879074634</v>
      </c>
      <c r="BP74" s="18">
        <v>4</v>
      </c>
      <c r="BQ74" s="18" t="s">
        <v>138</v>
      </c>
      <c r="BR74" s="23" t="s">
        <v>147</v>
      </c>
      <c r="BS74" s="23" t="s">
        <v>147</v>
      </c>
      <c r="BT74" s="18"/>
      <c r="BU74" s="18"/>
      <c r="BV74" s="18"/>
      <c r="BW74" s="18"/>
      <c r="BX74" s="18"/>
      <c r="BY74" s="1"/>
      <c r="BZ74" s="1">
        <v>6</v>
      </c>
      <c r="CA74" s="10" t="s">
        <v>53</v>
      </c>
      <c r="CB74" s="10" t="s">
        <v>64</v>
      </c>
      <c r="CC74" s="15">
        <v>11.01</v>
      </c>
      <c r="CD74" s="2">
        <v>11.2</v>
      </c>
      <c r="CE74" s="2">
        <v>11.59</v>
      </c>
      <c r="CF74" s="18">
        <f t="shared" si="506"/>
        <v>8.7577346617724174</v>
      </c>
      <c r="CG74" s="18">
        <f t="shared" si="506"/>
        <v>9.3569480859989511</v>
      </c>
      <c r="CH74" s="18">
        <f t="shared" si="507"/>
        <v>1.6290726817042602</v>
      </c>
      <c r="CI74" s="18">
        <v>2</v>
      </c>
      <c r="CJ74" s="18" t="s">
        <v>133</v>
      </c>
      <c r="CK74" s="23" t="s">
        <v>147</v>
      </c>
      <c r="CL74" s="23" t="s">
        <v>148</v>
      </c>
      <c r="CM74" s="18"/>
      <c r="CN74" s="18"/>
      <c r="CO74" s="18"/>
      <c r="CP74" s="18"/>
      <c r="CQ74" s="18"/>
      <c r="CR74" s="18"/>
      <c r="CS74" s="2"/>
      <c r="CT74">
        <v>3</v>
      </c>
      <c r="CV74" s="10" t="s">
        <v>69</v>
      </c>
      <c r="CW74" s="10" t="s">
        <v>80</v>
      </c>
      <c r="CX74" s="15">
        <v>12.38</v>
      </c>
      <c r="CY74" s="6">
        <v>12.66</v>
      </c>
      <c r="CZ74" s="6">
        <v>13.51</v>
      </c>
      <c r="DA74" s="18">
        <f t="shared" si="514"/>
        <v>11.000943890928159</v>
      </c>
      <c r="DB74" s="18">
        <f t="shared" si="514"/>
        <v>12.306921866806503</v>
      </c>
      <c r="DC74" s="18">
        <f t="shared" si="515"/>
        <v>2.8265496142591133</v>
      </c>
      <c r="DD74" s="18">
        <v>2</v>
      </c>
      <c r="DE74" s="18" t="s">
        <v>137</v>
      </c>
      <c r="DF74" s="23" t="s">
        <v>147</v>
      </c>
      <c r="DG74" s="23" t="s">
        <v>147</v>
      </c>
      <c r="DH74" s="18"/>
      <c r="DI74" s="18"/>
      <c r="DJ74" s="18"/>
      <c r="DK74" s="18"/>
      <c r="DL74" s="18"/>
      <c r="DM74" s="1"/>
      <c r="DN74">
        <v>6</v>
      </c>
      <c r="DO74" s="10" t="s">
        <v>85</v>
      </c>
      <c r="DP74" s="10" t="s">
        <v>96</v>
      </c>
      <c r="DQ74" s="15">
        <v>10.050000000000001</v>
      </c>
      <c r="DR74" s="2">
        <v>10.27</v>
      </c>
      <c r="DS74" s="2">
        <v>10.93</v>
      </c>
      <c r="DT74" s="18">
        <f t="shared" si="522"/>
        <v>7.3288411116937597</v>
      </c>
      <c r="DU74" s="18">
        <f t="shared" si="522"/>
        <v>8.342894598846355</v>
      </c>
      <c r="DV74" s="18">
        <f t="shared" si="523"/>
        <v>3.294399520814614</v>
      </c>
      <c r="DW74" s="18">
        <v>2</v>
      </c>
      <c r="DX74" s="18" t="s">
        <v>137</v>
      </c>
      <c r="DY74" s="23" t="s">
        <v>147</v>
      </c>
      <c r="DZ74" s="23" t="s">
        <v>147</v>
      </c>
      <c r="EG74">
        <v>6</v>
      </c>
      <c r="EH74" s="10" t="s">
        <v>107</v>
      </c>
      <c r="EI74" s="10" t="s">
        <v>118</v>
      </c>
      <c r="EJ74" s="15">
        <v>13.23</v>
      </c>
      <c r="EK74" s="3">
        <v>13.61</v>
      </c>
      <c r="EL74" s="3">
        <v>14.08</v>
      </c>
      <c r="EM74" s="18">
        <f t="shared" si="530"/>
        <v>12.460566334556896</v>
      </c>
      <c r="EN74" s="18">
        <f t="shared" si="530"/>
        <v>13.182695332983744</v>
      </c>
      <c r="EO74" s="18">
        <f t="shared" si="531"/>
        <v>1.3798367682461392</v>
      </c>
      <c r="EP74" s="18">
        <v>4</v>
      </c>
      <c r="EQ74" t="s">
        <v>133</v>
      </c>
      <c r="ER74" t="s">
        <v>147</v>
      </c>
      <c r="ES74" t="s">
        <v>148</v>
      </c>
    </row>
    <row r="75" spans="33:155" x14ac:dyDescent="0.3">
      <c r="AM75" s="1">
        <v>3</v>
      </c>
      <c r="AN75" s="10" t="s">
        <v>21</v>
      </c>
      <c r="AO75" s="10" t="s">
        <v>32</v>
      </c>
      <c r="AP75" s="15">
        <v>6.68</v>
      </c>
      <c r="AQ75" s="4">
        <v>7.86</v>
      </c>
      <c r="AR75" s="4">
        <v>8.16</v>
      </c>
      <c r="AS75" s="18">
        <f t="shared" si="490"/>
        <v>6.6988987939171478</v>
      </c>
      <c r="AT75" s="18">
        <f t="shared" si="490"/>
        <v>7.1598321971683276</v>
      </c>
      <c r="AU75">
        <f t="shared" si="491"/>
        <v>1.6382699868938397</v>
      </c>
      <c r="AV75">
        <v>3</v>
      </c>
      <c r="AW75" t="s">
        <v>134</v>
      </c>
      <c r="AX75" t="s">
        <v>148</v>
      </c>
      <c r="AY75" t="s">
        <v>147</v>
      </c>
      <c r="BF75" s="1">
        <v>4</v>
      </c>
      <c r="BG75" s="1"/>
      <c r="BH75" s="10" t="s">
        <v>37</v>
      </c>
      <c r="BI75" s="11" t="s">
        <v>48</v>
      </c>
      <c r="BJ75" s="16">
        <v>11.9</v>
      </c>
      <c r="BK75" s="4">
        <v>12.45</v>
      </c>
      <c r="BL75" s="4">
        <v>13.58</v>
      </c>
      <c r="BM75" s="18">
        <f t="shared" si="498"/>
        <v>13.751179863660198</v>
      </c>
      <c r="BN75" s="18">
        <f t="shared" si="498"/>
        <v>15.487362349239644</v>
      </c>
      <c r="BO75" s="18">
        <f t="shared" si="499"/>
        <v>3.0061186485767535</v>
      </c>
      <c r="BP75" s="18">
        <v>3</v>
      </c>
      <c r="BQ75" s="18" t="s">
        <v>138</v>
      </c>
      <c r="BR75" s="23" t="s">
        <v>148</v>
      </c>
      <c r="BS75" s="23" t="s">
        <v>147</v>
      </c>
      <c r="BT75" s="18"/>
      <c r="BU75" s="18"/>
      <c r="BV75" s="18"/>
      <c r="BW75" s="18"/>
      <c r="BX75" s="18"/>
      <c r="BY75" s="1"/>
      <c r="BZ75" s="1">
        <v>1</v>
      </c>
      <c r="CA75" s="10" t="s">
        <v>53</v>
      </c>
      <c r="CB75" s="10" t="s">
        <v>64</v>
      </c>
      <c r="CC75" s="15">
        <v>7.86</v>
      </c>
      <c r="CD75" s="1">
        <v>8.0399999999999991</v>
      </c>
      <c r="CE75" s="1">
        <v>8.17</v>
      </c>
      <c r="CF75" s="18">
        <f t="shared" si="506"/>
        <v>3.9025694808599884</v>
      </c>
      <c r="CG75" s="18">
        <f t="shared" si="506"/>
        <v>4.102307288935501</v>
      </c>
      <c r="CH75" s="18">
        <f t="shared" si="507"/>
        <v>1.2185976752905969</v>
      </c>
      <c r="CI75" s="18">
        <v>1</v>
      </c>
      <c r="CJ75" s="18" t="s">
        <v>133</v>
      </c>
      <c r="CK75" s="23" t="s">
        <v>148</v>
      </c>
      <c r="CL75" s="23" t="s">
        <v>148</v>
      </c>
      <c r="CM75" s="18"/>
      <c r="CN75" s="18"/>
      <c r="CO75" s="18"/>
      <c r="CP75" s="18"/>
      <c r="CQ75" s="18"/>
      <c r="CR75" s="18"/>
      <c r="CS75" s="2"/>
      <c r="CT75">
        <v>4</v>
      </c>
      <c r="CV75" s="10" t="s">
        <v>69</v>
      </c>
      <c r="CW75" s="10" t="s">
        <v>80</v>
      </c>
      <c r="CX75" s="15">
        <v>16.399999999999999</v>
      </c>
      <c r="CY75" s="1">
        <v>16.95</v>
      </c>
      <c r="CZ75" s="1">
        <v>18.190000000000001</v>
      </c>
      <c r="DA75" s="18">
        <f t="shared" si="514"/>
        <v>17.59229155742003</v>
      </c>
      <c r="DB75" s="18">
        <f t="shared" si="514"/>
        <v>19.497482957524912</v>
      </c>
      <c r="DC75" s="18">
        <f t="shared" si="515"/>
        <v>2.5784986483676522</v>
      </c>
      <c r="DD75" s="18">
        <v>1</v>
      </c>
      <c r="DE75" s="18" t="s">
        <v>137</v>
      </c>
      <c r="DF75" s="23" t="s">
        <v>148</v>
      </c>
      <c r="DG75" s="23" t="s">
        <v>147</v>
      </c>
      <c r="DH75" s="18"/>
      <c r="DI75" s="18"/>
      <c r="DJ75" s="18"/>
      <c r="DK75" s="18"/>
      <c r="DL75" s="18"/>
      <c r="DM75" s="1"/>
      <c r="DN75">
        <v>1</v>
      </c>
      <c r="DO75" s="10" t="s">
        <v>85</v>
      </c>
      <c r="DP75" s="10" t="s">
        <v>96</v>
      </c>
      <c r="DQ75" s="15">
        <v>9.23</v>
      </c>
      <c r="DR75" s="1">
        <v>9.41</v>
      </c>
      <c r="DS75" s="1">
        <v>9.39</v>
      </c>
      <c r="DT75" s="18">
        <f t="shared" si="522"/>
        <v>6.0074986890403776</v>
      </c>
      <c r="DU75" s="18">
        <f t="shared" si="522"/>
        <v>5.9767697954903003</v>
      </c>
      <c r="DV75" s="18">
        <f t="shared" si="523"/>
        <v>-0.12178784557300662</v>
      </c>
      <c r="DW75" s="18">
        <v>1</v>
      </c>
      <c r="DX75" s="18" t="s">
        <v>137</v>
      </c>
      <c r="DY75" s="23" t="s">
        <v>148</v>
      </c>
      <c r="DZ75" s="23" t="s">
        <v>147</v>
      </c>
      <c r="EA75" s="2"/>
      <c r="EB75" s="2"/>
      <c r="EC75" s="2"/>
      <c r="ED75" s="2"/>
      <c r="EE75" s="2"/>
      <c r="EG75">
        <v>1</v>
      </c>
      <c r="EH75" s="10" t="s">
        <v>107</v>
      </c>
      <c r="EI75" s="10" t="s">
        <v>118</v>
      </c>
      <c r="EJ75" s="15">
        <v>12.36</v>
      </c>
      <c r="EK75" s="4">
        <v>12.6</v>
      </c>
      <c r="EL75" s="4">
        <v>12.96</v>
      </c>
      <c r="EM75" s="18">
        <f t="shared" si="530"/>
        <v>10.908757210277923</v>
      </c>
      <c r="EN75" s="18">
        <f t="shared" si="530"/>
        <v>11.461877294179342</v>
      </c>
      <c r="EO75" s="18">
        <f t="shared" si="531"/>
        <v>1.2072434607645945</v>
      </c>
      <c r="EP75" s="18">
        <v>3</v>
      </c>
      <c r="EQ75" t="s">
        <v>133</v>
      </c>
      <c r="ER75" t="s">
        <v>148</v>
      </c>
      <c r="ES75" t="s">
        <v>148</v>
      </c>
    </row>
    <row r="76" spans="33:155" x14ac:dyDescent="0.3">
      <c r="AM76" s="1">
        <v>5</v>
      </c>
      <c r="AN76" s="10" t="s">
        <v>21</v>
      </c>
      <c r="AO76" s="10" t="s">
        <v>32</v>
      </c>
      <c r="AP76" s="15">
        <v>6.75</v>
      </c>
      <c r="AQ76" s="4">
        <v>6.96</v>
      </c>
      <c r="AR76" s="4">
        <v>7.17</v>
      </c>
      <c r="AS76" s="18">
        <f t="shared" si="490"/>
        <v>5.3160985841636075</v>
      </c>
      <c r="AT76" s="18">
        <f t="shared" si="490"/>
        <v>5.6387519664394334</v>
      </c>
      <c r="AU76">
        <f t="shared" si="491"/>
        <v>1.4450867052023124</v>
      </c>
      <c r="AV76">
        <v>3</v>
      </c>
      <c r="AW76" t="s">
        <v>134</v>
      </c>
      <c r="AX76" t="s">
        <v>148</v>
      </c>
      <c r="AY76" t="s">
        <v>147</v>
      </c>
      <c r="BF76" s="1">
        <v>5</v>
      </c>
      <c r="BG76" s="1"/>
      <c r="BH76" s="10" t="s">
        <v>37</v>
      </c>
      <c r="BI76" s="11" t="s">
        <v>48</v>
      </c>
      <c r="BJ76" s="16">
        <v>9.39</v>
      </c>
      <c r="BK76" s="4">
        <v>9.84</v>
      </c>
      <c r="BL76" s="4">
        <v>10.59</v>
      </c>
      <c r="BM76" s="18">
        <f t="shared" si="498"/>
        <v>9.7410592553749353</v>
      </c>
      <c r="BN76" s="18">
        <f t="shared" si="498"/>
        <v>10.893392763502884</v>
      </c>
      <c r="BO76" s="18">
        <f t="shared" si="499"/>
        <v>2.8165840468679568</v>
      </c>
      <c r="BP76" s="18">
        <v>3</v>
      </c>
      <c r="BQ76" s="18" t="s">
        <v>138</v>
      </c>
      <c r="BR76" s="23" t="s">
        <v>148</v>
      </c>
      <c r="BS76" s="23" t="s">
        <v>147</v>
      </c>
      <c r="BT76" s="18"/>
      <c r="BU76" s="18"/>
      <c r="BV76" s="18"/>
      <c r="BW76" s="18"/>
      <c r="BX76" s="18"/>
      <c r="BY76" s="1"/>
      <c r="BZ76" s="1">
        <v>2</v>
      </c>
      <c r="CA76" s="10" t="s">
        <v>53</v>
      </c>
      <c r="CB76" s="10" t="s">
        <v>64</v>
      </c>
      <c r="CC76" s="15">
        <v>9.4700000000000006</v>
      </c>
      <c r="CD76" s="1">
        <v>9.67</v>
      </c>
      <c r="CE76" s="1">
        <v>9.75</v>
      </c>
      <c r="CF76" s="18">
        <f t="shared" si="506"/>
        <v>6.4069743051914001</v>
      </c>
      <c r="CG76" s="18">
        <f t="shared" si="506"/>
        <v>6.5298898793917148</v>
      </c>
      <c r="CH76" s="18">
        <f t="shared" si="507"/>
        <v>0.45677743519470176</v>
      </c>
      <c r="CI76" s="18">
        <v>1</v>
      </c>
      <c r="CJ76" s="18" t="s">
        <v>133</v>
      </c>
      <c r="CK76" s="23" t="s">
        <v>148</v>
      </c>
      <c r="CL76" s="23" t="s">
        <v>148</v>
      </c>
      <c r="CM76" s="18"/>
      <c r="CN76" s="18"/>
      <c r="CO76" s="18"/>
      <c r="CP76" s="18"/>
      <c r="CQ76" s="18"/>
      <c r="CR76" s="18"/>
      <c r="CT76">
        <v>5</v>
      </c>
      <c r="CV76" s="10" t="s">
        <v>69</v>
      </c>
      <c r="CW76" s="10" t="s">
        <v>80</v>
      </c>
      <c r="CX76" s="15">
        <v>22</v>
      </c>
      <c r="CY76" s="1">
        <v>22.64</v>
      </c>
      <c r="CZ76" s="1">
        <v>23.99</v>
      </c>
      <c r="DA76" s="18">
        <f t="shared" si="514"/>
        <v>26.334661772417412</v>
      </c>
      <c r="DB76" s="18">
        <f t="shared" si="514"/>
        <v>28.408862087047716</v>
      </c>
      <c r="DC76" s="18">
        <f t="shared" si="515"/>
        <v>1.8753125520920098</v>
      </c>
      <c r="DD76" s="18">
        <v>1</v>
      </c>
      <c r="DE76" s="18" t="s">
        <v>137</v>
      </c>
      <c r="DF76" s="23" t="s">
        <v>148</v>
      </c>
      <c r="DG76" s="23" t="s">
        <v>147</v>
      </c>
      <c r="DH76" s="18"/>
      <c r="DI76" s="18"/>
      <c r="DJ76" s="18"/>
      <c r="DK76" s="18"/>
      <c r="DL76" s="18"/>
      <c r="DM76" s="1"/>
      <c r="DN76">
        <v>2</v>
      </c>
      <c r="DO76" s="10" t="s">
        <v>85</v>
      </c>
      <c r="DP76" s="10" t="s">
        <v>96</v>
      </c>
      <c r="DQ76" s="15">
        <v>9.25</v>
      </c>
      <c r="DR76" s="1">
        <v>9.52</v>
      </c>
      <c r="DS76" s="1">
        <v>9.5399999999999991</v>
      </c>
      <c r="DT76" s="18">
        <f t="shared" si="522"/>
        <v>6.1765076035658097</v>
      </c>
      <c r="DU76" s="18">
        <f t="shared" si="522"/>
        <v>6.207236497115888</v>
      </c>
      <c r="DV76" s="18">
        <f t="shared" si="523"/>
        <v>0.11845534233593774</v>
      </c>
      <c r="DW76" s="18">
        <v>1</v>
      </c>
      <c r="DX76" s="18" t="s">
        <v>137</v>
      </c>
      <c r="DY76" s="23" t="s">
        <v>148</v>
      </c>
      <c r="DZ76" s="23" t="s">
        <v>147</v>
      </c>
      <c r="EA76" s="1"/>
      <c r="EB76" s="1"/>
      <c r="EC76" s="1"/>
      <c r="ED76" s="1"/>
      <c r="EE76" s="1"/>
      <c r="EG76">
        <v>2</v>
      </c>
      <c r="EH76" s="10" t="s">
        <v>107</v>
      </c>
      <c r="EI76" s="10" t="s">
        <v>118</v>
      </c>
      <c r="EJ76" s="15">
        <v>14.67</v>
      </c>
      <c r="EK76" s="4">
        <v>15.07</v>
      </c>
      <c r="EL76" s="4">
        <v>15.84</v>
      </c>
      <c r="EM76" s="18">
        <f t="shared" si="530"/>
        <v>14.703775563712638</v>
      </c>
      <c r="EN76" s="18">
        <f t="shared" si="530"/>
        <v>15.886837965390667</v>
      </c>
      <c r="EO76" s="18">
        <f t="shared" si="531"/>
        <v>1.9157088122605377</v>
      </c>
      <c r="EP76" s="18">
        <v>3</v>
      </c>
      <c r="EQ76" t="s">
        <v>133</v>
      </c>
      <c r="ER76" t="s">
        <v>148</v>
      </c>
      <c r="ES76" t="s">
        <v>148</v>
      </c>
    </row>
    <row r="77" spans="33:155" x14ac:dyDescent="0.3">
      <c r="AM77" s="1">
        <v>6</v>
      </c>
      <c r="AN77" s="10" t="s">
        <v>21</v>
      </c>
      <c r="AO77" s="10" t="s">
        <v>32</v>
      </c>
      <c r="AP77" s="15">
        <v>7.05</v>
      </c>
      <c r="AQ77" s="4">
        <v>7.17</v>
      </c>
      <c r="AR77" s="4">
        <v>7.27</v>
      </c>
      <c r="AS77" s="18">
        <f t="shared" si="490"/>
        <v>5.6387519664394334</v>
      </c>
      <c r="AT77" s="18">
        <f t="shared" si="490"/>
        <v>5.7923964341898264</v>
      </c>
      <c r="AU77">
        <f t="shared" si="491"/>
        <v>0.64876086674451672</v>
      </c>
      <c r="AV77">
        <v>3</v>
      </c>
      <c r="AW77" t="s">
        <v>134</v>
      </c>
      <c r="AX77" t="s">
        <v>148</v>
      </c>
      <c r="AY77" t="s">
        <v>147</v>
      </c>
      <c r="BF77" s="1">
        <v>6</v>
      </c>
      <c r="BG77" s="1"/>
      <c r="BH77" s="10" t="s">
        <v>37</v>
      </c>
      <c r="BI77" s="11" t="s">
        <v>48</v>
      </c>
      <c r="BJ77" s="16">
        <v>8.18</v>
      </c>
      <c r="BK77" s="4">
        <v>8.4600000000000009</v>
      </c>
      <c r="BL77" s="4">
        <v>9.16</v>
      </c>
      <c r="BM77" s="18">
        <f t="shared" si="498"/>
        <v>7.6207656004195083</v>
      </c>
      <c r="BN77" s="18">
        <f t="shared" si="498"/>
        <v>8.696276874672261</v>
      </c>
      <c r="BO77" s="18">
        <f t="shared" si="499"/>
        <v>3.3602150537634392</v>
      </c>
      <c r="BP77" s="18">
        <v>3</v>
      </c>
      <c r="BQ77" s="18" t="s">
        <v>138</v>
      </c>
      <c r="BR77" s="23" t="s">
        <v>148</v>
      </c>
      <c r="BS77" s="23" t="s">
        <v>147</v>
      </c>
      <c r="BT77" s="18"/>
      <c r="BU77" s="18"/>
      <c r="BV77" s="18"/>
      <c r="BW77" s="18"/>
      <c r="BX77" s="18"/>
      <c r="BY77" s="1"/>
      <c r="BZ77" s="1">
        <v>3</v>
      </c>
      <c r="CA77" s="10" t="s">
        <v>53</v>
      </c>
      <c r="CB77" s="10" t="s">
        <v>64</v>
      </c>
      <c r="CC77" s="15">
        <v>10.36</v>
      </c>
      <c r="CD77" s="1">
        <v>10.56</v>
      </c>
      <c r="CE77" s="1">
        <v>10.59</v>
      </c>
      <c r="CF77" s="18">
        <f t="shared" si="506"/>
        <v>7.7744100681699013</v>
      </c>
      <c r="CG77" s="18">
        <f t="shared" si="506"/>
        <v>7.8205034084950187</v>
      </c>
      <c r="CH77" s="18">
        <f t="shared" si="507"/>
        <v>0.14116318464144359</v>
      </c>
      <c r="CI77" s="18">
        <v>1</v>
      </c>
      <c r="CJ77" s="18" t="s">
        <v>133</v>
      </c>
      <c r="CK77" s="23" t="s">
        <v>148</v>
      </c>
      <c r="CL77" s="23" t="s">
        <v>148</v>
      </c>
      <c r="CM77" s="18"/>
      <c r="CN77" s="18"/>
      <c r="CO77" s="18"/>
      <c r="CP77" s="18"/>
      <c r="CQ77" s="18"/>
      <c r="CR77" s="18"/>
      <c r="CS77" s="2"/>
      <c r="CT77">
        <v>6</v>
      </c>
      <c r="CV77" s="10" t="s">
        <v>69</v>
      </c>
      <c r="CW77" s="10" t="s">
        <v>80</v>
      </c>
      <c r="CX77" s="15">
        <v>12.49</v>
      </c>
      <c r="CY77" s="1">
        <v>12.72</v>
      </c>
      <c r="CZ77" s="1">
        <v>13.19</v>
      </c>
      <c r="DA77" s="18">
        <f t="shared" si="514"/>
        <v>11.093130571578397</v>
      </c>
      <c r="DB77" s="18">
        <f t="shared" si="514"/>
        <v>11.815259570005244</v>
      </c>
      <c r="DC77" s="18">
        <f t="shared" si="515"/>
        <v>1.5499274502044544</v>
      </c>
      <c r="DD77" s="18">
        <v>1</v>
      </c>
      <c r="DE77" s="18" t="s">
        <v>137</v>
      </c>
      <c r="DF77" s="23" t="s">
        <v>148</v>
      </c>
      <c r="DG77" s="23" t="s">
        <v>147</v>
      </c>
      <c r="DH77" s="18"/>
      <c r="DI77" s="18"/>
      <c r="DJ77" s="18"/>
      <c r="DK77" s="18"/>
      <c r="DL77" s="18"/>
      <c r="DM77" s="1"/>
      <c r="DN77">
        <v>3</v>
      </c>
      <c r="DO77" s="10" t="s">
        <v>85</v>
      </c>
      <c r="DP77" s="10" t="s">
        <v>96</v>
      </c>
      <c r="DQ77" s="15">
        <v>8.66</v>
      </c>
      <c r="DR77" s="1">
        <v>8.93</v>
      </c>
      <c r="DS77" s="1">
        <v>9.19</v>
      </c>
      <c r="DT77" s="18">
        <f t="shared" si="522"/>
        <v>5.2700052438384892</v>
      </c>
      <c r="DU77" s="18">
        <f t="shared" si="522"/>
        <v>5.6694808599895117</v>
      </c>
      <c r="DV77" s="18">
        <f t="shared" si="523"/>
        <v>1.804803554074691</v>
      </c>
      <c r="DW77" s="18">
        <v>1</v>
      </c>
      <c r="DX77" s="18" t="s">
        <v>137</v>
      </c>
      <c r="DY77" s="23" t="s">
        <v>148</v>
      </c>
      <c r="DZ77" s="23" t="s">
        <v>147</v>
      </c>
      <c r="EA77" s="1"/>
      <c r="EB77" s="1"/>
      <c r="EC77" s="1"/>
      <c r="ED77" s="1"/>
      <c r="EE77" s="1"/>
      <c r="EG77">
        <v>3</v>
      </c>
      <c r="EH77" s="10" t="s">
        <v>107</v>
      </c>
      <c r="EI77" s="10" t="s">
        <v>118</v>
      </c>
      <c r="EJ77" s="15">
        <v>13.44</v>
      </c>
      <c r="EK77" s="4">
        <v>13.7</v>
      </c>
      <c r="EL77" s="4">
        <v>14.31</v>
      </c>
      <c r="EM77" s="18">
        <f t="shared" si="530"/>
        <v>12.598846355532249</v>
      </c>
      <c r="EN77" s="18">
        <f t="shared" si="530"/>
        <v>13.53607760880965</v>
      </c>
      <c r="EO77" s="18">
        <f t="shared" si="531"/>
        <v>1.7711962833914101</v>
      </c>
      <c r="EP77" s="18">
        <v>3</v>
      </c>
      <c r="EQ77" t="s">
        <v>133</v>
      </c>
      <c r="ER77" t="s">
        <v>148</v>
      </c>
      <c r="ES77" t="s">
        <v>148</v>
      </c>
    </row>
    <row r="78" spans="33:155" x14ac:dyDescent="0.3">
      <c r="BH78" s="10"/>
      <c r="BI78" s="10"/>
      <c r="BJ78" s="15"/>
      <c r="BM78" s="18"/>
      <c r="BN78" s="18"/>
      <c r="BO78" s="18"/>
      <c r="BP78" s="18"/>
      <c r="BQ78" s="18"/>
      <c r="BU78" s="18"/>
      <c r="BV78" s="18"/>
      <c r="BW78" s="18"/>
      <c r="BX78" s="18"/>
      <c r="BY78" s="2"/>
      <c r="CM78" s="18"/>
      <c r="CN78" s="18"/>
      <c r="CO78" s="18"/>
      <c r="CP78" s="18"/>
      <c r="CQ78" s="18"/>
      <c r="CR78" s="18"/>
      <c r="CS78" s="2"/>
      <c r="CV78" s="10"/>
      <c r="CW78" s="10"/>
      <c r="CX78" s="15"/>
      <c r="DA78" s="18"/>
      <c r="DB78" s="18"/>
      <c r="DC78" s="18"/>
      <c r="DD78" s="18"/>
      <c r="DE78" s="18"/>
      <c r="DH78" s="18"/>
      <c r="DI78" s="18"/>
      <c r="DJ78" s="18"/>
      <c r="DK78" s="18"/>
      <c r="DL78" s="18"/>
      <c r="DM78" s="6"/>
      <c r="EA78" s="1"/>
      <c r="EB78" s="1"/>
      <c r="EC78" s="1"/>
      <c r="ED78" s="1"/>
      <c r="EE78" s="1"/>
    </row>
    <row r="79" spans="33:155" x14ac:dyDescent="0.3">
      <c r="AM79" s="1">
        <v>1</v>
      </c>
      <c r="AN79" s="10" t="s">
        <v>21</v>
      </c>
      <c r="AO79" s="10" t="s">
        <v>33</v>
      </c>
      <c r="AP79" s="15">
        <v>6.91</v>
      </c>
      <c r="AQ79" s="3">
        <v>7.15</v>
      </c>
      <c r="AR79" s="3">
        <v>7.32</v>
      </c>
      <c r="AS79" s="18">
        <f t="shared" ref="AS79:AT84" si="538">(AQ79-3.5)/(1-1.023/2.93)</f>
        <v>5.6080230728893561</v>
      </c>
      <c r="AT79" s="18">
        <f t="shared" si="538"/>
        <v>5.8692186680650238</v>
      </c>
      <c r="AU79">
        <f t="shared" ref="AU79:AU84" si="539">(AT79-AS79)/42/AS79*1000</f>
        <v>1.1089367253750775</v>
      </c>
      <c r="AV79">
        <v>4</v>
      </c>
      <c r="AW79" t="s">
        <v>134</v>
      </c>
      <c r="AX79" t="s">
        <v>147</v>
      </c>
      <c r="AY79" t="s">
        <v>147</v>
      </c>
      <c r="AZ79">
        <f>AVERAGE(AU82:AU83)</f>
        <v>1.6299094424094416</v>
      </c>
      <c r="BA79">
        <f t="shared" ref="BA79" si="540">AVERAGE(AU79:AU81)</f>
        <v>2.2452485256239534</v>
      </c>
      <c r="BB79">
        <f t="shared" ref="BB79" si="541">STDEV(AU82:AU84)/SQRT(COUNT(AU82:AU84))</f>
        <v>0.2054080179080153</v>
      </c>
      <c r="BC79">
        <f t="shared" ref="BC79" si="542">STDEV(AU79:AU81)/SQRT(COUNT(AU79:AU81))</f>
        <v>0.68902311838166586</v>
      </c>
      <c r="BD79">
        <f>STDEV(AU82:AU83)</f>
        <v>0.29049080474569083</v>
      </c>
      <c r="BE79" s="18">
        <f t="shared" ref="BE79" si="543">STDEV(AU79:AU81)</f>
        <v>1.1934230486265904</v>
      </c>
      <c r="BF79" s="1">
        <v>1</v>
      </c>
      <c r="BG79" s="1"/>
      <c r="BH79" s="10" t="s">
        <v>37</v>
      </c>
      <c r="BI79" s="11" t="s">
        <v>49</v>
      </c>
      <c r="BJ79" s="16">
        <v>7.66</v>
      </c>
      <c r="BK79" s="2">
        <v>8.02</v>
      </c>
      <c r="BL79" s="2">
        <v>8.82</v>
      </c>
      <c r="BM79" s="18">
        <f t="shared" ref="BM79:BN84" si="544">(BK79-3.5)/(1-1.023/2.93)</f>
        <v>6.9447299423177764</v>
      </c>
      <c r="BN79" s="18">
        <f t="shared" si="544"/>
        <v>8.1738856843209238</v>
      </c>
      <c r="BO79" s="18">
        <f t="shared" ref="BO79:BO84" si="545">(BN79-BM79)/42/BM79*1000</f>
        <v>4.2140750105351907</v>
      </c>
      <c r="BP79" s="18">
        <v>2</v>
      </c>
      <c r="BQ79" s="18" t="s">
        <v>138</v>
      </c>
      <c r="BR79" s="23" t="s">
        <v>147</v>
      </c>
      <c r="BS79" s="23" t="s">
        <v>147</v>
      </c>
      <c r="BT79">
        <f t="shared" ref="BT79" si="546">AVERAGE(BO82:BO84)</f>
        <v>3.609415607947895</v>
      </c>
      <c r="BU79">
        <f t="shared" ref="BU79" si="547">AVERAGE(BO79:BO81)</f>
        <v>4.0373992289943272</v>
      </c>
      <c r="BV79">
        <f t="shared" ref="BV79" si="548">STDEV(BO82:BO84)/SQRT(COUNT(BO82:BO84))</f>
        <v>0.1603719291649279</v>
      </c>
      <c r="BW79">
        <f t="shared" ref="BW79" si="549">STDEV(BO79:BO81)/SQRT(COUNT(BO79:BO81))</f>
        <v>0.12616892048734818</v>
      </c>
      <c r="BX79">
        <f t="shared" ref="BX79" si="550">STDEV(BO82:BO84)</f>
        <v>0.27777232942149216</v>
      </c>
      <c r="BY79" s="18">
        <f t="shared" ref="BY79" si="551">STDEV(BO79:BO81)</f>
        <v>0.21853098062020487</v>
      </c>
      <c r="BZ79" s="1">
        <v>1</v>
      </c>
      <c r="CA79" s="10" t="s">
        <v>53</v>
      </c>
      <c r="CB79" s="10" t="s">
        <v>65</v>
      </c>
      <c r="CC79" s="15">
        <v>9.59</v>
      </c>
      <c r="CD79" s="3">
        <v>9.9499999999999993</v>
      </c>
      <c r="CE79" s="3">
        <v>11.09</v>
      </c>
      <c r="CF79" s="18">
        <f t="shared" ref="CF79:CG84" si="552">(CD79-5.5)/(1-1.023/2.93)</f>
        <v>6.8371788148925008</v>
      </c>
      <c r="CG79" s="18">
        <f t="shared" si="552"/>
        <v>8.5887257472469845</v>
      </c>
      <c r="CH79" s="18">
        <f t="shared" ref="CH79:CH84" si="553">(CG79-CF79)/42/CF79*1000</f>
        <v>6.0995184590690226</v>
      </c>
      <c r="CI79" s="18">
        <v>4</v>
      </c>
      <c r="CJ79" s="18" t="s">
        <v>133</v>
      </c>
      <c r="CK79" s="23" t="s">
        <v>147</v>
      </c>
      <c r="CL79" s="23" t="s">
        <v>148</v>
      </c>
      <c r="CM79">
        <f t="shared" ref="CM79" si="554">AVERAGE(CH82:CH84)</f>
        <v>2.5272545074419823</v>
      </c>
      <c r="CN79">
        <f t="shared" ref="CN79" si="555">AVERAGE(CH79:CH81)</f>
        <v>5.1041659717302101</v>
      </c>
      <c r="CO79">
        <f t="shared" ref="CO79" si="556">STDEV(CH82:CH84)/SQRT(COUNT(CH82:CH84))</f>
        <v>0.48897783405476603</v>
      </c>
      <c r="CP79">
        <f t="shared" ref="CP79" si="557">STDEV(CH79:CH81)/SQRT(COUNT(CH79:CH81))</f>
        <v>0.63314509956808274</v>
      </c>
      <c r="CQ79">
        <f t="shared" ref="CQ79" si="558">STDEV(CH82:CH84)</f>
        <v>0.84693445235783793</v>
      </c>
      <c r="CR79" s="18">
        <f t="shared" ref="CR79" si="559">STDEV(CH79:CH81)</f>
        <v>1.0966394810151749</v>
      </c>
      <c r="CS79" s="1"/>
      <c r="CT79">
        <v>1</v>
      </c>
      <c r="CV79" s="10" t="s">
        <v>69</v>
      </c>
      <c r="CW79" s="10" t="s">
        <v>81</v>
      </c>
      <c r="CX79" s="15">
        <v>33.11</v>
      </c>
      <c r="CY79" s="3">
        <v>33.32</v>
      </c>
      <c r="CZ79" s="3">
        <v>34.14</v>
      </c>
      <c r="DA79" s="18">
        <f t="shared" ref="DA79:DB83" si="560">(CY79-5.5)/(1-1.023/2.93)</f>
        <v>42.743890928159416</v>
      </c>
      <c r="DB79" s="18">
        <f t="shared" si="560"/>
        <v>44.003775563712637</v>
      </c>
      <c r="DC79" s="18">
        <f>(DB79-DA79)/42/DA79*1000</f>
        <v>0.7017904214165871</v>
      </c>
      <c r="DD79" s="18">
        <v>4</v>
      </c>
      <c r="DE79" s="18" t="s">
        <v>137</v>
      </c>
      <c r="DF79" s="23" t="s">
        <v>147</v>
      </c>
      <c r="DG79" s="23" t="s">
        <v>147</v>
      </c>
      <c r="DH79">
        <f>AVERAGE(DC82:DC83)</f>
        <v>0.29007174986838358</v>
      </c>
      <c r="DI79">
        <f t="shared" ref="DI79" si="561">AVERAGE(DC79:DC81)</f>
        <v>1.3691316499931245</v>
      </c>
      <c r="DJ79">
        <f t="shared" ref="DJ79" si="562">STDEV(DC82:DC84)/SQRT(COUNT(DC82:DC84))</f>
        <v>4.5724086263250467E-2</v>
      </c>
      <c r="DK79">
        <f t="shared" ref="DK79" si="563">STDEV(DC79:DC81)/SQRT(COUNT(DC79:DC81))</f>
        <v>0.60870124451183494</v>
      </c>
      <c r="DL79">
        <f>STDEV(DC82:DC83)</f>
        <v>6.4663622920606151E-2</v>
      </c>
      <c r="DM79" s="18">
        <f t="shared" ref="DM79" si="564">STDEV(DC79:DC81)</f>
        <v>1.0543014821249044</v>
      </c>
      <c r="DN79">
        <v>4</v>
      </c>
      <c r="DO79" s="10" t="s">
        <v>85</v>
      </c>
      <c r="DP79" s="10" t="s">
        <v>97</v>
      </c>
      <c r="DQ79" s="15">
        <v>10.07</v>
      </c>
      <c r="DR79" s="3">
        <v>10.45</v>
      </c>
      <c r="DS79" s="3">
        <v>11.12</v>
      </c>
      <c r="DT79" s="18">
        <f t="shared" ref="DT79:DU84" si="565">(DR79-5.5)/(1-1.023/2.93)</f>
        <v>7.6054011536444666</v>
      </c>
      <c r="DU79" s="18">
        <f t="shared" si="565"/>
        <v>8.6348190875721027</v>
      </c>
      <c r="DV79" s="18">
        <f t="shared" ref="DV79:DV84" si="566">(DU79-DT79)/42/DT79*1000</f>
        <v>3.2227032227032266</v>
      </c>
      <c r="DW79" s="18">
        <v>4</v>
      </c>
      <c r="DX79" s="18" t="s">
        <v>137</v>
      </c>
      <c r="DY79" s="23" t="s">
        <v>147</v>
      </c>
      <c r="DZ79" s="23" t="s">
        <v>147</v>
      </c>
      <c r="EA79">
        <f t="shared" ref="EA79" si="567">AVERAGE(DV82:DV84)</f>
        <v>2.9627467360235418</v>
      </c>
      <c r="EB79">
        <f t="shared" ref="EB79" si="568">AVERAGE(DV79:DV81)</f>
        <v>3.0883481443450869</v>
      </c>
      <c r="EC79">
        <f t="shared" ref="EC79" si="569">STDEV(DV82:DV84)/SQRT(COUNT(DV82:DV84))</f>
        <v>0.46825055285725542</v>
      </c>
      <c r="ED79">
        <f t="shared" ref="ED79" si="570">STDEV(DV79:DV81)/SQRT(COUNT(DV79:DV81))</f>
        <v>0.28387488713200115</v>
      </c>
      <c r="EE79">
        <f t="shared" ref="EE79" si="571">STDEV(DV82:DV84)</f>
        <v>0.81103374822098251</v>
      </c>
      <c r="EF79" s="18">
        <f t="shared" ref="EF79" si="572">STDEV(DV79:DV81)</f>
        <v>0.49168572750550643</v>
      </c>
      <c r="EG79">
        <v>4</v>
      </c>
      <c r="EH79" s="10" t="s">
        <v>107</v>
      </c>
      <c r="EI79" s="10" t="s">
        <v>119</v>
      </c>
      <c r="EJ79" s="15">
        <v>12.28</v>
      </c>
      <c r="EK79" s="3">
        <v>12.55</v>
      </c>
      <c r="EL79" s="3">
        <v>13.34</v>
      </c>
      <c r="EM79" s="18">
        <f t="shared" ref="EM79:EN84" si="573">(EK79-5.5)/(1-1.023/2.93)</f>
        <v>10.831934976402728</v>
      </c>
      <c r="EN79" s="18">
        <f t="shared" si="573"/>
        <v>12.045726271630834</v>
      </c>
      <c r="EO79" s="18">
        <f t="shared" ref="EO79:EO84" si="574">(EN79-EM79)/42/EM79*1000</f>
        <v>2.6680175616345796</v>
      </c>
      <c r="EP79" s="18">
        <v>4</v>
      </c>
      <c r="EQ79" t="s">
        <v>133</v>
      </c>
      <c r="ER79" t="s">
        <v>147</v>
      </c>
      <c r="ES79" t="s">
        <v>148</v>
      </c>
      <c r="ET79">
        <f t="shared" ref="ET79" si="575">AVERAGE(EO82:EO83)</f>
        <v>1.7209443727662364</v>
      </c>
      <c r="EU79">
        <f t="shared" ref="EU79" si="576">AVERAGE(EO79:EO81)</f>
        <v>2.7893486466162343</v>
      </c>
      <c r="EV79">
        <f t="shared" ref="EV79" si="577">STDEV(EO82:EO84)/SQRT(COUNT(EO82:EO84))</f>
        <v>0.18192169500624697</v>
      </c>
      <c r="EW79">
        <f t="shared" ref="EW79" si="578">STDEV(EO79:EO81)/SQRT(COUNT(EO79:EO81))</f>
        <v>0.28622290622515917</v>
      </c>
      <c r="EX79">
        <f t="shared" ref="EX79" si="579">STDEV(EO82:EO83)</f>
        <v>8.27375020919425E-2</v>
      </c>
      <c r="EY79" s="18">
        <f t="shared" ref="EY79" si="580">STDEV(EO79:EO81)</f>
        <v>0.49575261587199798</v>
      </c>
    </row>
    <row r="80" spans="33:155" x14ac:dyDescent="0.3">
      <c r="AM80" s="1">
        <v>2</v>
      </c>
      <c r="AN80" s="10" t="s">
        <v>21</v>
      </c>
      <c r="AO80" s="10" t="s">
        <v>33</v>
      </c>
      <c r="AP80" s="15">
        <v>7.4</v>
      </c>
      <c r="AQ80" s="3">
        <v>7.62</v>
      </c>
      <c r="AR80" s="3">
        <v>7.99</v>
      </c>
      <c r="AS80" s="18">
        <f t="shared" si="538"/>
        <v>6.3301520713162036</v>
      </c>
      <c r="AT80" s="18">
        <f t="shared" si="538"/>
        <v>6.898636601992659</v>
      </c>
      <c r="AU80">
        <f t="shared" si="539"/>
        <v>2.1382339343504402</v>
      </c>
      <c r="AV80">
        <v>4</v>
      </c>
      <c r="AW80" t="s">
        <v>134</v>
      </c>
      <c r="AX80" t="s">
        <v>150</v>
      </c>
      <c r="AY80" t="s">
        <v>147</v>
      </c>
      <c r="BF80" s="1">
        <v>2</v>
      </c>
      <c r="BG80" s="1"/>
      <c r="BH80" s="10" t="s">
        <v>37</v>
      </c>
      <c r="BI80" s="11" t="s">
        <v>49</v>
      </c>
      <c r="BJ80" s="16">
        <v>8.42</v>
      </c>
      <c r="BK80" s="2">
        <v>8.7200000000000006</v>
      </c>
      <c r="BL80" s="2">
        <v>9.6199999999999992</v>
      </c>
      <c r="BM80" s="18">
        <f t="shared" si="544"/>
        <v>8.0202412165705308</v>
      </c>
      <c r="BN80" s="18">
        <f t="shared" si="544"/>
        <v>9.4030414263240676</v>
      </c>
      <c r="BO80" s="18">
        <f t="shared" si="545"/>
        <v>4.1050903119868556</v>
      </c>
      <c r="BP80" s="18">
        <v>2</v>
      </c>
      <c r="BQ80" s="18" t="s">
        <v>138</v>
      </c>
      <c r="BR80" s="23" t="s">
        <v>147</v>
      </c>
      <c r="BS80" s="23" t="s">
        <v>147</v>
      </c>
      <c r="BT80" s="18"/>
      <c r="BU80" s="18"/>
      <c r="BV80" s="18"/>
      <c r="BW80" s="18"/>
      <c r="BX80" s="18"/>
      <c r="BY80" s="1"/>
      <c r="BZ80" s="1">
        <v>2</v>
      </c>
      <c r="CA80" s="10" t="s">
        <v>53</v>
      </c>
      <c r="CB80" s="10" t="s">
        <v>65</v>
      </c>
      <c r="CC80" s="15">
        <v>9.18</v>
      </c>
      <c r="CD80" s="3">
        <v>9.5</v>
      </c>
      <c r="CE80" s="3">
        <v>10.16</v>
      </c>
      <c r="CF80" s="18">
        <f t="shared" si="552"/>
        <v>6.1457787100157315</v>
      </c>
      <c r="CG80" s="18">
        <f t="shared" si="552"/>
        <v>7.1598321971683276</v>
      </c>
      <c r="CH80" s="18">
        <f t="shared" si="553"/>
        <v>3.9285714285714306</v>
      </c>
      <c r="CI80" s="18">
        <v>4</v>
      </c>
      <c r="CJ80" s="18" t="s">
        <v>133</v>
      </c>
      <c r="CK80" s="23" t="s">
        <v>147</v>
      </c>
      <c r="CL80" s="23" t="s">
        <v>148</v>
      </c>
      <c r="CM80" s="18"/>
      <c r="CN80" s="18"/>
      <c r="CO80" s="18"/>
      <c r="CP80" s="18"/>
      <c r="CQ80" s="18"/>
      <c r="CR80" s="18"/>
      <c r="CS80" s="1"/>
      <c r="CT80">
        <v>2</v>
      </c>
      <c r="CV80" s="10" t="s">
        <v>69</v>
      </c>
      <c r="CW80" s="10" t="s">
        <v>81</v>
      </c>
      <c r="CX80" s="15">
        <v>10.119999999999999</v>
      </c>
      <c r="CY80" s="3">
        <v>10.14</v>
      </c>
      <c r="CZ80" s="3">
        <v>10.3</v>
      </c>
      <c r="DA80" s="18">
        <f t="shared" si="560"/>
        <v>7.1291033036182494</v>
      </c>
      <c r="DB80" s="18">
        <f t="shared" si="560"/>
        <v>7.3749344520188789</v>
      </c>
      <c r="DC80" s="18">
        <f>(DB80-DA80)/42/DA80*1000</f>
        <v>0.8210180623973734</v>
      </c>
      <c r="DD80" s="18">
        <v>4</v>
      </c>
      <c r="DE80" s="18" t="s">
        <v>137</v>
      </c>
      <c r="DF80" s="23" t="s">
        <v>147</v>
      </c>
      <c r="DG80" s="23" t="s">
        <v>147</v>
      </c>
      <c r="DH80" s="18"/>
      <c r="DI80" s="18"/>
      <c r="DJ80" s="18"/>
      <c r="DK80" s="18"/>
      <c r="DL80" s="18"/>
      <c r="DM80" s="1"/>
      <c r="DN80">
        <v>5</v>
      </c>
      <c r="DO80" s="10" t="s">
        <v>85</v>
      </c>
      <c r="DP80" s="10" t="s">
        <v>97</v>
      </c>
      <c r="DQ80" s="15">
        <v>8.65</v>
      </c>
      <c r="DR80" s="3">
        <v>8.8699999999999992</v>
      </c>
      <c r="DS80" s="3">
        <v>9.23</v>
      </c>
      <c r="DT80" s="18">
        <f t="shared" si="565"/>
        <v>5.1778185631882527</v>
      </c>
      <c r="DU80" s="18">
        <f t="shared" si="565"/>
        <v>5.7309386470896708</v>
      </c>
      <c r="DV80" s="18">
        <f t="shared" si="566"/>
        <v>2.5434506146672429</v>
      </c>
      <c r="DW80" s="18">
        <v>4</v>
      </c>
      <c r="DX80" s="18" t="s">
        <v>137</v>
      </c>
      <c r="DY80" s="23" t="s">
        <v>147</v>
      </c>
      <c r="DZ80" s="23" t="s">
        <v>147</v>
      </c>
      <c r="EA80" s="2"/>
      <c r="EB80" s="2"/>
      <c r="EC80" s="2"/>
      <c r="ED80" s="2"/>
      <c r="EE80" s="2"/>
      <c r="EG80">
        <v>5</v>
      </c>
      <c r="EH80" s="10" t="s">
        <v>107</v>
      </c>
      <c r="EI80" s="10" t="s">
        <v>119</v>
      </c>
      <c r="EJ80" s="15">
        <v>14.38</v>
      </c>
      <c r="EK80" s="3">
        <v>14.76</v>
      </c>
      <c r="EL80" s="3">
        <v>15.68</v>
      </c>
      <c r="EM80" s="18">
        <f t="shared" si="573"/>
        <v>14.227477713686419</v>
      </c>
      <c r="EN80" s="18">
        <f t="shared" si="573"/>
        <v>15.641006816990037</v>
      </c>
      <c r="EO80" s="18">
        <f t="shared" si="574"/>
        <v>2.3655250437107895</v>
      </c>
      <c r="EP80" s="18">
        <v>4</v>
      </c>
      <c r="EQ80" t="s">
        <v>133</v>
      </c>
      <c r="ER80" t="s">
        <v>147</v>
      </c>
      <c r="ES80" t="s">
        <v>148</v>
      </c>
    </row>
    <row r="81" spans="39:155" x14ac:dyDescent="0.3">
      <c r="AM81" s="1">
        <v>3</v>
      </c>
      <c r="AN81" s="10" t="s">
        <v>21</v>
      </c>
      <c r="AO81" s="10" t="s">
        <v>33</v>
      </c>
      <c r="AP81" s="15">
        <v>6.1</v>
      </c>
      <c r="AQ81" s="3">
        <v>6.23</v>
      </c>
      <c r="AR81" s="3">
        <v>6.63</v>
      </c>
      <c r="AS81" s="18">
        <f t="shared" si="538"/>
        <v>4.1944939695857375</v>
      </c>
      <c r="AT81" s="18">
        <f t="shared" si="538"/>
        <v>4.8090718405873103</v>
      </c>
      <c r="AU81">
        <f t="shared" si="539"/>
        <v>3.4885749171463432</v>
      </c>
      <c r="AV81">
        <v>4</v>
      </c>
      <c r="AW81" t="s">
        <v>134</v>
      </c>
      <c r="AX81" t="s">
        <v>147</v>
      </c>
      <c r="AY81" t="s">
        <v>147</v>
      </c>
      <c r="BF81" s="1">
        <v>3</v>
      </c>
      <c r="BG81" s="1"/>
      <c r="BH81" s="10" t="s">
        <v>37</v>
      </c>
      <c r="BI81" s="11" t="s">
        <v>49</v>
      </c>
      <c r="BJ81" s="16">
        <v>14.3</v>
      </c>
      <c r="BK81" s="2">
        <v>15.05</v>
      </c>
      <c r="BL81" s="2">
        <v>16.89</v>
      </c>
      <c r="BM81" s="18">
        <f t="shared" si="544"/>
        <v>17.745936025170426</v>
      </c>
      <c r="BN81" s="18">
        <f t="shared" si="544"/>
        <v>20.572994231777663</v>
      </c>
      <c r="BO81" s="18">
        <f t="shared" si="545"/>
        <v>3.7930323644609367</v>
      </c>
      <c r="BP81" s="18">
        <v>2</v>
      </c>
      <c r="BQ81" s="18" t="s">
        <v>138</v>
      </c>
      <c r="BR81" s="23" t="s">
        <v>147</v>
      </c>
      <c r="BS81" s="23" t="s">
        <v>147</v>
      </c>
      <c r="BT81" s="18"/>
      <c r="BU81" s="18"/>
      <c r="BV81" s="18"/>
      <c r="BW81" s="18"/>
      <c r="BX81" s="18"/>
      <c r="BY81" s="1"/>
      <c r="BZ81" s="1">
        <v>3</v>
      </c>
      <c r="CA81" s="10" t="s">
        <v>53</v>
      </c>
      <c r="CB81" s="10" t="s">
        <v>65</v>
      </c>
      <c r="CC81" s="15">
        <v>9.15</v>
      </c>
      <c r="CD81" s="3">
        <v>9.51</v>
      </c>
      <c r="CE81" s="3">
        <v>10.4</v>
      </c>
      <c r="CF81" s="18">
        <f t="shared" si="552"/>
        <v>6.1611431567907706</v>
      </c>
      <c r="CG81" s="18">
        <f t="shared" si="552"/>
        <v>7.5285789197692718</v>
      </c>
      <c r="CH81" s="18">
        <f t="shared" si="553"/>
        <v>5.2844080275501755</v>
      </c>
      <c r="CI81" s="18">
        <v>4</v>
      </c>
      <c r="CJ81" s="18" t="s">
        <v>133</v>
      </c>
      <c r="CK81" s="23" t="s">
        <v>147</v>
      </c>
      <c r="CL81" s="23" t="s">
        <v>148</v>
      </c>
      <c r="CM81" s="18"/>
      <c r="CN81" s="18"/>
      <c r="CO81" s="18"/>
      <c r="CP81" s="18"/>
      <c r="CQ81" s="18"/>
      <c r="CR81" s="18"/>
      <c r="CS81" s="2"/>
      <c r="CT81">
        <v>3</v>
      </c>
      <c r="CV81" s="10" t="s">
        <v>69</v>
      </c>
      <c r="CW81" s="10" t="s">
        <v>81</v>
      </c>
      <c r="CX81" s="15">
        <v>14.35</v>
      </c>
      <c r="CY81" s="3">
        <v>14.62</v>
      </c>
      <c r="CZ81" s="3">
        <v>15.61</v>
      </c>
      <c r="DA81" s="18">
        <f t="shared" si="560"/>
        <v>14.012375458835868</v>
      </c>
      <c r="DB81" s="18">
        <f t="shared" si="560"/>
        <v>15.533455689564761</v>
      </c>
      <c r="DC81" s="18">
        <f>(DB81-DA81)/42/DA81*1000</f>
        <v>2.5845864661654132</v>
      </c>
      <c r="DD81" s="18">
        <v>4</v>
      </c>
      <c r="DE81" s="18" t="s">
        <v>137</v>
      </c>
      <c r="DF81" s="23" t="s">
        <v>147</v>
      </c>
      <c r="DG81" s="23" t="s">
        <v>147</v>
      </c>
      <c r="DH81" s="18"/>
      <c r="DI81" s="18"/>
      <c r="DJ81" s="18"/>
      <c r="DK81" s="18"/>
      <c r="DL81" s="18"/>
      <c r="DM81" s="1"/>
      <c r="DN81">
        <v>6</v>
      </c>
      <c r="DO81" s="10" t="s">
        <v>85</v>
      </c>
      <c r="DP81" s="10" t="s">
        <v>97</v>
      </c>
      <c r="DQ81" s="15">
        <v>8.1199999999999992</v>
      </c>
      <c r="DR81" s="3">
        <v>8.2899999999999991</v>
      </c>
      <c r="DS81" s="3">
        <v>8.6999999999999993</v>
      </c>
      <c r="DT81" s="18">
        <f t="shared" si="565"/>
        <v>4.2866806502359713</v>
      </c>
      <c r="DU81" s="18">
        <f t="shared" si="565"/>
        <v>4.9166229680125841</v>
      </c>
      <c r="DV81" s="18">
        <f t="shared" si="566"/>
        <v>3.498890595664792</v>
      </c>
      <c r="DW81" s="18">
        <v>4</v>
      </c>
      <c r="DX81" s="18" t="s">
        <v>137</v>
      </c>
      <c r="DY81" s="23" t="s">
        <v>147</v>
      </c>
      <c r="DZ81" s="23" t="s">
        <v>147</v>
      </c>
      <c r="EG81">
        <v>6</v>
      </c>
      <c r="EH81" s="10" t="s">
        <v>107</v>
      </c>
      <c r="EI81" s="10" t="s">
        <v>119</v>
      </c>
      <c r="EJ81" s="15">
        <v>13.2</v>
      </c>
      <c r="EK81" s="3">
        <v>13.64</v>
      </c>
      <c r="EL81" s="3">
        <v>14.78</v>
      </c>
      <c r="EM81" s="18">
        <f t="shared" si="573"/>
        <v>12.506659674882014</v>
      </c>
      <c r="EN81" s="18">
        <f t="shared" si="573"/>
        <v>14.258206607236497</v>
      </c>
      <c r="EO81" s="18">
        <f t="shared" si="574"/>
        <v>3.3345033345033328</v>
      </c>
      <c r="EP81" s="18">
        <v>4</v>
      </c>
      <c r="EQ81" t="s">
        <v>133</v>
      </c>
      <c r="ER81" t="s">
        <v>147</v>
      </c>
      <c r="ES81" t="s">
        <v>148</v>
      </c>
    </row>
    <row r="82" spans="39:155" x14ac:dyDescent="0.3">
      <c r="AM82" s="1">
        <v>4</v>
      </c>
      <c r="AN82" s="10" t="s">
        <v>21</v>
      </c>
      <c r="AO82" s="10" t="s">
        <v>33</v>
      </c>
      <c r="AP82" s="15">
        <v>6.87</v>
      </c>
      <c r="AQ82" s="4">
        <v>7.01</v>
      </c>
      <c r="AR82" s="4">
        <v>7.22</v>
      </c>
      <c r="AS82" s="18">
        <f t="shared" si="538"/>
        <v>5.392920818038804</v>
      </c>
      <c r="AT82" s="18">
        <f t="shared" si="538"/>
        <v>5.7155742003146299</v>
      </c>
      <c r="AU82">
        <f t="shared" si="539"/>
        <v>1.4245014245014247</v>
      </c>
      <c r="AV82">
        <v>3</v>
      </c>
      <c r="AW82" t="s">
        <v>134</v>
      </c>
      <c r="AX82" t="s">
        <v>148</v>
      </c>
      <c r="AY82" t="s">
        <v>147</v>
      </c>
      <c r="BF82" s="1">
        <v>4</v>
      </c>
      <c r="BG82" s="1"/>
      <c r="BH82" s="10" t="s">
        <v>37</v>
      </c>
      <c r="BI82" s="11" t="s">
        <v>49</v>
      </c>
      <c r="BJ82" s="16">
        <v>6.97</v>
      </c>
      <c r="BK82" s="1">
        <v>7.15</v>
      </c>
      <c r="BL82" s="1">
        <v>7.7</v>
      </c>
      <c r="BM82" s="18">
        <f t="shared" si="544"/>
        <v>5.6080230728893561</v>
      </c>
      <c r="BN82" s="18">
        <f t="shared" si="544"/>
        <v>6.4530676455165183</v>
      </c>
      <c r="BO82" s="18">
        <f t="shared" si="545"/>
        <v>3.5877364644487892</v>
      </c>
      <c r="BP82" s="18">
        <v>1</v>
      </c>
      <c r="BQ82" s="18" t="s">
        <v>138</v>
      </c>
      <c r="BR82" s="23" t="s">
        <v>148</v>
      </c>
      <c r="BS82" s="23" t="s">
        <v>147</v>
      </c>
      <c r="BT82" s="18"/>
      <c r="BU82" s="18"/>
      <c r="BV82" s="18"/>
      <c r="BW82" s="18"/>
      <c r="BX82" s="18"/>
      <c r="BY82" s="1"/>
      <c r="BZ82" s="1">
        <v>4</v>
      </c>
      <c r="CA82" s="10" t="s">
        <v>53</v>
      </c>
      <c r="CB82" s="10" t="s">
        <v>65</v>
      </c>
      <c r="CC82" s="15">
        <v>8.48</v>
      </c>
      <c r="CD82" s="4">
        <v>8.67</v>
      </c>
      <c r="CE82" s="4">
        <v>9.0299999999999994</v>
      </c>
      <c r="CF82" s="18">
        <f t="shared" si="552"/>
        <v>4.8705296276874677</v>
      </c>
      <c r="CG82" s="18">
        <f t="shared" si="552"/>
        <v>5.4236497115888822</v>
      </c>
      <c r="CH82" s="18">
        <f t="shared" si="553"/>
        <v>2.7039206849932338</v>
      </c>
      <c r="CI82" s="18">
        <v>3</v>
      </c>
      <c r="CJ82" s="18" t="s">
        <v>133</v>
      </c>
      <c r="CK82" s="23" t="s">
        <v>148</v>
      </c>
      <c r="CL82" s="23" t="s">
        <v>148</v>
      </c>
      <c r="CM82" s="18"/>
      <c r="CN82" s="18"/>
      <c r="CO82" s="18"/>
      <c r="CP82" s="18"/>
      <c r="CQ82" s="18"/>
      <c r="CR82" s="18"/>
      <c r="CS82" s="1"/>
      <c r="CT82">
        <v>4</v>
      </c>
      <c r="CV82" s="10" t="s">
        <v>69</v>
      </c>
      <c r="CW82" s="10" t="s">
        <v>81</v>
      </c>
      <c r="CX82" s="15">
        <v>38.49</v>
      </c>
      <c r="CY82" s="4">
        <v>38.630000000000003</v>
      </c>
      <c r="CZ82" s="4">
        <v>38.97</v>
      </c>
      <c r="DA82" s="18">
        <f t="shared" si="560"/>
        <v>50.9024121657053</v>
      </c>
      <c r="DB82" s="18">
        <f t="shared" si="560"/>
        <v>51.424803356056636</v>
      </c>
      <c r="DC82" s="18">
        <f>(DB82-DA82)/42/DA82*1000</f>
        <v>0.24434766360513333</v>
      </c>
      <c r="DD82" s="18">
        <v>3</v>
      </c>
      <c r="DE82" s="18" t="s">
        <v>137</v>
      </c>
      <c r="DF82" s="23" t="s">
        <v>148</v>
      </c>
      <c r="DG82" s="23" t="s">
        <v>147</v>
      </c>
      <c r="DH82" s="18"/>
      <c r="DI82" s="18"/>
      <c r="DJ82" s="18"/>
      <c r="DK82" s="18"/>
      <c r="DL82" s="18"/>
      <c r="DM82" s="1"/>
      <c r="DN82">
        <v>1</v>
      </c>
      <c r="DO82" s="10" t="s">
        <v>85</v>
      </c>
      <c r="DP82" s="10" t="s">
        <v>97</v>
      </c>
      <c r="DQ82" s="15">
        <v>7.41</v>
      </c>
      <c r="DR82" s="4">
        <v>7.52</v>
      </c>
      <c r="DS82" s="4">
        <v>7.84</v>
      </c>
      <c r="DT82" s="18">
        <f t="shared" si="565"/>
        <v>3.103618248557944</v>
      </c>
      <c r="DU82" s="18">
        <f t="shared" si="565"/>
        <v>3.5952805453592029</v>
      </c>
      <c r="DV82" s="18">
        <f t="shared" si="566"/>
        <v>3.7718057520037758</v>
      </c>
      <c r="DW82" s="18">
        <v>3</v>
      </c>
      <c r="DX82" s="18" t="s">
        <v>137</v>
      </c>
      <c r="DY82" s="23" t="s">
        <v>148</v>
      </c>
      <c r="DZ82" s="23" t="s">
        <v>147</v>
      </c>
      <c r="EA82" s="2"/>
      <c r="EB82" s="2"/>
      <c r="EC82" s="2"/>
      <c r="ED82" s="2"/>
      <c r="EE82" s="2"/>
      <c r="EG82">
        <v>1</v>
      </c>
      <c r="EH82" s="10" t="s">
        <v>107</v>
      </c>
      <c r="EI82" s="10" t="s">
        <v>119</v>
      </c>
      <c r="EJ82" s="15">
        <v>13.5</v>
      </c>
      <c r="EK82" s="4">
        <v>13.95</v>
      </c>
      <c r="EL82" s="4">
        <v>14.54</v>
      </c>
      <c r="EM82" s="18">
        <f t="shared" si="573"/>
        <v>12.982957524908231</v>
      </c>
      <c r="EN82" s="18">
        <f t="shared" si="573"/>
        <v>13.889459884635553</v>
      </c>
      <c r="EO82" s="18">
        <f t="shared" si="574"/>
        <v>1.6624401239785878</v>
      </c>
      <c r="EP82" s="18">
        <v>3</v>
      </c>
      <c r="EQ82" t="s">
        <v>133</v>
      </c>
      <c r="ER82" t="s">
        <v>148</v>
      </c>
      <c r="ES82" t="s">
        <v>148</v>
      </c>
    </row>
    <row r="83" spans="39:155" x14ac:dyDescent="0.3">
      <c r="AM83" s="1">
        <v>5</v>
      </c>
      <c r="AN83" s="10" t="s">
        <v>21</v>
      </c>
      <c r="AO83" s="10" t="s">
        <v>33</v>
      </c>
      <c r="AP83" s="15">
        <v>8.1</v>
      </c>
      <c r="AQ83" s="4">
        <v>8.3000000000000007</v>
      </c>
      <c r="AR83" s="4">
        <v>8.67</v>
      </c>
      <c r="AS83" s="18">
        <f t="shared" si="538"/>
        <v>7.3749344520188789</v>
      </c>
      <c r="AT83" s="18">
        <f t="shared" si="538"/>
        <v>7.9434189826953334</v>
      </c>
      <c r="AU83">
        <f t="shared" si="539"/>
        <v>1.8353174603174582</v>
      </c>
      <c r="AV83">
        <v>3</v>
      </c>
      <c r="AW83" t="s">
        <v>134</v>
      </c>
      <c r="AX83" t="s">
        <v>148</v>
      </c>
      <c r="AY83" t="s">
        <v>147</v>
      </c>
      <c r="BF83" s="1">
        <v>5</v>
      </c>
      <c r="BG83" s="1"/>
      <c r="BH83" s="10" t="s">
        <v>37</v>
      </c>
      <c r="BI83" s="11" t="s">
        <v>49</v>
      </c>
      <c r="BJ83" s="16">
        <v>11.77</v>
      </c>
      <c r="BK83" s="1">
        <v>12.26</v>
      </c>
      <c r="BL83" s="1">
        <v>13.49</v>
      </c>
      <c r="BM83" s="18">
        <f t="shared" si="544"/>
        <v>13.459255374934452</v>
      </c>
      <c r="BN83" s="18">
        <f t="shared" si="544"/>
        <v>15.34908232826429</v>
      </c>
      <c r="BO83" s="18">
        <f t="shared" si="545"/>
        <v>3.3431180691454667</v>
      </c>
      <c r="BP83" s="18">
        <v>1</v>
      </c>
      <c r="BQ83" s="18" t="s">
        <v>138</v>
      </c>
      <c r="BR83" s="23" t="s">
        <v>148</v>
      </c>
      <c r="BS83" s="23" t="s">
        <v>147</v>
      </c>
      <c r="BT83" s="18"/>
      <c r="BU83" s="18"/>
      <c r="BV83" s="18"/>
      <c r="BW83" s="18"/>
      <c r="BX83" s="18"/>
      <c r="BY83" s="1"/>
      <c r="BZ83" s="1">
        <v>5</v>
      </c>
      <c r="CA83" s="10" t="s">
        <v>53</v>
      </c>
      <c r="CB83" s="10" t="s">
        <v>65</v>
      </c>
      <c r="CC83" s="15">
        <v>10.06</v>
      </c>
      <c r="CD83" s="4">
        <v>10.23</v>
      </c>
      <c r="CE83" s="4">
        <v>10.88</v>
      </c>
      <c r="CF83" s="18">
        <f t="shared" si="552"/>
        <v>7.2673833245936033</v>
      </c>
      <c r="CG83" s="18">
        <f t="shared" si="552"/>
        <v>8.2660723649711603</v>
      </c>
      <c r="CH83" s="18">
        <f t="shared" si="553"/>
        <v>3.2719218765730407</v>
      </c>
      <c r="CI83" s="18">
        <v>3</v>
      </c>
      <c r="CJ83" s="18" t="s">
        <v>133</v>
      </c>
      <c r="CK83" s="23" t="s">
        <v>148</v>
      </c>
      <c r="CL83" s="23" t="s">
        <v>148</v>
      </c>
      <c r="CM83" s="18"/>
      <c r="CN83" s="18"/>
      <c r="CO83" s="18"/>
      <c r="CP83" s="18"/>
      <c r="CQ83" s="18"/>
      <c r="CR83" s="18"/>
      <c r="CT83">
        <v>5</v>
      </c>
      <c r="CV83" s="10" t="s">
        <v>69</v>
      </c>
      <c r="CW83" s="10" t="s">
        <v>81</v>
      </c>
      <c r="CX83" s="15">
        <v>20.36</v>
      </c>
      <c r="CY83" s="4">
        <v>20.39</v>
      </c>
      <c r="CZ83" s="4">
        <v>20.6</v>
      </c>
      <c r="DA83" s="18">
        <f t="shared" si="560"/>
        <v>22.877661248033561</v>
      </c>
      <c r="DB83" s="18">
        <f t="shared" si="560"/>
        <v>23.200314630309389</v>
      </c>
      <c r="DC83" s="18">
        <f>(DB83-DA83)/42/DA83*1000</f>
        <v>0.33579583613163388</v>
      </c>
      <c r="DD83" s="18">
        <v>3</v>
      </c>
      <c r="DE83" s="18" t="s">
        <v>137</v>
      </c>
      <c r="DF83" s="23" t="s">
        <v>148</v>
      </c>
      <c r="DG83" s="23" t="s">
        <v>147</v>
      </c>
      <c r="DH83" s="18"/>
      <c r="DI83" s="18"/>
      <c r="DJ83" s="18"/>
      <c r="DK83" s="18"/>
      <c r="DL83" s="18"/>
      <c r="DM83" s="1"/>
      <c r="DN83">
        <v>2</v>
      </c>
      <c r="DO83" s="10" t="s">
        <v>85</v>
      </c>
      <c r="DP83" s="10" t="s">
        <v>97</v>
      </c>
      <c r="DQ83" s="15">
        <v>11.08</v>
      </c>
      <c r="DR83" s="4">
        <v>11.37</v>
      </c>
      <c r="DS83" s="4">
        <v>11.9</v>
      </c>
      <c r="DT83" s="18">
        <f t="shared" si="565"/>
        <v>9.0189302569480851</v>
      </c>
      <c r="DU83" s="18">
        <f t="shared" si="565"/>
        <v>9.8332459360251718</v>
      </c>
      <c r="DV83" s="18">
        <f t="shared" si="566"/>
        <v>2.1497525756469602</v>
      </c>
      <c r="DW83" s="18">
        <v>3</v>
      </c>
      <c r="DX83" s="18" t="s">
        <v>137</v>
      </c>
      <c r="DY83" s="23" t="s">
        <v>148</v>
      </c>
      <c r="DZ83" s="23" t="s">
        <v>147</v>
      </c>
      <c r="EA83" s="1"/>
      <c r="EB83" s="1"/>
      <c r="EC83" s="1"/>
      <c r="ED83" s="1"/>
      <c r="EE83" s="1"/>
      <c r="EG83">
        <v>2</v>
      </c>
      <c r="EH83" s="10" t="s">
        <v>107</v>
      </c>
      <c r="EI83" s="10" t="s">
        <v>119</v>
      </c>
      <c r="EJ83" s="15">
        <v>14.6</v>
      </c>
      <c r="EK83" s="4">
        <v>15</v>
      </c>
      <c r="EL83" s="4">
        <v>15.71</v>
      </c>
      <c r="EM83" s="18">
        <f t="shared" si="573"/>
        <v>14.596224436287363</v>
      </c>
      <c r="EN83" s="18">
        <f t="shared" si="573"/>
        <v>15.687100157315156</v>
      </c>
      <c r="EO83" s="18">
        <f t="shared" si="574"/>
        <v>1.7794486215538852</v>
      </c>
      <c r="EP83" s="18">
        <v>3</v>
      </c>
      <c r="EQ83" t="s">
        <v>133</v>
      </c>
      <c r="ER83" t="s">
        <v>148</v>
      </c>
      <c r="ES83" t="s">
        <v>148</v>
      </c>
    </row>
    <row r="84" spans="39:155" x14ac:dyDescent="0.3">
      <c r="AM84" s="1">
        <v>6</v>
      </c>
      <c r="AN84" s="10" t="s">
        <v>21</v>
      </c>
      <c r="AO84" s="10" t="s">
        <v>33</v>
      </c>
      <c r="AP84" s="15">
        <v>6.25</v>
      </c>
      <c r="AQ84" s="4">
        <v>6.4</v>
      </c>
      <c r="AR84" s="8" t="s">
        <v>161</v>
      </c>
      <c r="AS84" s="18">
        <f t="shared" si="538"/>
        <v>4.4556895647614061</v>
      </c>
      <c r="AT84" s="18"/>
      <c r="AV84">
        <v>3</v>
      </c>
      <c r="AW84" t="s">
        <v>134</v>
      </c>
      <c r="AX84" t="s">
        <v>148</v>
      </c>
      <c r="AY84" t="s">
        <v>147</v>
      </c>
      <c r="BF84" s="1">
        <v>6</v>
      </c>
      <c r="BG84" s="1"/>
      <c r="BH84" s="10" t="s">
        <v>37</v>
      </c>
      <c r="BI84" s="11" t="s">
        <v>49</v>
      </c>
      <c r="BJ84" s="16">
        <v>6.63</v>
      </c>
      <c r="BK84" s="1">
        <v>6.86</v>
      </c>
      <c r="BL84" s="1">
        <v>7.41</v>
      </c>
      <c r="BM84" s="18">
        <f t="shared" si="544"/>
        <v>5.1624541164132154</v>
      </c>
      <c r="BN84" s="18">
        <f t="shared" si="544"/>
        <v>6.0074986890403776</v>
      </c>
      <c r="BO84" s="18">
        <f t="shared" si="545"/>
        <v>3.8973922902494285</v>
      </c>
      <c r="BP84" s="18">
        <v>1</v>
      </c>
      <c r="BQ84" s="18" t="s">
        <v>138</v>
      </c>
      <c r="BR84" s="23" t="s">
        <v>148</v>
      </c>
      <c r="BS84" s="23" t="s">
        <v>147</v>
      </c>
      <c r="BT84" s="18"/>
      <c r="BU84" s="18"/>
      <c r="BV84" s="18"/>
      <c r="BW84" s="18"/>
      <c r="BX84" s="18"/>
      <c r="BY84" s="1"/>
      <c r="BZ84" s="1">
        <v>6</v>
      </c>
      <c r="CA84" s="10" t="s">
        <v>53</v>
      </c>
      <c r="CB84" s="10" t="s">
        <v>65</v>
      </c>
      <c r="CC84" s="15">
        <v>8.66</v>
      </c>
      <c r="CD84" s="4">
        <v>8.91</v>
      </c>
      <c r="CE84" s="4">
        <v>9.14</v>
      </c>
      <c r="CF84" s="18">
        <f t="shared" si="552"/>
        <v>5.2392763502884119</v>
      </c>
      <c r="CG84" s="18">
        <f t="shared" si="552"/>
        <v>5.592658626114317</v>
      </c>
      <c r="CH84" s="18">
        <f t="shared" si="553"/>
        <v>1.6059209607596727</v>
      </c>
      <c r="CI84" s="18">
        <v>3</v>
      </c>
      <c r="CJ84" s="18" t="s">
        <v>133</v>
      </c>
      <c r="CK84" s="23" t="s">
        <v>148</v>
      </c>
      <c r="CL84" s="23" t="s">
        <v>148</v>
      </c>
      <c r="CM84" s="18"/>
      <c r="CN84" s="18"/>
      <c r="CO84" s="18"/>
      <c r="CP84" s="18"/>
      <c r="CQ84" s="18"/>
      <c r="CR84" s="18"/>
      <c r="CS84" s="1"/>
      <c r="CV84" s="10"/>
      <c r="CW84" s="10"/>
      <c r="CX84" s="15"/>
      <c r="CY84" s="4"/>
      <c r="CZ84" s="4"/>
      <c r="DA84" s="18"/>
      <c r="DB84" s="18"/>
      <c r="DC84" s="18"/>
      <c r="DD84" s="18"/>
      <c r="DE84" s="18"/>
      <c r="DF84" s="23"/>
      <c r="DG84" s="23"/>
      <c r="DH84" s="18"/>
      <c r="DI84" s="18"/>
      <c r="DJ84" s="18"/>
      <c r="DK84" s="18"/>
      <c r="DL84" s="18"/>
      <c r="DM84" s="1"/>
      <c r="DN84">
        <v>3</v>
      </c>
      <c r="DO84" s="10" t="s">
        <v>85</v>
      </c>
      <c r="DP84" s="10" t="s">
        <v>97</v>
      </c>
      <c r="DQ84" s="15">
        <v>8.41</v>
      </c>
      <c r="DR84" s="4">
        <v>8.6300000000000008</v>
      </c>
      <c r="DS84" s="4">
        <v>9.02</v>
      </c>
      <c r="DT84" s="18">
        <f t="shared" si="565"/>
        <v>4.8090718405873112</v>
      </c>
      <c r="DU84" s="18">
        <f t="shared" si="565"/>
        <v>5.4082852648138431</v>
      </c>
      <c r="DV84" s="18">
        <f t="shared" si="566"/>
        <v>2.9666818804198893</v>
      </c>
      <c r="DW84" s="18">
        <v>3</v>
      </c>
      <c r="DX84" s="18" t="s">
        <v>137</v>
      </c>
      <c r="DY84" s="23" t="s">
        <v>148</v>
      </c>
      <c r="DZ84" s="23" t="s">
        <v>147</v>
      </c>
      <c r="EA84" s="1"/>
      <c r="EB84" s="1"/>
      <c r="EC84" s="1"/>
      <c r="ED84" s="1"/>
      <c r="EE84" s="1"/>
      <c r="EG84">
        <v>3</v>
      </c>
      <c r="EH84" s="10" t="s">
        <v>107</v>
      </c>
      <c r="EI84" s="10" t="s">
        <v>119</v>
      </c>
      <c r="EJ84" s="15">
        <v>15.36</v>
      </c>
      <c r="EK84" s="4">
        <v>15.75</v>
      </c>
      <c r="EL84" s="4">
        <v>16.260000000000002</v>
      </c>
      <c r="EM84" s="18">
        <f t="shared" si="573"/>
        <v>15.748557944415312</v>
      </c>
      <c r="EN84" s="18">
        <f t="shared" si="573"/>
        <v>16.532144729942321</v>
      </c>
      <c r="EO84" s="18">
        <f t="shared" si="574"/>
        <v>1.1846689895470424</v>
      </c>
      <c r="EP84" s="18">
        <v>3</v>
      </c>
      <c r="EQ84" t="s">
        <v>133</v>
      </c>
      <c r="ER84" t="s">
        <v>148</v>
      </c>
      <c r="ES84" t="s">
        <v>148</v>
      </c>
    </row>
    <row r="85" spans="39:155" x14ac:dyDescent="0.3">
      <c r="AN85" s="10"/>
      <c r="AO85" s="10"/>
      <c r="AP85" s="15"/>
      <c r="AS85" s="18"/>
      <c r="AT85" s="18"/>
      <c r="BH85" s="10"/>
      <c r="BI85" s="10"/>
      <c r="BJ85" s="15"/>
      <c r="BM85" s="18"/>
      <c r="BN85" s="18"/>
      <c r="BO85" s="18"/>
      <c r="BP85" s="18"/>
      <c r="BU85" s="18"/>
      <c r="BV85" s="18"/>
      <c r="BW85" s="18"/>
      <c r="BX85" s="18"/>
      <c r="BY85" s="2"/>
      <c r="CM85" s="18"/>
      <c r="CN85" s="18"/>
      <c r="CO85" s="18"/>
      <c r="CP85" s="18"/>
      <c r="CQ85" s="18"/>
      <c r="CR85" s="18"/>
      <c r="CS85" s="1"/>
      <c r="DH85" s="18"/>
      <c r="DI85" s="18"/>
      <c r="DJ85" s="18"/>
      <c r="DK85" s="18"/>
      <c r="DL85" s="18"/>
      <c r="DM85" s="1"/>
      <c r="EA85" s="1"/>
      <c r="EB85" s="1"/>
      <c r="EC85" s="1"/>
      <c r="ED85" s="1"/>
      <c r="EE85" s="1"/>
    </row>
    <row r="86" spans="39:155" x14ac:dyDescent="0.3">
      <c r="AM86" s="1">
        <v>1</v>
      </c>
      <c r="AN86" s="10" t="s">
        <v>21</v>
      </c>
      <c r="AO86" s="10" t="s">
        <v>34</v>
      </c>
      <c r="AP86" s="15">
        <v>5.67</v>
      </c>
      <c r="AQ86" s="2">
        <v>5.7</v>
      </c>
      <c r="AR86" s="2">
        <v>5.85</v>
      </c>
      <c r="AS86" s="18">
        <f t="shared" ref="AS86:AT91" si="581">(AQ86-3.5)/(1-1.023/2.93)</f>
        <v>3.3801782905086526</v>
      </c>
      <c r="AT86" s="18">
        <f t="shared" si="581"/>
        <v>3.6106449921342416</v>
      </c>
      <c r="AU86">
        <f t="shared" ref="AU86:AU91" si="582">(AT86-AS86)/42/AS86*1000</f>
        <v>1.6233766233766169</v>
      </c>
      <c r="AV86">
        <v>2</v>
      </c>
      <c r="AW86" t="s">
        <v>133</v>
      </c>
      <c r="AX86" t="s">
        <v>147</v>
      </c>
      <c r="AY86" t="s">
        <v>148</v>
      </c>
      <c r="AZ86">
        <f t="shared" ref="AZ86" si="583">AVERAGE(AU89:AU91)</f>
        <v>1.737685989102707</v>
      </c>
      <c r="BA86">
        <f t="shared" ref="BA86" si="584">AVERAGE(AU86:AU88)</f>
        <v>2.2038780171382704</v>
      </c>
      <c r="BB86">
        <f t="shared" ref="BB86" si="585">STDEV(AU89:AU91)/SQRT(COUNT(AU89:AU91))</f>
        <v>0.70459365574767518</v>
      </c>
      <c r="BC86">
        <f t="shared" ref="BC86" si="586">STDEV(AU86:AU88)/SQRT(COUNT(AU86:AU88))</f>
        <v>0.80184616292434019</v>
      </c>
      <c r="BD86">
        <f t="shared" ref="BD86" si="587">STDEV(AU89:AU91)</f>
        <v>1.2203920104456683</v>
      </c>
      <c r="BE86" s="18">
        <f t="shared" ref="BE86" si="588">STDEV(AU86:AU88)</f>
        <v>1.3888382940391089</v>
      </c>
      <c r="BF86" s="1">
        <v>1</v>
      </c>
      <c r="BG86" s="1"/>
      <c r="BH86" s="10" t="s">
        <v>37</v>
      </c>
      <c r="BI86" s="11" t="s">
        <v>50</v>
      </c>
      <c r="BJ86" s="16">
        <v>7.23</v>
      </c>
      <c r="BK86" s="2">
        <v>7.43</v>
      </c>
      <c r="BL86" s="2">
        <v>7.89</v>
      </c>
      <c r="BM86" s="18">
        <f t="shared" ref="BM86:BN91" si="589">(BK86-3.5)/(1-1.023/2.93)</f>
        <v>6.0382275825904559</v>
      </c>
      <c r="BN86" s="18">
        <f t="shared" si="589"/>
        <v>6.7449921342422652</v>
      </c>
      <c r="BO86" s="18">
        <f t="shared" ref="BO86:BO91" si="590">(BN86-BM86)/42/BM86*1000</f>
        <v>2.7868653822852307</v>
      </c>
      <c r="BP86" s="18">
        <v>2</v>
      </c>
      <c r="BQ86" s="18" t="s">
        <v>136</v>
      </c>
      <c r="BR86" s="23" t="s">
        <v>147</v>
      </c>
      <c r="BS86" s="23" t="s">
        <v>147</v>
      </c>
      <c r="BT86">
        <f t="shared" ref="BT86" si="591">AVERAGE(BO89:BO91)</f>
        <v>1.6106753665463414</v>
      </c>
      <c r="BU86">
        <f t="shared" ref="BU86" si="592">AVERAGE(BO86:BO88)</f>
        <v>2.8881532001486803</v>
      </c>
      <c r="BV86">
        <f t="shared" ref="BV86" si="593">STDEV(BO89:BO91)/SQRT(COUNT(BO89:BO91))</f>
        <v>0.51960767434223432</v>
      </c>
      <c r="BW86">
        <f t="shared" ref="BW86" si="594">STDEV(BO86:BO88)/SQRT(COUNT(BO86:BO88))</f>
        <v>0.41535620097149922</v>
      </c>
      <c r="BX86">
        <f t="shared" ref="BX86" si="595">STDEV(BO89:BO91)</f>
        <v>0.89998689196345305</v>
      </c>
      <c r="BY86" s="18">
        <f t="shared" ref="BY86" si="596">STDEV(BO86:BO88)</f>
        <v>0.71941804332142611</v>
      </c>
      <c r="BZ86" s="1">
        <v>1</v>
      </c>
      <c r="CA86" s="10" t="s">
        <v>53</v>
      </c>
      <c r="CB86" s="10" t="s">
        <v>66</v>
      </c>
      <c r="CC86" s="15">
        <v>11.18</v>
      </c>
      <c r="CD86" s="2">
        <v>11.64</v>
      </c>
      <c r="CE86" s="2">
        <v>12.78</v>
      </c>
      <c r="CF86" s="18">
        <f t="shared" ref="CF86:CG91" si="597">(CD86-5.5)/(1-1.023/2.93)</f>
        <v>9.4337703198741494</v>
      </c>
      <c r="CG86" s="18">
        <f t="shared" si="597"/>
        <v>11.18531725222863</v>
      </c>
      <c r="CH86" s="18">
        <f t="shared" ref="CH86:CH91" si="598">(CG86-CF86)/42/CF86*1000</f>
        <v>4.4206607724522966</v>
      </c>
      <c r="CI86" s="18">
        <v>2</v>
      </c>
      <c r="CJ86" s="18" t="s">
        <v>134</v>
      </c>
      <c r="CK86" s="23" t="s">
        <v>147</v>
      </c>
      <c r="CL86" s="23" t="s">
        <v>147</v>
      </c>
      <c r="CM86">
        <f t="shared" ref="CM86" si="599">AVERAGE(CH89:CH91)</f>
        <v>2.3920029631731916</v>
      </c>
      <c r="CN86">
        <f t="shared" ref="CN86" si="600">AVERAGE(CH86:CH88)</f>
        <v>3.3804034501912352</v>
      </c>
      <c r="CO86">
        <f t="shared" ref="CO86" si="601">STDEV(CH89:CH91)/SQRT(COUNT(CH89:CH91))</f>
        <v>0.73124018806096902</v>
      </c>
      <c r="CP86">
        <f t="shared" ref="CP86" si="602">STDEV(CH86:CH88)/SQRT(COUNT(CH86:CH88))</f>
        <v>0.60526630814536109</v>
      </c>
      <c r="CQ86">
        <f t="shared" ref="CQ86" si="603">STDEV(CH89:CH91)</f>
        <v>1.2665451582578191</v>
      </c>
      <c r="CR86" s="18">
        <f t="shared" ref="CR86" si="604">STDEV(CH86:CH88)</f>
        <v>1.0483519978174056</v>
      </c>
      <c r="CS86" s="1"/>
      <c r="CT86">
        <v>3</v>
      </c>
      <c r="CV86" s="10" t="s">
        <v>69</v>
      </c>
      <c r="CW86" s="10" t="s">
        <v>82</v>
      </c>
      <c r="CX86" s="15">
        <v>16.16</v>
      </c>
      <c r="CY86" s="3">
        <v>16.63</v>
      </c>
      <c r="CZ86" s="3">
        <v>17.89</v>
      </c>
      <c r="DA86" s="18">
        <f t="shared" ref="DA86:DB91" si="605">(CY86-5.5)/(1-1.023/2.93)</f>
        <v>17.100629260618771</v>
      </c>
      <c r="DB86" s="18">
        <f t="shared" si="605"/>
        <v>19.03654955427373</v>
      </c>
      <c r="DC86" s="18">
        <f t="shared" ref="DC86:DC91" si="606">(DB86-DA86)/42/DA86*1000</f>
        <v>2.6954177897574181</v>
      </c>
      <c r="DD86" s="18">
        <v>4</v>
      </c>
      <c r="DE86" s="18" t="s">
        <v>133</v>
      </c>
      <c r="DF86" s="23" t="s">
        <v>147</v>
      </c>
      <c r="DG86" s="23" t="s">
        <v>148</v>
      </c>
      <c r="DH86">
        <f t="shared" ref="DH86" si="607">AVERAGE(DC89:DC91)</f>
        <v>3.4573455397552131</v>
      </c>
      <c r="DI86">
        <f t="shared" ref="DI86" si="608">AVERAGE(DC86:DC88)</f>
        <v>4.0963363015794201</v>
      </c>
      <c r="DJ86">
        <f t="shared" ref="DJ86" si="609">STDEV(DC89:DC91)/SQRT(COUNT(DC89:DC91))</f>
        <v>0.67396291586547041</v>
      </c>
      <c r="DK86">
        <f t="shared" ref="DK86" si="610">STDEV(DC86:DC88)/SQRT(COUNT(DC86:DC88))</f>
        <v>0.92111330347179299</v>
      </c>
      <c r="DL86">
        <f t="shared" ref="DL86" si="611">STDEV(DC89:DC91)</f>
        <v>1.1673380126962634</v>
      </c>
      <c r="DM86" s="18">
        <f t="shared" ref="DM86" si="612">STDEV(DC86:DC88)</f>
        <v>1.5954150411407553</v>
      </c>
      <c r="DN86">
        <v>4</v>
      </c>
      <c r="DO86" s="10" t="s">
        <v>85</v>
      </c>
      <c r="DP86" s="10" t="s">
        <v>98</v>
      </c>
      <c r="DQ86" s="15">
        <v>8.77</v>
      </c>
      <c r="DR86" s="3">
        <v>9.0299999999999994</v>
      </c>
      <c r="DS86" s="3">
        <v>9.32</v>
      </c>
      <c r="DT86" s="18">
        <f t="shared" ref="DT86:DU91" si="613">(DR86-5.5)/(1-1.023/2.93)</f>
        <v>5.4236497115888822</v>
      </c>
      <c r="DU86" s="18">
        <f t="shared" si="613"/>
        <v>5.8692186680650238</v>
      </c>
      <c r="DV86" s="18">
        <f t="shared" ref="DV86:DV91" si="614">(DU86-DT86)/42/DT86*1000</f>
        <v>1.9560232024821311</v>
      </c>
      <c r="DW86" s="18">
        <v>4</v>
      </c>
      <c r="DX86" s="18" t="s">
        <v>133</v>
      </c>
      <c r="DY86" s="23" t="s">
        <v>147</v>
      </c>
      <c r="DZ86" s="23" t="s">
        <v>148</v>
      </c>
      <c r="EA86">
        <f t="shared" ref="EA86" si="615">AVERAGE(DV89:DV91)</f>
        <v>0.97403853849320543</v>
      </c>
      <c r="EB86">
        <f t="shared" ref="EB86" si="616">AVERAGE(DV86:DV88)</f>
        <v>2.1321097031274281</v>
      </c>
      <c r="EC86">
        <f t="shared" ref="EC86" si="617">STDEV(DV89:DV91)/SQRT(COUNT(DV89:DV91))</f>
        <v>0.52129833382005619</v>
      </c>
      <c r="ED86">
        <f t="shared" ref="ED86" si="618">STDEV(DV86:DV88)/SQRT(COUNT(DV86:DV88))</f>
        <v>9.2201895533442949E-2</v>
      </c>
      <c r="EE86">
        <f t="shared" ref="EE86" si="619">STDEV(DV89:DV91)</f>
        <v>0.9029152000773385</v>
      </c>
      <c r="EF86" s="18">
        <f t="shared" ref="EF86" si="620">STDEV(DV86:DV88)</f>
        <v>0.15969836761808112</v>
      </c>
      <c r="EG86">
        <v>3</v>
      </c>
      <c r="EH86" s="10" t="s">
        <v>107</v>
      </c>
      <c r="EI86" s="10" t="s">
        <v>120</v>
      </c>
      <c r="EJ86" s="15">
        <v>10.35</v>
      </c>
      <c r="EK86" s="3">
        <v>10.5</v>
      </c>
      <c r="EL86" s="3">
        <v>11.09</v>
      </c>
      <c r="EM86" s="18">
        <f t="shared" ref="EM86:EN91" si="621">(EK86-5.5)/(1-1.023/2.93)</f>
        <v>7.6822233875196648</v>
      </c>
      <c r="EN86" s="18">
        <f t="shared" si="621"/>
        <v>8.5887257472469845</v>
      </c>
      <c r="EO86" s="18">
        <f t="shared" ref="EO86:EO91" si="622">(EN86-EM86)/42/EM86*1000</f>
        <v>2.8095238095238071</v>
      </c>
      <c r="EP86" s="18">
        <v>4</v>
      </c>
      <c r="EQ86" t="s">
        <v>137</v>
      </c>
      <c r="ER86" t="s">
        <v>147</v>
      </c>
      <c r="ES86" t="s">
        <v>147</v>
      </c>
      <c r="ET86">
        <f t="shared" ref="ET86" si="623">AVERAGE(EO89:EO90)</f>
        <v>0.80717406990036178</v>
      </c>
      <c r="EU86">
        <f t="shared" ref="EU86" si="624">AVERAGE(EO86:EO88)</f>
        <v>2.9053448782912645</v>
      </c>
      <c r="EV86">
        <f t="shared" ref="EV86" si="625">STDEV(EO89:EO91)/SQRT(COUNT(EO89:EO91))</f>
        <v>6.1401229166911014E-2</v>
      </c>
      <c r="EW86">
        <f t="shared" ref="EW86" si="626">STDEV(EO86:EO88)/SQRT(COUNT(EO86:EO88))</f>
        <v>0.32194590650737709</v>
      </c>
      <c r="EX86">
        <f t="shared" ref="EX86" si="627">STDEV(EO89:EO90)</f>
        <v>1.0748743096506409E-2</v>
      </c>
      <c r="EY86" s="18">
        <f t="shared" ref="EY86" si="628">STDEV(EO86:EO88)</f>
        <v>0.55762666735959676</v>
      </c>
    </row>
    <row r="87" spans="39:155" x14ac:dyDescent="0.3">
      <c r="AM87" s="1">
        <v>2</v>
      </c>
      <c r="AN87" s="10" t="s">
        <v>21</v>
      </c>
      <c r="AO87" s="10" t="s">
        <v>34</v>
      </c>
      <c r="AP87" s="15">
        <v>7.42</v>
      </c>
      <c r="AQ87" s="2">
        <v>7.47</v>
      </c>
      <c r="AR87" s="2">
        <v>7.67</v>
      </c>
      <c r="AS87" s="18">
        <f t="shared" si="581"/>
        <v>6.0996853696906133</v>
      </c>
      <c r="AT87" s="18">
        <f t="shared" si="581"/>
        <v>6.4069743051914001</v>
      </c>
      <c r="AU87">
        <f t="shared" si="582"/>
        <v>1.1994722322178253</v>
      </c>
      <c r="AV87">
        <v>2</v>
      </c>
      <c r="AW87" t="s">
        <v>133</v>
      </c>
      <c r="AX87" t="s">
        <v>150</v>
      </c>
      <c r="AY87" t="s">
        <v>148</v>
      </c>
      <c r="BF87" s="1">
        <v>2</v>
      </c>
      <c r="BG87" s="1"/>
      <c r="BH87" s="10" t="s">
        <v>37</v>
      </c>
      <c r="BI87" s="11" t="s">
        <v>50</v>
      </c>
      <c r="BJ87" s="16">
        <v>8.3000000000000007</v>
      </c>
      <c r="BK87" s="2">
        <v>8.5299999999999994</v>
      </c>
      <c r="BL87" s="2">
        <v>9</v>
      </c>
      <c r="BM87" s="18">
        <f t="shared" si="589"/>
        <v>7.7283167278447813</v>
      </c>
      <c r="BN87" s="18">
        <f t="shared" si="589"/>
        <v>8.4504457262716315</v>
      </c>
      <c r="BO87" s="18">
        <f t="shared" si="590"/>
        <v>2.2247467575499438</v>
      </c>
      <c r="BP87" s="18">
        <v>2</v>
      </c>
      <c r="BQ87" s="18" t="s">
        <v>136</v>
      </c>
      <c r="BR87" s="23" t="s">
        <v>147</v>
      </c>
      <c r="BS87" s="23" t="s">
        <v>147</v>
      </c>
      <c r="BT87" s="18"/>
      <c r="BU87" s="18"/>
      <c r="BV87" s="18"/>
      <c r="BW87" s="18"/>
      <c r="BX87" s="18"/>
      <c r="BY87" s="1"/>
      <c r="BZ87" s="1">
        <v>2</v>
      </c>
      <c r="CA87" s="10" t="s">
        <v>53</v>
      </c>
      <c r="CB87" s="10" t="s">
        <v>66</v>
      </c>
      <c r="CC87" s="15">
        <v>9.85</v>
      </c>
      <c r="CD87" s="2">
        <v>10.11</v>
      </c>
      <c r="CE87" s="2">
        <v>10.56</v>
      </c>
      <c r="CF87" s="18">
        <f t="shared" si="597"/>
        <v>7.0830099632931303</v>
      </c>
      <c r="CG87" s="18">
        <f t="shared" si="597"/>
        <v>7.7744100681699013</v>
      </c>
      <c r="CH87" s="18">
        <f t="shared" si="598"/>
        <v>2.3241400681747795</v>
      </c>
      <c r="CI87" s="18">
        <v>2</v>
      </c>
      <c r="CJ87" s="18" t="s">
        <v>134</v>
      </c>
      <c r="CK87" s="23" t="s">
        <v>147</v>
      </c>
      <c r="CL87" s="23" t="s">
        <v>147</v>
      </c>
      <c r="CM87" s="18"/>
      <c r="CN87" s="18"/>
      <c r="CO87" s="18"/>
      <c r="CP87" s="18"/>
      <c r="CQ87" s="18"/>
      <c r="CR87" s="18"/>
      <c r="CS87" s="2"/>
      <c r="CT87">
        <v>4</v>
      </c>
      <c r="CV87" s="10" t="s">
        <v>69</v>
      </c>
      <c r="CW87" s="10" t="s">
        <v>82</v>
      </c>
      <c r="CX87" s="15">
        <v>14.34</v>
      </c>
      <c r="CY87" s="3">
        <v>14.87</v>
      </c>
      <c r="CZ87" s="3">
        <v>16.350000000000001</v>
      </c>
      <c r="DA87" s="18">
        <f t="shared" si="605"/>
        <v>14.39648662821185</v>
      </c>
      <c r="DB87" s="18">
        <f t="shared" si="605"/>
        <v>16.670424750917675</v>
      </c>
      <c r="DC87" s="18">
        <f t="shared" si="606"/>
        <v>3.7607358845352521</v>
      </c>
      <c r="DD87" s="18">
        <v>4</v>
      </c>
      <c r="DE87" s="18" t="s">
        <v>133</v>
      </c>
      <c r="DF87" s="23" t="s">
        <v>147</v>
      </c>
      <c r="DG87" s="23" t="s">
        <v>148</v>
      </c>
      <c r="DH87" s="18"/>
      <c r="DI87" s="18"/>
      <c r="DJ87" s="18"/>
      <c r="DK87" s="18"/>
      <c r="DL87" s="18"/>
      <c r="DM87" s="1"/>
      <c r="DN87">
        <v>5</v>
      </c>
      <c r="DO87" s="10" t="s">
        <v>85</v>
      </c>
      <c r="DP87" s="10" t="s">
        <v>98</v>
      </c>
      <c r="DQ87" s="15">
        <v>8.69</v>
      </c>
      <c r="DR87" s="3">
        <v>8.86</v>
      </c>
      <c r="DS87" s="3">
        <v>9.18</v>
      </c>
      <c r="DT87" s="18">
        <f t="shared" si="613"/>
        <v>5.1624541164132136</v>
      </c>
      <c r="DU87" s="18">
        <f t="shared" si="613"/>
        <v>5.6541164132144726</v>
      </c>
      <c r="DV87" s="18">
        <f t="shared" si="614"/>
        <v>2.2675736961451269</v>
      </c>
      <c r="DW87" s="18">
        <v>4</v>
      </c>
      <c r="DX87" s="18" t="s">
        <v>133</v>
      </c>
      <c r="DY87" s="23" t="s">
        <v>147</v>
      </c>
      <c r="DZ87" s="23" t="s">
        <v>148</v>
      </c>
      <c r="EA87" s="2"/>
      <c r="EB87" s="2"/>
      <c r="EC87" s="2"/>
      <c r="ED87" s="2"/>
      <c r="EE87" s="2"/>
      <c r="EG87">
        <v>5</v>
      </c>
      <c r="EH87" s="10" t="s">
        <v>107</v>
      </c>
      <c r="EI87" s="10" t="s">
        <v>120</v>
      </c>
      <c r="EJ87" s="15">
        <v>12.08</v>
      </c>
      <c r="EK87" s="3">
        <v>12.34</v>
      </c>
      <c r="EL87" s="3">
        <v>13.03</v>
      </c>
      <c r="EM87" s="18">
        <f t="shared" si="621"/>
        <v>10.5092815941269</v>
      </c>
      <c r="EN87" s="18">
        <f t="shared" si="621"/>
        <v>11.569428421604615</v>
      </c>
      <c r="EO87" s="18">
        <f t="shared" si="622"/>
        <v>2.4018379281537192</v>
      </c>
      <c r="EP87" s="18">
        <v>4</v>
      </c>
      <c r="EQ87" t="s">
        <v>137</v>
      </c>
      <c r="ER87" t="s">
        <v>147</v>
      </c>
      <c r="ES87" t="s">
        <v>147</v>
      </c>
    </row>
    <row r="88" spans="39:155" x14ac:dyDescent="0.3">
      <c r="AM88" s="1">
        <v>3</v>
      </c>
      <c r="AN88" s="10" t="s">
        <v>21</v>
      </c>
      <c r="AO88" s="10" t="s">
        <v>34</v>
      </c>
      <c r="AP88" s="15">
        <v>9.1199999999999992</v>
      </c>
      <c r="AQ88" s="2">
        <v>9.4700000000000006</v>
      </c>
      <c r="AR88" s="2">
        <v>10.42</v>
      </c>
      <c r="AS88" s="18">
        <f t="shared" si="581"/>
        <v>9.1725747246984799</v>
      </c>
      <c r="AT88" s="18">
        <f t="shared" si="581"/>
        <v>10.632197168327215</v>
      </c>
      <c r="AU88">
        <f t="shared" si="582"/>
        <v>3.7887851958203682</v>
      </c>
      <c r="AV88">
        <v>2</v>
      </c>
      <c r="AW88" t="s">
        <v>133</v>
      </c>
      <c r="AX88" t="s">
        <v>147</v>
      </c>
      <c r="AY88" t="s">
        <v>148</v>
      </c>
      <c r="BF88" s="1">
        <v>3</v>
      </c>
      <c r="BG88" s="1"/>
      <c r="BH88" s="10" t="s">
        <v>37</v>
      </c>
      <c r="BI88" s="11" t="s">
        <v>50</v>
      </c>
      <c r="BJ88" s="16">
        <v>8.6300000000000008</v>
      </c>
      <c r="BK88" s="2">
        <v>8.91</v>
      </c>
      <c r="BL88" s="2">
        <v>9.74</v>
      </c>
      <c r="BM88" s="18">
        <f t="shared" si="589"/>
        <v>8.3121657052962767</v>
      </c>
      <c r="BN88" s="18">
        <f t="shared" si="589"/>
        <v>9.5874147876245424</v>
      </c>
      <c r="BO88" s="18">
        <f t="shared" si="590"/>
        <v>3.6528474606108658</v>
      </c>
      <c r="BP88" s="18">
        <v>2</v>
      </c>
      <c r="BQ88" s="18" t="s">
        <v>136</v>
      </c>
      <c r="BR88" s="23" t="s">
        <v>147</v>
      </c>
      <c r="BS88" s="23" t="s">
        <v>147</v>
      </c>
      <c r="BT88" s="18"/>
      <c r="BU88" s="18"/>
      <c r="BV88" s="18"/>
      <c r="BW88" s="18"/>
      <c r="BX88" s="18"/>
      <c r="BY88" s="1"/>
      <c r="BZ88" s="1">
        <v>3</v>
      </c>
      <c r="CA88" s="10" t="s">
        <v>53</v>
      </c>
      <c r="CB88" s="10" t="s">
        <v>66</v>
      </c>
      <c r="CC88" s="15">
        <v>11.91</v>
      </c>
      <c r="CD88" s="2">
        <v>12.37</v>
      </c>
      <c r="CE88" s="2">
        <v>13.35</v>
      </c>
      <c r="CF88" s="18">
        <f t="shared" si="597"/>
        <v>10.555374934452018</v>
      </c>
      <c r="CG88" s="18">
        <f t="shared" si="597"/>
        <v>12.061090718405874</v>
      </c>
      <c r="CH88" s="18">
        <f t="shared" si="598"/>
        <v>3.39640950994663</v>
      </c>
      <c r="CI88" s="18">
        <v>2</v>
      </c>
      <c r="CJ88" s="18" t="s">
        <v>134</v>
      </c>
      <c r="CK88" s="23" t="s">
        <v>147</v>
      </c>
      <c r="CL88" s="23" t="s">
        <v>147</v>
      </c>
      <c r="CM88" s="18"/>
      <c r="CN88" s="18"/>
      <c r="CO88" s="18"/>
      <c r="CP88" s="18"/>
      <c r="CQ88" s="18"/>
      <c r="CR88" s="18"/>
      <c r="CS88" s="2"/>
      <c r="CT88">
        <v>5</v>
      </c>
      <c r="CV88" s="10" t="s">
        <v>69</v>
      </c>
      <c r="CW88" s="10" t="s">
        <v>82</v>
      </c>
      <c r="CX88" s="15">
        <v>12.3</v>
      </c>
      <c r="CY88" s="3">
        <v>12.97</v>
      </c>
      <c r="CZ88" s="3">
        <v>14.8</v>
      </c>
      <c r="DA88" s="18">
        <f t="shared" si="605"/>
        <v>11.47724174095438</v>
      </c>
      <c r="DB88" s="18">
        <f t="shared" si="605"/>
        <v>14.288935500786577</v>
      </c>
      <c r="DC88" s="18">
        <f t="shared" si="606"/>
        <v>5.832855230445591</v>
      </c>
      <c r="DD88" s="18">
        <v>4</v>
      </c>
      <c r="DE88" s="18" t="s">
        <v>133</v>
      </c>
      <c r="DF88" s="23" t="s">
        <v>147</v>
      </c>
      <c r="DG88" s="23" t="s">
        <v>148</v>
      </c>
      <c r="DH88" s="18"/>
      <c r="DI88" s="18"/>
      <c r="DJ88" s="18"/>
      <c r="DK88" s="18"/>
      <c r="DL88" s="18"/>
      <c r="DM88" s="1"/>
      <c r="DN88">
        <v>6</v>
      </c>
      <c r="DO88" s="10" t="s">
        <v>85</v>
      </c>
      <c r="DP88" s="10" t="s">
        <v>98</v>
      </c>
      <c r="DQ88" s="15">
        <v>10.55</v>
      </c>
      <c r="DR88" s="3">
        <v>10.76</v>
      </c>
      <c r="DS88" s="3">
        <v>11.24</v>
      </c>
      <c r="DT88" s="18">
        <f t="shared" si="613"/>
        <v>8.0816990036706873</v>
      </c>
      <c r="DU88" s="18">
        <f t="shared" si="613"/>
        <v>8.8191924488725757</v>
      </c>
      <c r="DV88" s="18">
        <f t="shared" si="614"/>
        <v>2.1727322107550258</v>
      </c>
      <c r="DW88" s="18">
        <v>4</v>
      </c>
      <c r="DX88" s="18" t="s">
        <v>133</v>
      </c>
      <c r="DY88" s="23" t="s">
        <v>147</v>
      </c>
      <c r="DZ88" s="23" t="s">
        <v>148</v>
      </c>
      <c r="EG88">
        <v>6</v>
      </c>
      <c r="EH88" s="10" t="s">
        <v>107</v>
      </c>
      <c r="EI88" s="10" t="s">
        <v>120</v>
      </c>
      <c r="EJ88" s="15">
        <v>9.68</v>
      </c>
      <c r="EK88" s="3">
        <v>9.7799999999999994</v>
      </c>
      <c r="EL88" s="3">
        <v>10.41</v>
      </c>
      <c r="EM88" s="18">
        <f t="shared" si="621"/>
        <v>6.5759832197168322</v>
      </c>
      <c r="EN88" s="18">
        <f t="shared" si="621"/>
        <v>7.543943366544311</v>
      </c>
      <c r="EO88" s="18">
        <f t="shared" si="622"/>
        <v>3.504672897196266</v>
      </c>
      <c r="EP88" s="18">
        <v>4</v>
      </c>
      <c r="EQ88" t="s">
        <v>137</v>
      </c>
      <c r="ER88" t="s">
        <v>147</v>
      </c>
      <c r="ES88" t="s">
        <v>147</v>
      </c>
    </row>
    <row r="89" spans="39:155" x14ac:dyDescent="0.3">
      <c r="AM89" s="1">
        <v>4</v>
      </c>
      <c r="AN89" s="10" t="s">
        <v>21</v>
      </c>
      <c r="AO89" s="10" t="s">
        <v>34</v>
      </c>
      <c r="AP89" s="15">
        <v>8.94</v>
      </c>
      <c r="AQ89" s="1">
        <v>9.2100000000000009</v>
      </c>
      <c r="AR89" s="1">
        <v>9.81</v>
      </c>
      <c r="AS89" s="18">
        <f t="shared" si="581"/>
        <v>8.7730991085474574</v>
      </c>
      <c r="AT89" s="18">
        <f t="shared" si="581"/>
        <v>9.6949659150498171</v>
      </c>
      <c r="AU89">
        <f t="shared" si="582"/>
        <v>2.5018764073054784</v>
      </c>
      <c r="AV89">
        <v>1</v>
      </c>
      <c r="AW89" t="s">
        <v>133</v>
      </c>
      <c r="AX89" t="s">
        <v>148</v>
      </c>
      <c r="AY89" t="s">
        <v>148</v>
      </c>
      <c r="BF89" s="1">
        <v>4</v>
      </c>
      <c r="BG89" s="1"/>
      <c r="BH89" s="10" t="s">
        <v>37</v>
      </c>
      <c r="BI89" s="11" t="s">
        <v>50</v>
      </c>
      <c r="BJ89" s="16">
        <v>6.79</v>
      </c>
      <c r="BK89" s="1">
        <v>6.92</v>
      </c>
      <c r="BL89" s="1">
        <v>7.02</v>
      </c>
      <c r="BM89" s="18">
        <f t="shared" si="589"/>
        <v>5.2546407970634501</v>
      </c>
      <c r="BN89" s="18">
        <f t="shared" si="589"/>
        <v>5.4082852648138431</v>
      </c>
      <c r="BO89" s="18">
        <f t="shared" si="590"/>
        <v>0.69618490671122113</v>
      </c>
      <c r="BP89" s="18">
        <v>1</v>
      </c>
      <c r="BQ89" s="18" t="s">
        <v>136</v>
      </c>
      <c r="BR89" s="23" t="s">
        <v>148</v>
      </c>
      <c r="BS89" s="23" t="s">
        <v>147</v>
      </c>
      <c r="BT89" s="18"/>
      <c r="BU89" s="18"/>
      <c r="BV89" s="18"/>
      <c r="BW89" s="18"/>
      <c r="BX89" s="18"/>
      <c r="BY89" s="1"/>
      <c r="BZ89" s="1">
        <v>4</v>
      </c>
      <c r="CA89" s="10" t="s">
        <v>53</v>
      </c>
      <c r="CB89" s="10" t="s">
        <v>66</v>
      </c>
      <c r="CC89" s="15">
        <v>8.85</v>
      </c>
      <c r="CD89" s="1">
        <v>9.24</v>
      </c>
      <c r="CE89" s="1">
        <v>9.7899999999999991</v>
      </c>
      <c r="CF89" s="18">
        <f t="shared" si="597"/>
        <v>5.7463030938647091</v>
      </c>
      <c r="CG89" s="18">
        <f t="shared" si="597"/>
        <v>6.5913476664918713</v>
      </c>
      <c r="CH89" s="18">
        <f t="shared" si="598"/>
        <v>3.5014005602240865</v>
      </c>
      <c r="CI89" s="18">
        <v>1</v>
      </c>
      <c r="CJ89" s="18" t="s">
        <v>134</v>
      </c>
      <c r="CK89" s="23" t="s">
        <v>148</v>
      </c>
      <c r="CL89" s="23" t="s">
        <v>147</v>
      </c>
      <c r="CM89" s="18"/>
      <c r="CN89" s="18"/>
      <c r="CO89" s="18"/>
      <c r="CP89" s="18"/>
      <c r="CQ89" s="18"/>
      <c r="CR89" s="18"/>
      <c r="CS89" s="2"/>
      <c r="CT89">
        <v>1</v>
      </c>
      <c r="CV89" s="10" t="s">
        <v>69</v>
      </c>
      <c r="CW89" s="10" t="s">
        <v>82</v>
      </c>
      <c r="CX89" s="15">
        <v>9.6999999999999993</v>
      </c>
      <c r="CY89" s="4">
        <v>10.199999999999999</v>
      </c>
      <c r="CZ89" s="4">
        <v>11.07</v>
      </c>
      <c r="DA89" s="18">
        <f t="shared" si="605"/>
        <v>7.2212899842684832</v>
      </c>
      <c r="DB89" s="18">
        <f t="shared" si="605"/>
        <v>8.5579968536969062</v>
      </c>
      <c r="DC89" s="18">
        <f t="shared" si="606"/>
        <v>4.4072948328267536</v>
      </c>
      <c r="DD89" s="18">
        <v>3</v>
      </c>
      <c r="DE89" s="18" t="s">
        <v>133</v>
      </c>
      <c r="DF89" s="23" t="s">
        <v>148</v>
      </c>
      <c r="DG89" s="23" t="s">
        <v>148</v>
      </c>
      <c r="DH89" s="18"/>
      <c r="DI89" s="18"/>
      <c r="DJ89" s="18"/>
      <c r="DK89" s="18"/>
      <c r="DL89" s="18"/>
      <c r="DM89" s="1"/>
      <c r="DN89">
        <v>1</v>
      </c>
      <c r="DO89" s="10" t="s">
        <v>85</v>
      </c>
      <c r="DP89" s="10" t="s">
        <v>98</v>
      </c>
      <c r="DQ89" s="15">
        <v>8.11</v>
      </c>
      <c r="DR89" s="4">
        <v>8.27</v>
      </c>
      <c r="DS89" s="4">
        <v>8.4600000000000009</v>
      </c>
      <c r="DT89" s="18">
        <f t="shared" si="613"/>
        <v>4.255951756685894</v>
      </c>
      <c r="DU89" s="18">
        <f t="shared" si="613"/>
        <v>4.5478762454116426</v>
      </c>
      <c r="DV89" s="18">
        <f t="shared" si="614"/>
        <v>1.6331442324222185</v>
      </c>
      <c r="DW89" s="18">
        <v>3</v>
      </c>
      <c r="DX89" s="18" t="s">
        <v>133</v>
      </c>
      <c r="DY89" s="23" t="s">
        <v>148</v>
      </c>
      <c r="DZ89" s="23" t="s">
        <v>148</v>
      </c>
      <c r="EA89" s="2"/>
      <c r="EB89" s="2"/>
      <c r="EC89" s="2"/>
      <c r="ED89" s="2"/>
      <c r="EE89" s="2"/>
      <c r="EG89">
        <v>1</v>
      </c>
      <c r="EH89" s="10" t="s">
        <v>107</v>
      </c>
      <c r="EI89" s="10" t="s">
        <v>120</v>
      </c>
      <c r="EJ89" s="15">
        <v>10.74</v>
      </c>
      <c r="EK89" s="4">
        <v>10.76</v>
      </c>
      <c r="EL89" s="4">
        <v>10.94</v>
      </c>
      <c r="EM89" s="18">
        <f t="shared" si="621"/>
        <v>8.0816990036706873</v>
      </c>
      <c r="EN89" s="18">
        <f t="shared" si="621"/>
        <v>8.358259045621395</v>
      </c>
      <c r="EO89" s="18">
        <f t="shared" si="622"/>
        <v>0.81477457903313355</v>
      </c>
      <c r="EP89" s="18">
        <v>3</v>
      </c>
      <c r="EQ89" t="s">
        <v>137</v>
      </c>
      <c r="ER89" t="s">
        <v>148</v>
      </c>
      <c r="ES89" t="s">
        <v>147</v>
      </c>
    </row>
    <row r="90" spans="39:155" x14ac:dyDescent="0.3">
      <c r="AM90" s="1">
        <v>5</v>
      </c>
      <c r="AN90" s="10" t="s">
        <v>21</v>
      </c>
      <c r="AO90" s="10" t="s">
        <v>34</v>
      </c>
      <c r="AP90" s="15">
        <v>7.27</v>
      </c>
      <c r="AQ90" s="1">
        <v>7.5</v>
      </c>
      <c r="AR90" s="1">
        <v>7.9</v>
      </c>
      <c r="AS90" s="18">
        <f t="shared" si="581"/>
        <v>6.1457787100157315</v>
      </c>
      <c r="AT90" s="18">
        <f t="shared" si="581"/>
        <v>6.7603565810173052</v>
      </c>
      <c r="AU90">
        <f t="shared" si="582"/>
        <v>2.3809523809523827</v>
      </c>
      <c r="AV90">
        <v>1</v>
      </c>
      <c r="AW90" t="s">
        <v>133</v>
      </c>
      <c r="AX90" t="s">
        <v>148</v>
      </c>
      <c r="AY90" t="s">
        <v>148</v>
      </c>
      <c r="BF90" s="1">
        <v>5</v>
      </c>
      <c r="BG90" s="1"/>
      <c r="BH90" s="10" t="s">
        <v>37</v>
      </c>
      <c r="BI90" s="11" t="s">
        <v>50</v>
      </c>
      <c r="BJ90" s="16">
        <v>13.32</v>
      </c>
      <c r="BK90" s="1">
        <v>13.9</v>
      </c>
      <c r="BL90" s="1">
        <v>14.99</v>
      </c>
      <c r="BM90" s="18">
        <f t="shared" si="589"/>
        <v>15.979024646040903</v>
      </c>
      <c r="BN90" s="18">
        <f t="shared" si="589"/>
        <v>17.65374934452019</v>
      </c>
      <c r="BO90" s="18">
        <f t="shared" si="590"/>
        <v>2.4954212454212445</v>
      </c>
      <c r="BP90" s="18">
        <v>1</v>
      </c>
      <c r="BQ90" s="18" t="s">
        <v>136</v>
      </c>
      <c r="BR90" s="23" t="s">
        <v>148</v>
      </c>
      <c r="BS90" s="23" t="s">
        <v>147</v>
      </c>
      <c r="BT90" s="18"/>
      <c r="BU90" s="18"/>
      <c r="BV90" s="18"/>
      <c r="BW90" s="18"/>
      <c r="BX90" s="18"/>
      <c r="BY90" s="1"/>
      <c r="BZ90" s="1">
        <v>5</v>
      </c>
      <c r="CA90" s="10" t="s">
        <v>53</v>
      </c>
      <c r="CB90" s="10" t="s">
        <v>66</v>
      </c>
      <c r="CC90" s="15">
        <v>9.92</v>
      </c>
      <c r="CD90" s="1">
        <v>10.15</v>
      </c>
      <c r="CE90" s="1">
        <v>10.67</v>
      </c>
      <c r="CF90" s="18">
        <f t="shared" si="597"/>
        <v>7.1444677503932885</v>
      </c>
      <c r="CG90" s="18">
        <f t="shared" si="597"/>
        <v>7.9434189826953334</v>
      </c>
      <c r="CH90" s="18">
        <f t="shared" si="598"/>
        <v>2.6625704045058876</v>
      </c>
      <c r="CI90" s="18">
        <v>1</v>
      </c>
      <c r="CJ90" s="18" t="s">
        <v>134</v>
      </c>
      <c r="CK90" s="23" t="s">
        <v>148</v>
      </c>
      <c r="CL90" s="23" t="s">
        <v>147</v>
      </c>
      <c r="CM90" s="18"/>
      <c r="CN90" s="18"/>
      <c r="CO90" s="18"/>
      <c r="CP90" s="18"/>
      <c r="CQ90" s="18"/>
      <c r="CR90" s="18"/>
      <c r="CT90">
        <v>2</v>
      </c>
      <c r="CV90" s="10" t="s">
        <v>69</v>
      </c>
      <c r="CW90" s="10" t="s">
        <v>82</v>
      </c>
      <c r="CX90" s="15">
        <v>15.58</v>
      </c>
      <c r="CY90" s="4">
        <v>16</v>
      </c>
      <c r="CZ90" s="4">
        <v>16.95</v>
      </c>
      <c r="DA90" s="18">
        <f t="shared" si="605"/>
        <v>16.132669113791295</v>
      </c>
      <c r="DB90" s="18">
        <f t="shared" si="605"/>
        <v>17.59229155742003</v>
      </c>
      <c r="DC90" s="18">
        <f t="shared" si="606"/>
        <v>2.1541950113378667</v>
      </c>
      <c r="DD90" s="18">
        <v>3</v>
      </c>
      <c r="DE90" s="18" t="s">
        <v>133</v>
      </c>
      <c r="DF90" s="23" t="s">
        <v>148</v>
      </c>
      <c r="DG90" s="23" t="s">
        <v>148</v>
      </c>
      <c r="DH90" s="18"/>
      <c r="DI90" s="18"/>
      <c r="DJ90" s="18"/>
      <c r="DK90" s="18"/>
      <c r="DL90" s="18"/>
      <c r="DM90" s="1"/>
      <c r="DN90">
        <v>2</v>
      </c>
      <c r="DO90" s="10" t="s">
        <v>85</v>
      </c>
      <c r="DP90" s="10" t="s">
        <v>98</v>
      </c>
      <c r="DQ90" s="15">
        <v>9.84</v>
      </c>
      <c r="DR90" s="4">
        <v>9.82</v>
      </c>
      <c r="DS90" s="4">
        <v>9.81</v>
      </c>
      <c r="DT90" s="18">
        <f t="shared" si="613"/>
        <v>6.6374410068169905</v>
      </c>
      <c r="DU90" s="18">
        <f t="shared" si="613"/>
        <v>6.6220765600419513</v>
      </c>
      <c r="DV90" s="18">
        <f t="shared" si="614"/>
        <v>-5.5114638447971029E-2</v>
      </c>
      <c r="DW90" s="18">
        <v>3</v>
      </c>
      <c r="DX90" s="18" t="s">
        <v>133</v>
      </c>
      <c r="DY90" s="23" t="s">
        <v>148</v>
      </c>
      <c r="DZ90" s="23" t="s">
        <v>148</v>
      </c>
      <c r="EA90" s="1"/>
      <c r="EB90" s="1"/>
      <c r="EC90" s="1"/>
      <c r="ED90" s="1"/>
      <c r="EE90" s="1"/>
      <c r="EG90">
        <v>2</v>
      </c>
      <c r="EH90" s="10" t="s">
        <v>107</v>
      </c>
      <c r="EI90" s="10" t="s">
        <v>120</v>
      </c>
      <c r="EJ90" s="15">
        <v>10.77</v>
      </c>
      <c r="EK90" s="4">
        <v>10.86</v>
      </c>
      <c r="EL90" s="4">
        <v>11.04</v>
      </c>
      <c r="EM90" s="18">
        <f t="shared" si="621"/>
        <v>8.2353434714210803</v>
      </c>
      <c r="EN90" s="18">
        <f t="shared" si="621"/>
        <v>8.511903513371788</v>
      </c>
      <c r="EO90" s="18">
        <f t="shared" si="622"/>
        <v>0.79957356076759001</v>
      </c>
      <c r="EP90" s="18">
        <v>3</v>
      </c>
      <c r="EQ90" t="s">
        <v>137</v>
      </c>
      <c r="ER90" t="s">
        <v>148</v>
      </c>
      <c r="ES90" t="s">
        <v>147</v>
      </c>
    </row>
    <row r="91" spans="39:155" x14ac:dyDescent="0.3">
      <c r="AM91" s="1">
        <v>6</v>
      </c>
      <c r="AN91" s="10" t="s">
        <v>21</v>
      </c>
      <c r="AO91" s="10" t="s">
        <v>34</v>
      </c>
      <c r="AP91" s="15">
        <v>10.61</v>
      </c>
      <c r="AQ91" s="1">
        <v>10.71</v>
      </c>
      <c r="AR91" s="1">
        <v>10.81</v>
      </c>
      <c r="AS91" s="18">
        <f t="shared" si="581"/>
        <v>11.077766124803357</v>
      </c>
      <c r="AT91" s="18">
        <f t="shared" si="581"/>
        <v>11.23141059255375</v>
      </c>
      <c r="AU91">
        <f t="shared" si="582"/>
        <v>0.33022917905026017</v>
      </c>
      <c r="AV91">
        <v>1</v>
      </c>
      <c r="AW91" t="s">
        <v>133</v>
      </c>
      <c r="AX91" t="s">
        <v>148</v>
      </c>
      <c r="AY91" t="s">
        <v>148</v>
      </c>
      <c r="BF91" s="1">
        <v>6</v>
      </c>
      <c r="BG91" s="1"/>
      <c r="BH91" s="10" t="s">
        <v>37</v>
      </c>
      <c r="BI91" s="11" t="s">
        <v>50</v>
      </c>
      <c r="BJ91" s="16">
        <v>8.43</v>
      </c>
      <c r="BK91" s="1">
        <v>8.58</v>
      </c>
      <c r="BL91" s="1">
        <v>8.93</v>
      </c>
      <c r="BM91" s="18">
        <f t="shared" si="589"/>
        <v>7.8051389617199796</v>
      </c>
      <c r="BN91" s="18">
        <f t="shared" si="589"/>
        <v>8.342894598846355</v>
      </c>
      <c r="BO91" s="18">
        <f t="shared" si="590"/>
        <v>1.6404199475065582</v>
      </c>
      <c r="BP91" s="18">
        <v>1</v>
      </c>
      <c r="BQ91" s="18" t="s">
        <v>136</v>
      </c>
      <c r="BR91" s="23" t="s">
        <v>148</v>
      </c>
      <c r="BS91" s="23" t="s">
        <v>147</v>
      </c>
      <c r="BT91" s="18"/>
      <c r="BU91" s="18"/>
      <c r="BV91" s="18"/>
      <c r="BW91" s="18"/>
      <c r="BX91" s="18"/>
      <c r="BY91" s="1"/>
      <c r="BZ91" s="1">
        <v>6</v>
      </c>
      <c r="CA91" s="10" t="s">
        <v>53</v>
      </c>
      <c r="CB91" s="10" t="s">
        <v>66</v>
      </c>
      <c r="CC91" s="15">
        <v>9.1199999999999992</v>
      </c>
      <c r="CD91" s="1">
        <v>9.9700000000000006</v>
      </c>
      <c r="CE91" s="1">
        <v>10.16</v>
      </c>
      <c r="CF91" s="18">
        <f t="shared" si="597"/>
        <v>6.8679077084425808</v>
      </c>
      <c r="CG91" s="18">
        <f t="shared" si="597"/>
        <v>7.1598321971683276</v>
      </c>
      <c r="CH91" s="18">
        <f t="shared" si="598"/>
        <v>1.012037924789601</v>
      </c>
      <c r="CI91" s="18">
        <v>1</v>
      </c>
      <c r="CJ91" s="18" t="s">
        <v>134</v>
      </c>
      <c r="CK91" s="23" t="s">
        <v>148</v>
      </c>
      <c r="CL91" s="23" t="s">
        <v>147</v>
      </c>
      <c r="CM91" s="18"/>
      <c r="CN91" s="18"/>
      <c r="CO91" s="18"/>
      <c r="CP91" s="18"/>
      <c r="CQ91" s="18"/>
      <c r="CR91" s="18"/>
      <c r="CS91" s="3"/>
      <c r="CT91">
        <v>6</v>
      </c>
      <c r="CV91" s="10" t="s">
        <v>69</v>
      </c>
      <c r="CW91" s="10" t="s">
        <v>82</v>
      </c>
      <c r="CX91" s="15">
        <v>14.11</v>
      </c>
      <c r="CY91" s="4">
        <v>14.81</v>
      </c>
      <c r="CZ91" s="4">
        <v>16.3</v>
      </c>
      <c r="DA91" s="18">
        <f t="shared" si="605"/>
        <v>14.304299947561617</v>
      </c>
      <c r="DB91" s="18">
        <f t="shared" si="605"/>
        <v>16.593602517042477</v>
      </c>
      <c r="DC91" s="18">
        <f t="shared" si="606"/>
        <v>3.8105467751010176</v>
      </c>
      <c r="DD91" s="18">
        <v>3</v>
      </c>
      <c r="DE91" s="18" t="s">
        <v>133</v>
      </c>
      <c r="DF91" s="23" t="s">
        <v>148</v>
      </c>
      <c r="DG91" s="23" t="s">
        <v>148</v>
      </c>
      <c r="DH91" s="18"/>
      <c r="DI91" s="18"/>
      <c r="DJ91" s="18"/>
      <c r="DK91" s="18"/>
      <c r="DL91" s="18"/>
      <c r="DM91" s="1"/>
      <c r="DN91">
        <v>3</v>
      </c>
      <c r="DO91" s="10" t="s">
        <v>85</v>
      </c>
      <c r="DP91" s="10" t="s">
        <v>98</v>
      </c>
      <c r="DQ91" s="15">
        <v>9.0500000000000007</v>
      </c>
      <c r="DR91" s="4">
        <v>9.2200000000000006</v>
      </c>
      <c r="DS91" s="4">
        <v>9.43</v>
      </c>
      <c r="DT91" s="18">
        <f t="shared" si="613"/>
        <v>5.7155742003146317</v>
      </c>
      <c r="DU91" s="18">
        <f t="shared" si="613"/>
        <v>6.0382275825904559</v>
      </c>
      <c r="DV91" s="18">
        <f t="shared" si="614"/>
        <v>1.3440860215053689</v>
      </c>
      <c r="DW91" s="18">
        <v>3</v>
      </c>
      <c r="DX91" s="18" t="s">
        <v>133</v>
      </c>
      <c r="DY91" s="23" t="s">
        <v>148</v>
      </c>
      <c r="DZ91" s="23" t="s">
        <v>148</v>
      </c>
      <c r="EA91" s="1"/>
      <c r="EB91" s="1"/>
      <c r="EC91" s="1"/>
      <c r="ED91" s="1"/>
      <c r="EE91" s="1"/>
      <c r="EG91">
        <v>4</v>
      </c>
      <c r="EH91" s="10" t="s">
        <v>107</v>
      </c>
      <c r="EI91" s="10" t="s">
        <v>120</v>
      </c>
      <c r="EJ91" s="15">
        <v>13.52</v>
      </c>
      <c r="EK91" s="4">
        <v>13.52</v>
      </c>
      <c r="EL91" s="4">
        <v>13.73</v>
      </c>
      <c r="EM91" s="18">
        <f t="shared" si="621"/>
        <v>12.322286313581541</v>
      </c>
      <c r="EN91" s="18">
        <f t="shared" si="621"/>
        <v>12.644939695857369</v>
      </c>
      <c r="EO91" s="18">
        <f t="shared" si="622"/>
        <v>0.62344139650873176</v>
      </c>
      <c r="EP91" s="18">
        <v>3</v>
      </c>
      <c r="EQ91" t="s">
        <v>137</v>
      </c>
      <c r="ER91" t="s">
        <v>148</v>
      </c>
      <c r="ES91" t="s">
        <v>147</v>
      </c>
    </row>
    <row r="92" spans="39:155" x14ac:dyDescent="0.3">
      <c r="BU92" s="18"/>
      <c r="BV92" s="18"/>
      <c r="BW92" s="18"/>
      <c r="BX92" s="18"/>
      <c r="BY92" s="2"/>
      <c r="CM92" s="18"/>
      <c r="CN92" s="18"/>
      <c r="CO92" s="18"/>
      <c r="CP92" s="18"/>
      <c r="CQ92" s="18"/>
      <c r="CR92" s="18"/>
      <c r="CS92" s="3"/>
      <c r="DH92" s="18"/>
      <c r="DI92" s="18"/>
      <c r="DJ92" s="18"/>
      <c r="DK92" s="18"/>
      <c r="DL92" s="18"/>
      <c r="DM92" s="6"/>
      <c r="EA92" s="1"/>
      <c r="EB92" s="1"/>
      <c r="EC92" s="1"/>
      <c r="ED92" s="1"/>
      <c r="EE92" s="1"/>
    </row>
    <row r="93" spans="39:155" x14ac:dyDescent="0.3">
      <c r="AM93" s="1">
        <v>4</v>
      </c>
      <c r="AN93" s="10" t="s">
        <v>21</v>
      </c>
      <c r="AO93" s="10" t="s">
        <v>35</v>
      </c>
      <c r="AP93" s="15">
        <v>8.83</v>
      </c>
      <c r="AQ93" s="3">
        <v>9.25</v>
      </c>
      <c r="AR93" s="3">
        <v>10.039999999999999</v>
      </c>
      <c r="AS93" s="18">
        <f t="shared" ref="AS93:AT95" si="629">(AQ93-3.5)/(1-1.023/2.93)</f>
        <v>8.8345568956476139</v>
      </c>
      <c r="AT93" s="18">
        <f t="shared" si="629"/>
        <v>10.04834819087572</v>
      </c>
      <c r="AU93">
        <f>(AT93-AS93)/42/AS93*1000</f>
        <v>3.2712215320910936</v>
      </c>
      <c r="AV93">
        <v>4</v>
      </c>
      <c r="AW93" t="s">
        <v>133</v>
      </c>
      <c r="AX93" t="s">
        <v>147</v>
      </c>
      <c r="AY93" t="s">
        <v>148</v>
      </c>
      <c r="AZ93">
        <f t="shared" ref="AZ93" si="630">AVERAGE(AU96:AU98)</f>
        <v>2.0935030677765512</v>
      </c>
      <c r="BA93">
        <f>AVERAGE(AU93:AU95)</f>
        <v>3.5694713573728509</v>
      </c>
      <c r="BB93">
        <f t="shared" ref="BB93" si="631">STDEV(AU96:AU98)/SQRT(COUNT(AU96:AU98))</f>
        <v>0.33050183357727703</v>
      </c>
      <c r="BC93">
        <f t="shared" ref="BC93" si="632">STDEV(AU93:AU95)/SQRT(COUNT(AU93:AU95))</f>
        <v>0.18794238373838251</v>
      </c>
      <c r="BD93">
        <f t="shared" ref="BD93" si="633">STDEV(AU96:AU98)</f>
        <v>0.57244596775051737</v>
      </c>
      <c r="BE93" s="18">
        <f t="shared" ref="BE93" si="634">STDEV(AU93:AU95)</f>
        <v>0.32552575753048524</v>
      </c>
      <c r="BF93" s="1">
        <v>1</v>
      </c>
      <c r="BG93" s="1"/>
      <c r="BH93" s="10" t="s">
        <v>37</v>
      </c>
      <c r="BI93" s="11" t="s">
        <v>51</v>
      </c>
      <c r="BJ93" s="16">
        <v>10.8</v>
      </c>
      <c r="BK93" s="3">
        <v>11.46</v>
      </c>
      <c r="BL93" s="3">
        <v>12.6</v>
      </c>
      <c r="BM93" s="18">
        <f t="shared" ref="BM93:BN98" si="635">(BK93-3.5)/(1-1.023/2.93)</f>
        <v>12.230099632931307</v>
      </c>
      <c r="BN93" s="18">
        <f t="shared" si="635"/>
        <v>13.981646565285789</v>
      </c>
      <c r="BO93" s="18">
        <f t="shared" ref="BO93:BO98" si="636">(BN93-BM93)/42/BM93*1000</f>
        <v>3.4099066762383332</v>
      </c>
      <c r="BP93" s="18">
        <v>4</v>
      </c>
      <c r="BQ93" s="18" t="s">
        <v>136</v>
      </c>
      <c r="BR93" s="23" t="s">
        <v>147</v>
      </c>
      <c r="BS93" s="23" t="s">
        <v>147</v>
      </c>
      <c r="BT93">
        <f t="shared" ref="BT93" si="637">AVERAGE(BO96:BO98)</f>
        <v>3.5183286437395664</v>
      </c>
      <c r="BU93">
        <f t="shared" ref="BU93" si="638">AVERAGE(BO93:BO95)</f>
        <v>3.31109510048756</v>
      </c>
      <c r="BV93">
        <f t="shared" ref="BV93" si="639">STDEV(BO96:BO98)/SQRT(COUNT(BO96:BO98))</f>
        <v>0.72751889647872348</v>
      </c>
      <c r="BW93">
        <f t="shared" ref="BW93" si="640">STDEV(BO93:BO95)/SQRT(COUNT(BO93:BO95))</f>
        <v>0.15222728005277228</v>
      </c>
      <c r="BX93">
        <f t="shared" ref="BX93" si="641">STDEV(BO96:BO98)</f>
        <v>1.2600996921675913</v>
      </c>
      <c r="BY93" s="18">
        <f t="shared" ref="BY93" si="642">STDEV(BO93:BO95)</f>
        <v>0.26366538334941786</v>
      </c>
      <c r="BZ93" s="1">
        <v>4</v>
      </c>
      <c r="CA93" s="10" t="s">
        <v>53</v>
      </c>
      <c r="CB93" s="10" t="s">
        <v>67</v>
      </c>
      <c r="CC93" s="15">
        <v>8.6999999999999993</v>
      </c>
      <c r="CD93" s="3">
        <v>9.11</v>
      </c>
      <c r="CE93" s="3">
        <v>9.9700000000000006</v>
      </c>
      <c r="CF93" s="18">
        <f t="shared" ref="CF93:CG98" si="643">(CD93-5.5)/(1-1.023/2.93)</f>
        <v>5.5465652857891969</v>
      </c>
      <c r="CG93" s="18">
        <f t="shared" si="643"/>
        <v>6.8679077084425808</v>
      </c>
      <c r="CH93" s="18">
        <f t="shared" ref="CH93:CH98" si="644">(CG93-CF93)/42/CF93*1000</f>
        <v>5.6720749241524935</v>
      </c>
      <c r="CI93" s="18">
        <v>4</v>
      </c>
      <c r="CJ93" s="18" t="s">
        <v>134</v>
      </c>
      <c r="CK93" s="23" t="s">
        <v>147</v>
      </c>
      <c r="CL93" s="23" t="s">
        <v>147</v>
      </c>
      <c r="CM93">
        <f t="shared" ref="CM93" si="645">AVERAGE(CH96:CH98)</f>
        <v>1.7789997420397523</v>
      </c>
      <c r="CN93">
        <f t="shared" ref="CN93" si="646">AVERAGE(CH93:CH95)</f>
        <v>5.1520394154332481</v>
      </c>
      <c r="CO93">
        <f t="shared" ref="CO93" si="647">STDEV(CH96:CH98)/SQRT(COUNT(CH96:CH98))</f>
        <v>0.71451582124260249</v>
      </c>
      <c r="CP93">
        <f t="shared" ref="CP93" si="648">STDEV(CH93:CH95)/SQRT(COUNT(CH93:CH95))</f>
        <v>0.31578598940076286</v>
      </c>
      <c r="CQ93">
        <f t="shared" ref="CQ93" si="649">STDEV(CH96:CH98)</f>
        <v>1.2375777052039891</v>
      </c>
      <c r="CR93" s="18">
        <f t="shared" ref="CR93" si="650">STDEV(CH93:CH95)</f>
        <v>0.54695737796052823</v>
      </c>
      <c r="CS93" s="3"/>
      <c r="CT93">
        <v>4</v>
      </c>
      <c r="CV93" s="10" t="s">
        <v>69</v>
      </c>
      <c r="CW93" s="10" t="s">
        <v>83</v>
      </c>
      <c r="CX93" s="15">
        <v>10.4</v>
      </c>
      <c r="CY93" s="6">
        <v>10.78</v>
      </c>
      <c r="CZ93" s="6">
        <v>11.53</v>
      </c>
      <c r="DA93" s="18">
        <f t="shared" ref="DA93:DB98" si="651">(CY93-5.5)/(1-1.023/2.93)</f>
        <v>8.1124278972207655</v>
      </c>
      <c r="DB93" s="18">
        <f t="shared" si="651"/>
        <v>9.2647614053487146</v>
      </c>
      <c r="DC93" s="18">
        <f t="shared" ref="DC93:DC98" si="652">(DB93-DA93)/42/DA93*1000</f>
        <v>3.3820346320346304</v>
      </c>
      <c r="DD93" s="18">
        <v>2</v>
      </c>
      <c r="DE93" s="18" t="s">
        <v>133</v>
      </c>
      <c r="DF93" s="23" t="s">
        <v>147</v>
      </c>
      <c r="DG93" s="23" t="s">
        <v>148</v>
      </c>
      <c r="DH93">
        <f t="shared" ref="DH93" si="653">AVERAGE(DC96:DC98)</f>
        <v>2.8512612108700282</v>
      </c>
      <c r="DI93">
        <f t="shared" ref="DI93" si="654">AVERAGE(DC93:DC95)</f>
        <v>4.0318132023739501</v>
      </c>
      <c r="DJ93">
        <f t="shared" ref="DJ93" si="655">STDEV(DC96:DC98)/SQRT(COUNT(DC96:DC98))</f>
        <v>0.26392102667214712</v>
      </c>
      <c r="DK93">
        <f t="shared" ref="DK93" si="656">STDEV(DC93:DC95)/SQRT(COUNT(DC93:DC95))</f>
        <v>0.38590264085349957</v>
      </c>
      <c r="DL93">
        <f t="shared" ref="DL93" si="657">STDEV(DC96:DC98)</f>
        <v>0.45712462738189963</v>
      </c>
      <c r="DM93" s="18">
        <f t="shared" ref="DM93" si="658">STDEV(DC93:DC95)</f>
        <v>0.66840298073326632</v>
      </c>
      <c r="DN93">
        <v>4</v>
      </c>
      <c r="DO93" s="10" t="s">
        <v>85</v>
      </c>
      <c r="DP93" s="10" t="s">
        <v>99</v>
      </c>
      <c r="DQ93" s="15">
        <v>9.7899999999999991</v>
      </c>
      <c r="DR93" s="3">
        <v>10</v>
      </c>
      <c r="DS93" s="3">
        <v>10.23</v>
      </c>
      <c r="DT93" s="18">
        <f>(DR93-5.5)/(1-1.023/2.93)</f>
        <v>6.9140010487676982</v>
      </c>
      <c r="DU93" s="18">
        <f>(DS93-5.5)/(1-1.023/2.93)</f>
        <v>7.2673833245936033</v>
      </c>
      <c r="DV93" s="18">
        <f>(DU93-DT93)/42/DT93*1000</f>
        <v>1.2169312169312188</v>
      </c>
      <c r="DW93" s="18">
        <v>4</v>
      </c>
      <c r="DX93" s="18" t="s">
        <v>133</v>
      </c>
      <c r="DY93" s="23" t="s">
        <v>147</v>
      </c>
      <c r="DZ93" s="23" t="s">
        <v>148</v>
      </c>
      <c r="EA93">
        <f>AVERAGE(DV96:DV97)</f>
        <v>1.2356304288670588</v>
      </c>
      <c r="EB93">
        <f>AVERAGE(DV93:DV94)</f>
        <v>2.2611874347232277</v>
      </c>
      <c r="EC93">
        <f t="shared" ref="EC93" si="659">STDEV(DV96:DV98)/SQRT(COUNT(DV96:DV98))</f>
        <v>0.13412220992111432</v>
      </c>
      <c r="ED93">
        <f t="shared" ref="ED93" si="660">STDEV(DV93:DV95)/SQRT(COUNT(DV93:DV95))</f>
        <v>1.0442562177920085</v>
      </c>
      <c r="EE93">
        <f>STDEV(DV96:DV97)</f>
        <v>0.18967744828589114</v>
      </c>
      <c r="EF93" s="18">
        <f>STDEV(DV93:DV94)</f>
        <v>1.4768013057938911</v>
      </c>
      <c r="EG93">
        <v>1</v>
      </c>
      <c r="EH93" s="10" t="s">
        <v>107</v>
      </c>
      <c r="EI93" s="10" t="s">
        <v>121</v>
      </c>
      <c r="EJ93" s="15">
        <v>8</v>
      </c>
      <c r="EK93" s="3">
        <v>8.1</v>
      </c>
      <c r="EL93" s="3">
        <v>8.2200000000000006</v>
      </c>
      <c r="EM93" s="18">
        <f t="shared" ref="EM93:EN98" si="661">(EK93-5.5)/(1-1.023/2.93)</f>
        <v>3.9947561615102249</v>
      </c>
      <c r="EN93" s="18">
        <f t="shared" si="661"/>
        <v>4.1791295228106984</v>
      </c>
      <c r="EO93" s="18">
        <f t="shared" ref="EO93:EO98" si="662">(EN93-EM93)/42/EM93*1000</f>
        <v>1.0989010989011081</v>
      </c>
      <c r="EP93" s="18">
        <v>4</v>
      </c>
      <c r="EQ93" t="s">
        <v>137</v>
      </c>
      <c r="ER93" t="s">
        <v>147</v>
      </c>
      <c r="ES93" t="s">
        <v>147</v>
      </c>
      <c r="ET93">
        <f t="shared" ref="ET93" si="663">AVERAGE(EO96:EO97)</f>
        <v>0.59123595430235565</v>
      </c>
      <c r="EU93">
        <f t="shared" ref="EU93" si="664">AVERAGE(EO93:EO95)</f>
        <v>1.1962990576559938</v>
      </c>
      <c r="EV93">
        <f t="shared" ref="EV93" si="665">STDEV(EO96:EO98)/SQRT(COUNT(EO96:EO98))</f>
        <v>0.22754782224811548</v>
      </c>
      <c r="EW93">
        <f t="shared" ref="EW93" si="666">STDEV(EO93:EO95)/SQRT(COUNT(EO93:EO95))</f>
        <v>9.3774802676762345E-2</v>
      </c>
      <c r="EX93">
        <f t="shared" ref="EX93" si="667">STDEV(EO96:EO97)</f>
        <v>0.50537013809304165</v>
      </c>
      <c r="EY93" s="18">
        <f t="shared" ref="EY93" si="668">STDEV(EO93:EO95)</f>
        <v>0.16242272270589833</v>
      </c>
    </row>
    <row r="94" spans="39:155" x14ac:dyDescent="0.3">
      <c r="AM94" s="1">
        <v>5</v>
      </c>
      <c r="AN94" s="10" t="s">
        <v>21</v>
      </c>
      <c r="AO94" s="10" t="s">
        <v>35</v>
      </c>
      <c r="AP94" s="15">
        <v>8.31</v>
      </c>
      <c r="AQ94" s="3">
        <v>8.64</v>
      </c>
      <c r="AR94" s="3">
        <v>9.4</v>
      </c>
      <c r="AS94" s="18">
        <f t="shared" si="629"/>
        <v>7.8973256423702161</v>
      </c>
      <c r="AT94" s="18">
        <f t="shared" si="629"/>
        <v>9.0650235972732052</v>
      </c>
      <c r="AU94">
        <f>(AT94-AS94)/42/AS94*1000</f>
        <v>3.5204743375949601</v>
      </c>
      <c r="AV94">
        <v>4</v>
      </c>
      <c r="AW94" t="s">
        <v>133</v>
      </c>
      <c r="AX94" t="s">
        <v>150</v>
      </c>
      <c r="AY94" t="s">
        <v>148</v>
      </c>
      <c r="BF94" s="1">
        <v>2</v>
      </c>
      <c r="BG94" s="1"/>
      <c r="BH94" s="10" t="s">
        <v>37</v>
      </c>
      <c r="BI94" s="11" t="s">
        <v>51</v>
      </c>
      <c r="BJ94" s="16">
        <v>14.35</v>
      </c>
      <c r="BK94" s="3">
        <v>15.04</v>
      </c>
      <c r="BL94" s="3">
        <v>16.5</v>
      </c>
      <c r="BM94" s="18">
        <f t="shared" si="635"/>
        <v>17.730571578395384</v>
      </c>
      <c r="BN94" s="18">
        <f t="shared" si="635"/>
        <v>19.97378080755113</v>
      </c>
      <c r="BO94" s="18">
        <f t="shared" si="636"/>
        <v>3.0122967731286669</v>
      </c>
      <c r="BP94" s="18">
        <v>4</v>
      </c>
      <c r="BQ94" s="18" t="s">
        <v>136</v>
      </c>
      <c r="BR94" s="23" t="s">
        <v>147</v>
      </c>
      <c r="BS94" s="23" t="s">
        <v>147</v>
      </c>
      <c r="BT94" s="18"/>
      <c r="BU94" s="18"/>
      <c r="BV94" s="18"/>
      <c r="BW94" s="18"/>
      <c r="BX94" s="18"/>
      <c r="BY94" s="1"/>
      <c r="BZ94" s="1">
        <v>5</v>
      </c>
      <c r="CA94" s="10" t="s">
        <v>53</v>
      </c>
      <c r="CB94" s="10" t="s">
        <v>67</v>
      </c>
      <c r="CC94" s="15">
        <v>8.27</v>
      </c>
      <c r="CD94" s="3">
        <v>8.67</v>
      </c>
      <c r="CE94" s="3">
        <v>9.2799999999999994</v>
      </c>
      <c r="CF94" s="18">
        <f t="shared" si="643"/>
        <v>4.8705296276874677</v>
      </c>
      <c r="CG94" s="18">
        <f t="shared" si="643"/>
        <v>5.8077608809648655</v>
      </c>
      <c r="CH94" s="18">
        <f t="shared" si="644"/>
        <v>4.5816433829052059</v>
      </c>
      <c r="CI94" s="18">
        <v>4</v>
      </c>
      <c r="CJ94" s="18" t="s">
        <v>134</v>
      </c>
      <c r="CK94" s="23" t="s">
        <v>147</v>
      </c>
      <c r="CL94" s="23" t="s">
        <v>147</v>
      </c>
      <c r="CM94" s="18"/>
      <c r="CN94" s="18"/>
      <c r="CO94" s="18"/>
      <c r="CP94" s="18"/>
      <c r="CQ94" s="18"/>
      <c r="CR94" s="18"/>
      <c r="CS94" s="4"/>
      <c r="CT94">
        <v>5</v>
      </c>
      <c r="CV94" s="10" t="s">
        <v>69</v>
      </c>
      <c r="CW94" s="10" t="s">
        <v>83</v>
      </c>
      <c r="CX94" s="15">
        <v>10.44</v>
      </c>
      <c r="CY94" s="6">
        <v>10.85</v>
      </c>
      <c r="CZ94" s="6">
        <v>11.91</v>
      </c>
      <c r="DA94" s="18">
        <f t="shared" si="651"/>
        <v>8.2199790246460402</v>
      </c>
      <c r="DB94" s="18">
        <f t="shared" si="651"/>
        <v>9.8486103828002101</v>
      </c>
      <c r="DC94" s="18">
        <f t="shared" si="652"/>
        <v>4.7174009790832248</v>
      </c>
      <c r="DD94" s="18">
        <v>2</v>
      </c>
      <c r="DE94" s="18" t="s">
        <v>133</v>
      </c>
      <c r="DF94" s="23" t="s">
        <v>147</v>
      </c>
      <c r="DG94" s="23" t="s">
        <v>148</v>
      </c>
      <c r="DH94" s="18"/>
      <c r="DI94" s="18"/>
      <c r="DJ94" s="18"/>
      <c r="DK94" s="18"/>
      <c r="DL94" s="18"/>
      <c r="DM94" s="1"/>
      <c r="DN94">
        <v>6</v>
      </c>
      <c r="DO94" s="10" t="s">
        <v>85</v>
      </c>
      <c r="DP94" s="10" t="s">
        <v>99</v>
      </c>
      <c r="DQ94" s="15">
        <v>9.9700000000000006</v>
      </c>
      <c r="DR94" s="3">
        <v>10.11</v>
      </c>
      <c r="DS94" s="3">
        <v>10.75</v>
      </c>
      <c r="DT94" s="18">
        <f>(DR94-5.5)/(1-1.023/2.93)</f>
        <v>7.0830099632931303</v>
      </c>
      <c r="DU94" s="18">
        <f>(DS94-5.5)/(1-1.023/2.93)</f>
        <v>8.0663345568956473</v>
      </c>
      <c r="DV94" s="18">
        <f>(DU94-DT94)/42/DT94*1000</f>
        <v>3.3054436525152364</v>
      </c>
      <c r="DW94" s="18">
        <v>4</v>
      </c>
      <c r="DX94" s="18" t="s">
        <v>133</v>
      </c>
      <c r="DY94" s="23" t="s">
        <v>147</v>
      </c>
      <c r="DZ94" s="23" t="s">
        <v>148</v>
      </c>
      <c r="EA94" s="2"/>
      <c r="EB94" s="2"/>
      <c r="EC94" s="2"/>
      <c r="ED94" s="2"/>
      <c r="EE94" s="2"/>
      <c r="EG94">
        <v>2</v>
      </c>
      <c r="EH94" s="10" t="s">
        <v>107</v>
      </c>
      <c r="EI94" s="10" t="s">
        <v>121</v>
      </c>
      <c r="EJ94" s="15">
        <v>9.9700000000000006</v>
      </c>
      <c r="EK94" s="3">
        <v>10.02</v>
      </c>
      <c r="EL94" s="3">
        <v>10.23</v>
      </c>
      <c r="EM94" s="18">
        <f t="shared" si="661"/>
        <v>6.9447299423177764</v>
      </c>
      <c r="EN94" s="18">
        <f t="shared" si="661"/>
        <v>7.2673833245936033</v>
      </c>
      <c r="EO94" s="18">
        <f t="shared" si="662"/>
        <v>1.10619469026549</v>
      </c>
      <c r="EP94" s="18">
        <v>4</v>
      </c>
      <c r="EQ94" t="s">
        <v>137</v>
      </c>
      <c r="ER94" t="s">
        <v>147</v>
      </c>
      <c r="ES94" t="s">
        <v>147</v>
      </c>
    </row>
    <row r="95" spans="39:155" x14ac:dyDescent="0.3">
      <c r="AM95" s="1">
        <v>6</v>
      </c>
      <c r="AN95" s="10" t="s">
        <v>21</v>
      </c>
      <c r="AO95" s="10" t="s">
        <v>35</v>
      </c>
      <c r="AP95" s="15">
        <v>7.96</v>
      </c>
      <c r="AQ95" s="3">
        <v>8.1199999999999992</v>
      </c>
      <c r="AR95" s="3">
        <v>8.8800000000000008</v>
      </c>
      <c r="AS95" s="18">
        <f t="shared" si="629"/>
        <v>7.0983744100681685</v>
      </c>
      <c r="AT95" s="18">
        <f t="shared" si="629"/>
        <v>8.2660723649711603</v>
      </c>
      <c r="AU95">
        <f>(AT95-AS95)/42/AS95*1000</f>
        <v>3.9167182024324982</v>
      </c>
      <c r="AV95">
        <v>4</v>
      </c>
      <c r="AW95" t="s">
        <v>133</v>
      </c>
      <c r="AX95" t="s">
        <v>147</v>
      </c>
      <c r="AY95" t="s">
        <v>148</v>
      </c>
      <c r="BF95" s="1">
        <v>3</v>
      </c>
      <c r="BG95" s="1"/>
      <c r="BH95" s="10" t="s">
        <v>37</v>
      </c>
      <c r="BI95" s="11" t="s">
        <v>51</v>
      </c>
      <c r="BJ95" s="16">
        <v>11.78</v>
      </c>
      <c r="BK95" s="3">
        <v>12.18</v>
      </c>
      <c r="BL95" s="3">
        <v>13.46</v>
      </c>
      <c r="BM95" s="18">
        <f t="shared" si="635"/>
        <v>13.336339800734137</v>
      </c>
      <c r="BN95" s="18">
        <f t="shared" si="635"/>
        <v>15.302988987939173</v>
      </c>
      <c r="BO95" s="18">
        <f t="shared" si="636"/>
        <v>3.5110818520956801</v>
      </c>
      <c r="BP95" s="18">
        <v>4</v>
      </c>
      <c r="BQ95" s="18" t="s">
        <v>136</v>
      </c>
      <c r="BR95" s="23" t="s">
        <v>147</v>
      </c>
      <c r="BS95" s="23" t="s">
        <v>147</v>
      </c>
      <c r="BT95" s="18"/>
      <c r="BU95" s="18"/>
      <c r="BV95" s="18"/>
      <c r="BW95" s="18"/>
      <c r="BX95" s="18"/>
      <c r="BY95" s="1"/>
      <c r="BZ95" s="1">
        <v>6</v>
      </c>
      <c r="CA95" s="10" t="s">
        <v>53</v>
      </c>
      <c r="CB95" s="10" t="s">
        <v>67</v>
      </c>
      <c r="CC95" s="15">
        <v>11.16</v>
      </c>
      <c r="CD95" s="3">
        <v>11.77</v>
      </c>
      <c r="CE95" s="3">
        <v>13.14</v>
      </c>
      <c r="CF95" s="18">
        <f t="shared" si="643"/>
        <v>9.6335081279496588</v>
      </c>
      <c r="CG95" s="18">
        <f t="shared" si="643"/>
        <v>11.738437336130048</v>
      </c>
      <c r="CH95" s="18">
        <f t="shared" si="644"/>
        <v>5.2023999392420466</v>
      </c>
      <c r="CI95" s="18">
        <v>4</v>
      </c>
      <c r="CJ95" s="18" t="s">
        <v>134</v>
      </c>
      <c r="CK95" s="23" t="s">
        <v>147</v>
      </c>
      <c r="CL95" s="23" t="s">
        <v>147</v>
      </c>
      <c r="CM95" s="18"/>
      <c r="CN95" s="18"/>
      <c r="CO95" s="18"/>
      <c r="CP95" s="18"/>
      <c r="CQ95" s="18"/>
      <c r="CR95" s="18"/>
      <c r="CS95" s="4"/>
      <c r="CT95">
        <v>6</v>
      </c>
      <c r="CV95" s="10" t="s">
        <v>69</v>
      </c>
      <c r="CW95" s="10" t="s">
        <v>83</v>
      </c>
      <c r="CX95" s="15">
        <v>12.25</v>
      </c>
      <c r="CY95" s="6">
        <v>12.65</v>
      </c>
      <c r="CZ95" s="6">
        <v>13.85</v>
      </c>
      <c r="DA95" s="18">
        <f t="shared" si="651"/>
        <v>10.985579444153121</v>
      </c>
      <c r="DB95" s="18">
        <f t="shared" si="651"/>
        <v>12.82931305715784</v>
      </c>
      <c r="DC95" s="18">
        <f t="shared" si="652"/>
        <v>3.9960039960039953</v>
      </c>
      <c r="DD95" s="18">
        <v>2</v>
      </c>
      <c r="DE95" s="18" t="s">
        <v>133</v>
      </c>
      <c r="DF95" s="23" t="s">
        <v>147</v>
      </c>
      <c r="DG95" s="23" t="s">
        <v>148</v>
      </c>
      <c r="DH95" s="18"/>
      <c r="DI95" s="18"/>
      <c r="DJ95" s="18"/>
      <c r="DK95" s="18"/>
      <c r="DL95" s="18"/>
      <c r="DM95" s="1"/>
      <c r="DY95" s="23"/>
      <c r="DZ95" s="23"/>
      <c r="EG95">
        <v>3</v>
      </c>
      <c r="EH95" s="10" t="s">
        <v>107</v>
      </c>
      <c r="EI95" s="10" t="s">
        <v>121</v>
      </c>
      <c r="EJ95" s="15">
        <v>11.2</v>
      </c>
      <c r="EK95" s="3">
        <v>11.35</v>
      </c>
      <c r="EL95" s="3">
        <v>11.69</v>
      </c>
      <c r="EM95" s="18">
        <f t="shared" si="661"/>
        <v>8.9882013633980069</v>
      </c>
      <c r="EN95" s="18">
        <f t="shared" si="661"/>
        <v>9.5105925537493441</v>
      </c>
      <c r="EO95" s="18">
        <f t="shared" si="662"/>
        <v>1.3838013838013836</v>
      </c>
      <c r="EP95" s="18">
        <v>4</v>
      </c>
      <c r="EQ95" t="s">
        <v>137</v>
      </c>
      <c r="ER95" t="s">
        <v>147</v>
      </c>
      <c r="ES95" t="s">
        <v>147</v>
      </c>
    </row>
    <row r="96" spans="39:155" x14ac:dyDescent="0.3">
      <c r="AM96" s="1">
        <v>1</v>
      </c>
      <c r="AN96" s="10" t="s">
        <v>21</v>
      </c>
      <c r="AO96" s="10" t="s">
        <v>35</v>
      </c>
      <c r="AP96" s="15">
        <v>13.27</v>
      </c>
      <c r="AQ96" s="4">
        <v>13.9</v>
      </c>
      <c r="AR96" s="4">
        <v>14.66</v>
      </c>
      <c r="AS96" s="18">
        <f t="shared" ref="AS96:AS105" si="669">(AQ96-3.5)/(1-1.023/2.93)</f>
        <v>15.979024646040903</v>
      </c>
      <c r="AT96" s="18">
        <f t="shared" ref="AT96:AT105" si="670">(AR96-3.5)/(1-1.023/2.93)</f>
        <v>17.146722600943892</v>
      </c>
      <c r="AU96">
        <f t="shared" ref="AU96:AU105" si="671">(AT96-AS96)/42/AS96*1000</f>
        <v>1.73992673992674</v>
      </c>
      <c r="AV96">
        <v>3</v>
      </c>
      <c r="AW96" t="s">
        <v>133</v>
      </c>
      <c r="AX96" t="s">
        <v>148</v>
      </c>
      <c r="AY96" t="s">
        <v>148</v>
      </c>
      <c r="BF96" s="1">
        <v>4</v>
      </c>
      <c r="BG96" s="1"/>
      <c r="BH96" s="10" t="s">
        <v>37</v>
      </c>
      <c r="BI96" s="11" t="s">
        <v>51</v>
      </c>
      <c r="BJ96" s="16">
        <v>9.68</v>
      </c>
      <c r="BK96" s="4">
        <v>10.14</v>
      </c>
      <c r="BL96" s="4">
        <v>10.73</v>
      </c>
      <c r="BM96" s="18">
        <f t="shared" si="635"/>
        <v>10.201992658626116</v>
      </c>
      <c r="BN96" s="18">
        <f t="shared" si="635"/>
        <v>11.108495018353436</v>
      </c>
      <c r="BO96" s="18">
        <f t="shared" si="636"/>
        <v>2.1156052782558783</v>
      </c>
      <c r="BP96" s="18">
        <v>3</v>
      </c>
      <c r="BQ96" s="18" t="s">
        <v>136</v>
      </c>
      <c r="BR96" s="23" t="s">
        <v>148</v>
      </c>
      <c r="BS96" s="23" t="s">
        <v>147</v>
      </c>
      <c r="BT96" s="18"/>
      <c r="BU96" s="18"/>
      <c r="BV96" s="18"/>
      <c r="BW96" s="18"/>
      <c r="BX96" s="18"/>
      <c r="BY96" s="1"/>
      <c r="BZ96" s="1">
        <v>1</v>
      </c>
      <c r="CA96" s="10" t="s">
        <v>53</v>
      </c>
      <c r="CB96" s="10" t="s">
        <v>67</v>
      </c>
      <c r="CC96" s="15">
        <v>12.19</v>
      </c>
      <c r="CD96" s="4">
        <v>12.53</v>
      </c>
      <c r="CE96" s="4">
        <v>12.89</v>
      </c>
      <c r="CF96" s="18">
        <f t="shared" si="643"/>
        <v>10.801206082852648</v>
      </c>
      <c r="CG96" s="18">
        <f t="shared" si="643"/>
        <v>11.354326166754065</v>
      </c>
      <c r="CH96" s="18">
        <f t="shared" si="644"/>
        <v>1.219264377159117</v>
      </c>
      <c r="CI96" s="18">
        <v>3</v>
      </c>
      <c r="CJ96" s="18" t="s">
        <v>134</v>
      </c>
      <c r="CK96" s="23" t="s">
        <v>148</v>
      </c>
      <c r="CL96" s="23" t="s">
        <v>147</v>
      </c>
      <c r="CM96" s="18"/>
      <c r="CN96" s="18"/>
      <c r="CO96" s="18"/>
      <c r="CP96" s="18"/>
      <c r="CQ96" s="18"/>
      <c r="CR96" s="18"/>
      <c r="CS96" s="4"/>
      <c r="CT96">
        <v>1</v>
      </c>
      <c r="CV96" s="10" t="s">
        <v>69</v>
      </c>
      <c r="CW96" s="10" t="s">
        <v>83</v>
      </c>
      <c r="CX96" s="15">
        <v>12.5</v>
      </c>
      <c r="CY96" s="1">
        <v>12.83</v>
      </c>
      <c r="CZ96" s="1">
        <v>13.87</v>
      </c>
      <c r="DA96" s="18">
        <f t="shared" si="651"/>
        <v>11.262139486103829</v>
      </c>
      <c r="DB96" s="18">
        <f t="shared" si="651"/>
        <v>12.860041950707917</v>
      </c>
      <c r="DC96" s="18">
        <f t="shared" si="652"/>
        <v>3.3781589033976438</v>
      </c>
      <c r="DD96" s="18">
        <v>1</v>
      </c>
      <c r="DE96" s="18" t="s">
        <v>133</v>
      </c>
      <c r="DF96" s="23" t="s">
        <v>148</v>
      </c>
      <c r="DG96" s="23" t="s">
        <v>148</v>
      </c>
      <c r="DH96" s="18"/>
      <c r="DI96" s="18"/>
      <c r="DJ96" s="18"/>
      <c r="DK96" s="18"/>
      <c r="DL96" s="18"/>
      <c r="DM96" s="1"/>
      <c r="DN96">
        <v>1</v>
      </c>
      <c r="DO96" s="10" t="s">
        <v>85</v>
      </c>
      <c r="DP96" s="10" t="s">
        <v>99</v>
      </c>
      <c r="DQ96" s="15">
        <v>11.16</v>
      </c>
      <c r="DR96" s="4">
        <v>11.41</v>
      </c>
      <c r="DS96" s="4">
        <v>11.75</v>
      </c>
      <c r="DT96" s="18">
        <f>(DR96-5.5)/(1-1.023/2.93)</f>
        <v>9.0803880440482434</v>
      </c>
      <c r="DU96" s="18">
        <f>(DS96-5.5)/(1-1.023/2.93)</f>
        <v>9.6027792343995806</v>
      </c>
      <c r="DV96" s="18">
        <f>(DU96-DT96)/42/DT96*1000</f>
        <v>1.3697526387881718</v>
      </c>
      <c r="DW96" s="18">
        <v>3</v>
      </c>
      <c r="DX96" s="18" t="s">
        <v>133</v>
      </c>
      <c r="DY96" s="23" t="s">
        <v>148</v>
      </c>
      <c r="DZ96" s="23" t="s">
        <v>148</v>
      </c>
      <c r="EA96" s="2"/>
      <c r="EB96" s="2"/>
      <c r="EC96" s="2"/>
      <c r="ED96" s="2"/>
      <c r="EE96" s="2"/>
      <c r="EG96">
        <v>4</v>
      </c>
      <c r="EH96" s="10" t="s">
        <v>107</v>
      </c>
      <c r="EI96" s="10" t="s">
        <v>121</v>
      </c>
      <c r="EJ96" s="15">
        <v>10.4</v>
      </c>
      <c r="EK96" s="4">
        <v>10.52</v>
      </c>
      <c r="EL96" s="4">
        <v>10.72</v>
      </c>
      <c r="EM96" s="18">
        <f t="shared" si="661"/>
        <v>7.7129522810697431</v>
      </c>
      <c r="EN96" s="18">
        <f t="shared" si="661"/>
        <v>8.0202412165705308</v>
      </c>
      <c r="EO96" s="18">
        <f t="shared" si="662"/>
        <v>0.9485866059571274</v>
      </c>
      <c r="EP96" s="18">
        <v>3</v>
      </c>
      <c r="EQ96" t="s">
        <v>137</v>
      </c>
      <c r="ER96" t="s">
        <v>148</v>
      </c>
      <c r="ES96" t="s">
        <v>147</v>
      </c>
    </row>
    <row r="97" spans="39:155" x14ac:dyDescent="0.3">
      <c r="AM97" s="1">
        <v>2</v>
      </c>
      <c r="AN97" s="10" t="s">
        <v>21</v>
      </c>
      <c r="AO97" s="10" t="s">
        <v>35</v>
      </c>
      <c r="AP97" s="15">
        <v>9.65</v>
      </c>
      <c r="AQ97" s="4">
        <v>10.029999999999999</v>
      </c>
      <c r="AR97" s="4">
        <v>10.52</v>
      </c>
      <c r="AS97" s="18">
        <f t="shared" si="669"/>
        <v>10.032983744100681</v>
      </c>
      <c r="AT97" s="18">
        <f t="shared" si="670"/>
        <v>10.785841636077608</v>
      </c>
      <c r="AU97">
        <f t="shared" si="671"/>
        <v>1.7866258295048485</v>
      </c>
      <c r="AV97">
        <v>3</v>
      </c>
      <c r="AW97" t="s">
        <v>133</v>
      </c>
      <c r="AX97" t="s">
        <v>148</v>
      </c>
      <c r="AY97" t="s">
        <v>148</v>
      </c>
      <c r="BF97" s="1">
        <v>5</v>
      </c>
      <c r="BG97" s="1"/>
      <c r="BH97" s="10" t="s">
        <v>37</v>
      </c>
      <c r="BI97" s="11" t="s">
        <v>51</v>
      </c>
      <c r="BJ97" s="16">
        <v>9.2799999999999994</v>
      </c>
      <c r="BK97" s="4">
        <v>9.93</v>
      </c>
      <c r="BL97" s="4">
        <v>11.16</v>
      </c>
      <c r="BM97" s="18">
        <f t="shared" si="635"/>
        <v>9.8793392763502883</v>
      </c>
      <c r="BN97" s="18">
        <f t="shared" si="635"/>
        <v>11.769166229680126</v>
      </c>
      <c r="BO97" s="18">
        <f t="shared" si="636"/>
        <v>4.5545434347922686</v>
      </c>
      <c r="BP97" s="18">
        <v>3</v>
      </c>
      <c r="BQ97" s="18" t="s">
        <v>136</v>
      </c>
      <c r="BR97" s="23" t="s">
        <v>148</v>
      </c>
      <c r="BS97" s="23" t="s">
        <v>147</v>
      </c>
      <c r="BT97" s="18"/>
      <c r="BU97" s="18"/>
      <c r="BV97" s="18"/>
      <c r="BW97" s="18"/>
      <c r="BX97" s="18"/>
      <c r="BY97" s="1"/>
      <c r="BZ97" s="1">
        <v>2</v>
      </c>
      <c r="CA97" s="10" t="s">
        <v>53</v>
      </c>
      <c r="CB97" s="10" t="s">
        <v>67</v>
      </c>
      <c r="CC97" s="15">
        <v>11.41</v>
      </c>
      <c r="CD97" s="4">
        <v>11.71</v>
      </c>
      <c r="CE97" s="4">
        <v>11.95</v>
      </c>
      <c r="CF97" s="18">
        <f t="shared" si="643"/>
        <v>9.5413214472994241</v>
      </c>
      <c r="CG97" s="18">
        <f t="shared" si="643"/>
        <v>9.9100681699003665</v>
      </c>
      <c r="CH97" s="18">
        <f t="shared" si="644"/>
        <v>0.92017483321830773</v>
      </c>
      <c r="CI97" s="18">
        <v>3</v>
      </c>
      <c r="CJ97" s="18" t="s">
        <v>134</v>
      </c>
      <c r="CK97" s="23" t="s">
        <v>148</v>
      </c>
      <c r="CL97" s="23" t="s">
        <v>147</v>
      </c>
      <c r="CM97" s="18"/>
      <c r="CN97" s="18"/>
      <c r="CO97" s="18"/>
      <c r="CP97" s="18"/>
      <c r="CQ97" s="18"/>
      <c r="CR97" s="18"/>
      <c r="CT97">
        <v>2</v>
      </c>
      <c r="CV97" s="10" t="s">
        <v>69</v>
      </c>
      <c r="CW97" s="10" t="s">
        <v>83</v>
      </c>
      <c r="CX97" s="15">
        <v>11.15</v>
      </c>
      <c r="CY97" s="1">
        <v>11.6</v>
      </c>
      <c r="CZ97" s="1">
        <v>12.27</v>
      </c>
      <c r="DA97" s="18">
        <f t="shared" si="651"/>
        <v>9.3723125327739911</v>
      </c>
      <c r="DB97" s="18">
        <f t="shared" si="651"/>
        <v>10.401730466701625</v>
      </c>
      <c r="DC97" s="18">
        <f t="shared" si="652"/>
        <v>2.615144418423105</v>
      </c>
      <c r="DD97" s="18">
        <v>1</v>
      </c>
      <c r="DE97" s="18" t="s">
        <v>133</v>
      </c>
      <c r="DF97" s="23" t="s">
        <v>148</v>
      </c>
      <c r="DG97" s="23" t="s">
        <v>148</v>
      </c>
      <c r="DH97" s="18"/>
      <c r="DI97" s="18"/>
      <c r="DJ97" s="18"/>
      <c r="DK97" s="18"/>
      <c r="DL97" s="18"/>
      <c r="DM97" s="1"/>
      <c r="DN97">
        <v>3</v>
      </c>
      <c r="DO97" s="10" t="s">
        <v>85</v>
      </c>
      <c r="DP97" s="10" t="s">
        <v>99</v>
      </c>
      <c r="DQ97" s="15">
        <v>10.92</v>
      </c>
      <c r="DR97" s="4">
        <v>11.12</v>
      </c>
      <c r="DS97" s="4">
        <v>11.38</v>
      </c>
      <c r="DT97" s="18">
        <f>(DR97-5.5)/(1-1.023/2.93)</f>
        <v>8.6348190875721027</v>
      </c>
      <c r="DU97" s="18">
        <f>(DS97-5.5)/(1-1.023/2.93)</f>
        <v>9.0342947037231269</v>
      </c>
      <c r="DV97" s="18">
        <f>(DU97-DT97)/42/DT97*1000</f>
        <v>1.101508218945946</v>
      </c>
      <c r="DW97" s="18">
        <v>3</v>
      </c>
      <c r="DX97" s="18" t="s">
        <v>133</v>
      </c>
      <c r="DY97" s="23" t="s">
        <v>148</v>
      </c>
      <c r="DZ97" s="23" t="s">
        <v>148</v>
      </c>
      <c r="EA97" s="1"/>
      <c r="EB97" s="1"/>
      <c r="EC97" s="1"/>
      <c r="ED97" s="1"/>
      <c r="EE97" s="1"/>
      <c r="EG97">
        <v>5</v>
      </c>
      <c r="EH97" s="10" t="s">
        <v>107</v>
      </c>
      <c r="EI97" s="10" t="s">
        <v>121</v>
      </c>
      <c r="EJ97" s="15">
        <v>10.56</v>
      </c>
      <c r="EK97" s="4">
        <v>10.59</v>
      </c>
      <c r="EL97" s="4">
        <v>10.64</v>
      </c>
      <c r="EM97" s="18">
        <f t="shared" si="661"/>
        <v>7.8205034084950187</v>
      </c>
      <c r="EN97" s="18">
        <f t="shared" si="661"/>
        <v>7.8973256423702161</v>
      </c>
      <c r="EO97" s="18">
        <f t="shared" si="662"/>
        <v>0.23388530264758386</v>
      </c>
      <c r="EP97" s="18">
        <v>3</v>
      </c>
      <c r="EQ97" t="s">
        <v>137</v>
      </c>
      <c r="ER97" t="s">
        <v>148</v>
      </c>
      <c r="ES97" t="s">
        <v>147</v>
      </c>
    </row>
    <row r="98" spans="39:155" x14ac:dyDescent="0.3">
      <c r="AM98" s="1">
        <v>3</v>
      </c>
      <c r="AN98" s="10" t="s">
        <v>21</v>
      </c>
      <c r="AO98" s="10" t="s">
        <v>35</v>
      </c>
      <c r="AP98" s="15">
        <v>9.9600000000000009</v>
      </c>
      <c r="AQ98" s="4">
        <v>10.33</v>
      </c>
      <c r="AR98" s="4">
        <v>11.12</v>
      </c>
      <c r="AS98" s="18">
        <f t="shared" si="669"/>
        <v>10.493917147351862</v>
      </c>
      <c r="AT98" s="18">
        <f t="shared" si="670"/>
        <v>11.707708442579968</v>
      </c>
      <c r="AU98">
        <f t="shared" si="671"/>
        <v>2.7539566338980657</v>
      </c>
      <c r="AV98">
        <v>3</v>
      </c>
      <c r="AW98" t="s">
        <v>133</v>
      </c>
      <c r="AX98" t="s">
        <v>148</v>
      </c>
      <c r="AY98" t="s">
        <v>148</v>
      </c>
      <c r="BF98" s="1">
        <v>6</v>
      </c>
      <c r="BG98" s="1"/>
      <c r="BH98" s="10" t="s">
        <v>37</v>
      </c>
      <c r="BI98" s="11" t="s">
        <v>51</v>
      </c>
      <c r="BJ98" s="16">
        <v>12.65</v>
      </c>
      <c r="BK98" s="4">
        <v>13.49</v>
      </c>
      <c r="BL98" s="4">
        <v>15.12</v>
      </c>
      <c r="BM98" s="18">
        <f t="shared" si="635"/>
        <v>15.34908232826429</v>
      </c>
      <c r="BN98" s="18">
        <f t="shared" si="635"/>
        <v>17.853487152595701</v>
      </c>
      <c r="BO98" s="18">
        <f t="shared" si="636"/>
        <v>3.8848372181705524</v>
      </c>
      <c r="BP98" s="18">
        <v>3</v>
      </c>
      <c r="BQ98" s="18" t="s">
        <v>136</v>
      </c>
      <c r="BR98" s="23" t="s">
        <v>148</v>
      </c>
      <c r="BS98" s="23" t="s">
        <v>147</v>
      </c>
      <c r="BT98" s="18"/>
      <c r="BU98" s="18"/>
      <c r="BV98" s="18"/>
      <c r="BW98" s="18"/>
      <c r="BX98" s="18"/>
      <c r="BY98" s="1"/>
      <c r="BZ98" s="1">
        <v>3</v>
      </c>
      <c r="CA98" s="10" t="s">
        <v>53</v>
      </c>
      <c r="CB98" s="10" t="s">
        <v>67</v>
      </c>
      <c r="CC98" s="15">
        <v>10.01</v>
      </c>
      <c r="CD98" s="4">
        <v>10.34</v>
      </c>
      <c r="CE98" s="4">
        <v>10.99</v>
      </c>
      <c r="CF98" s="18">
        <f t="shared" si="643"/>
        <v>7.4363922391190354</v>
      </c>
      <c r="CG98" s="18">
        <f t="shared" si="643"/>
        <v>8.4350812794965915</v>
      </c>
      <c r="CH98" s="18">
        <f t="shared" si="644"/>
        <v>3.1975600157418329</v>
      </c>
      <c r="CI98" s="18">
        <v>3</v>
      </c>
      <c r="CJ98" s="18" t="s">
        <v>134</v>
      </c>
      <c r="CK98" s="23" t="s">
        <v>148</v>
      </c>
      <c r="CL98" s="23" t="s">
        <v>147</v>
      </c>
      <c r="CM98" s="18"/>
      <c r="CN98" s="18"/>
      <c r="CO98" s="18"/>
      <c r="CP98" s="18"/>
      <c r="CQ98" s="18"/>
      <c r="CR98" s="18"/>
      <c r="CS98" s="2"/>
      <c r="CT98">
        <v>3</v>
      </c>
      <c r="CV98" s="10" t="s">
        <v>69</v>
      </c>
      <c r="CW98" s="10" t="s">
        <v>83</v>
      </c>
      <c r="CX98" s="15">
        <v>13.06</v>
      </c>
      <c r="CY98" s="1">
        <v>13.59</v>
      </c>
      <c r="CZ98" s="1">
        <v>14.46</v>
      </c>
      <c r="DA98" s="18">
        <f t="shared" si="651"/>
        <v>12.429837441006818</v>
      </c>
      <c r="DB98" s="18">
        <f t="shared" si="651"/>
        <v>13.76654431043524</v>
      </c>
      <c r="DC98" s="18">
        <f t="shared" si="652"/>
        <v>2.5604803107893352</v>
      </c>
      <c r="DD98" s="18">
        <v>1</v>
      </c>
      <c r="DE98" s="18" t="s">
        <v>133</v>
      </c>
      <c r="DF98" s="23" t="s">
        <v>148</v>
      </c>
      <c r="DG98" s="23" t="s">
        <v>148</v>
      </c>
      <c r="DH98" s="18"/>
      <c r="DI98" s="18"/>
      <c r="DJ98" s="18"/>
      <c r="DK98" s="18"/>
      <c r="DL98" s="18"/>
      <c r="DM98" s="1"/>
      <c r="DY98" s="23"/>
      <c r="DZ98" s="23"/>
      <c r="EA98" s="1"/>
      <c r="EB98" s="1"/>
      <c r="EC98" s="1"/>
      <c r="ED98" s="1"/>
      <c r="EE98" s="1"/>
      <c r="EG98">
        <v>6</v>
      </c>
      <c r="EH98" s="10" t="s">
        <v>107</v>
      </c>
      <c r="EI98" s="10" t="s">
        <v>121</v>
      </c>
      <c r="EJ98" s="15">
        <v>10.17</v>
      </c>
      <c r="EK98" s="4">
        <v>10.210000000000001</v>
      </c>
      <c r="EL98" s="4">
        <v>10.27</v>
      </c>
      <c r="EM98" s="18">
        <f t="shared" si="661"/>
        <v>7.236654431043525</v>
      </c>
      <c r="EN98" s="18">
        <f t="shared" si="661"/>
        <v>7.3288411116937597</v>
      </c>
      <c r="EO98" s="18">
        <f t="shared" si="662"/>
        <v>0.30330603579010806</v>
      </c>
      <c r="EP98" s="18">
        <v>3</v>
      </c>
      <c r="EQ98" t="s">
        <v>137</v>
      </c>
      <c r="ER98" t="s">
        <v>148</v>
      </c>
      <c r="ES98" t="s">
        <v>147</v>
      </c>
    </row>
    <row r="99" spans="39:155" x14ac:dyDescent="0.3">
      <c r="BH99" s="10"/>
      <c r="BI99" s="10"/>
      <c r="BJ99" s="15"/>
      <c r="BM99" s="18"/>
      <c r="BN99" s="18"/>
      <c r="BO99" s="18"/>
      <c r="BP99" s="18"/>
      <c r="BQ99" s="18"/>
      <c r="BU99" s="18"/>
      <c r="BV99" s="18"/>
      <c r="BW99" s="18"/>
      <c r="BX99" s="18"/>
      <c r="BY99" s="2"/>
      <c r="CM99" s="18"/>
      <c r="CN99" s="18"/>
      <c r="CO99" s="18"/>
      <c r="CP99" s="18"/>
      <c r="CQ99" s="18"/>
      <c r="CR99" s="18"/>
      <c r="CS99" s="2"/>
      <c r="DH99" s="18"/>
      <c r="DI99" s="18"/>
      <c r="DJ99" s="18"/>
      <c r="DK99" s="18"/>
      <c r="DL99" s="18"/>
      <c r="DM99" s="6"/>
      <c r="EA99" s="1"/>
      <c r="EB99" s="1"/>
      <c r="EC99" s="1"/>
      <c r="ED99" s="1"/>
      <c r="EE99" s="1"/>
    </row>
    <row r="100" spans="39:155" x14ac:dyDescent="0.3">
      <c r="AM100" s="1">
        <v>4</v>
      </c>
      <c r="AN100" s="10" t="s">
        <v>21</v>
      </c>
      <c r="AO100" s="10" t="s">
        <v>36</v>
      </c>
      <c r="AP100" s="15">
        <v>7.01</v>
      </c>
      <c r="AQ100" s="2">
        <v>7.41</v>
      </c>
      <c r="AR100" s="2">
        <v>8.57</v>
      </c>
      <c r="AS100" s="18">
        <f t="shared" ref="AS100:AT102" si="672">(AQ100-3.5)/(1-1.023/2.93)</f>
        <v>6.0074986890403776</v>
      </c>
      <c r="AT100" s="18">
        <f t="shared" si="672"/>
        <v>7.7897745149449404</v>
      </c>
      <c r="AU100">
        <f>(AT100-AS100)/42/AS100*1000</f>
        <v>7.0636950432346879</v>
      </c>
      <c r="AV100">
        <v>2</v>
      </c>
      <c r="AW100" t="s">
        <v>133</v>
      </c>
      <c r="AX100" t="s">
        <v>147</v>
      </c>
      <c r="AY100" t="s">
        <v>148</v>
      </c>
      <c r="AZ100">
        <f t="shared" ref="AZ100" si="673">AVERAGE(AU103:AU105)</f>
        <v>4.7080492304356767</v>
      </c>
      <c r="BA100">
        <f t="shared" ref="BA100" si="674">AVERAGE(AU100:AU102)</f>
        <v>7.8419319659371292</v>
      </c>
      <c r="BB100">
        <f t="shared" ref="BB100" si="675">STDEV(AU103:AU105)/SQRT(COUNT(AU103:AU105))</f>
        <v>0.96036569425214069</v>
      </c>
      <c r="BC100">
        <f t="shared" ref="BC100" si="676">STDEV(AU100:AU102)/SQRT(COUNT(AU100:AU102))</f>
        <v>0.91184140271599323</v>
      </c>
      <c r="BD100">
        <f t="shared" ref="BD100" si="677">STDEV(AU103:AU105)</f>
        <v>1.6634021762908657</v>
      </c>
      <c r="BE100" s="18">
        <f t="shared" ref="BE100" si="678">STDEV(AU100:AU102)</f>
        <v>1.5793556379489739</v>
      </c>
      <c r="BF100" s="1">
        <v>1</v>
      </c>
      <c r="BG100" s="1"/>
      <c r="BH100" s="10" t="s">
        <v>37</v>
      </c>
      <c r="BI100" s="11" t="s">
        <v>52</v>
      </c>
      <c r="BJ100" s="16">
        <v>7.37</v>
      </c>
      <c r="BK100" s="3">
        <v>7.86</v>
      </c>
      <c r="BL100" s="3">
        <v>8.6999999999999993</v>
      </c>
      <c r="BM100" s="18">
        <f t="shared" ref="BM100:BN105" si="679">(BK100-3.5)/(1-1.023/2.93)</f>
        <v>6.6988987939171478</v>
      </c>
      <c r="BN100" s="18">
        <f t="shared" si="679"/>
        <v>7.9895123230204499</v>
      </c>
      <c r="BO100" s="18">
        <f t="shared" ref="BO100:BO105" si="680">(BN100-BM100)/42/BM100*1000</f>
        <v>4.5871559633027461</v>
      </c>
      <c r="BP100" s="18">
        <v>4</v>
      </c>
      <c r="BQ100" s="18" t="s">
        <v>136</v>
      </c>
      <c r="BR100" s="23" t="s">
        <v>147</v>
      </c>
      <c r="BS100" s="23" t="s">
        <v>147</v>
      </c>
      <c r="BT100">
        <f t="shared" ref="BT100" si="681">AVERAGE(BO103:BO105)</f>
        <v>4.2205846665297955</v>
      </c>
      <c r="BU100">
        <f t="shared" ref="BU100" si="682">AVERAGE(BO100:BO102)</f>
        <v>4.9797408831744239</v>
      </c>
      <c r="BV100">
        <f t="shared" ref="BV100" si="683">STDEV(BO103:BO105)/SQRT(COUNT(BO103:BO105))</f>
        <v>0.40970555590089558</v>
      </c>
      <c r="BW100">
        <f t="shared" ref="BW100" si="684">STDEV(BO100:BO102)/SQRT(COUNT(BO100:BO102))</f>
        <v>0.20321468828362105</v>
      </c>
      <c r="BX100">
        <f t="shared" ref="BX100" si="685">STDEV(BO103:BO105)</f>
        <v>0.70963083896360191</v>
      </c>
      <c r="BY100" s="18">
        <f t="shared" ref="BY100" si="686">STDEV(BO100:BO102)</f>
        <v>0.35197816495150347</v>
      </c>
      <c r="BZ100" s="1">
        <v>3</v>
      </c>
      <c r="CA100" s="10" t="s">
        <v>53</v>
      </c>
      <c r="CB100" s="10" t="s">
        <v>68</v>
      </c>
      <c r="CC100" s="15">
        <v>9.7100000000000009</v>
      </c>
      <c r="CD100" s="2">
        <v>10</v>
      </c>
      <c r="CE100" s="2">
        <v>11.05</v>
      </c>
      <c r="CF100" s="18">
        <f t="shared" ref="CF100:CG104" si="687">(CD100-5.5)/(1-1.023/2.93)</f>
        <v>6.9140010487676982</v>
      </c>
      <c r="CG100" s="18">
        <f t="shared" si="687"/>
        <v>8.527267960146828</v>
      </c>
      <c r="CH100" s="18">
        <f>(CG100-CF100)/42/CF100*1000</f>
        <v>5.5555555555555554</v>
      </c>
      <c r="CI100" s="18">
        <v>2</v>
      </c>
      <c r="CJ100" s="18" t="s">
        <v>134</v>
      </c>
      <c r="CK100" s="23" t="s">
        <v>147</v>
      </c>
      <c r="CL100" s="23" t="s">
        <v>147</v>
      </c>
      <c r="CM100">
        <f>AVERAGE(CH103:CH104)</f>
        <v>3.9867790704485131</v>
      </c>
      <c r="CN100">
        <f t="shared" ref="CN100" si="688">AVERAGE(CH100:CH102)</f>
        <v>5.4043808910559932</v>
      </c>
      <c r="CO100">
        <f t="shared" ref="CO100" si="689">STDEV(CH103:CH105)/SQRT(COUNT(CH103:CH105))</f>
        <v>0.40612200141934807</v>
      </c>
      <c r="CP100">
        <f t="shared" ref="CP100" si="690">STDEV(CH100:CH102)/SQRT(COUNT(CH100:CH102))</f>
        <v>0.15489811283010896</v>
      </c>
      <c r="CQ100">
        <f>STDEV(CH103:CH104)</f>
        <v>0.5743432423853474</v>
      </c>
      <c r="CR100" s="18">
        <f t="shared" ref="CR100" si="691">STDEV(CH100:CH102)</f>
        <v>0.26829140141828528</v>
      </c>
      <c r="CS100" s="2"/>
      <c r="CT100">
        <v>1</v>
      </c>
      <c r="CV100" s="10" t="s">
        <v>69</v>
      </c>
      <c r="CW100" s="10" t="s">
        <v>84</v>
      </c>
      <c r="CX100" s="15">
        <v>9.51</v>
      </c>
      <c r="CY100" s="6">
        <v>9.76</v>
      </c>
      <c r="CZ100" s="6">
        <v>10.57</v>
      </c>
      <c r="DA100" s="18">
        <f t="shared" ref="DA100:DB105" si="692">(CY100-5.5)/(1-1.023/2.93)</f>
        <v>6.545254326166754</v>
      </c>
      <c r="DB100" s="18">
        <f t="shared" si="692"/>
        <v>7.7897745149449404</v>
      </c>
      <c r="DC100" s="18">
        <f t="shared" ref="DC100:DC105" si="693">(DB100-DA100)/42/DA100*1000</f>
        <v>4.5271629778672065</v>
      </c>
      <c r="DD100" s="18">
        <v>2</v>
      </c>
      <c r="DE100" s="18" t="s">
        <v>133</v>
      </c>
      <c r="DF100" s="23" t="s">
        <v>147</v>
      </c>
      <c r="DG100" s="23" t="s">
        <v>148</v>
      </c>
      <c r="DH100">
        <f t="shared" ref="DH100" si="694">AVERAGE(DC103:DC105)</f>
        <v>1.4587202212225832</v>
      </c>
      <c r="DI100">
        <f t="shared" ref="DI100" si="695">AVERAGE(DC100:DC102)</f>
        <v>3.9340300676397084</v>
      </c>
      <c r="DJ100">
        <f t="shared" ref="DJ100" si="696">STDEV(DC103:DC105)/SQRT(COUNT(DC103:DC105))</f>
        <v>0.30909822207401477</v>
      </c>
      <c r="DK100">
        <f t="shared" ref="DK100" si="697">STDEV(DC100:DC102)/SQRT(COUNT(DC100:DC102))</f>
        <v>0.31106311537480968</v>
      </c>
      <c r="DL100">
        <f t="shared" ref="DL100" si="698">STDEV(DC103:DC105)</f>
        <v>0.53537382516140142</v>
      </c>
      <c r="DM100" s="18">
        <f t="shared" ref="DM100" si="699">STDEV(DC100:DC102)</f>
        <v>0.53877712018982993</v>
      </c>
      <c r="DN100">
        <v>1</v>
      </c>
      <c r="DO100" s="10" t="s">
        <v>85</v>
      </c>
      <c r="DP100" s="10" t="s">
        <v>100</v>
      </c>
      <c r="DQ100" s="15">
        <v>11.64</v>
      </c>
      <c r="DR100" s="2">
        <v>11.97</v>
      </c>
      <c r="DS100" s="2">
        <v>12.82</v>
      </c>
      <c r="DT100" s="18">
        <f t="shared" ref="DT100:DU105" si="700">(DR100-5.5)/(1-1.023/2.93)</f>
        <v>9.9407970634504466</v>
      </c>
      <c r="DU100" s="18">
        <f t="shared" si="700"/>
        <v>11.246775039328789</v>
      </c>
      <c r="DV100" s="18">
        <f t="shared" ref="DV100:DV105" si="701">(DU100-DT100)/42/DT100*1000</f>
        <v>3.1279899904320283</v>
      </c>
      <c r="DW100" s="18">
        <v>2</v>
      </c>
      <c r="DX100" s="18" t="s">
        <v>133</v>
      </c>
      <c r="DY100" s="23" t="s">
        <v>147</v>
      </c>
      <c r="DZ100" s="23" t="s">
        <v>148</v>
      </c>
      <c r="EA100">
        <f t="shared" ref="EA100" si="702">AVERAGE(DV103:DV105)</f>
        <v>2.3315494644696595</v>
      </c>
      <c r="EB100">
        <f t="shared" ref="EB100" si="703">AVERAGE(DV100:DV102)</f>
        <v>3.1312589301899911</v>
      </c>
      <c r="EC100">
        <f t="shared" ref="EC100" si="704">STDEV(DV103:DV105)/SQRT(COUNT(DV103:DV105))</f>
        <v>0.54455567486954126</v>
      </c>
      <c r="ED100">
        <f t="shared" ref="ED100" si="705">STDEV(DV100:DV102)/SQRT(COUNT(DV100:DV102))</f>
        <v>0.12983324567200311</v>
      </c>
      <c r="EE100">
        <f t="shared" ref="EE100" si="706">STDEV(DV103:DV105)</f>
        <v>0.94319809642400387</v>
      </c>
      <c r="EF100" s="18">
        <f t="shared" ref="EF100" si="707">STDEV(DV100:DV102)</f>
        <v>0.22487777801548139</v>
      </c>
      <c r="EG100">
        <v>2</v>
      </c>
      <c r="EH100" s="10" t="s">
        <v>107</v>
      </c>
      <c r="EI100" s="10" t="s">
        <v>122</v>
      </c>
      <c r="EJ100" s="15">
        <v>8.8699999999999992</v>
      </c>
      <c r="EK100" s="6">
        <v>8.8800000000000008</v>
      </c>
      <c r="EL100" s="6">
        <v>9.27</v>
      </c>
      <c r="EM100" s="18">
        <f t="shared" ref="EM100:EN105" si="708">(EK100-5.5)/(1-1.023/2.93)</f>
        <v>5.1931830099632945</v>
      </c>
      <c r="EN100" s="18">
        <f t="shared" si="708"/>
        <v>5.7923964341898264</v>
      </c>
      <c r="EO100" s="18">
        <f t="shared" ref="EO100:EO105" si="709">(EN100-EM100)/42/EM100*1000</f>
        <v>2.7472527472527375</v>
      </c>
      <c r="EP100" s="18">
        <v>2</v>
      </c>
      <c r="EQ100" t="s">
        <v>137</v>
      </c>
      <c r="ER100" t="s">
        <v>147</v>
      </c>
      <c r="ES100" t="s">
        <v>147</v>
      </c>
      <c r="ET100">
        <f t="shared" ref="ET100" si="710">AVERAGE(EO103:EO104)</f>
        <v>1.5781987641186697</v>
      </c>
      <c r="EU100">
        <f t="shared" ref="EU100" si="711">AVERAGE(EO100:EO102)</f>
        <v>2.9304281332766084</v>
      </c>
      <c r="EV100">
        <f t="shared" ref="EV100" si="712">STDEV(EO103:EO105)/SQRT(COUNT(EO103:EO105))</f>
        <v>0.49933792933843724</v>
      </c>
      <c r="EW100">
        <f t="shared" ref="EW100" si="713">STDEV(EO100:EO102)/SQRT(COUNT(EO100:EO102))</f>
        <v>0.37942609684844936</v>
      </c>
      <c r="EX100">
        <f t="shared" ref="EX100" si="714">STDEV(EO103:EO104)</f>
        <v>0.79350517852811442</v>
      </c>
      <c r="EY100" s="18">
        <f t="shared" ref="EY100" si="715">STDEV(EO100:EO102)</f>
        <v>0.65718527745906374</v>
      </c>
    </row>
    <row r="101" spans="39:155" x14ac:dyDescent="0.3">
      <c r="AM101" s="1">
        <v>5</v>
      </c>
      <c r="AN101" s="10" t="s">
        <v>21</v>
      </c>
      <c r="AO101" s="10" t="s">
        <v>36</v>
      </c>
      <c r="AP101" s="15">
        <v>6.33</v>
      </c>
      <c r="AQ101" s="2">
        <v>6.65</v>
      </c>
      <c r="AR101" s="2">
        <v>7.55</v>
      </c>
      <c r="AS101" s="18">
        <f t="shared" si="672"/>
        <v>4.8398007341373894</v>
      </c>
      <c r="AT101" s="18">
        <f t="shared" si="672"/>
        <v>6.222600943890928</v>
      </c>
      <c r="AU101">
        <f>(AT101-AS101)/42/AS101*1000</f>
        <v>6.8027210884353675</v>
      </c>
      <c r="AV101">
        <v>2</v>
      </c>
      <c r="AW101" t="s">
        <v>133</v>
      </c>
      <c r="AX101" t="s">
        <v>150</v>
      </c>
      <c r="AY101" t="s">
        <v>148</v>
      </c>
      <c r="BF101" s="1">
        <v>2</v>
      </c>
      <c r="BG101" s="1"/>
      <c r="BH101" s="10" t="s">
        <v>37</v>
      </c>
      <c r="BI101" s="11" t="s">
        <v>52</v>
      </c>
      <c r="BJ101" s="16">
        <v>7.63</v>
      </c>
      <c r="BK101" s="3">
        <v>7.93</v>
      </c>
      <c r="BL101" s="3">
        <v>8.91</v>
      </c>
      <c r="BM101" s="18">
        <f t="shared" si="679"/>
        <v>6.8064499213424225</v>
      </c>
      <c r="BN101" s="18">
        <f t="shared" si="679"/>
        <v>8.3121657052962767</v>
      </c>
      <c r="BO101" s="18">
        <f t="shared" si="680"/>
        <v>5.2671181339352904</v>
      </c>
      <c r="BP101" s="18">
        <v>4</v>
      </c>
      <c r="BQ101" s="18" t="s">
        <v>136</v>
      </c>
      <c r="BR101" s="23" t="s">
        <v>147</v>
      </c>
      <c r="BS101" s="23" t="s">
        <v>147</v>
      </c>
      <c r="BT101" s="18"/>
      <c r="BU101" s="18"/>
      <c r="BV101" s="18"/>
      <c r="BW101" s="18"/>
      <c r="BX101" s="18"/>
      <c r="BY101" s="1"/>
      <c r="BZ101" s="1">
        <v>4</v>
      </c>
      <c r="CA101" s="10" t="s">
        <v>53</v>
      </c>
      <c r="CB101" s="10" t="s">
        <v>68</v>
      </c>
      <c r="CC101" s="15">
        <v>9.49</v>
      </c>
      <c r="CD101" s="2">
        <v>9.7799999999999994</v>
      </c>
      <c r="CE101" s="2">
        <v>10.78</v>
      </c>
      <c r="CF101" s="18">
        <f t="shared" si="687"/>
        <v>6.5759832197168322</v>
      </c>
      <c r="CG101" s="18">
        <f t="shared" si="687"/>
        <v>8.1124278972207655</v>
      </c>
      <c r="CH101" s="18">
        <f>(CG101-CF101)/42/CF101*1000</f>
        <v>5.5629728526924813</v>
      </c>
      <c r="CI101" s="18">
        <v>2</v>
      </c>
      <c r="CJ101" s="18" t="s">
        <v>134</v>
      </c>
      <c r="CK101" s="23" t="s">
        <v>147</v>
      </c>
      <c r="CL101" s="23" t="s">
        <v>147</v>
      </c>
      <c r="CM101" s="18"/>
      <c r="CN101" s="18"/>
      <c r="CO101" s="18"/>
      <c r="CP101" s="18"/>
      <c r="CQ101" s="18"/>
      <c r="CR101" s="18"/>
      <c r="CS101" s="1"/>
      <c r="CT101">
        <v>2</v>
      </c>
      <c r="CV101" s="10" t="s">
        <v>69</v>
      </c>
      <c r="CW101" s="10" t="s">
        <v>84</v>
      </c>
      <c r="CX101" s="15">
        <v>12.62</v>
      </c>
      <c r="CY101" s="6">
        <v>12.9</v>
      </c>
      <c r="CZ101" s="6">
        <v>13.98</v>
      </c>
      <c r="DA101" s="18">
        <f t="shared" si="692"/>
        <v>11.369690613529103</v>
      </c>
      <c r="DB101" s="18">
        <f t="shared" si="692"/>
        <v>13.029050865233351</v>
      </c>
      <c r="DC101" s="18">
        <f t="shared" si="693"/>
        <v>3.474903474903476</v>
      </c>
      <c r="DD101" s="18">
        <v>2</v>
      </c>
      <c r="DE101" s="18" t="s">
        <v>133</v>
      </c>
      <c r="DF101" s="23" t="s">
        <v>147</v>
      </c>
      <c r="DG101" s="23" t="s">
        <v>148</v>
      </c>
      <c r="DH101" s="18"/>
      <c r="DI101" s="18"/>
      <c r="DJ101" s="18"/>
      <c r="DK101" s="18"/>
      <c r="DL101" s="18"/>
      <c r="DM101" s="1"/>
      <c r="DN101">
        <v>2</v>
      </c>
      <c r="DO101" s="10" t="s">
        <v>85</v>
      </c>
      <c r="DP101" s="10" t="s">
        <v>100</v>
      </c>
      <c r="DQ101" s="15">
        <v>9.98</v>
      </c>
      <c r="DR101" s="2">
        <v>10.18</v>
      </c>
      <c r="DS101" s="2">
        <v>10.84</v>
      </c>
      <c r="DT101" s="18">
        <f t="shared" si="700"/>
        <v>7.1905610907184059</v>
      </c>
      <c r="DU101" s="18">
        <f t="shared" si="700"/>
        <v>8.204614577871002</v>
      </c>
      <c r="DV101" s="18">
        <f t="shared" si="701"/>
        <v>3.3577533577533591</v>
      </c>
      <c r="DW101" s="18">
        <v>2</v>
      </c>
      <c r="DX101" s="18" t="s">
        <v>133</v>
      </c>
      <c r="DY101" s="23" t="s">
        <v>147</v>
      </c>
      <c r="DZ101" s="23" t="s">
        <v>148</v>
      </c>
      <c r="EA101" s="2"/>
      <c r="EB101" s="2"/>
      <c r="EC101" s="2"/>
      <c r="ED101" s="2"/>
      <c r="EE101" s="2"/>
      <c r="EG101">
        <v>3</v>
      </c>
      <c r="EH101" s="10" t="s">
        <v>107</v>
      </c>
      <c r="EI101" s="10" t="s">
        <v>122</v>
      </c>
      <c r="EJ101" s="15">
        <v>12.57</v>
      </c>
      <c r="EK101" s="6">
        <v>12.69</v>
      </c>
      <c r="EL101" s="6">
        <v>13.41</v>
      </c>
      <c r="EM101" s="18">
        <f t="shared" si="708"/>
        <v>11.047037231253277</v>
      </c>
      <c r="EN101" s="18">
        <f t="shared" si="708"/>
        <v>12.15327739905611</v>
      </c>
      <c r="EO101" s="18">
        <f t="shared" si="709"/>
        <v>2.3842638585336795</v>
      </c>
      <c r="EP101" s="18">
        <v>2</v>
      </c>
      <c r="EQ101" t="s">
        <v>137</v>
      </c>
      <c r="ER101" t="s">
        <v>147</v>
      </c>
      <c r="ES101" t="s">
        <v>147</v>
      </c>
    </row>
    <row r="102" spans="39:155" x14ac:dyDescent="0.3">
      <c r="AM102" s="1">
        <v>6</v>
      </c>
      <c r="AN102" s="10" t="s">
        <v>21</v>
      </c>
      <c r="AO102" s="10" t="s">
        <v>36</v>
      </c>
      <c r="AP102" s="15">
        <v>6.09</v>
      </c>
      <c r="AQ102" s="2">
        <v>6.31</v>
      </c>
      <c r="AR102" s="2">
        <v>7.45</v>
      </c>
      <c r="AS102" s="18">
        <f t="shared" si="672"/>
        <v>4.3174095437860514</v>
      </c>
      <c r="AT102" s="18">
        <f t="shared" si="672"/>
        <v>6.068956476140535</v>
      </c>
      <c r="AU102">
        <f>(AT102-AS102)/42/AS102*1000</f>
        <v>9.659379766141333</v>
      </c>
      <c r="AV102">
        <v>2</v>
      </c>
      <c r="AW102" t="s">
        <v>133</v>
      </c>
      <c r="AX102" t="s">
        <v>147</v>
      </c>
      <c r="AY102" t="s">
        <v>148</v>
      </c>
      <c r="BF102" s="1">
        <v>3</v>
      </c>
      <c r="BG102" s="1"/>
      <c r="BH102" s="10" t="s">
        <v>37</v>
      </c>
      <c r="BI102" s="11" t="s">
        <v>52</v>
      </c>
      <c r="BJ102" s="16">
        <v>7.11</v>
      </c>
      <c r="BK102" s="3">
        <v>7.48</v>
      </c>
      <c r="BL102" s="3">
        <v>8.33</v>
      </c>
      <c r="BM102" s="18">
        <f t="shared" si="679"/>
        <v>6.1150498164656533</v>
      </c>
      <c r="BN102" s="18">
        <f t="shared" si="679"/>
        <v>7.4210277923439962</v>
      </c>
      <c r="BO102" s="18">
        <f t="shared" si="680"/>
        <v>5.0849485522852351</v>
      </c>
      <c r="BP102" s="18">
        <v>4</v>
      </c>
      <c r="BQ102" s="18" t="s">
        <v>136</v>
      </c>
      <c r="BR102" s="23" t="s">
        <v>147</v>
      </c>
      <c r="BS102" s="23" t="s">
        <v>147</v>
      </c>
      <c r="BT102" s="18"/>
      <c r="BU102" s="18"/>
      <c r="BV102" s="18"/>
      <c r="BW102" s="18"/>
      <c r="BX102" s="18"/>
      <c r="BY102" s="1"/>
      <c r="BZ102" s="1">
        <v>5</v>
      </c>
      <c r="CA102" s="10" t="s">
        <v>53</v>
      </c>
      <c r="CB102" s="10" t="s">
        <v>68</v>
      </c>
      <c r="CC102" s="15">
        <v>9.73</v>
      </c>
      <c r="CD102" s="2">
        <v>10.08</v>
      </c>
      <c r="CE102" s="2">
        <v>11.06</v>
      </c>
      <c r="CF102" s="18">
        <f t="shared" si="687"/>
        <v>7.0369166229680129</v>
      </c>
      <c r="CG102" s="18">
        <f t="shared" si="687"/>
        <v>8.542632406921868</v>
      </c>
      <c r="CH102" s="18">
        <f>(CG102-CF102)/42/CF102*1000</f>
        <v>5.0946142649199446</v>
      </c>
      <c r="CI102" s="18">
        <v>2</v>
      </c>
      <c r="CJ102" s="18" t="s">
        <v>134</v>
      </c>
      <c r="CK102" s="23" t="s">
        <v>147</v>
      </c>
      <c r="CL102" s="23" t="s">
        <v>147</v>
      </c>
      <c r="CM102" s="18"/>
      <c r="CN102" s="18"/>
      <c r="CO102" s="18"/>
      <c r="CP102" s="18"/>
      <c r="CQ102" s="18"/>
      <c r="CR102" s="18"/>
      <c r="CS102" s="1"/>
      <c r="CT102">
        <v>3</v>
      </c>
      <c r="CV102" s="10" t="s">
        <v>69</v>
      </c>
      <c r="CW102" s="10" t="s">
        <v>84</v>
      </c>
      <c r="CX102" s="15">
        <v>13.11</v>
      </c>
      <c r="CY102" s="6">
        <v>13.52</v>
      </c>
      <c r="CZ102" s="6">
        <v>14.8</v>
      </c>
      <c r="DA102" s="18">
        <f t="shared" si="692"/>
        <v>12.322286313581541</v>
      </c>
      <c r="DB102" s="18">
        <f t="shared" si="692"/>
        <v>14.288935500786577</v>
      </c>
      <c r="DC102" s="18">
        <f t="shared" si="693"/>
        <v>3.800023750148442</v>
      </c>
      <c r="DD102" s="18">
        <v>2</v>
      </c>
      <c r="DE102" s="18" t="s">
        <v>133</v>
      </c>
      <c r="DF102" s="23" t="s">
        <v>147</v>
      </c>
      <c r="DG102" s="23" t="s">
        <v>148</v>
      </c>
      <c r="DH102" s="18"/>
      <c r="DI102" s="18"/>
      <c r="DJ102" s="18"/>
      <c r="DK102" s="18"/>
      <c r="DL102" s="18"/>
      <c r="DM102" s="1"/>
      <c r="DN102">
        <v>3</v>
      </c>
      <c r="DO102" s="10" t="s">
        <v>85</v>
      </c>
      <c r="DP102" s="10" t="s">
        <v>100</v>
      </c>
      <c r="DQ102" s="15">
        <v>11.73</v>
      </c>
      <c r="DR102" s="2">
        <v>12.05</v>
      </c>
      <c r="DS102" s="2">
        <v>12.85</v>
      </c>
      <c r="DT102" s="18">
        <f t="shared" si="700"/>
        <v>10.063712637650761</v>
      </c>
      <c r="DU102" s="18">
        <f t="shared" si="700"/>
        <v>11.292868379653907</v>
      </c>
      <c r="DV102" s="18">
        <f t="shared" si="701"/>
        <v>2.9080334423845855</v>
      </c>
      <c r="DW102" s="18">
        <v>2</v>
      </c>
      <c r="DX102" s="18" t="s">
        <v>133</v>
      </c>
      <c r="DY102" s="23" t="s">
        <v>147</v>
      </c>
      <c r="DZ102" s="23" t="s">
        <v>148</v>
      </c>
      <c r="EG102">
        <v>5</v>
      </c>
      <c r="EH102" s="10" t="s">
        <v>107</v>
      </c>
      <c r="EI102" s="10" t="s">
        <v>122</v>
      </c>
      <c r="EJ102" s="15">
        <v>10.99</v>
      </c>
      <c r="EK102" s="6">
        <v>11.16</v>
      </c>
      <c r="EL102" s="6">
        <v>12.03</v>
      </c>
      <c r="EM102" s="18">
        <f t="shared" si="708"/>
        <v>8.696276874672261</v>
      </c>
      <c r="EN102" s="18">
        <f t="shared" si="708"/>
        <v>10.032983744100681</v>
      </c>
      <c r="EO102" s="18">
        <f t="shared" si="709"/>
        <v>3.6597677940434084</v>
      </c>
      <c r="EP102" s="18">
        <v>2</v>
      </c>
      <c r="EQ102" t="s">
        <v>137</v>
      </c>
      <c r="ER102" t="s">
        <v>147</v>
      </c>
      <c r="ES102" t="s">
        <v>147</v>
      </c>
    </row>
    <row r="103" spans="39:155" x14ac:dyDescent="0.3">
      <c r="AM103" s="1">
        <v>1</v>
      </c>
      <c r="AN103" s="10" t="s">
        <v>21</v>
      </c>
      <c r="AO103" s="10" t="s">
        <v>36</v>
      </c>
      <c r="AP103" s="15">
        <v>10.27</v>
      </c>
      <c r="AQ103" s="1">
        <v>10.83</v>
      </c>
      <c r="AR103" s="1">
        <v>12.05</v>
      </c>
      <c r="AS103" s="18">
        <f t="shared" si="669"/>
        <v>11.262139486103829</v>
      </c>
      <c r="AT103" s="18">
        <f t="shared" si="670"/>
        <v>13.136601992658628</v>
      </c>
      <c r="AU103">
        <f t="shared" si="671"/>
        <v>3.962840252062628</v>
      </c>
      <c r="AV103">
        <v>1</v>
      </c>
      <c r="AW103" t="s">
        <v>133</v>
      </c>
      <c r="AX103" t="s">
        <v>148</v>
      </c>
      <c r="AY103" t="s">
        <v>148</v>
      </c>
      <c r="BF103" s="1">
        <v>4</v>
      </c>
      <c r="BG103" s="1"/>
      <c r="BH103" s="10" t="s">
        <v>37</v>
      </c>
      <c r="BI103" s="11" t="s">
        <v>52</v>
      </c>
      <c r="BJ103" s="16">
        <v>8.3000000000000007</v>
      </c>
      <c r="BK103" s="4">
        <v>8.75</v>
      </c>
      <c r="BL103" s="4">
        <v>9.83</v>
      </c>
      <c r="BM103" s="18">
        <f t="shared" si="679"/>
        <v>8.0663345568956473</v>
      </c>
      <c r="BN103" s="18">
        <f t="shared" si="679"/>
        <v>9.7256948085998953</v>
      </c>
      <c r="BO103" s="18">
        <f t="shared" si="680"/>
        <v>4.8979591836734722</v>
      </c>
      <c r="BP103" s="18">
        <v>3</v>
      </c>
      <c r="BQ103" s="18" t="s">
        <v>136</v>
      </c>
      <c r="BR103" s="23" t="s">
        <v>148</v>
      </c>
      <c r="BS103" s="23" t="s">
        <v>147</v>
      </c>
      <c r="BT103" s="18"/>
      <c r="BU103" s="18"/>
      <c r="BV103" s="18"/>
      <c r="BW103" s="18"/>
      <c r="BX103" s="18"/>
      <c r="BY103" s="1"/>
      <c r="BZ103" s="1">
        <v>1</v>
      </c>
      <c r="CA103" s="10" t="s">
        <v>53</v>
      </c>
      <c r="CB103" s="10" t="s">
        <v>68</v>
      </c>
      <c r="CC103" s="15">
        <v>11.45</v>
      </c>
      <c r="CD103" s="1">
        <v>11.95</v>
      </c>
      <c r="CE103" s="1">
        <v>12.92</v>
      </c>
      <c r="CF103" s="18">
        <f t="shared" si="687"/>
        <v>9.9100681699003665</v>
      </c>
      <c r="CG103" s="18">
        <f t="shared" si="687"/>
        <v>11.400419507079182</v>
      </c>
      <c r="CH103" s="18">
        <f>(CG103-CF103)/42/CF103*1000</f>
        <v>3.5806570690291633</v>
      </c>
      <c r="CI103" s="18">
        <v>1</v>
      </c>
      <c r="CJ103" s="18" t="s">
        <v>134</v>
      </c>
      <c r="CK103" s="23" t="s">
        <v>148</v>
      </c>
      <c r="CL103" s="23" t="s">
        <v>147</v>
      </c>
      <c r="CM103" s="18"/>
      <c r="CN103" s="18"/>
      <c r="CO103" s="18"/>
      <c r="CP103" s="18"/>
      <c r="CQ103" s="18"/>
      <c r="CR103" s="18"/>
      <c r="CS103" s="1"/>
      <c r="CT103">
        <v>4</v>
      </c>
      <c r="CV103" s="10" t="s">
        <v>69</v>
      </c>
      <c r="CW103" s="10" t="s">
        <v>84</v>
      </c>
      <c r="CX103" s="15">
        <v>10.75</v>
      </c>
      <c r="CY103" s="1">
        <v>10.97</v>
      </c>
      <c r="CZ103" s="1">
        <v>11.35</v>
      </c>
      <c r="DA103" s="18">
        <f t="shared" si="692"/>
        <v>8.4043523859465132</v>
      </c>
      <c r="DB103" s="18">
        <f t="shared" si="692"/>
        <v>8.9882013633980069</v>
      </c>
      <c r="DC103" s="18">
        <f t="shared" si="693"/>
        <v>1.6540437015756917</v>
      </c>
      <c r="DD103" s="18">
        <v>1</v>
      </c>
      <c r="DE103" s="18" t="s">
        <v>133</v>
      </c>
      <c r="DF103" s="23" t="s">
        <v>148</v>
      </c>
      <c r="DG103" s="23" t="s">
        <v>148</v>
      </c>
      <c r="DH103" s="18"/>
      <c r="DI103" s="18"/>
      <c r="DJ103" s="18"/>
      <c r="DK103" s="18"/>
      <c r="DL103" s="18"/>
      <c r="DM103" s="1"/>
      <c r="DN103">
        <v>4</v>
      </c>
      <c r="DO103" s="10" t="s">
        <v>85</v>
      </c>
      <c r="DP103" s="10" t="s">
        <v>100</v>
      </c>
      <c r="DQ103" s="15">
        <v>9.4499999999999993</v>
      </c>
      <c r="DR103" s="1">
        <v>9.74</v>
      </c>
      <c r="DS103" s="1">
        <v>10.23</v>
      </c>
      <c r="DT103" s="18">
        <f t="shared" si="700"/>
        <v>6.5145254326166757</v>
      </c>
      <c r="DU103" s="18">
        <f t="shared" si="700"/>
        <v>7.2673833245936033</v>
      </c>
      <c r="DV103" s="18">
        <f t="shared" si="701"/>
        <v>2.7515723270440269</v>
      </c>
      <c r="DW103" s="18">
        <v>1</v>
      </c>
      <c r="DX103" s="18" t="s">
        <v>133</v>
      </c>
      <c r="DY103" s="23" t="s">
        <v>148</v>
      </c>
      <c r="DZ103" s="23" t="s">
        <v>148</v>
      </c>
      <c r="EA103" s="2"/>
      <c r="EB103" s="2"/>
      <c r="EC103" s="2"/>
      <c r="ED103" s="2"/>
      <c r="EE103" s="2"/>
      <c r="EG103">
        <v>1</v>
      </c>
      <c r="EH103" s="10" t="s">
        <v>107</v>
      </c>
      <c r="EI103" s="10" t="s">
        <v>122</v>
      </c>
      <c r="EJ103" s="15">
        <v>11.38</v>
      </c>
      <c r="EK103" s="1">
        <v>11.51</v>
      </c>
      <c r="EL103" s="1">
        <v>12.05</v>
      </c>
      <c r="EM103" s="18">
        <f t="shared" si="708"/>
        <v>9.2340325117986364</v>
      </c>
      <c r="EN103" s="18">
        <f t="shared" si="708"/>
        <v>10.063712637650761</v>
      </c>
      <c r="EO103" s="18">
        <f t="shared" si="709"/>
        <v>2.1392916567625417</v>
      </c>
      <c r="EP103" s="18">
        <v>1</v>
      </c>
      <c r="EQ103" t="s">
        <v>137</v>
      </c>
      <c r="ER103" t="s">
        <v>148</v>
      </c>
      <c r="ES103" t="s">
        <v>147</v>
      </c>
    </row>
    <row r="104" spans="39:155" x14ac:dyDescent="0.3">
      <c r="AM104" s="1">
        <v>2</v>
      </c>
      <c r="AN104" s="10" t="s">
        <v>21</v>
      </c>
      <c r="AO104" s="10" t="s">
        <v>36</v>
      </c>
      <c r="AP104" s="15">
        <v>6.24</v>
      </c>
      <c r="AQ104" s="1">
        <v>6.56</v>
      </c>
      <c r="AR104" s="1">
        <v>7.41</v>
      </c>
      <c r="AS104" s="18">
        <f t="shared" si="669"/>
        <v>4.7015207131620338</v>
      </c>
      <c r="AT104" s="18">
        <f t="shared" si="670"/>
        <v>6.0074986890403776</v>
      </c>
      <c r="AU104">
        <f t="shared" si="671"/>
        <v>6.6137566137566193</v>
      </c>
      <c r="AV104">
        <v>1</v>
      </c>
      <c r="AW104" t="s">
        <v>133</v>
      </c>
      <c r="AX104" t="s">
        <v>148</v>
      </c>
      <c r="AY104" t="s">
        <v>148</v>
      </c>
      <c r="BF104" s="1">
        <v>5</v>
      </c>
      <c r="BG104" s="1"/>
      <c r="BH104" s="10" t="s">
        <v>37</v>
      </c>
      <c r="BI104" s="11" t="s">
        <v>52</v>
      </c>
      <c r="BJ104" s="16">
        <v>6.6</v>
      </c>
      <c r="BK104" s="4">
        <v>6.85</v>
      </c>
      <c r="BL104" s="4">
        <v>7.34</v>
      </c>
      <c r="BM104" s="18">
        <f t="shared" si="679"/>
        <v>5.1470896696381745</v>
      </c>
      <c r="BN104" s="18">
        <f t="shared" si="679"/>
        <v>5.899947561615102</v>
      </c>
      <c r="BO104" s="18">
        <f t="shared" si="680"/>
        <v>3.4825870646766197</v>
      </c>
      <c r="BP104" s="18">
        <v>3</v>
      </c>
      <c r="BQ104" s="18" t="s">
        <v>136</v>
      </c>
      <c r="BR104" s="23" t="s">
        <v>148</v>
      </c>
      <c r="BS104" s="23" t="s">
        <v>147</v>
      </c>
      <c r="BT104" s="18"/>
      <c r="BU104" s="18"/>
      <c r="BV104" s="18"/>
      <c r="BW104" s="18"/>
      <c r="BX104" s="18"/>
      <c r="BY104" s="1"/>
      <c r="BZ104" s="1">
        <v>2</v>
      </c>
      <c r="CA104" s="10" t="s">
        <v>53</v>
      </c>
      <c r="CB104" s="10" t="s">
        <v>68</v>
      </c>
      <c r="CC104" s="15">
        <v>10.56</v>
      </c>
      <c r="CD104" s="1">
        <v>10.92</v>
      </c>
      <c r="CE104" s="1">
        <v>11.92</v>
      </c>
      <c r="CF104" s="18">
        <f t="shared" si="687"/>
        <v>8.3275301520713167</v>
      </c>
      <c r="CG104" s="18">
        <f t="shared" si="687"/>
        <v>9.8639748295752501</v>
      </c>
      <c r="CH104" s="18">
        <f>(CG104-CF104)/42/CF104*1000</f>
        <v>4.3929010718678629</v>
      </c>
      <c r="CI104" s="18">
        <v>1</v>
      </c>
      <c r="CJ104" s="18" t="s">
        <v>134</v>
      </c>
      <c r="CK104" s="23" t="s">
        <v>148</v>
      </c>
      <c r="CL104" s="23" t="s">
        <v>147</v>
      </c>
      <c r="CM104" s="18"/>
      <c r="CN104" s="18"/>
      <c r="CO104" s="18"/>
      <c r="CP104" s="18"/>
      <c r="CQ104" s="18"/>
      <c r="CR104" s="18"/>
      <c r="CS104" s="1"/>
      <c r="CT104">
        <v>5</v>
      </c>
      <c r="CV104" s="10" t="s">
        <v>69</v>
      </c>
      <c r="CW104" s="10" t="s">
        <v>84</v>
      </c>
      <c r="CX104" s="15">
        <v>11.08</v>
      </c>
      <c r="CY104" s="1">
        <v>11.36</v>
      </c>
      <c r="CZ104" s="1">
        <v>11.82</v>
      </c>
      <c r="DA104" s="18">
        <f t="shared" si="692"/>
        <v>9.0035658101730469</v>
      </c>
      <c r="DB104" s="18">
        <f t="shared" si="692"/>
        <v>9.7103303618248571</v>
      </c>
      <c r="DC104" s="18">
        <f t="shared" si="693"/>
        <v>1.8690069884609164</v>
      </c>
      <c r="DD104" s="18">
        <v>1</v>
      </c>
      <c r="DE104" s="18" t="s">
        <v>133</v>
      </c>
      <c r="DF104" s="23" t="s">
        <v>148</v>
      </c>
      <c r="DG104" s="23" t="s">
        <v>148</v>
      </c>
      <c r="DH104" s="18"/>
      <c r="DI104" s="18"/>
      <c r="DJ104" s="18"/>
      <c r="DK104" s="18"/>
      <c r="DL104" s="18"/>
      <c r="DM104" s="1"/>
      <c r="DN104">
        <v>5</v>
      </c>
      <c r="DO104" s="10" t="s">
        <v>85</v>
      </c>
      <c r="DP104" s="10" t="s">
        <v>100</v>
      </c>
      <c r="DQ104" s="15">
        <v>12.1</v>
      </c>
      <c r="DR104" s="1">
        <v>12.35</v>
      </c>
      <c r="DS104" s="1">
        <v>12.71</v>
      </c>
      <c r="DT104" s="18">
        <f t="shared" si="700"/>
        <v>10.52464604090194</v>
      </c>
      <c r="DU104" s="18">
        <f t="shared" si="700"/>
        <v>11.077766124803357</v>
      </c>
      <c r="DV104" s="18">
        <f t="shared" si="701"/>
        <v>1.2513034410844661</v>
      </c>
      <c r="DW104" s="18">
        <v>1</v>
      </c>
      <c r="DX104" s="18" t="s">
        <v>133</v>
      </c>
      <c r="DY104" s="23" t="s">
        <v>148</v>
      </c>
      <c r="DZ104" s="23" t="s">
        <v>148</v>
      </c>
      <c r="EA104" s="1"/>
      <c r="EB104" s="1"/>
      <c r="EC104" s="1"/>
      <c r="ED104" s="1"/>
      <c r="EE104" s="1"/>
      <c r="EG104">
        <v>4</v>
      </c>
      <c r="EH104" s="10" t="s">
        <v>107</v>
      </c>
      <c r="EI104" s="10" t="s">
        <v>122</v>
      </c>
      <c r="EJ104" s="15">
        <v>10.16</v>
      </c>
      <c r="EK104" s="1">
        <v>10.65</v>
      </c>
      <c r="EL104" s="1">
        <v>10.87</v>
      </c>
      <c r="EM104" s="18">
        <f t="shared" si="708"/>
        <v>7.9126900891452552</v>
      </c>
      <c r="EN104" s="18">
        <f t="shared" si="708"/>
        <v>8.2507079181961185</v>
      </c>
      <c r="EO104" s="18">
        <f t="shared" si="709"/>
        <v>1.0171058714747976</v>
      </c>
      <c r="EP104" s="18">
        <v>1</v>
      </c>
      <c r="EQ104" t="s">
        <v>137</v>
      </c>
      <c r="ER104" t="s">
        <v>148</v>
      </c>
      <c r="ES104" t="s">
        <v>147</v>
      </c>
    </row>
    <row r="105" spans="39:155" x14ac:dyDescent="0.3">
      <c r="AM105" s="1">
        <v>3</v>
      </c>
      <c r="AN105" s="10" t="s">
        <v>21</v>
      </c>
      <c r="AO105" s="10" t="s">
        <v>36</v>
      </c>
      <c r="AP105" s="15">
        <v>6.72</v>
      </c>
      <c r="AQ105" s="1">
        <v>6.99</v>
      </c>
      <c r="AR105" s="1">
        <v>7.51</v>
      </c>
      <c r="AS105" s="18">
        <f t="shared" si="669"/>
        <v>5.3621919244887266</v>
      </c>
      <c r="AT105" s="18">
        <f t="shared" si="670"/>
        <v>6.1611431567907706</v>
      </c>
      <c r="AU105">
        <f t="shared" si="671"/>
        <v>3.5475508254877828</v>
      </c>
      <c r="AV105">
        <v>1</v>
      </c>
      <c r="AW105" t="s">
        <v>133</v>
      </c>
      <c r="AX105" t="s">
        <v>148</v>
      </c>
      <c r="AY105" t="s">
        <v>148</v>
      </c>
      <c r="BF105" s="1">
        <v>6</v>
      </c>
      <c r="BG105" s="1"/>
      <c r="BH105" s="10" t="s">
        <v>37</v>
      </c>
      <c r="BI105" s="11" t="s">
        <v>52</v>
      </c>
      <c r="BJ105" s="16">
        <v>9.19</v>
      </c>
      <c r="BK105" s="4">
        <v>9.84</v>
      </c>
      <c r="BL105" s="4">
        <v>10.98</v>
      </c>
      <c r="BM105" s="18">
        <f t="shared" si="679"/>
        <v>9.7410592553749353</v>
      </c>
      <c r="BN105" s="18">
        <f t="shared" si="679"/>
        <v>11.492606187729418</v>
      </c>
      <c r="BO105" s="18">
        <f t="shared" si="680"/>
        <v>4.281207751239295</v>
      </c>
      <c r="BP105" s="18">
        <v>3</v>
      </c>
      <c r="BQ105" s="18" t="s">
        <v>136</v>
      </c>
      <c r="BR105" s="23" t="s">
        <v>148</v>
      </c>
      <c r="BS105" s="23" t="s">
        <v>147</v>
      </c>
      <c r="BT105" s="18"/>
      <c r="BU105" s="18"/>
      <c r="BV105" s="18"/>
      <c r="BW105" s="18"/>
      <c r="BX105" s="18"/>
      <c r="BY105" s="1"/>
      <c r="CA105" s="10"/>
      <c r="CB105" s="10"/>
      <c r="CC105" s="15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T105">
        <v>6</v>
      </c>
      <c r="CV105" s="10" t="s">
        <v>69</v>
      </c>
      <c r="CW105" s="10" t="s">
        <v>84</v>
      </c>
      <c r="CX105" s="15">
        <v>14.45</v>
      </c>
      <c r="CY105" s="1">
        <v>14.71</v>
      </c>
      <c r="CZ105" s="1">
        <v>15.04</v>
      </c>
      <c r="DA105" s="18">
        <f t="shared" si="692"/>
        <v>14.150655479811224</v>
      </c>
      <c r="DB105" s="18">
        <f t="shared" si="692"/>
        <v>14.657682223387519</v>
      </c>
      <c r="DC105" s="18">
        <f t="shared" si="693"/>
        <v>0.85310997363114194</v>
      </c>
      <c r="DD105" s="18">
        <v>1</v>
      </c>
      <c r="DE105" s="18" t="s">
        <v>133</v>
      </c>
      <c r="DF105" s="23" t="s">
        <v>148</v>
      </c>
      <c r="DG105" s="23" t="s">
        <v>148</v>
      </c>
      <c r="DH105" s="18"/>
      <c r="DI105" s="18"/>
      <c r="DJ105" s="18"/>
      <c r="DK105" s="18"/>
      <c r="DL105" s="18"/>
      <c r="DM105" s="1"/>
      <c r="DN105">
        <v>6</v>
      </c>
      <c r="DO105" s="10" t="s">
        <v>85</v>
      </c>
      <c r="DP105" s="10" t="s">
        <v>100</v>
      </c>
      <c r="DQ105" s="15">
        <v>9.11</v>
      </c>
      <c r="DR105" s="1">
        <v>9.32</v>
      </c>
      <c r="DS105" s="1">
        <v>9.8000000000000007</v>
      </c>
      <c r="DT105" s="18">
        <f t="shared" si="700"/>
        <v>5.8692186680650238</v>
      </c>
      <c r="DU105" s="18">
        <f t="shared" si="700"/>
        <v>6.6067121132669131</v>
      </c>
      <c r="DV105" s="18">
        <f t="shared" si="701"/>
        <v>2.9917726252804853</v>
      </c>
      <c r="DW105" s="18">
        <v>1</v>
      </c>
      <c r="DX105" s="18" t="s">
        <v>133</v>
      </c>
      <c r="DY105" s="23" t="s">
        <v>148</v>
      </c>
      <c r="DZ105" s="23" t="s">
        <v>148</v>
      </c>
      <c r="EA105" s="1"/>
      <c r="EB105" s="1"/>
      <c r="EC105" s="1"/>
      <c r="ED105" s="1"/>
      <c r="EE105" s="1"/>
      <c r="EG105">
        <v>6</v>
      </c>
      <c r="EH105" s="10" t="s">
        <v>107</v>
      </c>
      <c r="EI105" s="10" t="s">
        <v>122</v>
      </c>
      <c r="EJ105" s="15">
        <v>10.34</v>
      </c>
      <c r="EK105" s="1">
        <v>10.39</v>
      </c>
      <c r="EL105" s="1">
        <v>10.48</v>
      </c>
      <c r="EM105" s="18">
        <f t="shared" si="708"/>
        <v>7.5132144729942327</v>
      </c>
      <c r="EN105" s="18">
        <f t="shared" si="708"/>
        <v>7.6514944939695866</v>
      </c>
      <c r="EO105" s="18">
        <f t="shared" si="709"/>
        <v>0.43821209465381206</v>
      </c>
      <c r="EP105" s="18">
        <v>1</v>
      </c>
      <c r="EQ105" t="s">
        <v>137</v>
      </c>
      <c r="ER105" t="s">
        <v>148</v>
      </c>
      <c r="ES105" t="s">
        <v>147</v>
      </c>
    </row>
    <row r="106" spans="39:155" x14ac:dyDescent="0.3">
      <c r="BU106" s="18"/>
      <c r="BV106" s="18"/>
      <c r="BW106" s="18"/>
      <c r="BX106" s="18"/>
      <c r="BY106" s="2"/>
      <c r="CF106" s="18"/>
      <c r="CG106" s="18"/>
      <c r="CH106" s="18"/>
      <c r="CM106" s="18"/>
      <c r="CN106" s="18"/>
      <c r="CO106" s="18"/>
      <c r="CP106" s="18"/>
      <c r="CQ106" s="18"/>
      <c r="CR106" s="18"/>
      <c r="CS106" s="4"/>
      <c r="CV106" s="10"/>
      <c r="CW106" s="10"/>
      <c r="DH106" s="18"/>
      <c r="DI106" s="18"/>
      <c r="DJ106" s="18"/>
      <c r="DK106" s="18"/>
      <c r="DL106" s="18"/>
      <c r="DM106" s="6"/>
      <c r="EA106" s="1"/>
      <c r="EB106" s="1"/>
      <c r="EC106" s="1"/>
      <c r="ED106" s="1"/>
      <c r="EE106" s="1"/>
    </row>
    <row r="107" spans="39:155" x14ac:dyDescent="0.3">
      <c r="BU107" s="18"/>
      <c r="BV107" s="18"/>
      <c r="BW107" s="18"/>
      <c r="BX107" s="18"/>
      <c r="BY107" s="3"/>
      <c r="CM107" s="18"/>
      <c r="CN107" s="18"/>
      <c r="CO107" s="18"/>
      <c r="CP107" s="18"/>
      <c r="CQ107" s="18"/>
      <c r="CR107" s="18"/>
      <c r="CS107" s="4"/>
      <c r="DH107" s="18"/>
      <c r="DI107" s="18"/>
      <c r="DJ107" s="18"/>
      <c r="DK107" s="18"/>
      <c r="DL107" s="18"/>
      <c r="DM107" s="1"/>
      <c r="EA107" s="4"/>
      <c r="EB107" s="4"/>
      <c r="EC107" s="4"/>
      <c r="ED107" s="4"/>
      <c r="EE107" s="4"/>
    </row>
    <row r="108" spans="39:155" x14ac:dyDescent="0.3">
      <c r="BU108" s="18"/>
      <c r="BV108" s="18"/>
      <c r="BW108" s="18"/>
      <c r="BX108" s="18"/>
      <c r="BY108" s="3"/>
      <c r="CM108" s="18"/>
      <c r="CN108" s="18"/>
      <c r="CO108" s="18"/>
      <c r="CP108" s="18"/>
      <c r="CQ108" s="18"/>
      <c r="CR108" s="18"/>
      <c r="CS108" s="4"/>
      <c r="DH108" s="18"/>
      <c r="DI108" s="18"/>
      <c r="DJ108" s="18"/>
      <c r="DK108" s="18"/>
      <c r="DL108" s="18"/>
      <c r="DM108" s="1"/>
      <c r="EA108" s="4"/>
      <c r="EB108" s="4"/>
      <c r="EC108" s="4"/>
      <c r="ED108" s="4"/>
      <c r="EE108" s="4"/>
    </row>
    <row r="109" spans="39:155" x14ac:dyDescent="0.3">
      <c r="BU109" s="18"/>
      <c r="BV109" s="18"/>
      <c r="BW109" s="18"/>
      <c r="BX109" s="18"/>
      <c r="BY109" s="4"/>
      <c r="CM109" s="18"/>
      <c r="CN109" s="18"/>
      <c r="CO109" s="18"/>
      <c r="CP109" s="18"/>
      <c r="CQ109" s="18"/>
      <c r="CR109" s="18"/>
      <c r="CS109" s="3"/>
      <c r="DH109" s="18"/>
      <c r="DI109" s="18"/>
      <c r="DJ109" s="18"/>
      <c r="DK109" s="18"/>
      <c r="DL109" s="18"/>
      <c r="DM109" s="6"/>
      <c r="EA109" s="3"/>
      <c r="EB109" s="3"/>
      <c r="EC109" s="3"/>
      <c r="ED109" s="3"/>
      <c r="EE109" s="3"/>
    </row>
    <row r="110" spans="39:155" x14ac:dyDescent="0.3">
      <c r="BU110" s="18"/>
      <c r="BV110" s="18"/>
      <c r="BW110" s="18"/>
      <c r="BX110" s="18"/>
      <c r="BY110" s="4"/>
      <c r="CM110" s="18"/>
      <c r="CN110" s="18"/>
      <c r="CO110" s="18"/>
      <c r="CP110" s="18"/>
      <c r="CQ110" s="18"/>
      <c r="CR110" s="18"/>
      <c r="CS110" s="3"/>
      <c r="DH110" s="18"/>
      <c r="DI110" s="18"/>
      <c r="DJ110" s="18"/>
      <c r="DK110" s="18"/>
      <c r="DL110" s="18"/>
      <c r="DM110" s="6"/>
      <c r="EA110" s="3"/>
      <c r="EB110" s="3"/>
      <c r="EC110" s="3"/>
      <c r="ED110" s="3"/>
      <c r="EE110" s="3"/>
    </row>
    <row r="111" spans="39:155" x14ac:dyDescent="0.3">
      <c r="BU111" s="18"/>
      <c r="BV111" s="18"/>
      <c r="BW111" s="18"/>
      <c r="BX111" s="18"/>
      <c r="BY111" s="4"/>
      <c r="CM111" s="18"/>
      <c r="CN111" s="18"/>
      <c r="CO111" s="18"/>
      <c r="CP111" s="18"/>
      <c r="CQ111" s="18"/>
      <c r="CR111" s="18"/>
      <c r="CS111" s="3"/>
      <c r="DF111" s="18"/>
      <c r="DH111" s="18"/>
      <c r="DI111" s="18"/>
      <c r="DJ111" s="18"/>
      <c r="DK111" s="18"/>
      <c r="DL111" s="18"/>
      <c r="DM111" s="6"/>
      <c r="EA111" s="3"/>
      <c r="EB111" s="3"/>
      <c r="EC111" s="3"/>
      <c r="ED111" s="3"/>
      <c r="EE111" s="3"/>
    </row>
    <row r="112" spans="39:155" x14ac:dyDescent="0.3">
      <c r="BU112" s="18"/>
      <c r="BV112" s="18"/>
      <c r="BW112" s="18"/>
      <c r="BX112" s="18"/>
      <c r="CA112" s="10"/>
      <c r="CB112" s="10"/>
      <c r="CC112" s="15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X112" s="15"/>
      <c r="DA112" s="18"/>
      <c r="DB112" s="18"/>
      <c r="DC112" s="18"/>
      <c r="DD112" s="18"/>
      <c r="DE112" s="18"/>
      <c r="DG112" s="18"/>
      <c r="DH112" s="18"/>
      <c r="DI112" s="18"/>
      <c r="DJ112" s="18"/>
      <c r="DK112" s="18"/>
      <c r="DL112" s="18"/>
      <c r="DO112" s="10"/>
      <c r="DP112" s="10"/>
      <c r="DQ112" s="15"/>
      <c r="DT112" s="18"/>
      <c r="DU112" s="18"/>
      <c r="DV112" s="18"/>
      <c r="DW112" s="18"/>
      <c r="DX112" s="18"/>
      <c r="DY112" s="18"/>
      <c r="DZ112" s="18"/>
      <c r="EH112" s="10"/>
      <c r="EJ112" s="15"/>
      <c r="EM112" s="18"/>
      <c r="EN112" s="18"/>
      <c r="EO112" s="18"/>
      <c r="EP112" s="18"/>
    </row>
    <row r="113" spans="39:135" x14ac:dyDescent="0.3">
      <c r="BU113" s="18"/>
      <c r="BV113" s="18"/>
      <c r="BW113" s="18"/>
      <c r="BX113" s="18"/>
      <c r="BY113" s="3"/>
      <c r="CM113" s="18"/>
      <c r="CN113" s="18"/>
      <c r="CO113" s="18"/>
      <c r="CP113" s="18"/>
      <c r="CQ113" s="18"/>
      <c r="CR113" s="18"/>
      <c r="CS113" s="1"/>
      <c r="CV113" s="10"/>
      <c r="CW113" s="10"/>
      <c r="DH113" s="18"/>
      <c r="DI113" s="18"/>
      <c r="DJ113" s="18"/>
      <c r="DK113" s="18"/>
      <c r="DL113" s="18"/>
      <c r="DM113" s="6"/>
      <c r="EA113" s="2"/>
      <c r="EB113" s="2"/>
      <c r="EC113" s="2"/>
      <c r="ED113" s="2"/>
      <c r="EE113" s="2"/>
    </row>
    <row r="114" spans="39:135" x14ac:dyDescent="0.3">
      <c r="BU114" s="18"/>
      <c r="BV114" s="18"/>
      <c r="BW114" s="18"/>
      <c r="BX114" s="18"/>
      <c r="BY114" s="3"/>
      <c r="CM114" s="18"/>
      <c r="CN114" s="18"/>
      <c r="CO114" s="18"/>
      <c r="CP114" s="18"/>
      <c r="CQ114" s="18"/>
      <c r="CR114" s="18"/>
      <c r="CS114" s="1"/>
      <c r="DH114" s="18"/>
      <c r="DI114" s="18"/>
      <c r="DJ114" s="18"/>
      <c r="DK114" s="18"/>
      <c r="DL114" s="18"/>
      <c r="DM114" s="6"/>
      <c r="EA114" s="2"/>
      <c r="EB114" s="2"/>
      <c r="EC114" s="2"/>
      <c r="ED114" s="2"/>
      <c r="EE114" s="2"/>
    </row>
    <row r="115" spans="39:135" x14ac:dyDescent="0.3">
      <c r="BU115" s="18"/>
      <c r="BV115" s="18"/>
      <c r="BW115" s="18"/>
      <c r="BX115" s="18"/>
      <c r="BY115" s="3"/>
      <c r="CM115" s="18"/>
      <c r="CN115" s="18"/>
      <c r="CO115" s="18"/>
      <c r="CP115" s="18"/>
      <c r="CQ115" s="18"/>
      <c r="CR115" s="18"/>
      <c r="CS115" s="2"/>
      <c r="DH115" s="18"/>
      <c r="DI115" s="18"/>
      <c r="DJ115" s="18"/>
      <c r="DK115" s="18"/>
      <c r="DL115" s="18"/>
      <c r="DM115" s="6"/>
      <c r="EA115" s="2"/>
      <c r="EB115" s="2"/>
      <c r="EC115" s="2"/>
      <c r="ED115" s="2"/>
      <c r="EE115" s="2"/>
    </row>
    <row r="116" spans="39:135" x14ac:dyDescent="0.3">
      <c r="BU116" s="18"/>
      <c r="BV116" s="18"/>
      <c r="BW116" s="18"/>
      <c r="BX116" s="18"/>
      <c r="BY116" s="4"/>
      <c r="CM116" s="18"/>
      <c r="CN116" s="18"/>
      <c r="CO116" s="18"/>
      <c r="CP116" s="18"/>
      <c r="CQ116" s="18"/>
      <c r="CR116" s="18"/>
      <c r="CS116" s="2"/>
      <c r="DH116" s="18"/>
      <c r="DI116" s="18"/>
      <c r="DJ116" s="18"/>
      <c r="DK116" s="18"/>
      <c r="DL116" s="18"/>
      <c r="DM116" s="1"/>
      <c r="EA116" s="1"/>
      <c r="EB116" s="1"/>
      <c r="EC116" s="1"/>
      <c r="ED116" s="1"/>
      <c r="EE116" s="1"/>
    </row>
    <row r="117" spans="39:135" x14ac:dyDescent="0.3">
      <c r="BU117" s="18"/>
      <c r="BV117" s="18"/>
      <c r="BW117" s="18"/>
      <c r="BX117" s="18"/>
      <c r="BY117" s="4"/>
      <c r="CM117" s="18"/>
      <c r="CN117" s="18"/>
      <c r="CO117" s="18"/>
      <c r="CP117" s="18"/>
      <c r="CQ117" s="18"/>
      <c r="CR117" s="18"/>
      <c r="CS117" s="2"/>
      <c r="DH117" s="18"/>
      <c r="DI117" s="18"/>
      <c r="DJ117" s="18"/>
      <c r="DK117" s="18"/>
      <c r="DL117" s="18"/>
      <c r="DM117" s="1"/>
      <c r="EA117" s="1"/>
      <c r="EB117" s="1"/>
      <c r="EC117" s="1"/>
      <c r="ED117" s="1"/>
      <c r="EE117" s="1"/>
    </row>
    <row r="118" spans="39:135" x14ac:dyDescent="0.3">
      <c r="BU118" s="18"/>
      <c r="BV118" s="18"/>
      <c r="BW118" s="18"/>
      <c r="BX118" s="18"/>
      <c r="BY118" s="4"/>
      <c r="BZ118" s="1"/>
      <c r="CA118" s="10"/>
      <c r="CB118" s="10"/>
      <c r="CC118" s="15"/>
      <c r="CF118" s="4"/>
      <c r="CG118" s="4"/>
      <c r="CH118" s="4"/>
      <c r="CI118" s="18"/>
      <c r="DH118" s="18"/>
      <c r="DI118" s="18"/>
      <c r="DJ118" s="18"/>
      <c r="DK118" s="18"/>
      <c r="DL118" s="18"/>
      <c r="DM118" s="1"/>
      <c r="EA118" s="1"/>
      <c r="EB118" s="1"/>
      <c r="EC118" s="1"/>
      <c r="ED118" s="1"/>
      <c r="EE118" s="1"/>
    </row>
    <row r="120" spans="39:135" x14ac:dyDescent="0.3">
      <c r="AM120" s="1"/>
    </row>
    <row r="121" spans="39:135" x14ac:dyDescent="0.3">
      <c r="AM121" s="1"/>
    </row>
    <row r="122" spans="39:135" x14ac:dyDescent="0.3">
      <c r="AM122" s="1"/>
    </row>
    <row r="123" spans="39:135" x14ac:dyDescent="0.3">
      <c r="AM123" s="1"/>
    </row>
    <row r="124" spans="39:135" x14ac:dyDescent="0.3">
      <c r="AM124" s="1"/>
    </row>
    <row r="125" spans="39:135" x14ac:dyDescent="0.3">
      <c r="AM12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7"/>
  <sheetViews>
    <sheetView workbookViewId="0">
      <selection activeCell="J16" sqref="J16"/>
    </sheetView>
  </sheetViews>
  <sheetFormatPr defaultRowHeight="14.4" x14ac:dyDescent="0.3"/>
  <sheetData>
    <row r="1" spans="1:39" ht="15.6" x14ac:dyDescent="0.3">
      <c r="A1" t="s">
        <v>3</v>
      </c>
      <c r="F1" t="s">
        <v>12</v>
      </c>
      <c r="K1" t="s">
        <v>21</v>
      </c>
      <c r="P1" t="s">
        <v>37</v>
      </c>
      <c r="U1" t="s">
        <v>53</v>
      </c>
      <c r="Z1" t="s">
        <v>144</v>
      </c>
      <c r="AE1" t="s">
        <v>145</v>
      </c>
      <c r="AJ1" t="s">
        <v>107</v>
      </c>
    </row>
    <row r="2" spans="1:39" ht="18" x14ac:dyDescent="0.35">
      <c r="A2" s="13" t="s">
        <v>139</v>
      </c>
      <c r="B2" s="13" t="s">
        <v>140</v>
      </c>
      <c r="C2" s="13" t="s">
        <v>141</v>
      </c>
      <c r="D2" s="14" t="s">
        <v>143</v>
      </c>
      <c r="F2" s="13" t="s">
        <v>139</v>
      </c>
      <c r="G2" s="13" t="s">
        <v>140</v>
      </c>
      <c r="H2" s="13" t="s">
        <v>141</v>
      </c>
      <c r="I2" s="14" t="s">
        <v>143</v>
      </c>
      <c r="K2" s="13" t="s">
        <v>139</v>
      </c>
      <c r="L2" s="13" t="s">
        <v>140</v>
      </c>
      <c r="M2" s="13" t="s">
        <v>141</v>
      </c>
      <c r="N2" s="13" t="s">
        <v>142</v>
      </c>
      <c r="P2" s="13" t="s">
        <v>139</v>
      </c>
      <c r="Q2" s="13" t="s">
        <v>140</v>
      </c>
      <c r="R2" s="13" t="s">
        <v>141</v>
      </c>
      <c r="S2" s="14" t="s">
        <v>143</v>
      </c>
      <c r="U2" s="13" t="s">
        <v>139</v>
      </c>
      <c r="V2" s="13" t="s">
        <v>140</v>
      </c>
      <c r="W2" s="13" t="s">
        <v>141</v>
      </c>
      <c r="X2" s="14" t="s">
        <v>143</v>
      </c>
      <c r="Z2" s="13" t="s">
        <v>139</v>
      </c>
      <c r="AA2" s="13" t="s">
        <v>140</v>
      </c>
      <c r="AB2" s="13" t="s">
        <v>141</v>
      </c>
      <c r="AC2" s="14" t="s">
        <v>143</v>
      </c>
      <c r="AE2" s="13" t="s">
        <v>139</v>
      </c>
      <c r="AF2" s="13" t="s">
        <v>140</v>
      </c>
      <c r="AG2" s="13" t="s">
        <v>141</v>
      </c>
      <c r="AH2" s="14" t="s">
        <v>143</v>
      </c>
      <c r="AJ2" s="13" t="s">
        <v>139</v>
      </c>
      <c r="AK2" s="13" t="s">
        <v>140</v>
      </c>
      <c r="AL2" s="13" t="s">
        <v>141</v>
      </c>
      <c r="AM2" s="14" t="s">
        <v>143</v>
      </c>
    </row>
    <row r="3" spans="1:39" ht="15.6" x14ac:dyDescent="0.3">
      <c r="A3">
        <v>1.3145668055895108</v>
      </c>
      <c r="B3">
        <v>1.9498895182518747</v>
      </c>
      <c r="C3">
        <v>0.84844396981743986</v>
      </c>
      <c r="D3" s="18">
        <v>1.6048797021543773</v>
      </c>
      <c r="F3">
        <v>0.61508954932968629</v>
      </c>
      <c r="G3">
        <v>2.2725520889605217</v>
      </c>
      <c r="H3">
        <v>0.30000109094018929</v>
      </c>
      <c r="I3" s="18">
        <v>0.51521743745918835</v>
      </c>
      <c r="K3">
        <v>0.96214881082451498</v>
      </c>
      <c r="L3">
        <v>2.1652935745145885</v>
      </c>
      <c r="M3">
        <v>0.61122169563221285</v>
      </c>
      <c r="N3" s="18">
        <v>1.0777321736569396</v>
      </c>
      <c r="P3">
        <v>1.992473295672424</v>
      </c>
      <c r="Q3">
        <v>1.802922057178413</v>
      </c>
      <c r="R3">
        <v>0.1165010904852652</v>
      </c>
      <c r="S3" s="18">
        <v>0.22865121467500157</v>
      </c>
      <c r="U3">
        <v>2.6225253778685365</v>
      </c>
      <c r="V3">
        <v>5.8409929439101989</v>
      </c>
      <c r="W3">
        <v>0.39904120284105249</v>
      </c>
      <c r="X3" s="18">
        <v>0.74117053332101557</v>
      </c>
      <c r="Z3">
        <v>2.1765283299606319</v>
      </c>
      <c r="AA3">
        <v>3.1983034524264244</v>
      </c>
      <c r="AB3">
        <v>0.41563027878734327</v>
      </c>
      <c r="AC3" s="18">
        <v>0.54190917202068789</v>
      </c>
      <c r="AE3">
        <v>2.4537786828728541</v>
      </c>
      <c r="AF3">
        <v>2.3654620540843094</v>
      </c>
      <c r="AG3">
        <v>0.12529111704233625</v>
      </c>
      <c r="AH3" s="18">
        <v>1.1074263517741496</v>
      </c>
      <c r="AJ3">
        <v>0.92373791621912149</v>
      </c>
      <c r="AK3">
        <v>3.3679841124249728</v>
      </c>
      <c r="AL3">
        <v>4.050737020760331E-2</v>
      </c>
      <c r="AM3" s="18">
        <v>1.2893059591382885</v>
      </c>
    </row>
    <row r="4" spans="1:39" ht="15.6" x14ac:dyDescent="0.3">
      <c r="A4">
        <v>2.855092894280014</v>
      </c>
      <c r="B4">
        <v>4.212246674279708</v>
      </c>
      <c r="C4">
        <v>0.38802587095354463</v>
      </c>
      <c r="D4" s="18">
        <v>2.6373311403157613</v>
      </c>
      <c r="F4">
        <v>0.32903229240690646</v>
      </c>
      <c r="G4">
        <v>1.1181955176119533</v>
      </c>
      <c r="H4">
        <v>0.52332066482798778</v>
      </c>
      <c r="I4" s="18">
        <v>1.0737529223955438</v>
      </c>
      <c r="K4">
        <v>2.3097133770972942</v>
      </c>
      <c r="L4">
        <v>3.1284829494276263</v>
      </c>
      <c r="M4">
        <v>0.22850257319524309</v>
      </c>
      <c r="N4" s="18">
        <v>1.7088036950568903</v>
      </c>
      <c r="P4">
        <v>3.1838516522893818</v>
      </c>
      <c r="Q4">
        <v>4.5430380180637178</v>
      </c>
      <c r="R4">
        <v>0.37927799231663939</v>
      </c>
      <c r="S4" s="18">
        <v>0.12280940900989527</v>
      </c>
      <c r="U4">
        <v>2.8074203361559635</v>
      </c>
      <c r="V4">
        <v>5.7128593480831755</v>
      </c>
      <c r="W4">
        <v>1.5912091387695386</v>
      </c>
      <c r="X4" s="18">
        <v>1.7986967777609617</v>
      </c>
      <c r="Z4">
        <v>0.49774584573469216</v>
      </c>
      <c r="AA4">
        <v>0.81793320663472358</v>
      </c>
      <c r="AB4">
        <v>2.1720663313526432E-2</v>
      </c>
      <c r="AC4" s="18">
        <v>0.32924235674215302</v>
      </c>
      <c r="AE4">
        <v>3.0118657000827871</v>
      </c>
      <c r="AF4">
        <v>2.9813183265844803</v>
      </c>
      <c r="AG4">
        <v>0.1157776220525341</v>
      </c>
      <c r="AH4" s="18">
        <v>0.50307392299965603</v>
      </c>
      <c r="AJ4">
        <v>1.9311949485136175</v>
      </c>
      <c r="AK4">
        <v>2.1705246512551519</v>
      </c>
      <c r="AL4">
        <v>1.1447629752557009</v>
      </c>
      <c r="AM4" s="18">
        <v>0.80589946721824623</v>
      </c>
    </row>
    <row r="5" spans="1:39" ht="15.6" x14ac:dyDescent="0.3">
      <c r="A5">
        <v>2.6093761418505408</v>
      </c>
      <c r="B5">
        <v>2.4827486846059541</v>
      </c>
      <c r="C5">
        <v>1.1505024936972994</v>
      </c>
      <c r="D5" s="18">
        <v>0.88428576928228564</v>
      </c>
      <c r="F5">
        <v>1.1624675810982525</v>
      </c>
      <c r="G5">
        <v>1.4129605861725605</v>
      </c>
      <c r="H5">
        <v>0.10985375777802245</v>
      </c>
      <c r="I5" s="18">
        <v>0.39765050205055807</v>
      </c>
      <c r="K5">
        <v>1.8369960926076965</v>
      </c>
      <c r="L5">
        <v>2.3159688347953513</v>
      </c>
      <c r="M5">
        <v>0.19153408448228856</v>
      </c>
      <c r="N5" s="18">
        <v>0.87065090951424895</v>
      </c>
      <c r="P5">
        <v>4.2625694799607823</v>
      </c>
      <c r="Q5">
        <v>4.4846532924340927</v>
      </c>
      <c r="R5">
        <v>0.89528323430499068</v>
      </c>
      <c r="S5" s="18">
        <v>0.1351657631627475</v>
      </c>
      <c r="U5">
        <v>0.76284412978758109</v>
      </c>
      <c r="V5">
        <v>2.1937215875751668</v>
      </c>
      <c r="W5">
        <v>0.66197442792781946</v>
      </c>
      <c r="X5" s="18">
        <v>1.1304974202640621</v>
      </c>
      <c r="Z5">
        <v>1.5772095866181879</v>
      </c>
      <c r="AA5">
        <v>1.8400616998636277</v>
      </c>
      <c r="AB5">
        <v>0.2651914400182197</v>
      </c>
      <c r="AC5" s="18">
        <v>0.37864788999722115</v>
      </c>
      <c r="AF5">
        <v>5.1878986390464865</v>
      </c>
      <c r="AH5" s="18">
        <v>0.6685059072282189</v>
      </c>
      <c r="AJ5">
        <v>0.72118090735111917</v>
      </c>
      <c r="AK5">
        <v>3.372471071541526</v>
      </c>
      <c r="AL5">
        <v>0.38308582511091349</v>
      </c>
      <c r="AM5" s="18">
        <v>0.68521961965284217</v>
      </c>
    </row>
    <row r="6" spans="1:39" ht="15.6" x14ac:dyDescent="0.3">
      <c r="A6">
        <v>4.9535877214321236</v>
      </c>
      <c r="B6">
        <v>9.9958682582518481</v>
      </c>
      <c r="C6">
        <v>0.48565907110331158</v>
      </c>
      <c r="D6" s="18">
        <v>2.210904538471262</v>
      </c>
      <c r="F6">
        <v>2.1702497498176014</v>
      </c>
      <c r="G6">
        <v>3.4689280237909177</v>
      </c>
      <c r="H6">
        <v>0.97036784746852933</v>
      </c>
      <c r="I6" s="18">
        <v>5.6250527954580749E-2</v>
      </c>
      <c r="K6">
        <v>1.7178437278943097</v>
      </c>
      <c r="L6">
        <v>2.5398157034192561</v>
      </c>
      <c r="M6">
        <v>0.6410369175895736</v>
      </c>
      <c r="N6" s="18">
        <v>1.5271989273954927</v>
      </c>
      <c r="P6">
        <v>7.0755867895733404</v>
      </c>
      <c r="Q6">
        <v>8.4594635682175952</v>
      </c>
      <c r="R6">
        <v>1.6623043672144533</v>
      </c>
      <c r="S6" s="18">
        <v>3.231358650630491</v>
      </c>
      <c r="U6">
        <v>4.9337181269296195</v>
      </c>
      <c r="V6">
        <v>4.4999275529730101</v>
      </c>
      <c r="W6">
        <v>1.9971924595380173</v>
      </c>
      <c r="X6" s="18">
        <v>0.76951039397655929</v>
      </c>
      <c r="Z6">
        <v>0.37172229165642562</v>
      </c>
      <c r="AA6">
        <v>1.3852087606705901</v>
      </c>
      <c r="AB6">
        <v>0.2494822369985677</v>
      </c>
      <c r="AC6" s="18">
        <v>0.89221325994168488</v>
      </c>
      <c r="AE6">
        <v>0.67181993279239083</v>
      </c>
      <c r="AF6">
        <v>1.5720759054200613</v>
      </c>
      <c r="AG6">
        <v>1.1953182003095836E-2</v>
      </c>
      <c r="AH6" s="18">
        <v>9.6086876444333114E-2</v>
      </c>
      <c r="AJ6">
        <v>2.2476708074534186</v>
      </c>
      <c r="AK6">
        <v>5.4540218975991452</v>
      </c>
      <c r="AL6">
        <v>0.1592088249566006</v>
      </c>
      <c r="AM6" s="18">
        <v>1.4088362829393068</v>
      </c>
    </row>
    <row r="7" spans="1:39" ht="15.6" x14ac:dyDescent="0.3">
      <c r="A7">
        <v>3.1086827625682059</v>
      </c>
      <c r="B7">
        <v>4.8173826564696185</v>
      </c>
      <c r="C7">
        <v>1.9222675547862889</v>
      </c>
      <c r="D7" s="18">
        <v>3.0825048340533834</v>
      </c>
      <c r="F7">
        <v>2.3057463811247012</v>
      </c>
      <c r="G7">
        <v>4.0661382136209019</v>
      </c>
      <c r="H7">
        <v>1.1197414544204674</v>
      </c>
      <c r="I7" s="18">
        <v>1.2331753757741812</v>
      </c>
      <c r="K7">
        <v>2.9388341379566114</v>
      </c>
      <c r="L7">
        <v>2.0009178933972729</v>
      </c>
      <c r="M7">
        <v>1.5171142972580327</v>
      </c>
      <c r="N7" s="18">
        <v>1.2292176863315578</v>
      </c>
      <c r="P7">
        <v>2.3990203383010877</v>
      </c>
      <c r="Q7">
        <v>4.6965422044774954</v>
      </c>
      <c r="R7">
        <v>0.34275091650819356</v>
      </c>
      <c r="S7" s="18">
        <v>0.26377150136532607</v>
      </c>
      <c r="U7">
        <v>3.7495698647196902</v>
      </c>
      <c r="V7">
        <v>4.7803599554115461</v>
      </c>
      <c r="W7">
        <v>0.96376276204698097</v>
      </c>
      <c r="X7" s="18">
        <v>0.61107174816544785</v>
      </c>
      <c r="Z7">
        <v>2.6423336036437095</v>
      </c>
      <c r="AA7">
        <v>4.8701896837056333</v>
      </c>
      <c r="AB7">
        <v>0.54264108159080759</v>
      </c>
      <c r="AC7" s="18">
        <v>0.93679811286589554</v>
      </c>
      <c r="AE7">
        <v>1.8026149288485336</v>
      </c>
      <c r="AF7">
        <v>2.6983579114694969</v>
      </c>
      <c r="AG7">
        <v>0.52118034713246664</v>
      </c>
      <c r="AH7" s="18">
        <v>0.75184438844932744</v>
      </c>
      <c r="AJ7">
        <v>1.0390453822182244</v>
      </c>
      <c r="AK7">
        <v>3.0230104245278988</v>
      </c>
      <c r="AL7">
        <v>0.92303448143266897</v>
      </c>
      <c r="AM7" s="18">
        <v>0.51781189175352371</v>
      </c>
    </row>
    <row r="8" spans="1:39" ht="15.6" x14ac:dyDescent="0.3">
      <c r="A8">
        <v>1.7841546593529938</v>
      </c>
      <c r="B8">
        <v>2.3454740053397063</v>
      </c>
      <c r="C8">
        <v>2.4335445269100071</v>
      </c>
      <c r="D8" s="18">
        <v>0.64278179988743167</v>
      </c>
      <c r="F8">
        <v>0.28844505319896568</v>
      </c>
      <c r="H8">
        <v>0.24584458199086853</v>
      </c>
      <c r="I8" s="18"/>
      <c r="K8">
        <v>1.3318541610831769</v>
      </c>
      <c r="L8">
        <v>3.021418911096625</v>
      </c>
      <c r="M8">
        <v>0.44782813487977574</v>
      </c>
      <c r="N8" s="18">
        <v>1.2969201649619624</v>
      </c>
      <c r="P8">
        <v>3.4709134028992032</v>
      </c>
      <c r="Q8">
        <v>4.5837334643064063</v>
      </c>
      <c r="R8">
        <v>0.76342385625513998</v>
      </c>
      <c r="S8" s="18">
        <v>0.45275660530886808</v>
      </c>
      <c r="U8">
        <v>3.4528276300247462</v>
      </c>
      <c r="V8">
        <v>6.9589787255402449</v>
      </c>
      <c r="W8">
        <v>0.96898220663332391</v>
      </c>
      <c r="X8" s="18">
        <v>1.9194384189703089</v>
      </c>
      <c r="Z8">
        <v>1.9584638078210801</v>
      </c>
      <c r="AA8">
        <v>3.4626934794529811</v>
      </c>
      <c r="AB8">
        <v>0.19736706837053355</v>
      </c>
      <c r="AC8" s="18">
        <v>0.39804842535757984</v>
      </c>
      <c r="AE8">
        <v>3.4919768246922192</v>
      </c>
      <c r="AF8">
        <v>3.7174640853573044</v>
      </c>
      <c r="AG8">
        <v>1.2234401354305415</v>
      </c>
      <c r="AH8" s="18">
        <v>0.2573894374321874</v>
      </c>
      <c r="AJ8">
        <v>1.105600891982891</v>
      </c>
      <c r="AK8">
        <v>2.152231098345831</v>
      </c>
      <c r="AL8">
        <v>0.15790391136196272</v>
      </c>
      <c r="AM8" s="18">
        <v>0.4403715057713698</v>
      </c>
    </row>
    <row r="9" spans="1:39" ht="15.6" x14ac:dyDescent="0.3">
      <c r="A9">
        <v>4.1151828493525713</v>
      </c>
      <c r="B9">
        <v>5.8752962667725841</v>
      </c>
      <c r="C9">
        <v>0.64864891649837064</v>
      </c>
      <c r="D9" s="18">
        <v>2.6623044712010957</v>
      </c>
      <c r="F9">
        <v>1.5952493715408806</v>
      </c>
      <c r="G9">
        <v>3.1067257626895546</v>
      </c>
      <c r="H9">
        <v>0.33762900026332676</v>
      </c>
      <c r="I9" s="18">
        <v>1.4165242726791254</v>
      </c>
      <c r="K9">
        <v>2.3824979456592721</v>
      </c>
      <c r="L9">
        <v>3.3828840038061041</v>
      </c>
      <c r="M9">
        <v>1.1723482856835328</v>
      </c>
      <c r="N9" s="18">
        <v>0.76665847070161475</v>
      </c>
      <c r="P9">
        <v>3.8953095871041206</v>
      </c>
      <c r="Q9">
        <v>5.6754222415659079</v>
      </c>
      <c r="R9">
        <v>1.5481393812501723</v>
      </c>
      <c r="S9" s="18">
        <v>2.695300993563841</v>
      </c>
      <c r="U9">
        <v>2.196999032154753</v>
      </c>
      <c r="V9">
        <v>4.2498580790735137</v>
      </c>
      <c r="W9">
        <v>0.57695211390480738</v>
      </c>
      <c r="X9" s="18">
        <v>0.59449811260708652</v>
      </c>
      <c r="Z9">
        <v>2.1050617363546049</v>
      </c>
      <c r="AA9">
        <v>3.2797089662177981</v>
      </c>
      <c r="AB9">
        <v>0.30137868294353914</v>
      </c>
      <c r="AC9" s="18">
        <v>0.21160872478263021</v>
      </c>
      <c r="AE9">
        <v>1.1426901796869167</v>
      </c>
      <c r="AF9">
        <v>1.9697013826115153</v>
      </c>
      <c r="AG9">
        <v>1.2418773776474124</v>
      </c>
      <c r="AH9" s="18">
        <v>0.75406346834413651</v>
      </c>
      <c r="AJ9">
        <v>1.1017839883453244</v>
      </c>
      <c r="AK9">
        <v>2.6063843739563151</v>
      </c>
      <c r="AL9">
        <v>0.53001277560977578</v>
      </c>
      <c r="AM9" s="18">
        <v>1.1133897647112752</v>
      </c>
    </row>
    <row r="10" spans="1:39" ht="15.6" x14ac:dyDescent="0.3">
      <c r="A10">
        <v>4.4027107463934412</v>
      </c>
      <c r="B10">
        <v>6.8935854796042308</v>
      </c>
      <c r="C10">
        <v>1.9895605836399264</v>
      </c>
      <c r="D10" s="18">
        <v>2.7116990553696723</v>
      </c>
      <c r="F10">
        <v>0.54200234514736911</v>
      </c>
      <c r="G10">
        <v>2.0824719323397924</v>
      </c>
      <c r="H10">
        <v>0.11460980702955408</v>
      </c>
      <c r="I10" s="18">
        <v>2.0109383564786967</v>
      </c>
      <c r="K10">
        <v>2.6067425180010488</v>
      </c>
      <c r="L10">
        <v>3.2766673287588035</v>
      </c>
      <c r="M10">
        <v>0.28063653433725488</v>
      </c>
      <c r="N10" s="18">
        <v>0.34260940850478511</v>
      </c>
      <c r="P10">
        <v>2.8778558291098886</v>
      </c>
      <c r="Q10">
        <v>3.479845643881069</v>
      </c>
      <c r="R10">
        <v>0.88073017188798719</v>
      </c>
      <c r="S10" s="18">
        <v>0.19507350371920648</v>
      </c>
      <c r="U10">
        <v>3.1107768171027632</v>
      </c>
      <c r="V10">
        <v>5.4790871931664773</v>
      </c>
      <c r="W10">
        <v>1.5031122280903511</v>
      </c>
      <c r="X10" s="18">
        <v>0.93590191053928984</v>
      </c>
      <c r="Z10">
        <v>2.0366652067555058</v>
      </c>
      <c r="AA10">
        <v>2.5612529656454797</v>
      </c>
      <c r="AB10">
        <v>0.46296392227671246</v>
      </c>
      <c r="AC10" s="18">
        <v>0.14374666306898676</v>
      </c>
      <c r="AE10">
        <v>2.3058902873861049</v>
      </c>
      <c r="AF10">
        <v>2.1332671424164076</v>
      </c>
      <c r="AG10">
        <v>0.15974155337663382</v>
      </c>
      <c r="AH10" s="18">
        <v>0.14121659756547811</v>
      </c>
      <c r="AJ10">
        <v>2.5195339413721198</v>
      </c>
      <c r="AK10">
        <v>3.4682092618148928</v>
      </c>
      <c r="AL10">
        <v>1.518315863152218</v>
      </c>
      <c r="AM10" s="18">
        <v>0.42541326977269583</v>
      </c>
    </row>
    <row r="11" spans="1:39" ht="15.6" x14ac:dyDescent="0.3">
      <c r="K11">
        <v>4.4833398443597181</v>
      </c>
      <c r="L11">
        <v>6.1820494878146066</v>
      </c>
      <c r="M11">
        <v>0.92976556354175932</v>
      </c>
      <c r="N11" s="18">
        <v>2.2486732810602161</v>
      </c>
      <c r="P11">
        <v>3.8491311492819817</v>
      </c>
      <c r="Q11">
        <v>5.5566312309856469</v>
      </c>
      <c r="R11">
        <v>1.266710645991131</v>
      </c>
      <c r="S11" s="18">
        <v>1.1881275857256479</v>
      </c>
      <c r="U11">
        <v>3.7046081118833176</v>
      </c>
      <c r="V11">
        <v>4.4819846581728733</v>
      </c>
      <c r="W11">
        <v>0.2765583143243544</v>
      </c>
      <c r="X11" s="18">
        <v>2.1038608554068547</v>
      </c>
      <c r="Z11">
        <v>2.4995363420386272</v>
      </c>
      <c r="AA11">
        <v>1.5992628829977591</v>
      </c>
      <c r="AB11">
        <v>0.63903154552252972</v>
      </c>
      <c r="AC11" s="18">
        <v>0.9539282348739696</v>
      </c>
      <c r="AE11">
        <v>2.5806689963316423</v>
      </c>
      <c r="AF11">
        <v>2.3661700970784754</v>
      </c>
      <c r="AG11">
        <v>1.3538158569893102</v>
      </c>
      <c r="AH11" s="18">
        <v>0.63928854603227403</v>
      </c>
      <c r="AJ11">
        <v>1.0262253723333812</v>
      </c>
      <c r="AK11">
        <v>1.9336626012371376</v>
      </c>
      <c r="AL11">
        <v>0.50723404095832758</v>
      </c>
      <c r="AM11" s="18">
        <v>1.3534627714573615</v>
      </c>
    </row>
    <row r="12" spans="1:39" ht="15.6" x14ac:dyDescent="0.3">
      <c r="K12">
        <v>1.7777556740949267</v>
      </c>
      <c r="L12">
        <v>2.7852728222911609</v>
      </c>
      <c r="M12">
        <v>0.36110026856211963</v>
      </c>
      <c r="N12" s="18">
        <v>1.4497192506381489</v>
      </c>
      <c r="P12">
        <v>4.0391210466808642</v>
      </c>
      <c r="Q12">
        <v>4.1754524330051757</v>
      </c>
      <c r="R12">
        <v>0.77866421208506609</v>
      </c>
      <c r="S12" s="18">
        <v>0.32860537696226283</v>
      </c>
      <c r="U12">
        <v>1.3733345353985422</v>
      </c>
      <c r="V12">
        <v>4.1907754846311978</v>
      </c>
      <c r="W12">
        <v>0.26003236188112855</v>
      </c>
      <c r="X12" s="18">
        <v>0.28564404798585841</v>
      </c>
      <c r="Z12">
        <v>0.1736426435100008</v>
      </c>
      <c r="AA12">
        <v>0.3939635160008037</v>
      </c>
      <c r="AB12">
        <v>3.0341573159707595E-3</v>
      </c>
      <c r="AC12" s="18">
        <v>6.8940982378157378E-2</v>
      </c>
      <c r="AE12">
        <v>3.0492449018843608</v>
      </c>
      <c r="AF12">
        <v>3.6090429263242463</v>
      </c>
      <c r="AG12">
        <v>2.7899952195478832</v>
      </c>
      <c r="AH12" s="18">
        <v>0.42855015925970269</v>
      </c>
      <c r="AJ12">
        <v>2.2745747583302034</v>
      </c>
      <c r="AK12">
        <v>2.5399268575582048</v>
      </c>
      <c r="AL12">
        <v>3.6240491752443697E-2</v>
      </c>
      <c r="AM12" s="18">
        <v>0.75273503761397931</v>
      </c>
    </row>
    <row r="13" spans="1:39" ht="15.6" x14ac:dyDescent="0.3">
      <c r="K13">
        <v>1.2440391862802229</v>
      </c>
      <c r="L13">
        <v>1.8613744169104789</v>
      </c>
      <c r="M13">
        <v>0.52449704800238617</v>
      </c>
      <c r="N13" s="18">
        <v>1.3000978803193308</v>
      </c>
      <c r="P13">
        <v>3.060972583069383</v>
      </c>
      <c r="Q13">
        <v>4.1546808747192587</v>
      </c>
      <c r="R13">
        <v>0.27593546983224226</v>
      </c>
      <c r="S13" s="18">
        <v>0.67222674029833651</v>
      </c>
      <c r="U13">
        <v>0.60551276504224749</v>
      </c>
      <c r="V13">
        <v>2.3499627595841983</v>
      </c>
      <c r="W13">
        <v>0.55390244553417878</v>
      </c>
      <c r="X13" s="18">
        <v>0.86469185746828492</v>
      </c>
      <c r="Z13">
        <v>2.0012462168880387</v>
      </c>
      <c r="AA13">
        <v>3.1961633257421753</v>
      </c>
      <c r="AB13">
        <v>0.52572249654112901</v>
      </c>
      <c r="AC13" s="18">
        <v>0.33326429513649258</v>
      </c>
      <c r="AE13">
        <v>0.60049035027920739</v>
      </c>
      <c r="AF13">
        <v>3.9902712698245999</v>
      </c>
      <c r="AG13">
        <v>1.0498604273717862</v>
      </c>
      <c r="AH13" s="18">
        <v>0.80381583993191652</v>
      </c>
      <c r="AJ13">
        <v>1.561476136512566</v>
      </c>
      <c r="AK13">
        <v>1.1398475989657189</v>
      </c>
      <c r="AL13">
        <v>0.50096065427849268</v>
      </c>
      <c r="AM13" s="18">
        <v>0.41277679436525266</v>
      </c>
    </row>
    <row r="14" spans="1:39" ht="15.6" x14ac:dyDescent="0.3">
      <c r="K14">
        <v>1.6299094424094416</v>
      </c>
      <c r="L14">
        <v>2.2452485256239534</v>
      </c>
      <c r="M14">
        <v>0.29049080474569083</v>
      </c>
      <c r="N14" s="18">
        <v>1.1934230486265904</v>
      </c>
      <c r="P14">
        <v>3.609415607947895</v>
      </c>
      <c r="Q14">
        <v>4.0373992289943272</v>
      </c>
      <c r="R14">
        <v>0.27777232942149216</v>
      </c>
      <c r="S14" s="18">
        <v>0.21853098062020487</v>
      </c>
      <c r="U14">
        <v>2.5272545074419823</v>
      </c>
      <c r="V14">
        <v>5.1041659717302101</v>
      </c>
      <c r="W14">
        <v>0.84693445235783793</v>
      </c>
      <c r="X14" s="18">
        <v>1.0966394810151749</v>
      </c>
      <c r="Z14">
        <v>0.29007174986838358</v>
      </c>
      <c r="AA14">
        <v>1.3691316499931245</v>
      </c>
      <c r="AB14">
        <v>6.4663622920606151E-2</v>
      </c>
      <c r="AC14" s="18">
        <v>1.0543014821249044</v>
      </c>
      <c r="AE14">
        <v>2.9627467360235418</v>
      </c>
      <c r="AF14">
        <v>3.0883481443450869</v>
      </c>
      <c r="AG14">
        <v>0.81103374822098251</v>
      </c>
      <c r="AH14" s="18">
        <v>0.49168572750550643</v>
      </c>
      <c r="AJ14">
        <v>1.7209443727662364</v>
      </c>
      <c r="AK14">
        <v>2.7893486466162343</v>
      </c>
      <c r="AL14">
        <v>8.27375020919425E-2</v>
      </c>
      <c r="AM14" s="18">
        <v>0.49575261587199798</v>
      </c>
    </row>
    <row r="15" spans="1:39" ht="15.6" x14ac:dyDescent="0.3">
      <c r="K15">
        <v>1.737685989102707</v>
      </c>
      <c r="L15">
        <v>2.2038780171382704</v>
      </c>
      <c r="M15">
        <v>1.2203920104456683</v>
      </c>
      <c r="N15" s="18">
        <v>1.3888382940391089</v>
      </c>
      <c r="P15">
        <v>1.6106753665463414</v>
      </c>
      <c r="Q15">
        <v>2.8881532001486803</v>
      </c>
      <c r="R15">
        <v>0.89998689196345305</v>
      </c>
      <c r="S15" s="18">
        <v>0.71941804332142611</v>
      </c>
      <c r="U15">
        <v>2.3920029631731916</v>
      </c>
      <c r="V15">
        <v>3.3804034501912352</v>
      </c>
      <c r="W15">
        <v>1.2665451582578191</v>
      </c>
      <c r="X15" s="18">
        <v>1.0483519978174056</v>
      </c>
      <c r="Z15">
        <v>3.4573455397552131</v>
      </c>
      <c r="AA15">
        <v>4.0963363015794201</v>
      </c>
      <c r="AB15">
        <v>1.1673380126962634</v>
      </c>
      <c r="AC15" s="18">
        <v>1.5954150411407553</v>
      </c>
      <c r="AE15">
        <v>0.97403853849320543</v>
      </c>
      <c r="AF15">
        <v>2.1321097031274281</v>
      </c>
      <c r="AG15">
        <v>0.9029152000773385</v>
      </c>
      <c r="AH15" s="18">
        <v>0.15969836761808112</v>
      </c>
      <c r="AJ15">
        <v>0.80717406990036178</v>
      </c>
      <c r="AK15">
        <v>2.9053448782912645</v>
      </c>
      <c r="AL15">
        <v>1.0748743096506409E-2</v>
      </c>
      <c r="AM15" s="18">
        <v>0.55762666735959676</v>
      </c>
    </row>
    <row r="16" spans="1:39" ht="15.6" x14ac:dyDescent="0.3">
      <c r="K16">
        <v>2.0935030677765512</v>
      </c>
      <c r="L16">
        <v>3.5694713573728509</v>
      </c>
      <c r="M16">
        <v>0.57244596775051737</v>
      </c>
      <c r="N16" s="18">
        <v>0.32552575753048524</v>
      </c>
      <c r="P16">
        <v>3.5183286437395664</v>
      </c>
      <c r="Q16">
        <v>3.31109510048756</v>
      </c>
      <c r="R16">
        <v>1.2600996921675913</v>
      </c>
      <c r="S16" s="18">
        <v>0.26366538334941786</v>
      </c>
      <c r="U16">
        <v>1.7789997420397523</v>
      </c>
      <c r="V16">
        <v>5.1520394154332481</v>
      </c>
      <c r="W16">
        <v>1.2375777052039891</v>
      </c>
      <c r="X16" s="18">
        <v>0.54695737796052823</v>
      </c>
      <c r="Z16">
        <v>2.8512612108700282</v>
      </c>
      <c r="AA16">
        <v>4.0318132023739501</v>
      </c>
      <c r="AB16">
        <v>0.45712462738189963</v>
      </c>
      <c r="AC16" s="18">
        <v>0.66840298073326632</v>
      </c>
      <c r="AE16">
        <v>1.2356304288670588</v>
      </c>
      <c r="AF16">
        <v>2.2611874347232277</v>
      </c>
      <c r="AG16">
        <v>0.18967744828589114</v>
      </c>
      <c r="AH16" s="18">
        <v>1.4768013057938911</v>
      </c>
      <c r="AJ16">
        <v>0.59123595430235565</v>
      </c>
      <c r="AK16">
        <v>1.1962990576559938</v>
      </c>
      <c r="AL16">
        <v>0.50537013809304165</v>
      </c>
      <c r="AM16" s="18">
        <v>0.16242272270589833</v>
      </c>
    </row>
    <row r="17" spans="11:39" ht="15.6" x14ac:dyDescent="0.3">
      <c r="K17">
        <v>4.7080492304356767</v>
      </c>
      <c r="L17">
        <v>7.8419319659371292</v>
      </c>
      <c r="M17">
        <v>1.6634021762908657</v>
      </c>
      <c r="N17" s="18">
        <v>1.5793556379489739</v>
      </c>
      <c r="P17">
        <v>4.2205846665297955</v>
      </c>
      <c r="Q17">
        <v>4.9797408831744239</v>
      </c>
      <c r="R17">
        <v>0.70963083896360191</v>
      </c>
      <c r="S17" s="18">
        <v>0.35197816495150347</v>
      </c>
      <c r="U17">
        <v>3.9867790704485131</v>
      </c>
      <c r="V17">
        <v>5.4043808910559932</v>
      </c>
      <c r="W17">
        <v>0.5743432423853474</v>
      </c>
      <c r="X17" s="18">
        <v>0.26829140141828528</v>
      </c>
      <c r="Z17">
        <v>1.4587202212225832</v>
      </c>
      <c r="AA17">
        <v>3.9340300676397084</v>
      </c>
      <c r="AB17">
        <v>0.53537382516140142</v>
      </c>
      <c r="AC17" s="18">
        <v>0.53877712018982993</v>
      </c>
      <c r="AE17">
        <v>2.3315494644696595</v>
      </c>
      <c r="AF17">
        <v>3.1312589301899911</v>
      </c>
      <c r="AG17">
        <v>0.94319809642400387</v>
      </c>
      <c r="AH17" s="18">
        <v>0.22487777801548139</v>
      </c>
      <c r="AJ17">
        <v>1.5781987641186697</v>
      </c>
      <c r="AK17">
        <v>2.9304281332766084</v>
      </c>
      <c r="AL17">
        <v>0.79350517852811442</v>
      </c>
      <c r="AM17" s="18">
        <v>0.65718527745906374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9"/>
  <sheetViews>
    <sheetView topLeftCell="A49" workbookViewId="0">
      <selection activeCell="A14" sqref="A14"/>
    </sheetView>
  </sheetViews>
  <sheetFormatPr defaultRowHeight="14.4" x14ac:dyDescent="0.3"/>
  <sheetData>
    <row r="1" spans="1:39" ht="15.6" x14ac:dyDescent="0.3">
      <c r="A1" t="s">
        <v>156</v>
      </c>
      <c r="F1" t="s">
        <v>159</v>
      </c>
      <c r="K1" t="s">
        <v>160</v>
      </c>
      <c r="P1" t="s">
        <v>162</v>
      </c>
      <c r="U1" t="s">
        <v>163</v>
      </c>
      <c r="Z1" t="s">
        <v>164</v>
      </c>
      <c r="AE1" t="s">
        <v>165</v>
      </c>
      <c r="AJ1" t="s">
        <v>166</v>
      </c>
    </row>
    <row r="2" spans="1:39" ht="15.6" x14ac:dyDescent="0.3">
      <c r="A2" t="s">
        <v>151</v>
      </c>
      <c r="B2" t="s">
        <v>152</v>
      </c>
      <c r="C2" t="s">
        <v>153</v>
      </c>
      <c r="D2" t="s">
        <v>154</v>
      </c>
      <c r="F2" t="s">
        <v>151</v>
      </c>
      <c r="G2" t="s">
        <v>152</v>
      </c>
      <c r="H2" t="s">
        <v>153</v>
      </c>
      <c r="I2" t="s">
        <v>154</v>
      </c>
      <c r="K2" t="s">
        <v>151</v>
      </c>
      <c r="L2" t="s">
        <v>152</v>
      </c>
      <c r="M2" t="s">
        <v>153</v>
      </c>
      <c r="N2" t="s">
        <v>154</v>
      </c>
      <c r="P2" t="s">
        <v>151</v>
      </c>
      <c r="Q2" t="s">
        <v>152</v>
      </c>
      <c r="R2" t="s">
        <v>153</v>
      </c>
      <c r="S2" t="s">
        <v>154</v>
      </c>
      <c r="U2" t="s">
        <v>151</v>
      </c>
      <c r="V2" t="s">
        <v>152</v>
      </c>
      <c r="W2" t="s">
        <v>153</v>
      </c>
      <c r="X2" t="s">
        <v>154</v>
      </c>
      <c r="Z2" t="s">
        <v>151</v>
      </c>
      <c r="AA2" t="s">
        <v>152</v>
      </c>
      <c r="AB2" t="s">
        <v>153</v>
      </c>
      <c r="AC2" t="s">
        <v>154</v>
      </c>
      <c r="AE2" t="s">
        <v>151</v>
      </c>
      <c r="AF2" t="s">
        <v>152</v>
      </c>
      <c r="AG2" t="s">
        <v>153</v>
      </c>
      <c r="AH2" t="s">
        <v>154</v>
      </c>
      <c r="AJ2" t="s">
        <v>151</v>
      </c>
      <c r="AK2" t="s">
        <v>152</v>
      </c>
      <c r="AL2" t="s">
        <v>153</v>
      </c>
      <c r="AM2" t="s">
        <v>154</v>
      </c>
    </row>
    <row r="3" spans="1:39" ht="15.6" x14ac:dyDescent="0.3">
      <c r="A3">
        <v>3.0103995621236961</v>
      </c>
      <c r="B3">
        <v>2.3142700243194505</v>
      </c>
      <c r="C3">
        <v>0.47619047619047661</v>
      </c>
      <c r="D3">
        <v>3.463203463203453</v>
      </c>
      <c r="F3">
        <v>0.96006144393240966</v>
      </c>
      <c r="G3">
        <v>1.6778523489932886</v>
      </c>
      <c r="H3">
        <v>1.4865205341395835</v>
      </c>
      <c r="I3">
        <v>4.225581017389894</v>
      </c>
      <c r="K3">
        <v>1.4665286404416837</v>
      </c>
      <c r="L3">
        <v>3.3522434244455948</v>
      </c>
      <c r="M3">
        <v>0.3469997864616729</v>
      </c>
      <c r="N3">
        <v>1.5749490457661661</v>
      </c>
      <c r="P3">
        <v>2.0931449502878037</v>
      </c>
      <c r="Q3">
        <v>1.5399194503672113</v>
      </c>
      <c r="R3">
        <v>4.8013680610365688</v>
      </c>
      <c r="S3">
        <v>3.6554040703418256</v>
      </c>
      <c r="U3">
        <v>1.5271414688324385</v>
      </c>
      <c r="V3">
        <v>4.449648711943782</v>
      </c>
      <c r="W3">
        <v>2.7424582398404378</v>
      </c>
      <c r="X3">
        <v>5.1020408163265252</v>
      </c>
      <c r="Z3">
        <v>4.4072948328267536</v>
      </c>
      <c r="AA3">
        <v>2.6954177897574181</v>
      </c>
      <c r="AB3">
        <v>2.1436660734508974</v>
      </c>
      <c r="AC3">
        <v>3.0087656953328614</v>
      </c>
      <c r="AE3">
        <v>1.6331442324222185</v>
      </c>
      <c r="AF3">
        <v>1.9560232024821311</v>
      </c>
      <c r="AG3">
        <v>2.5423728813559276</v>
      </c>
      <c r="AH3">
        <v>1.6014019821126426</v>
      </c>
      <c r="AJ3">
        <v>0.66755674232309259</v>
      </c>
      <c r="AK3">
        <v>3.2856242686110413</v>
      </c>
      <c r="AL3">
        <v>0.95238095238095166</v>
      </c>
      <c r="AM3">
        <v>2.2735884804850421</v>
      </c>
    </row>
    <row r="4" spans="1:39" ht="15.6" x14ac:dyDescent="0.3">
      <c r="A4">
        <v>3.5056967572305027</v>
      </c>
      <c r="B4">
        <v>3.4391534391534377</v>
      </c>
      <c r="C4">
        <v>1.2947777298230458</v>
      </c>
      <c r="D4">
        <v>0.2669229126628162</v>
      </c>
      <c r="F4">
        <v>0.41528239202658052</v>
      </c>
      <c r="G4">
        <v>2.5558245897228993</v>
      </c>
      <c r="H4">
        <v>1.3253810470510312</v>
      </c>
      <c r="I4">
        <v>1.5140202422432409</v>
      </c>
      <c r="K4">
        <v>3.7037037037037037</v>
      </c>
      <c r="L4">
        <v>2.6320051830255853</v>
      </c>
      <c r="M4">
        <v>1.5693659761456391</v>
      </c>
      <c r="N4">
        <v>3.409215880347515</v>
      </c>
      <c r="P4">
        <v>2.0194124161292413</v>
      </c>
      <c r="Q4">
        <v>1.9143335726250279</v>
      </c>
      <c r="R4">
        <v>4.7768323630392544</v>
      </c>
      <c r="S4">
        <v>4.6349942062572396</v>
      </c>
      <c r="U4">
        <v>1.0731052984574116</v>
      </c>
      <c r="V4">
        <v>4.2383445524806778</v>
      </c>
      <c r="W4">
        <v>2.9478458049886682</v>
      </c>
      <c r="X4">
        <v>6.5843621399176904</v>
      </c>
      <c r="Z4">
        <v>2.1541950113378667</v>
      </c>
      <c r="AA4">
        <v>3.7607358845352521</v>
      </c>
      <c r="AB4">
        <v>2.6076142335620047</v>
      </c>
      <c r="AC4">
        <v>2.7766208524226044</v>
      </c>
      <c r="AE4">
        <v>-5.5114638447971029E-2</v>
      </c>
      <c r="AF4">
        <v>2.2675736961451269</v>
      </c>
      <c r="AG4">
        <v>2.3651844843897809</v>
      </c>
      <c r="AH4">
        <v>3.6354967518922483</v>
      </c>
      <c r="AJ4">
        <v>1.3848940023436696</v>
      </c>
      <c r="AK4">
        <v>0.5787037037037005</v>
      </c>
      <c r="AL4">
        <v>0.89509488005729121</v>
      </c>
      <c r="AM4">
        <v>4.7892720306513343</v>
      </c>
    </row>
    <row r="5" spans="1:39" ht="15.6" x14ac:dyDescent="0.3">
      <c r="A5">
        <v>1.3120321061974223</v>
      </c>
      <c r="B5">
        <v>1.6948225903449743</v>
      </c>
      <c r="C5">
        <v>2.1727322107550098</v>
      </c>
      <c r="D5">
        <v>2.1195421788893554</v>
      </c>
      <c r="F5">
        <v>0.46992481203006869</v>
      </c>
      <c r="G5">
        <v>2.5839793281653769</v>
      </c>
      <c r="H5">
        <v>1.9738465334320272</v>
      </c>
      <c r="I5">
        <v>3.5805760284355279</v>
      </c>
      <c r="K5">
        <v>1.9772614928324286</v>
      </c>
      <c r="L5">
        <v>4.1644034039471318</v>
      </c>
      <c r="M5">
        <v>0.97008066986623265</v>
      </c>
      <c r="N5">
        <v>1.5117157974300846</v>
      </c>
      <c r="P5">
        <v>1.8648625206002276</v>
      </c>
      <c r="Q5">
        <v>1.9545131485430005</v>
      </c>
      <c r="R5">
        <v>2.1077283372365372</v>
      </c>
      <c r="S5">
        <v>8.7358684480986586</v>
      </c>
      <c r="U5">
        <v>1.5197568389057763</v>
      </c>
      <c r="V5">
        <v>3.884333189469134</v>
      </c>
      <c r="W5">
        <v>2.1772720887765038</v>
      </c>
      <c r="X5">
        <v>5.836575875486381</v>
      </c>
      <c r="Z5">
        <v>3.8105467751010176</v>
      </c>
      <c r="AA5">
        <v>5.832855230445591</v>
      </c>
      <c r="AB5">
        <v>1.7783046828689943</v>
      </c>
      <c r="AC5">
        <v>3.809523809523808</v>
      </c>
      <c r="AE5">
        <v>1.3440860215053689</v>
      </c>
      <c r="AF5">
        <v>2.1727322107550258</v>
      </c>
      <c r="AG5">
        <v>3.1370656370656311</v>
      </c>
      <c r="AH5">
        <v>1.8594874282480371</v>
      </c>
      <c r="AJ5">
        <v>2.9316219000079249</v>
      </c>
      <c r="AK5">
        <v>1.9366598313966712</v>
      </c>
      <c r="AL5">
        <v>0.47892720306513542</v>
      </c>
      <c r="AM5">
        <v>3.0410918261385431</v>
      </c>
    </row>
    <row r="6" spans="1:39" ht="15.6" x14ac:dyDescent="0.3">
      <c r="A6">
        <v>4.4231131187653014</v>
      </c>
      <c r="B6">
        <v>10.792167334223405</v>
      </c>
      <c r="C6">
        <v>2.4312541918175725</v>
      </c>
      <c r="D6">
        <v>7.253797576378239</v>
      </c>
      <c r="F6">
        <v>5.4608999563127252E-2</v>
      </c>
      <c r="G6">
        <v>1.8774534903567153</v>
      </c>
      <c r="H6">
        <v>0.48590864917395576</v>
      </c>
      <c r="I6">
        <v>4.1001294777729855</v>
      </c>
      <c r="K6">
        <v>2.9092022661154493</v>
      </c>
      <c r="L6">
        <v>3.555449025247678</v>
      </c>
      <c r="M6">
        <v>2.5000000000000004</v>
      </c>
      <c r="N6">
        <v>4.7902916755375751</v>
      </c>
      <c r="P6">
        <v>3.4487332537471844</v>
      </c>
      <c r="Q6">
        <v>4.4941671447695537</v>
      </c>
      <c r="R6">
        <v>3.2409190091130813</v>
      </c>
      <c r="S6">
        <v>3.273007316134001</v>
      </c>
      <c r="U6">
        <v>1.2185976752905969</v>
      </c>
      <c r="V6">
        <v>2.112135176651293</v>
      </c>
      <c r="W6">
        <v>4.4871794871794926</v>
      </c>
      <c r="X6">
        <v>7.4884792626728185</v>
      </c>
      <c r="Z6">
        <v>3.3781589033976438</v>
      </c>
      <c r="AA6">
        <v>3.3820346320346304</v>
      </c>
      <c r="AB6">
        <v>0.52267520740196927</v>
      </c>
      <c r="AC6">
        <v>0.8809523809523786</v>
      </c>
      <c r="AE6">
        <v>1.3697526387881718</v>
      </c>
      <c r="AF6">
        <v>1.2169312169312188</v>
      </c>
      <c r="AG6">
        <v>2.9898636330489334</v>
      </c>
      <c r="AH6">
        <v>3.3359497645211977</v>
      </c>
      <c r="AJ6">
        <v>2.2489488608585155</v>
      </c>
      <c r="AK6">
        <v>1.7162471395880978</v>
      </c>
      <c r="AL6">
        <v>2.7406646111682114</v>
      </c>
      <c r="AM6">
        <v>1.7751022613259271</v>
      </c>
    </row>
    <row r="7" spans="1:39" ht="15.6" x14ac:dyDescent="0.3">
      <c r="A7">
        <v>5.3763440860215077</v>
      </c>
      <c r="B7">
        <v>7.4971164936562866</v>
      </c>
      <c r="C7">
        <v>2.9411764705882315</v>
      </c>
      <c r="D7">
        <v>2.5601638504864215</v>
      </c>
      <c r="F7">
        <v>0</v>
      </c>
      <c r="G7">
        <v>0.35893754486719165</v>
      </c>
      <c r="H7">
        <v>0.46624393882879789</v>
      </c>
      <c r="I7">
        <v>7.8320802005011458E-2</v>
      </c>
      <c r="K7">
        <v>2.3547880690737837</v>
      </c>
      <c r="L7">
        <v>2.8941884695531357</v>
      </c>
      <c r="M7">
        <v>2.0562770562770498</v>
      </c>
      <c r="N7">
        <v>3.218884120171674</v>
      </c>
      <c r="P7">
        <v>2.749367645441549</v>
      </c>
      <c r="Q7">
        <v>4.4521873790166415</v>
      </c>
      <c r="R7">
        <v>3.5190176699610749</v>
      </c>
      <c r="S7">
        <v>3.506017791732075</v>
      </c>
      <c r="U7">
        <v>0.45677743519470176</v>
      </c>
      <c r="V7">
        <v>3.3086804203970424</v>
      </c>
      <c r="W7">
        <v>2.6123301985370895</v>
      </c>
      <c r="X7">
        <v>5.7581573896353104</v>
      </c>
      <c r="Z7">
        <v>2.615144418423105</v>
      </c>
      <c r="AA7">
        <v>4.7174009790832248</v>
      </c>
      <c r="AB7">
        <v>0.48289738430583462</v>
      </c>
      <c r="AC7">
        <v>0.46173612784068047</v>
      </c>
      <c r="AE7">
        <v>1.101508218945946</v>
      </c>
      <c r="AF7">
        <v>3.3054436525152364</v>
      </c>
      <c r="AG7">
        <v>2.9086678301337976</v>
      </c>
      <c r="AH7">
        <v>3.2024505708716329</v>
      </c>
      <c r="AJ7">
        <v>2.3002006558018917</v>
      </c>
      <c r="AK7">
        <v>2.7114048466361655</v>
      </c>
      <c r="AL7">
        <v>1.1217252858590239</v>
      </c>
      <c r="AM7">
        <v>3.0977595274115735</v>
      </c>
    </row>
    <row r="8" spans="1:39" ht="15.6" x14ac:dyDescent="0.3">
      <c r="A8">
        <v>5.0613059595095624</v>
      </c>
      <c r="B8">
        <v>11.698320946875851</v>
      </c>
      <c r="C8">
        <v>3.1928480204342371</v>
      </c>
      <c r="D8">
        <v>2.8227785959744649</v>
      </c>
      <c r="F8">
        <v>0.93248787765759211</v>
      </c>
      <c r="H8">
        <v>0.67385444743935352</v>
      </c>
      <c r="I8">
        <v>2.0689655172413794</v>
      </c>
      <c r="K8">
        <v>2.556237218813914</v>
      </c>
      <c r="L8">
        <v>3.3803644914755981</v>
      </c>
      <c r="M8">
        <v>2.3728630750148323</v>
      </c>
      <c r="N8">
        <v>1.3762730525736309</v>
      </c>
      <c r="P8">
        <v>3.3534540576794107</v>
      </c>
      <c r="Q8">
        <v>4.6827595304049572</v>
      </c>
      <c r="R8">
        <v>1.8736308082555084</v>
      </c>
      <c r="S8">
        <v>3.6605118237771306</v>
      </c>
      <c r="U8">
        <v>0.14116318464144359</v>
      </c>
      <c r="V8">
        <v>1.6290726817042602</v>
      </c>
      <c r="W8">
        <v>1.3227513227513092</v>
      </c>
      <c r="X8">
        <v>3.8919413919413977</v>
      </c>
      <c r="Z8">
        <v>2.5604803107893352</v>
      </c>
      <c r="AA8">
        <v>3.9960039960039953</v>
      </c>
      <c r="AB8">
        <v>0.48766494549627243</v>
      </c>
      <c r="AC8">
        <v>1.1111111111111114</v>
      </c>
      <c r="AE8">
        <v>2.7515723270440269</v>
      </c>
      <c r="AF8">
        <v>3.1279899904320283</v>
      </c>
      <c r="AG8">
        <v>1.5792031098153545</v>
      </c>
      <c r="AH8">
        <v>2.4055546443606102</v>
      </c>
      <c r="AJ8">
        <v>4.0115890349899725</v>
      </c>
      <c r="AK8">
        <v>3.1921285864503504</v>
      </c>
      <c r="AL8">
        <v>1.4958863126402442</v>
      </c>
      <c r="AM8">
        <v>1.6387121650279546</v>
      </c>
    </row>
    <row r="9" spans="1:39" ht="15.6" x14ac:dyDescent="0.3">
      <c r="A9">
        <v>5.0461975835110264</v>
      </c>
      <c r="B9">
        <v>4.4376173408431505</v>
      </c>
      <c r="F9">
        <v>1.2050195296268598</v>
      </c>
      <c r="G9">
        <v>1.3333333333333335</v>
      </c>
      <c r="K9">
        <v>4.3505774402784319</v>
      </c>
      <c r="L9">
        <v>8.7056849171386634</v>
      </c>
      <c r="M9">
        <v>1.8395113147299791</v>
      </c>
      <c r="N9">
        <v>1.7261015018862595</v>
      </c>
      <c r="P9">
        <v>3.3577533577533591</v>
      </c>
      <c r="Q9">
        <v>4.6398046398046411</v>
      </c>
      <c r="R9">
        <v>2.535925612848692</v>
      </c>
      <c r="S9">
        <v>4.5616377392078347</v>
      </c>
      <c r="U9">
        <v>2.7039206849932338</v>
      </c>
      <c r="V9">
        <v>6.0995184590690226</v>
      </c>
      <c r="W9">
        <v>0</v>
      </c>
      <c r="X9">
        <v>1.9396760740956247</v>
      </c>
      <c r="Z9">
        <v>1.6540437015756917</v>
      </c>
      <c r="AA9">
        <v>4.5271629778672065</v>
      </c>
      <c r="AB9">
        <v>1.8585493269037561</v>
      </c>
      <c r="AC9">
        <v>1.8233473264639752</v>
      </c>
      <c r="AE9">
        <v>1.2513034410844661</v>
      </c>
      <c r="AF9">
        <v>3.3577533577533591</v>
      </c>
      <c r="AH9">
        <v>4.9641478212906796</v>
      </c>
      <c r="AJ9">
        <v>1.2072434607645945</v>
      </c>
      <c r="AK9">
        <v>0.6632179334129259</v>
      </c>
      <c r="AL9">
        <v>0.45029832263874853</v>
      </c>
      <c r="AM9">
        <v>2.8879476318829354</v>
      </c>
    </row>
    <row r="10" spans="1:39" ht="15.6" x14ac:dyDescent="0.3">
      <c r="A10">
        <v>1.2020342117429466</v>
      </c>
      <c r="B10">
        <v>8.0721747388414027</v>
      </c>
      <c r="F10">
        <v>1.2446799967879265</v>
      </c>
      <c r="G10">
        <v>1.8443997317236762</v>
      </c>
      <c r="K10">
        <v>3.6270918623859778</v>
      </c>
      <c r="L10">
        <v>5.4493628437290447</v>
      </c>
      <c r="M10">
        <v>2.0272601794340925</v>
      </c>
      <c r="N10">
        <v>3.3159382474450991</v>
      </c>
      <c r="P10">
        <v>5.1480051480051436</v>
      </c>
      <c r="Q10">
        <v>4.421768707482995</v>
      </c>
      <c r="R10">
        <v>3.9479039479039533</v>
      </c>
      <c r="S10">
        <v>6.8721366097459429</v>
      </c>
      <c r="U10">
        <v>3.2719218765730407</v>
      </c>
      <c r="V10">
        <v>3.9285714285714306</v>
      </c>
      <c r="W10">
        <v>1.1862396204033101</v>
      </c>
      <c r="X10">
        <v>3.4296266983247703</v>
      </c>
      <c r="Z10">
        <v>1.8690069884609164</v>
      </c>
      <c r="AA10">
        <v>3.474903474903476</v>
      </c>
      <c r="AB10">
        <v>1.3318379363521708</v>
      </c>
      <c r="AC10">
        <v>2.2267899965741687</v>
      </c>
      <c r="AE10">
        <v>2.9917726252804853</v>
      </c>
      <c r="AF10">
        <v>2.9080334423845855</v>
      </c>
      <c r="AH10">
        <v>4.6599679627202608</v>
      </c>
      <c r="AJ10">
        <v>1.9157088122605377</v>
      </c>
      <c r="AK10">
        <v>1.3764880952380913</v>
      </c>
      <c r="AL10">
        <v>0.99206349206348987</v>
      </c>
      <c r="AM10">
        <v>3.8569945112001167</v>
      </c>
    </row>
    <row r="11" spans="1:39" ht="15.6" x14ac:dyDescent="0.3">
      <c r="A11">
        <v>3.0778164924506441</v>
      </c>
      <c r="B11">
        <v>1.9423558897243021</v>
      </c>
      <c r="F11">
        <v>1.0377032168799716</v>
      </c>
      <c r="G11">
        <v>1.0611486934606722</v>
      </c>
      <c r="K11">
        <v>5.4723502304147438</v>
      </c>
      <c r="L11">
        <v>4.3911007025761144</v>
      </c>
      <c r="M11">
        <v>1.6442167836590178</v>
      </c>
      <c r="N11">
        <v>1.9058667550546946</v>
      </c>
      <c r="P11">
        <v>4.2819499341238449</v>
      </c>
      <c r="Q11">
        <v>4.3923865300146412</v>
      </c>
      <c r="R11">
        <v>5.0635638870932986</v>
      </c>
      <c r="S11">
        <v>5.2361193440031606</v>
      </c>
      <c r="U11">
        <v>1.6059209607596727</v>
      </c>
      <c r="V11">
        <v>5.2844080275501755</v>
      </c>
      <c r="W11">
        <v>1.1022927689594333</v>
      </c>
      <c r="X11">
        <v>1.211861990305104</v>
      </c>
      <c r="Z11">
        <v>0.85310997363114194</v>
      </c>
      <c r="AA11">
        <v>3.800023750148442</v>
      </c>
      <c r="AB11">
        <v>1.5412414965986367</v>
      </c>
      <c r="AC11">
        <v>1.4700477765527391</v>
      </c>
      <c r="AG11">
        <v>0.66336775674124471</v>
      </c>
      <c r="AH11">
        <v>5.9395801331285183</v>
      </c>
      <c r="AJ11">
        <v>1.7711962833914101</v>
      </c>
      <c r="AK11">
        <v>1.3798367682461392</v>
      </c>
      <c r="AL11">
        <v>2.1350931677018643</v>
      </c>
    </row>
    <row r="12" spans="1:39" ht="15.6" x14ac:dyDescent="0.3">
      <c r="A12">
        <v>3.8299502106472567</v>
      </c>
      <c r="B12">
        <v>2.9905682079595075</v>
      </c>
      <c r="F12">
        <v>3.2894736842105221</v>
      </c>
      <c r="G12">
        <v>3.4567018296680381</v>
      </c>
      <c r="K12">
        <v>2.5018764073054784</v>
      </c>
      <c r="L12">
        <v>1.6233766233766169</v>
      </c>
      <c r="M12">
        <v>1.5535292131036793</v>
      </c>
      <c r="N12">
        <v>4.1899441340782131</v>
      </c>
      <c r="P12">
        <v>7.1090047393364895</v>
      </c>
      <c r="Q12">
        <v>5.9928733398121086</v>
      </c>
      <c r="R12">
        <v>4.9277907884465231</v>
      </c>
      <c r="S12">
        <v>4.1360955258236274</v>
      </c>
      <c r="W12">
        <v>7.1490737287081965</v>
      </c>
      <c r="X12">
        <v>4.5351473922902441</v>
      </c>
      <c r="AB12">
        <v>0.43086939869781565</v>
      </c>
      <c r="AC12">
        <v>0.81140017242253726</v>
      </c>
      <c r="AG12">
        <v>0.68027210884353684</v>
      </c>
      <c r="AH12">
        <v>1.4623172103487105</v>
      </c>
      <c r="AJ12">
        <v>1.6624401239785878</v>
      </c>
      <c r="AK12">
        <v>2.6680175616345796</v>
      </c>
      <c r="AL12">
        <v>2.360248447204973</v>
      </c>
      <c r="AM12">
        <v>4.1551246537396178</v>
      </c>
    </row>
    <row r="13" spans="1:39" ht="15.6" x14ac:dyDescent="0.3">
      <c r="A13">
        <v>2.4295432458697754</v>
      </c>
      <c r="B13">
        <v>2.340823970037448</v>
      </c>
      <c r="F13">
        <v>1.6566497149021395</v>
      </c>
      <c r="G13">
        <v>3.4197961027229256</v>
      </c>
      <c r="K13">
        <v>2.3809523809523827</v>
      </c>
      <c r="L13">
        <v>1.1994722322178253</v>
      </c>
      <c r="M13">
        <v>2.4250440917107592</v>
      </c>
      <c r="N13">
        <v>1.1761016151795551</v>
      </c>
      <c r="P13">
        <v>5.3968253968253972</v>
      </c>
      <c r="Q13">
        <v>12.117346938775517</v>
      </c>
      <c r="R13">
        <v>3.4763905562224893</v>
      </c>
      <c r="S13">
        <v>4.5219638242894105</v>
      </c>
      <c r="W13">
        <v>3.2711282711282763</v>
      </c>
      <c r="X13">
        <v>3.7134119702927122</v>
      </c>
      <c r="AB13">
        <v>9.7981579463059604E-2</v>
      </c>
      <c r="AC13">
        <v>0.9310986964618293</v>
      </c>
      <c r="AG13">
        <v>1.5658100764483716</v>
      </c>
      <c r="AH13">
        <v>1.6129032258064522</v>
      </c>
      <c r="AJ13">
        <v>1.7794486215538852</v>
      </c>
      <c r="AK13">
        <v>2.3655250437107895</v>
      </c>
      <c r="AL13">
        <v>3.979495480911913</v>
      </c>
      <c r="AM13">
        <v>6.9516857838025619</v>
      </c>
    </row>
    <row r="14" spans="1:39" ht="15.6" x14ac:dyDescent="0.3">
      <c r="B14">
        <v>1.7050298380221631</v>
      </c>
      <c r="F14">
        <v>1.5646258503401425</v>
      </c>
      <c r="G14">
        <v>3.5302861389817903</v>
      </c>
      <c r="K14">
        <v>0.33022917905026017</v>
      </c>
      <c r="L14">
        <v>3.7887851958203682</v>
      </c>
      <c r="M14">
        <v>1.1749578788684913</v>
      </c>
      <c r="N14">
        <v>2.2534013609999999</v>
      </c>
      <c r="P14">
        <v>8.7209302325581373</v>
      </c>
      <c r="Q14">
        <v>7.2681704260651596</v>
      </c>
      <c r="R14">
        <v>3.7131817953735782</v>
      </c>
      <c r="S14">
        <v>3.8682979489024873</v>
      </c>
      <c r="W14">
        <v>4.3809523809523876</v>
      </c>
      <c r="X14">
        <v>5.2512232963360734</v>
      </c>
      <c r="AB14">
        <v>0.58631589680840157</v>
      </c>
      <c r="AC14">
        <v>2.4131274131274032</v>
      </c>
      <c r="AG14">
        <v>1.4418811002661975</v>
      </c>
      <c r="AH14">
        <v>1.6410072801050211</v>
      </c>
      <c r="AJ14">
        <v>1.1846689895470424</v>
      </c>
      <c r="AK14">
        <v>3.3345033345033328</v>
      </c>
      <c r="AL14">
        <v>1.6917293233082731</v>
      </c>
      <c r="AM14">
        <v>5.2552552552552587</v>
      </c>
    </row>
    <row r="15" spans="1:39" ht="15.6" x14ac:dyDescent="0.3">
      <c r="A15">
        <v>4.2756539235412427</v>
      </c>
      <c r="B15">
        <v>8.5641399416909607</v>
      </c>
      <c r="F15">
        <v>1.2368583797155235</v>
      </c>
      <c r="G15">
        <v>4.6923879040667371</v>
      </c>
      <c r="K15">
        <v>1.73992673992674</v>
      </c>
      <c r="L15">
        <v>3.2712215320910936</v>
      </c>
      <c r="M15">
        <v>1.7612524461839532</v>
      </c>
      <c r="N15">
        <v>3.2977179791584188</v>
      </c>
      <c r="P15">
        <v>2.2556390977443628</v>
      </c>
      <c r="Q15">
        <v>4.7477324263038509</v>
      </c>
      <c r="R15">
        <v>3.0061186485767535</v>
      </c>
      <c r="S15">
        <v>3.8597470238095251</v>
      </c>
      <c r="W15">
        <v>2.6558205185350263</v>
      </c>
      <c r="X15">
        <v>5.0207039337474129</v>
      </c>
      <c r="AB15">
        <v>2.1573444192491804</v>
      </c>
      <c r="AC15">
        <v>4.1648610910491604</v>
      </c>
      <c r="AG15">
        <v>2.4001536098310319</v>
      </c>
      <c r="AH15">
        <v>2.0111586869080083</v>
      </c>
      <c r="AL15">
        <v>0.38636144112817578</v>
      </c>
      <c r="AM15">
        <v>3.4632034632034667</v>
      </c>
    </row>
    <row r="16" spans="1:39" ht="15.6" x14ac:dyDescent="0.3">
      <c r="A16">
        <v>4.6685340802987856</v>
      </c>
      <c r="B16">
        <v>5.8213994644312512</v>
      </c>
      <c r="F16">
        <v>3.4702139965297891</v>
      </c>
      <c r="G16">
        <v>2.6455026455026425</v>
      </c>
      <c r="K16">
        <v>1.7866258295048485</v>
      </c>
      <c r="L16">
        <v>3.5204743375949601</v>
      </c>
      <c r="M16">
        <v>2.4044100398780217</v>
      </c>
      <c r="N16">
        <v>1.8522260389304199</v>
      </c>
      <c r="P16">
        <v>2.1512433457303275</v>
      </c>
      <c r="Q16">
        <v>4.4109277177006243</v>
      </c>
      <c r="R16">
        <v>2.8165840468679568</v>
      </c>
      <c r="S16">
        <v>4.92395911244079</v>
      </c>
      <c r="W16">
        <v>4.1186161449752845</v>
      </c>
      <c r="X16">
        <v>4.0856579318117765</v>
      </c>
      <c r="AB16">
        <v>3.2284100080710276</v>
      </c>
      <c r="AC16">
        <v>4.5125903764647193</v>
      </c>
      <c r="AG16">
        <v>4.7326307572209148</v>
      </c>
      <c r="AH16">
        <v>2.5825144872763937</v>
      </c>
      <c r="AL16">
        <v>1.2887142434613605</v>
      </c>
      <c r="AM16">
        <v>3.1533446712018094</v>
      </c>
    </row>
    <row r="17" spans="1:39" ht="15.6" x14ac:dyDescent="0.3">
      <c r="A17">
        <v>3.4013605442176837</v>
      </c>
      <c r="B17">
        <v>3.2403493941955395</v>
      </c>
      <c r="F17">
        <v>2.2101667671287912</v>
      </c>
      <c r="G17">
        <v>4.8605240912933256</v>
      </c>
      <c r="K17">
        <v>2.7539566338980657</v>
      </c>
      <c r="L17">
        <v>3.9167182024324982</v>
      </c>
      <c r="M17">
        <v>4.6508399278078594</v>
      </c>
      <c r="N17">
        <v>0.85280966210298037</v>
      </c>
      <c r="P17">
        <v>2.790178571428573</v>
      </c>
      <c r="Q17">
        <v>4.9309664694280109</v>
      </c>
      <c r="R17">
        <v>3.3602150537634392</v>
      </c>
      <c r="S17">
        <v>3.6803364879074634</v>
      </c>
      <c r="W17">
        <v>4.4742729306487581</v>
      </c>
      <c r="X17">
        <v>5.2347180006754481</v>
      </c>
      <c r="AB17">
        <v>2.5412463836109196</v>
      </c>
      <c r="AC17">
        <v>5.9331175836030203</v>
      </c>
      <c r="AG17">
        <v>2.2865095933989501</v>
      </c>
      <c r="AH17">
        <v>3.5014005602240892</v>
      </c>
      <c r="AL17">
        <v>0.99394596548296965</v>
      </c>
      <c r="AM17">
        <v>2.4524831391784203</v>
      </c>
    </row>
    <row r="18" spans="1:39" ht="15.6" x14ac:dyDescent="0.3">
      <c r="A18">
        <v>6.6093326962892149</v>
      </c>
      <c r="B18">
        <v>3.8095238095238106</v>
      </c>
      <c r="F18">
        <v>6.5321052975376839E-2</v>
      </c>
      <c r="K18">
        <v>3.962840252062628</v>
      </c>
      <c r="L18">
        <v>7.0636950432346879</v>
      </c>
      <c r="M18">
        <v>1.845149386132992</v>
      </c>
      <c r="N18">
        <v>3.3650039588281855</v>
      </c>
      <c r="P18">
        <v>3.9022734984730256</v>
      </c>
      <c r="Q18">
        <v>4.7864506627393251</v>
      </c>
      <c r="R18">
        <v>3.5877364644487892</v>
      </c>
      <c r="S18">
        <v>4.2140750105351907</v>
      </c>
      <c r="W18">
        <v>2.4630541871921161</v>
      </c>
      <c r="X18">
        <v>4.8069701066546529</v>
      </c>
      <c r="AB18">
        <v>1.7307026652821007</v>
      </c>
      <c r="AG18">
        <v>3.4567901234567922</v>
      </c>
      <c r="AH18">
        <v>3.5116153430578052</v>
      </c>
      <c r="AL18">
        <v>1.2172558184828126</v>
      </c>
      <c r="AM18">
        <v>2.0611229566453484</v>
      </c>
    </row>
    <row r="19" spans="1:39" ht="15.6" x14ac:dyDescent="0.3">
      <c r="A19">
        <v>3.8529934795494944</v>
      </c>
      <c r="B19">
        <v>7.9668578712555806</v>
      </c>
      <c r="F19">
        <v>0.24801587301587322</v>
      </c>
      <c r="K19">
        <v>6.6137566137566193</v>
      </c>
      <c r="L19">
        <v>6.8027210884353675</v>
      </c>
      <c r="M19">
        <v>1.1294840516851932</v>
      </c>
      <c r="N19">
        <v>4.1119511871601029</v>
      </c>
      <c r="P19">
        <v>3.9210128495842804</v>
      </c>
      <c r="Q19">
        <v>4.899709079773384</v>
      </c>
      <c r="R19">
        <v>3.3431180691454667</v>
      </c>
      <c r="S19">
        <v>4.1050903119868556</v>
      </c>
      <c r="W19">
        <v>4.3995859213250457</v>
      </c>
      <c r="X19">
        <v>7.5757575757575806</v>
      </c>
      <c r="AB19">
        <v>2.0654591674610732</v>
      </c>
      <c r="AC19">
        <v>3.7441562202639531</v>
      </c>
      <c r="AG19">
        <v>2.0208300948235687</v>
      </c>
      <c r="AH19">
        <v>4.006046863189713</v>
      </c>
      <c r="AL19">
        <v>1.5197568389057718</v>
      </c>
      <c r="AM19">
        <v>2.6310305303740735</v>
      </c>
    </row>
    <row r="20" spans="1:39" ht="15.6" x14ac:dyDescent="0.3">
      <c r="A20">
        <v>2.7458060633416124</v>
      </c>
      <c r="B20">
        <v>8.9043747580333026</v>
      </c>
      <c r="F20">
        <v>0.55199823360564704</v>
      </c>
      <c r="G20">
        <v>0.69637883008356949</v>
      </c>
      <c r="K20">
        <v>3.5475508254877828</v>
      </c>
      <c r="L20">
        <v>9.659379766141333</v>
      </c>
      <c r="M20">
        <v>1.0209290454313455</v>
      </c>
      <c r="N20">
        <v>1.5873015873015868</v>
      </c>
      <c r="P20">
        <v>2.5894538606403033</v>
      </c>
      <c r="Q20">
        <v>4.0650406504065089</v>
      </c>
      <c r="R20">
        <v>3.8973922902494285</v>
      </c>
      <c r="S20">
        <v>3.7930323644609367</v>
      </c>
      <c r="W20">
        <v>3.4958427815570774</v>
      </c>
      <c r="X20">
        <v>8.4942084942085003</v>
      </c>
      <c r="AB20">
        <v>2.079229590720066</v>
      </c>
      <c r="AC20">
        <v>3.1812307386420091</v>
      </c>
      <c r="AG20">
        <v>0.26455026455026476</v>
      </c>
      <c r="AH20">
        <v>3.6347300498243942</v>
      </c>
      <c r="AL20">
        <v>0.72700836059614748</v>
      </c>
      <c r="AM20">
        <v>1.7645398080180708</v>
      </c>
    </row>
    <row r="21" spans="1:39" x14ac:dyDescent="0.3">
      <c r="M21">
        <v>1.5951790145338522</v>
      </c>
      <c r="N21">
        <v>1.9727891156462589</v>
      </c>
      <c r="R21">
        <v>0.69618490671122113</v>
      </c>
      <c r="S21">
        <v>2.7868653822852307</v>
      </c>
      <c r="W21">
        <v>2.8631705846895632</v>
      </c>
      <c r="X21">
        <v>4.8729336294103192</v>
      </c>
      <c r="AB21">
        <v>1.8919548259401588</v>
      </c>
      <c r="AC21">
        <v>3.1303972366148507</v>
      </c>
      <c r="AH21">
        <v>2.154867881870846</v>
      </c>
      <c r="AL21">
        <v>1.4765596160945011</v>
      </c>
      <c r="AM21">
        <v>1.9756114176715041</v>
      </c>
    </row>
    <row r="22" spans="1:39" ht="15.6" x14ac:dyDescent="0.3">
      <c r="M22">
        <v>2.1936864633493824</v>
      </c>
      <c r="N22">
        <v>1.9240019240019146</v>
      </c>
      <c r="R22">
        <v>2.4954212454212445</v>
      </c>
      <c r="S22">
        <v>2.2247467575499438</v>
      </c>
      <c r="W22">
        <v>1.8579686209743995</v>
      </c>
      <c r="X22">
        <v>3.6887994634473444</v>
      </c>
      <c r="AB22">
        <v>2.3181686467690512</v>
      </c>
      <c r="AC22">
        <v>3.5218693323210668</v>
      </c>
      <c r="AG22">
        <v>2.1991555242786758</v>
      </c>
      <c r="AH22">
        <v>1.1403028644407984</v>
      </c>
      <c r="AL22">
        <v>1.241254795757168</v>
      </c>
      <c r="AM22">
        <v>1.9516003122560497</v>
      </c>
    </row>
    <row r="23" spans="1:39" ht="15.6" x14ac:dyDescent="0.3">
      <c r="M23">
        <v>1.5444015444015458</v>
      </c>
      <c r="N23">
        <v>4.4590274272253092</v>
      </c>
      <c r="R23">
        <v>1.6404199475065582</v>
      </c>
      <c r="S23">
        <v>3.6528474606108658</v>
      </c>
      <c r="W23">
        <v>1.8698578908002952</v>
      </c>
      <c r="X23">
        <v>4.1878411443628778</v>
      </c>
      <c r="AC23">
        <v>3.1868603297174753</v>
      </c>
      <c r="AG23">
        <v>2.2289766970618023</v>
      </c>
      <c r="AH23">
        <v>2.613933401522901</v>
      </c>
      <c r="AL23">
        <v>3.5931453841901595</v>
      </c>
      <c r="AM23">
        <v>3.8919413919413914</v>
      </c>
    </row>
    <row r="24" spans="1:39" ht="15.6" x14ac:dyDescent="0.3">
      <c r="M24">
        <v>1.6382699868938397</v>
      </c>
      <c r="N24">
        <v>3.0699959066721219</v>
      </c>
      <c r="R24">
        <v>2.1156052782558783</v>
      </c>
      <c r="S24">
        <v>3.4099066762383332</v>
      </c>
      <c r="W24">
        <v>3.9980904642558786</v>
      </c>
      <c r="X24">
        <v>5.3508582920347578</v>
      </c>
      <c r="AB24">
        <v>2.1306818181818228</v>
      </c>
      <c r="AC24">
        <v>2.7083038952475182</v>
      </c>
      <c r="AG24">
        <v>2.4895386408178366</v>
      </c>
      <c r="AH24">
        <v>2.0935960591132976</v>
      </c>
      <c r="AL24">
        <v>1.4459224985540799</v>
      </c>
      <c r="AM24">
        <v>3.5402642732485581</v>
      </c>
    </row>
    <row r="25" spans="1:39" x14ac:dyDescent="0.3">
      <c r="M25">
        <v>1.4450867052023124</v>
      </c>
      <c r="N25">
        <v>2.0282186948853589</v>
      </c>
      <c r="R25">
        <v>4.5545434347922686</v>
      </c>
      <c r="S25">
        <v>3.0122967731286669</v>
      </c>
      <c r="W25">
        <v>3.9589606334337057</v>
      </c>
      <c r="X25">
        <v>4.6139113780795649</v>
      </c>
      <c r="AB25">
        <v>1.5339088885269081</v>
      </c>
      <c r="AC25">
        <v>2.5543992431409608</v>
      </c>
      <c r="AG25">
        <v>1.6233766233766231</v>
      </c>
      <c r="AH25">
        <v>2.0161290322580676</v>
      </c>
      <c r="AL25">
        <v>2.8583992963940221</v>
      </c>
      <c r="AM25">
        <v>3.8529934795494949</v>
      </c>
    </row>
    <row r="26" spans="1:39" x14ac:dyDescent="0.3">
      <c r="M26">
        <v>0.64876086674451672</v>
      </c>
      <c r="N26">
        <v>0.48590864917395576</v>
      </c>
      <c r="R26">
        <v>3.8848372181705524</v>
      </c>
      <c r="S26">
        <v>3.5110818520956801</v>
      </c>
      <c r="W26">
        <v>1.3752793536187049</v>
      </c>
      <c r="X26">
        <v>6.4724919093851092</v>
      </c>
      <c r="AB26">
        <v>2.4454049135577853</v>
      </c>
      <c r="AC26">
        <v>2.4210557585479595</v>
      </c>
      <c r="AG26">
        <v>3.5379613692866609</v>
      </c>
      <c r="AH26">
        <v>2.2900763358778584</v>
      </c>
      <c r="AL26">
        <v>0.81477457903313355</v>
      </c>
      <c r="AM26">
        <v>3.0113700326466244</v>
      </c>
    </row>
    <row r="27" spans="1:39" ht="15.6" x14ac:dyDescent="0.3">
      <c r="M27">
        <v>1.4245014245014247</v>
      </c>
      <c r="N27">
        <v>1.1089367253750775</v>
      </c>
      <c r="R27">
        <v>4.8979591836734722</v>
      </c>
      <c r="S27">
        <v>4.5871559633027461</v>
      </c>
      <c r="W27">
        <v>3.4798534798534888</v>
      </c>
      <c r="X27">
        <v>6.0995184590690226</v>
      </c>
      <c r="AB27">
        <v>2.964042759961123</v>
      </c>
      <c r="AC27">
        <v>0.50700050700050225</v>
      </c>
      <c r="AH27">
        <v>1.9451048195375003</v>
      </c>
      <c r="AL27">
        <v>0.79957356076759001</v>
      </c>
      <c r="AM27">
        <v>2.8095238095238071</v>
      </c>
    </row>
    <row r="28" spans="1:39" ht="15.6" x14ac:dyDescent="0.3">
      <c r="M28">
        <v>1.8353174603174582</v>
      </c>
      <c r="N28">
        <v>2.1382339343504402</v>
      </c>
      <c r="R28">
        <v>3.4825870646766197</v>
      </c>
      <c r="S28">
        <v>5.2671181339352904</v>
      </c>
      <c r="W28">
        <v>4.0134504826987758</v>
      </c>
      <c r="X28">
        <v>2.1035302725443548</v>
      </c>
      <c r="AB28">
        <v>2.7638077114765998</v>
      </c>
      <c r="AC28">
        <v>2.0221007063112366</v>
      </c>
      <c r="AG28">
        <v>6.257631257631262</v>
      </c>
      <c r="AH28">
        <v>2.0516142965122492</v>
      </c>
      <c r="AL28">
        <v>0.62344139650873176</v>
      </c>
      <c r="AM28">
        <v>2.4018379281537192</v>
      </c>
    </row>
    <row r="29" spans="1:39" ht="15.6" x14ac:dyDescent="0.3">
      <c r="N29">
        <v>3.4885749171463432</v>
      </c>
      <c r="R29">
        <v>4.281207751239295</v>
      </c>
      <c r="S29">
        <v>5.0849485522852351</v>
      </c>
      <c r="W29">
        <v>3.6205203730976891</v>
      </c>
      <c r="X29">
        <v>5.2429052429052421</v>
      </c>
      <c r="AB29">
        <v>1.770758554678159</v>
      </c>
      <c r="AC29">
        <v>2.2686874356815392</v>
      </c>
      <c r="AG29">
        <v>1.6975711674066329</v>
      </c>
      <c r="AH29">
        <v>3.1017911751856766</v>
      </c>
      <c r="AL29">
        <v>0.9485866059571274</v>
      </c>
      <c r="AM29">
        <v>3.504672897196266</v>
      </c>
    </row>
    <row r="30" spans="1:39" ht="15.6" x14ac:dyDescent="0.3">
      <c r="W30">
        <v>3.5014005602240865</v>
      </c>
      <c r="X30">
        <v>4.4206607724522966</v>
      </c>
      <c r="AB30">
        <v>0.17149717029669109</v>
      </c>
      <c r="AC30">
        <v>0.40355125100887829</v>
      </c>
      <c r="AG30">
        <v>1.1925322806151877</v>
      </c>
      <c r="AH30">
        <v>3.1155319270565358</v>
      </c>
      <c r="AL30">
        <v>0.23388530264758386</v>
      </c>
      <c r="AM30">
        <v>1.0989010989011081</v>
      </c>
    </row>
    <row r="31" spans="1:39" ht="15.6" x14ac:dyDescent="0.3">
      <c r="W31">
        <v>2.6625704045058876</v>
      </c>
      <c r="X31">
        <v>2.3241400681747795</v>
      </c>
      <c r="AB31">
        <v>0.17578811672331049</v>
      </c>
      <c r="AC31">
        <v>0.32073051090484073</v>
      </c>
      <c r="AG31">
        <v>-0.12178784557300662</v>
      </c>
      <c r="AH31">
        <v>3.8872691933916466</v>
      </c>
      <c r="AL31">
        <v>0.30330603579010806</v>
      </c>
      <c r="AM31">
        <v>1.10619469026549</v>
      </c>
    </row>
    <row r="32" spans="1:39" ht="15.6" x14ac:dyDescent="0.3">
      <c r="W32">
        <v>1.012037924789601</v>
      </c>
      <c r="X32">
        <v>3.39640950994663</v>
      </c>
      <c r="AC32">
        <v>0.45760878608869221</v>
      </c>
      <c r="AG32">
        <v>0.11845534233593774</v>
      </c>
      <c r="AH32">
        <v>3.8243276585245551</v>
      </c>
      <c r="AL32">
        <v>2.1392916567625417</v>
      </c>
      <c r="AM32">
        <v>1.3838013838013836</v>
      </c>
    </row>
    <row r="33" spans="1:39" ht="15.6" x14ac:dyDescent="0.3">
      <c r="W33">
        <v>1.219264377159117</v>
      </c>
      <c r="X33">
        <v>5.6720749241524935</v>
      </c>
      <c r="AB33">
        <v>2.5784986483676522</v>
      </c>
      <c r="AC33">
        <v>3.4737299174989085</v>
      </c>
      <c r="AG33">
        <v>1.804803554074691</v>
      </c>
      <c r="AH33">
        <v>4.870129870129869</v>
      </c>
      <c r="AL33">
        <v>1.0171058714747976</v>
      </c>
      <c r="AM33">
        <v>2.7472527472527375</v>
      </c>
    </row>
    <row r="34" spans="1:39" ht="15.6" x14ac:dyDescent="0.3">
      <c r="W34">
        <v>0.92017483321830773</v>
      </c>
      <c r="X34">
        <v>4.5816433829052059</v>
      </c>
      <c r="AB34">
        <v>1.8753125520920098</v>
      </c>
      <c r="AC34">
        <v>3.288210445468505</v>
      </c>
      <c r="AG34">
        <v>3.7718057520037758</v>
      </c>
      <c r="AH34">
        <v>3.8062844185293154</v>
      </c>
      <c r="AL34">
        <v>0.43821209465381206</v>
      </c>
      <c r="AM34">
        <v>2.3842638585336795</v>
      </c>
    </row>
    <row r="35" spans="1:39" ht="15.6" x14ac:dyDescent="0.3">
      <c r="W35">
        <v>3.1975600157418329</v>
      </c>
      <c r="X35">
        <v>5.2023999392420466</v>
      </c>
      <c r="AB35">
        <v>1.5499274502044544</v>
      </c>
      <c r="AC35">
        <v>2.8265496142591133</v>
      </c>
      <c r="AG35">
        <v>2.1497525756469602</v>
      </c>
      <c r="AH35">
        <v>3.294399520814614</v>
      </c>
      <c r="AM35">
        <v>3.6597677940434084</v>
      </c>
    </row>
    <row r="36" spans="1:39" ht="15.6" x14ac:dyDescent="0.3">
      <c r="W36">
        <v>3.5806570690291633</v>
      </c>
      <c r="X36">
        <v>5.5555555555555554</v>
      </c>
      <c r="AB36">
        <v>0.24434766360513333</v>
      </c>
      <c r="AC36">
        <v>0.7017904214165871</v>
      </c>
      <c r="AG36">
        <v>2.9666818804198893</v>
      </c>
      <c r="AH36">
        <v>3.2227032227032266</v>
      </c>
    </row>
    <row r="37" spans="1:39" ht="15.6" x14ac:dyDescent="0.3">
      <c r="W37">
        <v>4.3929010718678629</v>
      </c>
      <c r="X37">
        <v>5.5629728526924813</v>
      </c>
      <c r="AB37">
        <v>0.33579583613163388</v>
      </c>
      <c r="AC37">
        <v>0.8210180623973734</v>
      </c>
      <c r="AH37">
        <v>2.5434506146672429</v>
      </c>
    </row>
    <row r="38" spans="1:39" ht="15.6" x14ac:dyDescent="0.3">
      <c r="X38">
        <v>5.0946142649199446</v>
      </c>
      <c r="AC38">
        <v>2.5845864661654132</v>
      </c>
      <c r="AH38">
        <v>3.498890595664792</v>
      </c>
    </row>
    <row r="39" spans="1:39" ht="15.6" x14ac:dyDescent="0.3">
      <c r="A39" t="s">
        <v>157</v>
      </c>
      <c r="F39" t="s">
        <v>157</v>
      </c>
      <c r="K39" t="s">
        <v>157</v>
      </c>
      <c r="P39" t="s">
        <v>157</v>
      </c>
      <c r="U39" t="s">
        <v>157</v>
      </c>
      <c r="Z39" t="s">
        <v>157</v>
      </c>
      <c r="AE39" t="s">
        <v>157</v>
      </c>
      <c r="AJ39" t="s">
        <v>157</v>
      </c>
    </row>
    <row r="40" spans="1:39" ht="15.6" x14ac:dyDescent="0.3">
      <c r="A40">
        <f>AVERAGE(A3:A20)</f>
        <v>3.7545949483122154</v>
      </c>
      <c r="B40">
        <f>AVERAGE(B3:B20)</f>
        <v>5.4017258918406563</v>
      </c>
      <c r="C40">
        <f>AVERAGE(C3:C20)</f>
        <v>2.0848298499347622</v>
      </c>
      <c r="D40">
        <f>AVERAGE(D3:D20)</f>
        <v>3.0810680962657919</v>
      </c>
      <c r="F40">
        <f>AVERAGE(F3:F20)</f>
        <v>1.1451717678293523</v>
      </c>
      <c r="G40">
        <f>AVERAGE(G3:G20)</f>
        <v>2.4396337735294789</v>
      </c>
      <c r="H40">
        <f>AVERAGE(H3:H20)</f>
        <v>1.0686258583441248</v>
      </c>
      <c r="I40">
        <f>AVERAGE(I3:I20)</f>
        <v>2.5945988475146731</v>
      </c>
      <c r="K40">
        <f>AVERAGE(K3:K36)</f>
        <v>3.0019697658891626</v>
      </c>
      <c r="L40">
        <f>AVERAGE(L3:L36)</f>
        <v>4.4094803601379597</v>
      </c>
      <c r="M40">
        <f>AVERAGE(M3:M36)</f>
        <v>1.7545143995513515</v>
      </c>
      <c r="N40">
        <f>AVERAGE(N3:N36)</f>
        <v>2.4515326257195902</v>
      </c>
      <c r="P40">
        <f>AVERAGE(P3:P36)</f>
        <v>3.7307358264493704</v>
      </c>
      <c r="Q40">
        <f>AVERAGE(Q3:Q36)</f>
        <v>4.7617254341129547</v>
      </c>
      <c r="R40">
        <f>AVERAGE(R3:R36)</f>
        <v>3.409043831112204</v>
      </c>
      <c r="S40">
        <f>AVERAGE(S3:S36)</f>
        <v>4.2509356485513399</v>
      </c>
      <c r="U40">
        <f>AVERAGE(U3:U38)</f>
        <v>1.5020339359609238</v>
      </c>
      <c r="V40">
        <f t="shared" ref="V40:X40" si="0">AVERAGE(V3:V38)</f>
        <v>3.8816347386485353</v>
      </c>
      <c r="W40">
        <f t="shared" si="0"/>
        <v>2.9288695581833362</v>
      </c>
      <c r="X40">
        <f t="shared" si="0"/>
        <v>4.8445494833822229</v>
      </c>
      <c r="Z40">
        <f>AVERAGE(Z3:Z38)</f>
        <v>2.5891089906159417</v>
      </c>
      <c r="AA40">
        <f t="shared" ref="AA40:AC40" si="1">AVERAGE(AA3:AA38)</f>
        <v>4.0207265238643588</v>
      </c>
      <c r="AB40">
        <f t="shared" si="1"/>
        <v>1.5885426046308082</v>
      </c>
      <c r="AC40">
        <f t="shared" si="1"/>
        <v>2.2988264939600112</v>
      </c>
      <c r="AE40">
        <f>AVERAGE(AE3:AE38)</f>
        <v>1.5485031083278393</v>
      </c>
      <c r="AF40">
        <f t="shared" ref="AF40:AH40" si="2">AVERAGE(AF3:AF38)</f>
        <v>2.5390600961748393</v>
      </c>
      <c r="AG40">
        <f t="shared" si="2"/>
        <v>2.2317202626924404</v>
      </c>
      <c r="AH40">
        <f t="shared" si="2"/>
        <v>2.9732814903802058</v>
      </c>
      <c r="AJ40">
        <f>AVERAGE(AJ3:AJ38)</f>
        <v>1.9221264573184271</v>
      </c>
      <c r="AK40">
        <f t="shared" ref="AK40:AM40" si="3">AVERAGE(AK3:AK38)</f>
        <v>2.1006964260943235</v>
      </c>
      <c r="AL40">
        <f t="shared" si="3"/>
        <v>1.355003401301335</v>
      </c>
      <c r="AM40">
        <f t="shared" si="3"/>
        <v>2.9552579940789783</v>
      </c>
    </row>
    <row r="41" spans="1:39" ht="15.6" x14ac:dyDescent="0.3">
      <c r="A41">
        <f>STDEV(A3:A20)/SQRT(COUNT(A3:A20))</f>
        <v>0.34395018565581481</v>
      </c>
      <c r="B41">
        <f>STDEV(B3:B20)/SQRT(COUNT(B3:B20))</f>
        <v>0.77823400465169901</v>
      </c>
      <c r="C41">
        <f>STDEV(C3:C20)/SQRT(COUNT(C3:C20))</f>
        <v>0.42034404312823542</v>
      </c>
      <c r="D41">
        <f>STDEV(D3:D20)/SQRT(COUNT(D3:D20))</f>
        <v>0.94409919422834332</v>
      </c>
      <c r="F41">
        <f>STDEV(F3:F20)/SQRT(COUNT(F3:F20))</f>
        <v>0.23914896269053307</v>
      </c>
      <c r="G41">
        <f>STDEV(G3:G20)/SQRT(COUNT(G3:G20))</f>
        <v>0.35145964201799407</v>
      </c>
      <c r="H41">
        <f>STDEV(H3:H20)/SQRT(COUNT(H3:H20))</f>
        <v>0.25286699054921424</v>
      </c>
      <c r="I41">
        <f>STDEV(I3:I20)/SQRT(COUNT(I3:I20))</f>
        <v>0.67514127017417613</v>
      </c>
      <c r="K41">
        <f>STDEV(K3:K36)/SQRT(COUNT(K3:K36))</f>
        <v>0.35244096129965541</v>
      </c>
      <c r="L41">
        <f>STDEV(L3:L36)/SQRT(COUNT(L3:L36))</f>
        <v>0.53953297646342169</v>
      </c>
      <c r="M41">
        <f>STDEV(M3:M36)/SQRT(COUNT(M3:M36))</f>
        <v>0.15707656081854535</v>
      </c>
      <c r="N41">
        <f>STDEV(N3:N36)/SQRT(COUNT(N3:N36))</f>
        <v>0.22630238336138467</v>
      </c>
      <c r="P41">
        <f>STDEV(P3:P36)/SQRT(COUNT(P3:P36))</f>
        <v>0.43814252905850892</v>
      </c>
      <c r="Q41">
        <f>STDEV(Q3:Q36)/SQRT(COUNT(Q3:Q36))</f>
        <v>0.54042066534418176</v>
      </c>
      <c r="R41">
        <f>STDEV(R3:R36)/SQRT(COUNT(R3:R36))</f>
        <v>0.21484036452021632</v>
      </c>
      <c r="S41">
        <f>STDEV(S3:S36)/SQRT(COUNT(S3:S36))</f>
        <v>0.24763329703955192</v>
      </c>
      <c r="U41">
        <f>STDEV(U3:U38)/SQRT(COUNT(U3:U38))</f>
        <v>0.3290900401816173</v>
      </c>
      <c r="V41">
        <f t="shared" ref="V41:X41" si="4">STDEV(V3:V38)/SQRT(COUNT(V3:V38))</f>
        <v>0.46951976600356732</v>
      </c>
      <c r="W41">
        <f t="shared" si="4"/>
        <v>0.24218024200304664</v>
      </c>
      <c r="X41">
        <f t="shared" si="4"/>
        <v>0.258348055530633</v>
      </c>
      <c r="Z41">
        <f>STDEV(Z3:Z38)/SQRT(COUNT(Z3:Z38))</f>
        <v>0.37300476561733409</v>
      </c>
      <c r="AA41">
        <f t="shared" ref="AA41:AC41" si="5">STDEV(AA3:AA38)/SQRT(COUNT(AA3:AA38))</f>
        <v>0.30287632817445931</v>
      </c>
      <c r="AB41">
        <f t="shared" si="5"/>
        <v>0.16130162647956364</v>
      </c>
      <c r="AC41">
        <f t="shared" si="5"/>
        <v>0.23216948942427609</v>
      </c>
      <c r="AE41">
        <f>STDEV(AE3:AE38)/SQRT(COUNT(AE3:AE38))</f>
        <v>0.33993241424735871</v>
      </c>
      <c r="AF41">
        <f t="shared" ref="AF41:AH41" si="6">STDEV(AF3:AF38)/SQRT(COUNT(AF3:AF38))</f>
        <v>0.26847585487073755</v>
      </c>
      <c r="AG41">
        <f t="shared" si="6"/>
        <v>0.24647098340146209</v>
      </c>
      <c r="AH41">
        <f t="shared" si="6"/>
        <v>0.18574489709062988</v>
      </c>
      <c r="AJ41">
        <f>STDEV(AJ3:AJ38)/SQRT(COUNT(AJ3:AJ38))</f>
        <v>0.25617773262442756</v>
      </c>
      <c r="AK41">
        <f t="shared" ref="AK41:AM41" si="7">STDEV(AK3:AK38)/SQRT(COUNT(AK3:AK38))</f>
        <v>0.28182497466257339</v>
      </c>
      <c r="AL41">
        <f t="shared" si="7"/>
        <v>0.16423859027745216</v>
      </c>
      <c r="AM41">
        <f t="shared" si="7"/>
        <v>0.22042507227333741</v>
      </c>
    </row>
    <row r="42" spans="1:39" ht="15.6" x14ac:dyDescent="0.3"/>
    <row r="43" spans="1:39" ht="15.6" x14ac:dyDescent="0.3">
      <c r="A43" t="s">
        <v>155</v>
      </c>
      <c r="F43" t="s">
        <v>155</v>
      </c>
      <c r="K43" t="s">
        <v>155</v>
      </c>
      <c r="P43" t="s">
        <v>155</v>
      </c>
      <c r="U43" t="s">
        <v>155</v>
      </c>
      <c r="Z43" t="s">
        <v>155</v>
      </c>
      <c r="AE43" t="s">
        <v>155</v>
      </c>
      <c r="AJ43" t="s">
        <v>155</v>
      </c>
    </row>
    <row r="44" spans="1:39" ht="15.6" x14ac:dyDescent="0.3">
      <c r="A44">
        <v>2.6093761418505408</v>
      </c>
      <c r="B44">
        <v>2.4827486846059541</v>
      </c>
      <c r="C44">
        <v>1.3145668055895108</v>
      </c>
      <c r="D44">
        <v>1.9498895182518747</v>
      </c>
      <c r="F44">
        <v>0.61508954932968629</v>
      </c>
      <c r="G44">
        <v>2.2725520889605217</v>
      </c>
      <c r="H44">
        <v>1.5952493715408806</v>
      </c>
      <c r="I44">
        <v>3.1067257626895546</v>
      </c>
      <c r="K44">
        <v>2.3824979456592721</v>
      </c>
      <c r="L44">
        <v>3.3828840038061041</v>
      </c>
      <c r="M44">
        <v>0.96214881082451498</v>
      </c>
      <c r="N44">
        <v>2.1652935745145885</v>
      </c>
      <c r="P44">
        <v>1.992473295672424</v>
      </c>
      <c r="Q44">
        <v>1.802922057178413</v>
      </c>
      <c r="R44">
        <v>3.8953095871041206</v>
      </c>
      <c r="S44">
        <v>5.6754222415659079</v>
      </c>
      <c r="U44">
        <v>1.3733345353985422</v>
      </c>
      <c r="V44">
        <v>4.1907754846311978</v>
      </c>
      <c r="W44">
        <v>2.6225253778685365</v>
      </c>
      <c r="X44">
        <v>5.8409929439101989</v>
      </c>
      <c r="Z44">
        <v>3.4573455397552131</v>
      </c>
      <c r="AA44">
        <v>4.0963363015794201</v>
      </c>
      <c r="AB44">
        <v>2.1765283299606319</v>
      </c>
      <c r="AC44">
        <v>3.1983034524264244</v>
      </c>
      <c r="AE44">
        <v>0.97403853849320543</v>
      </c>
      <c r="AF44">
        <v>2.1321097031274281</v>
      </c>
      <c r="AG44">
        <v>2.4537786828728541</v>
      </c>
      <c r="AH44">
        <v>2.3654620540843094</v>
      </c>
      <c r="AJ44">
        <v>1.0262253723333812</v>
      </c>
      <c r="AK44">
        <v>1.9336626012371376</v>
      </c>
      <c r="AL44">
        <v>0.92373791621912149</v>
      </c>
      <c r="AM44">
        <v>3.3679841124249728</v>
      </c>
    </row>
    <row r="45" spans="1:39" ht="15.6" x14ac:dyDescent="0.3">
      <c r="A45">
        <v>4.9535877214321236</v>
      </c>
      <c r="B45">
        <v>9.9958682582518481</v>
      </c>
      <c r="C45">
        <v>2.855092894280014</v>
      </c>
      <c r="D45">
        <v>4.212246674279708</v>
      </c>
      <c r="F45">
        <v>0.32903229240690646</v>
      </c>
      <c r="G45">
        <v>1.1181955176119533</v>
      </c>
      <c r="H45">
        <v>0.54200234514736911</v>
      </c>
      <c r="I45">
        <v>2.0824719323397924</v>
      </c>
      <c r="K45">
        <v>2.6067425180010488</v>
      </c>
      <c r="L45">
        <v>3.2766673287588035</v>
      </c>
      <c r="M45">
        <v>2.3097133770972942</v>
      </c>
      <c r="N45">
        <v>3.1284829494276263</v>
      </c>
      <c r="P45">
        <v>3.1838516522893818</v>
      </c>
      <c r="Q45">
        <v>4.5430380180637178</v>
      </c>
      <c r="R45">
        <v>2.8778558291098886</v>
      </c>
      <c r="S45">
        <v>3.479845643881069</v>
      </c>
      <c r="U45">
        <v>0.60551276504224749</v>
      </c>
      <c r="V45">
        <v>2.3499627595841983</v>
      </c>
      <c r="W45">
        <v>2.8074203361559635</v>
      </c>
      <c r="X45">
        <v>5.7128593480831755</v>
      </c>
      <c r="Z45">
        <v>2.8512612108700282</v>
      </c>
      <c r="AA45">
        <v>4.0318132023739501</v>
      </c>
      <c r="AB45">
        <v>0.49774584573469216</v>
      </c>
      <c r="AC45">
        <v>0.81793320663472358</v>
      </c>
      <c r="AE45">
        <v>1.2356304288670588</v>
      </c>
      <c r="AF45">
        <v>2.2611874347232277</v>
      </c>
      <c r="AG45">
        <v>3.0118657000827871</v>
      </c>
      <c r="AH45">
        <v>2.9813183265844803</v>
      </c>
      <c r="AJ45">
        <v>2.2745747583302034</v>
      </c>
      <c r="AK45">
        <v>2.5399268575582048</v>
      </c>
      <c r="AL45">
        <v>1.9311949485136175</v>
      </c>
      <c r="AM45">
        <v>2.1705246512551519</v>
      </c>
    </row>
    <row r="46" spans="1:39" ht="15.6" x14ac:dyDescent="0.3">
      <c r="A46">
        <v>3.1086827625682059</v>
      </c>
      <c r="B46">
        <v>4.8173826564696185</v>
      </c>
      <c r="F46">
        <v>1.1624675810982525</v>
      </c>
      <c r="G46">
        <v>1.4129605861725605</v>
      </c>
      <c r="K46">
        <v>4.4833398443597181</v>
      </c>
      <c r="L46">
        <v>6.1820494878146066</v>
      </c>
      <c r="M46">
        <v>1.8369960926076965</v>
      </c>
      <c r="N46">
        <v>2.3159688347953513</v>
      </c>
      <c r="P46">
        <v>4.2625694799607823</v>
      </c>
      <c r="Q46">
        <v>4.4846532924340927</v>
      </c>
      <c r="R46">
        <v>3.8491311492819817</v>
      </c>
      <c r="S46">
        <v>5.5566312309856469</v>
      </c>
      <c r="U46">
        <v>2.5272545074419823</v>
      </c>
      <c r="V46">
        <v>5.1041659717302101</v>
      </c>
      <c r="W46">
        <v>0.76284412978758109</v>
      </c>
      <c r="X46">
        <v>2.1937215875751668</v>
      </c>
      <c r="Z46">
        <v>1.4587202212225832</v>
      </c>
      <c r="AA46">
        <v>3.9340300676397084</v>
      </c>
      <c r="AB46">
        <v>1.5772095866181879</v>
      </c>
      <c r="AC46">
        <v>1.8400616998636277</v>
      </c>
      <c r="AE46">
        <v>2.3315494644696595</v>
      </c>
      <c r="AF46">
        <v>3.1312589301899911</v>
      </c>
      <c r="AG46">
        <v>0.67181993279239083</v>
      </c>
      <c r="AH46">
        <v>1.5720759054200613</v>
      </c>
      <c r="AJ46">
        <v>1.561476136512566</v>
      </c>
      <c r="AK46">
        <v>1.1398475989657189</v>
      </c>
      <c r="AL46">
        <v>0.72118090735111917</v>
      </c>
      <c r="AM46">
        <v>3.372471071541526</v>
      </c>
    </row>
    <row r="47" spans="1:39" ht="15.6" x14ac:dyDescent="0.3">
      <c r="A47">
        <v>1.7841546593529938</v>
      </c>
      <c r="B47">
        <v>2.3454740053397063</v>
      </c>
      <c r="F47">
        <v>2.1702497498176014</v>
      </c>
      <c r="G47">
        <v>3.4689280237909177</v>
      </c>
      <c r="K47">
        <v>1.737685989102707</v>
      </c>
      <c r="L47">
        <v>2.2038780171382704</v>
      </c>
      <c r="M47">
        <v>1.7178437278943097</v>
      </c>
      <c r="N47">
        <v>2.5398157034192561</v>
      </c>
      <c r="P47">
        <v>7.0755867895733404</v>
      </c>
      <c r="Q47">
        <v>8.4594635682175952</v>
      </c>
      <c r="R47">
        <v>4.0391210466808642</v>
      </c>
      <c r="S47">
        <v>4.1754524330051757</v>
      </c>
      <c r="W47">
        <v>4.9337181269296195</v>
      </c>
      <c r="X47">
        <v>4.4999275529730101</v>
      </c>
      <c r="AB47">
        <v>0.37172229165642562</v>
      </c>
      <c r="AC47">
        <v>1.3852087606705901</v>
      </c>
      <c r="AG47">
        <v>1.8026149288485336</v>
      </c>
      <c r="AH47">
        <v>2.6983579114694969</v>
      </c>
      <c r="AJ47">
        <v>1.7209443727662364</v>
      </c>
      <c r="AK47">
        <v>2.7893486466162343</v>
      </c>
      <c r="AL47">
        <v>2.2476708074534186</v>
      </c>
      <c r="AM47">
        <v>5.4540218975991452</v>
      </c>
    </row>
    <row r="48" spans="1:39" ht="15.6" x14ac:dyDescent="0.3">
      <c r="A48">
        <v>4.1151828493525713</v>
      </c>
      <c r="B48">
        <v>5.8752962667725841</v>
      </c>
      <c r="F48">
        <v>2.3057463811247012</v>
      </c>
      <c r="G48">
        <v>4.0661382136209019</v>
      </c>
      <c r="K48">
        <v>2.0935030677765512</v>
      </c>
      <c r="L48">
        <v>3.5694713573728509</v>
      </c>
      <c r="M48">
        <v>2.9388341379566114</v>
      </c>
      <c r="N48">
        <v>2.0009178933972729</v>
      </c>
      <c r="P48">
        <v>2.3990203383010877</v>
      </c>
      <c r="Q48">
        <v>4.6965422044774954</v>
      </c>
      <c r="R48">
        <v>3.060972583069383</v>
      </c>
      <c r="S48">
        <v>4.1546808747192587</v>
      </c>
      <c r="W48">
        <v>3.7495698647196902</v>
      </c>
      <c r="X48">
        <v>4.7803599554115461</v>
      </c>
      <c r="AB48">
        <v>2.6423336036437095</v>
      </c>
      <c r="AC48">
        <v>4.8701896837056333</v>
      </c>
      <c r="AG48">
        <v>3.4919768246922192</v>
      </c>
      <c r="AH48">
        <v>3.7174640853573044</v>
      </c>
      <c r="AL48">
        <v>1.0390453822182244</v>
      </c>
      <c r="AM48">
        <v>3.0230104245278988</v>
      </c>
    </row>
    <row r="49" spans="1:39" ht="15.6" x14ac:dyDescent="0.3">
      <c r="A49">
        <v>4.4027107463934412</v>
      </c>
      <c r="B49">
        <v>6.8935854796042308</v>
      </c>
      <c r="F49">
        <v>0.28844505319896568</v>
      </c>
      <c r="K49">
        <v>4.7080492304356767</v>
      </c>
      <c r="L49">
        <v>7.8419319659371292</v>
      </c>
      <c r="M49">
        <v>1.3318541610831769</v>
      </c>
      <c r="N49">
        <v>3.021418911096625</v>
      </c>
      <c r="P49">
        <v>3.4709134028992032</v>
      </c>
      <c r="Q49">
        <v>4.5837334643064063</v>
      </c>
      <c r="R49">
        <v>3.609415607947895</v>
      </c>
      <c r="S49">
        <v>4.0373992289943272</v>
      </c>
      <c r="W49">
        <v>3.4528276300247462</v>
      </c>
      <c r="X49">
        <v>6.9589787255402449</v>
      </c>
      <c r="AB49">
        <v>1.9584638078210801</v>
      </c>
      <c r="AC49">
        <v>3.4626934794529811</v>
      </c>
      <c r="AG49">
        <v>1.1426901796869167</v>
      </c>
      <c r="AH49">
        <v>1.9697013826115153</v>
      </c>
      <c r="AL49">
        <v>1.105600891982891</v>
      </c>
      <c r="AM49">
        <v>2.152231098345831</v>
      </c>
    </row>
    <row r="50" spans="1:39" ht="15.6" x14ac:dyDescent="0.3">
      <c r="M50">
        <v>1.7777556740949267</v>
      </c>
      <c r="N50">
        <v>2.7852728222911609</v>
      </c>
      <c r="R50">
        <v>1.6106753665463414</v>
      </c>
      <c r="S50">
        <v>2.8881532001486803</v>
      </c>
      <c r="W50">
        <v>2.196999032154753</v>
      </c>
      <c r="X50">
        <v>4.2498580790735137</v>
      </c>
      <c r="AB50">
        <v>2.1050617363546049</v>
      </c>
      <c r="AC50">
        <v>3.2797089662177981</v>
      </c>
      <c r="AG50">
        <v>2.3058902873861049</v>
      </c>
      <c r="AH50">
        <v>2.1332671424164076</v>
      </c>
      <c r="AL50">
        <v>1.1017839883453244</v>
      </c>
      <c r="AM50">
        <v>2.6063843739563151</v>
      </c>
    </row>
    <row r="51" spans="1:39" ht="15.6" x14ac:dyDescent="0.3">
      <c r="M51">
        <v>1.2440391862802229</v>
      </c>
      <c r="N51">
        <v>1.8613744169104789</v>
      </c>
      <c r="R51">
        <v>3.5183286437395664</v>
      </c>
      <c r="S51">
        <v>3.31109510048756</v>
      </c>
      <c r="W51">
        <v>3.1107768171027632</v>
      </c>
      <c r="X51">
        <v>5.4790871931664773</v>
      </c>
      <c r="AB51">
        <v>2.0366652067555058</v>
      </c>
      <c r="AC51">
        <v>2.5612529656454797</v>
      </c>
      <c r="AG51">
        <v>2.5806689963316423</v>
      </c>
      <c r="AH51">
        <v>2.3661700970784754</v>
      </c>
      <c r="AL51">
        <v>2.5195339413721198</v>
      </c>
      <c r="AM51">
        <v>3.4682092618148928</v>
      </c>
    </row>
    <row r="52" spans="1:39" ht="15.6" x14ac:dyDescent="0.3">
      <c r="M52">
        <v>1.6299094424094416</v>
      </c>
      <c r="N52">
        <v>2.2452485256239534</v>
      </c>
      <c r="R52">
        <v>4.2205846665297955</v>
      </c>
      <c r="S52">
        <v>4.9797408831744239</v>
      </c>
      <c r="W52">
        <v>3.7046081118833176</v>
      </c>
      <c r="X52">
        <v>4.4819846581728733</v>
      </c>
      <c r="AB52">
        <v>2.4995363420386272</v>
      </c>
      <c r="AC52">
        <v>1.5992628829977591</v>
      </c>
      <c r="AG52">
        <v>3.0492449018843608</v>
      </c>
      <c r="AH52">
        <v>3.6090429263242463</v>
      </c>
      <c r="AL52">
        <v>0.80717406990036178</v>
      </c>
      <c r="AM52">
        <v>2.9053448782912645</v>
      </c>
    </row>
    <row r="53" spans="1:39" ht="15.6" x14ac:dyDescent="0.3">
      <c r="W53">
        <v>2.3920029631731916</v>
      </c>
      <c r="X53">
        <v>3.3804034501912352</v>
      </c>
      <c r="AB53">
        <v>0.1736426435100008</v>
      </c>
      <c r="AC53">
        <v>0.3939635160008037</v>
      </c>
      <c r="AG53">
        <v>0.60049035027920739</v>
      </c>
      <c r="AH53">
        <v>3.9902712698245999</v>
      </c>
      <c r="AL53">
        <v>0.59123595430235565</v>
      </c>
      <c r="AM53">
        <v>1.1962990576559938</v>
      </c>
    </row>
    <row r="54" spans="1:39" ht="15.6" x14ac:dyDescent="0.3">
      <c r="W54">
        <v>1.7789997420397523</v>
      </c>
      <c r="X54">
        <v>5.1520394154332481</v>
      </c>
      <c r="AB54">
        <v>2.0012462168880387</v>
      </c>
      <c r="AC54">
        <v>3.1961633257421753</v>
      </c>
      <c r="AG54">
        <v>2.9627467360235418</v>
      </c>
      <c r="AH54">
        <v>3.0883481443450869</v>
      </c>
      <c r="AL54">
        <v>1.5781987641186697</v>
      </c>
      <c r="AM54">
        <v>2.9304281332766084</v>
      </c>
    </row>
    <row r="55" spans="1:39" ht="15.6" x14ac:dyDescent="0.3">
      <c r="W55">
        <v>3.9867790704485131</v>
      </c>
      <c r="X55">
        <v>5.4043808910559932</v>
      </c>
      <c r="AB55">
        <v>0.29007174986838358</v>
      </c>
      <c r="AC55">
        <v>1.3691316499931245</v>
      </c>
    </row>
    <row r="56" spans="1:39" ht="15.6" x14ac:dyDescent="0.3">
      <c r="A56" t="s">
        <v>157</v>
      </c>
      <c r="F56" t="s">
        <v>157</v>
      </c>
      <c r="K56" t="s">
        <v>157</v>
      </c>
      <c r="P56" t="s">
        <v>157</v>
      </c>
      <c r="U56" t="s">
        <v>157</v>
      </c>
      <c r="Z56" t="s">
        <v>157</v>
      </c>
      <c r="AE56" t="s">
        <v>157</v>
      </c>
      <c r="AJ56" t="s">
        <v>157</v>
      </c>
    </row>
    <row r="57" spans="1:39" ht="15.6" x14ac:dyDescent="0.3">
      <c r="A57">
        <f>AVERAGE(A44:A49)</f>
        <v>3.4956158134916464</v>
      </c>
      <c r="B57">
        <f t="shared" ref="B57:E57" si="8">AVERAGE(B44:B49)</f>
        <v>5.4017258918406563</v>
      </c>
      <c r="C57">
        <f t="shared" si="8"/>
        <v>2.0848298499347626</v>
      </c>
      <c r="D57">
        <f t="shared" si="8"/>
        <v>3.0810680962657915</v>
      </c>
      <c r="F57">
        <f>AVERAGE(F44:F49)</f>
        <v>1.1451717678293523</v>
      </c>
      <c r="G57">
        <f t="shared" ref="G57:I57" si="9">AVERAGE(G44:G49)</f>
        <v>2.4677548860313712</v>
      </c>
      <c r="H57">
        <f t="shared" si="9"/>
        <v>1.0686258583441248</v>
      </c>
      <c r="I57">
        <f t="shared" si="9"/>
        <v>2.5945988475146735</v>
      </c>
      <c r="K57">
        <f>AVERAGE(K44:K52)</f>
        <v>3.0019697658891622</v>
      </c>
      <c r="L57">
        <f t="shared" ref="L57:N57" si="10">AVERAGE(L44:L52)</f>
        <v>4.4094803601379606</v>
      </c>
      <c r="M57">
        <f t="shared" si="10"/>
        <v>1.7498994011386884</v>
      </c>
      <c r="N57">
        <f t="shared" si="10"/>
        <v>2.4515326257195906</v>
      </c>
      <c r="P57">
        <f>AVERAGE(P44:P52)</f>
        <v>3.73073582644937</v>
      </c>
      <c r="Q57">
        <f t="shared" ref="Q57:S57" si="11">AVERAGE(Q44:Q52)</f>
        <v>4.7617254341129529</v>
      </c>
      <c r="R57">
        <f t="shared" si="11"/>
        <v>3.409043831112204</v>
      </c>
      <c r="S57">
        <f t="shared" si="11"/>
        <v>4.2509356485513381</v>
      </c>
      <c r="U57">
        <f>AVERAGE(U44:U55)</f>
        <v>1.5020339359609238</v>
      </c>
      <c r="V57">
        <f t="shared" ref="V57:X57" si="12">AVERAGE(V44:V55)</f>
        <v>3.8816347386485348</v>
      </c>
      <c r="W57">
        <f t="shared" si="12"/>
        <v>2.9582559335240357</v>
      </c>
      <c r="X57">
        <f t="shared" si="12"/>
        <v>4.8445494833822238</v>
      </c>
      <c r="Z57">
        <f>AVERAGE(Z44:Z55)</f>
        <v>2.5891089906159412</v>
      </c>
      <c r="AA57">
        <f t="shared" ref="AA57:AC57" si="13">AVERAGE(AA44:AA55)</f>
        <v>4.0207265238643597</v>
      </c>
      <c r="AB57">
        <f t="shared" si="13"/>
        <v>1.5275189467374908</v>
      </c>
      <c r="AC57">
        <f t="shared" si="13"/>
        <v>2.3311561324459267</v>
      </c>
      <c r="AE57">
        <f>AVERAGE(AE44:AE55)</f>
        <v>1.5137394772766413</v>
      </c>
      <c r="AF57">
        <f t="shared" ref="AF57:AH57" si="14">AVERAGE(AF44:AF55)</f>
        <v>2.508185356013549</v>
      </c>
      <c r="AG57">
        <f t="shared" si="14"/>
        <v>2.188526138261869</v>
      </c>
      <c r="AH57">
        <f t="shared" si="14"/>
        <v>2.7719526586832708</v>
      </c>
      <c r="AJ57">
        <f>AVERAGE(AJ44:AJ55)</f>
        <v>1.645805159985597</v>
      </c>
      <c r="AK57">
        <f t="shared" ref="AK57:AM57" si="15">AVERAGE(AK44:AK55)</f>
        <v>2.1006964260943239</v>
      </c>
      <c r="AL57">
        <f t="shared" si="15"/>
        <v>1.3242143247070202</v>
      </c>
      <c r="AM57">
        <f t="shared" si="15"/>
        <v>2.9679008146081456</v>
      </c>
    </row>
    <row r="58" spans="1:39" ht="15.6" x14ac:dyDescent="0.3">
      <c r="A58">
        <f>STDEV(A44:A49)/SQRT(COUNT(A44:A49))</f>
        <v>0.48978239512318961</v>
      </c>
      <c r="B58">
        <f t="shared" ref="B58:E58" si="16">STDEV(B44:B49)/SQRT(COUNT(B44:B49))</f>
        <v>1.1798109814611508</v>
      </c>
      <c r="C58">
        <f t="shared" si="16"/>
        <v>0.77026304434525106</v>
      </c>
      <c r="D58">
        <f t="shared" si="16"/>
        <v>1.1311785780139161</v>
      </c>
      <c r="F58">
        <f>STDEV(F44:F49)/SQRT(COUNT(F44:F49))</f>
        <v>0.36873969647133248</v>
      </c>
      <c r="G58">
        <f t="shared" ref="G58:I58" si="17">STDEV(G44:G49)/SQRT(COUNT(G44:G49))</f>
        <v>0.5713660188344688</v>
      </c>
      <c r="H58">
        <f t="shared" si="17"/>
        <v>0.52662351319675604</v>
      </c>
      <c r="I58">
        <f t="shared" si="17"/>
        <v>0.51212691517488129</v>
      </c>
      <c r="K58">
        <f>STDEV(K44:K52)/SQRT(COUNT(K44:K52))</f>
        <v>0.51861480799312554</v>
      </c>
      <c r="L58">
        <f t="shared" ref="L58:N58" si="18">STDEV(L44:L52)/SQRT(COUNT(L44:L52))</f>
        <v>0.87237582882635478</v>
      </c>
      <c r="M58">
        <f t="shared" si="18"/>
        <v>0.19727138070053954</v>
      </c>
      <c r="N58">
        <f t="shared" si="18"/>
        <v>0.1489039751098212</v>
      </c>
      <c r="P58">
        <f>STDEV(P44:P52)/SQRT(COUNT(P44:P52))</f>
        <v>0.74459133667450694</v>
      </c>
      <c r="Q58">
        <f t="shared" ref="Q58:S58" si="19">STDEV(Q44:Q52)/SQRT(COUNT(Q44:Q52))</f>
        <v>0.86772322553805625</v>
      </c>
      <c r="R58">
        <f t="shared" si="19"/>
        <v>0.26810193176981484</v>
      </c>
      <c r="S58">
        <f t="shared" si="19"/>
        <v>0.32618963107358206</v>
      </c>
      <c r="U58">
        <f>STDEV(U44:U55)/SQRT(COUNT(U44:U55))</f>
        <v>0.55847873218211586</v>
      </c>
      <c r="V58">
        <f t="shared" ref="V58:X58" si="20">STDEV(V44:V55)/SQRT(COUNT(V44:V55))</f>
        <v>0.80995572596467624</v>
      </c>
      <c r="W58">
        <f t="shared" si="20"/>
        <v>0.32166108703439938</v>
      </c>
      <c r="X58">
        <f t="shared" si="20"/>
        <v>0.35682607392885557</v>
      </c>
      <c r="Z58">
        <f>STDEV(Z44:Z55)/SQRT(COUNT(Z44:Z55))</f>
        <v>0.59165548277918856</v>
      </c>
      <c r="AA58">
        <f t="shared" ref="AA58:AC58" si="21">STDEV(AA44:AA55)/SQRT(COUNT(AA44:AA55))</f>
        <v>4.7180554695779656E-2</v>
      </c>
      <c r="AB58">
        <f t="shared" si="21"/>
        <v>0.26649781993334398</v>
      </c>
      <c r="AC58">
        <f t="shared" si="21"/>
        <v>0.3775885903868309</v>
      </c>
      <c r="AE58">
        <f>STDEV(AE44:AE55)/SQRT(COUNT(AE44:AE55))</f>
        <v>0.41581945627151889</v>
      </c>
      <c r="AF58">
        <f t="shared" ref="AF58:AH58" si="22">STDEV(AF44:AF55)/SQRT(COUNT(AF44:AF55))</f>
        <v>0.31375721735456091</v>
      </c>
      <c r="AG58">
        <f t="shared" si="22"/>
        <v>0.30181257005188256</v>
      </c>
      <c r="AH58">
        <f t="shared" si="22"/>
        <v>0.23451096322624615</v>
      </c>
      <c r="AJ58">
        <f>STDEV(AJ44:AJ55)/SQRT(COUNT(AJ44:AJ55))</f>
        <v>0.25690264150821962</v>
      </c>
      <c r="AK58">
        <f t="shared" ref="AK58:AM58" si="23">STDEV(AK44:AK55)/SQRT(COUNT(AK44:AK55))</f>
        <v>0.36723017532088992</v>
      </c>
      <c r="AL58">
        <f t="shared" si="23"/>
        <v>0.19590585449247958</v>
      </c>
      <c r="AM58">
        <f t="shared" si="23"/>
        <v>0.32098707974216806</v>
      </c>
    </row>
    <row r="60" spans="1:39" ht="15.6" x14ac:dyDescent="0.3">
      <c r="A60" t="s">
        <v>158</v>
      </c>
    </row>
    <row r="61" spans="1:39" ht="15.6" x14ac:dyDescent="0.3">
      <c r="A61" t="s">
        <v>148</v>
      </c>
      <c r="B61" t="s">
        <v>147</v>
      </c>
    </row>
    <row r="80" ht="15.6" x14ac:dyDescent="0.3"/>
    <row r="81" ht="15.6" x14ac:dyDescent="0.3"/>
    <row r="82" ht="15.6" x14ac:dyDescent="0.3"/>
    <row r="83" ht="15.6" x14ac:dyDescent="0.3"/>
    <row r="84" ht="15.6" x14ac:dyDescent="0.3"/>
    <row r="85" ht="15.6" x14ac:dyDescent="0.3"/>
    <row r="86" ht="15.6" x14ac:dyDescent="0.3"/>
    <row r="87" ht="15.6" x14ac:dyDescent="0.3"/>
    <row r="88" ht="15.6" x14ac:dyDescent="0.3"/>
    <row r="89" ht="15.6" x14ac:dyDescent="0.3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7"/>
  <sheetViews>
    <sheetView topLeftCell="A66" workbookViewId="0">
      <selection activeCell="H27" sqref="H27"/>
    </sheetView>
  </sheetViews>
  <sheetFormatPr defaultRowHeight="15.6" x14ac:dyDescent="0.3"/>
  <sheetData>
    <row r="1" spans="1:17" x14ac:dyDescent="0.3">
      <c r="A1" t="s">
        <v>176</v>
      </c>
    </row>
    <row r="2" spans="1:17" x14ac:dyDescent="0.3">
      <c r="B2" t="s">
        <v>167</v>
      </c>
      <c r="D2" t="s">
        <v>168</v>
      </c>
      <c r="F2" t="s">
        <v>169</v>
      </c>
      <c r="H2" t="s">
        <v>170</v>
      </c>
      <c r="J2" t="s">
        <v>171</v>
      </c>
      <c r="L2" t="s">
        <v>172</v>
      </c>
      <c r="N2" t="s">
        <v>173</v>
      </c>
      <c r="P2" t="s">
        <v>174</v>
      </c>
    </row>
    <row r="3" spans="1:17" x14ac:dyDescent="0.3">
      <c r="B3" t="s">
        <v>148</v>
      </c>
      <c r="C3" t="s">
        <v>147</v>
      </c>
      <c r="D3" t="s">
        <v>148</v>
      </c>
      <c r="E3" t="s">
        <v>147</v>
      </c>
      <c r="F3" t="s">
        <v>148</v>
      </c>
      <c r="G3" t="s">
        <v>147</v>
      </c>
      <c r="H3" t="s">
        <v>148</v>
      </c>
      <c r="I3" t="s">
        <v>147</v>
      </c>
      <c r="J3" t="s">
        <v>148</v>
      </c>
      <c r="K3" t="s">
        <v>147</v>
      </c>
      <c r="L3" t="s">
        <v>148</v>
      </c>
      <c r="M3" t="s">
        <v>147</v>
      </c>
      <c r="N3" t="s">
        <v>148</v>
      </c>
      <c r="O3" t="s">
        <v>147</v>
      </c>
      <c r="P3" t="s">
        <v>148</v>
      </c>
      <c r="Q3" t="s">
        <v>147</v>
      </c>
    </row>
    <row r="4" spans="1:17" x14ac:dyDescent="0.3">
      <c r="B4">
        <v>1.6778523489932886</v>
      </c>
      <c r="C4">
        <v>4.225581017389894</v>
      </c>
      <c r="D4">
        <v>2.6954177897574181</v>
      </c>
      <c r="E4">
        <v>3.0087656953328614</v>
      </c>
      <c r="F4">
        <v>3.3522434244455948</v>
      </c>
      <c r="G4">
        <v>1.5749490457661661</v>
      </c>
      <c r="H4">
        <v>2.3142700243194505</v>
      </c>
      <c r="I4">
        <v>3.463203463203453</v>
      </c>
      <c r="J4">
        <v>3.2856242686110413</v>
      </c>
      <c r="K4">
        <v>2.2735884804850421</v>
      </c>
      <c r="L4">
        <v>1.5399194503672113</v>
      </c>
      <c r="M4">
        <v>3.6554040703418256</v>
      </c>
      <c r="N4">
        <v>1.9560232024821311</v>
      </c>
      <c r="O4">
        <v>1.6014019821126426</v>
      </c>
      <c r="P4">
        <v>4.449648711943782</v>
      </c>
      <c r="Q4">
        <v>5.1020408163265252</v>
      </c>
    </row>
    <row r="5" spans="1:17" x14ac:dyDescent="0.3">
      <c r="B5">
        <v>2.5558245897228993</v>
      </c>
      <c r="C5">
        <v>1.5140202422432409</v>
      </c>
      <c r="D5">
        <v>3.7607358845352521</v>
      </c>
      <c r="E5">
        <v>2.7766208524226044</v>
      </c>
      <c r="F5">
        <v>2.6320051830255853</v>
      </c>
      <c r="G5">
        <v>3.409215880347515</v>
      </c>
      <c r="H5">
        <v>3.4391534391534377</v>
      </c>
      <c r="I5">
        <v>0.2669229126628162</v>
      </c>
      <c r="J5">
        <v>0.5787037037037005</v>
      </c>
      <c r="K5">
        <v>4.7892720306513343</v>
      </c>
      <c r="L5">
        <v>1.9143335726250279</v>
      </c>
      <c r="M5">
        <v>4.6349942062572396</v>
      </c>
      <c r="N5">
        <v>2.2675736961451269</v>
      </c>
      <c r="O5">
        <v>3.6354967518922483</v>
      </c>
      <c r="P5">
        <v>4.2383445524806778</v>
      </c>
      <c r="Q5">
        <v>6.5843621399176904</v>
      </c>
    </row>
    <row r="6" spans="1:17" x14ac:dyDescent="0.3">
      <c r="B6">
        <v>2.5839793281653769</v>
      </c>
      <c r="C6">
        <v>3.5805760284355279</v>
      </c>
      <c r="D6">
        <v>5.832855230445591</v>
      </c>
      <c r="E6">
        <v>3.809523809523808</v>
      </c>
      <c r="F6">
        <v>4.1644034039471318</v>
      </c>
      <c r="G6">
        <v>1.5117157974300846</v>
      </c>
      <c r="H6">
        <v>1.6948225903449743</v>
      </c>
      <c r="I6">
        <v>2.1195421788893554</v>
      </c>
      <c r="J6">
        <v>1.9366598313966712</v>
      </c>
      <c r="K6">
        <v>3.0410918261385431</v>
      </c>
      <c r="L6">
        <v>1.9545131485430005</v>
      </c>
      <c r="M6">
        <v>8.7358684480986586</v>
      </c>
      <c r="N6">
        <v>2.1727322107550258</v>
      </c>
      <c r="O6">
        <v>1.8594874282480371</v>
      </c>
      <c r="P6">
        <v>3.884333189469134</v>
      </c>
      <c r="Q6">
        <v>5.836575875486381</v>
      </c>
    </row>
    <row r="7" spans="1:17" x14ac:dyDescent="0.3">
      <c r="B7">
        <v>0.96006144393240966</v>
      </c>
      <c r="C7">
        <v>1.4865205341395835</v>
      </c>
      <c r="D7">
        <v>4.4072948328267536</v>
      </c>
      <c r="E7">
        <v>2.1436660734508974</v>
      </c>
      <c r="F7">
        <v>1.4665286404416837</v>
      </c>
      <c r="G7">
        <v>0.3469997864616729</v>
      </c>
      <c r="H7">
        <v>3.0103995621236961</v>
      </c>
      <c r="I7">
        <v>0.47619047619047661</v>
      </c>
      <c r="J7">
        <v>0.66755674232309259</v>
      </c>
      <c r="K7">
        <v>0.95238095238095166</v>
      </c>
      <c r="L7">
        <v>2.0931449502878037</v>
      </c>
      <c r="M7">
        <v>4.8013680610365688</v>
      </c>
      <c r="N7">
        <v>1.6331442324222185</v>
      </c>
      <c r="O7">
        <v>2.5423728813559276</v>
      </c>
      <c r="P7">
        <v>1.5271414688324385</v>
      </c>
      <c r="Q7">
        <v>2.7424582398404378</v>
      </c>
    </row>
    <row r="8" spans="1:17" x14ac:dyDescent="0.3">
      <c r="B8">
        <v>0.41528239202658052</v>
      </c>
      <c r="C8">
        <v>1.3253810470510312</v>
      </c>
      <c r="D8">
        <v>2.1541950113378667</v>
      </c>
      <c r="E8">
        <v>2.6076142335620047</v>
      </c>
      <c r="F8">
        <v>3.7037037037037037</v>
      </c>
      <c r="G8">
        <v>1.5693659761456391</v>
      </c>
      <c r="H8">
        <v>3.5056967572305027</v>
      </c>
      <c r="I8">
        <v>1.2947777298230458</v>
      </c>
      <c r="J8">
        <v>1.3848940023436696</v>
      </c>
      <c r="K8">
        <v>0.89509488005729121</v>
      </c>
      <c r="L8">
        <v>2.0194124161292413</v>
      </c>
      <c r="M8">
        <v>4.7768323630392544</v>
      </c>
      <c r="N8">
        <v>-5.5114638447971029E-2</v>
      </c>
      <c r="O8">
        <v>2.3651844843897809</v>
      </c>
      <c r="P8">
        <v>1.0731052984574116</v>
      </c>
      <c r="Q8">
        <v>2.9478458049886682</v>
      </c>
    </row>
    <row r="9" spans="1:17" x14ac:dyDescent="0.3">
      <c r="B9">
        <v>0.46992481203006869</v>
      </c>
      <c r="C9">
        <v>1.9738465334320272</v>
      </c>
      <c r="D9">
        <v>3.8105467751010176</v>
      </c>
      <c r="E9">
        <v>1.7783046828689943</v>
      </c>
      <c r="F9">
        <v>1.9772614928324286</v>
      </c>
      <c r="G9">
        <v>0.97008066986623265</v>
      </c>
      <c r="H9">
        <v>1.3120321061974223</v>
      </c>
      <c r="I9">
        <v>2.1727322107550098</v>
      </c>
      <c r="J9">
        <v>2.9316219000079249</v>
      </c>
      <c r="K9">
        <v>0.47892720306513542</v>
      </c>
      <c r="L9">
        <v>1.8648625206002276</v>
      </c>
      <c r="M9">
        <v>2.1077283372365372</v>
      </c>
      <c r="N9">
        <v>1.3440860215053689</v>
      </c>
      <c r="O9">
        <v>3.3359497645211977</v>
      </c>
      <c r="P9">
        <v>1.5197568389057763</v>
      </c>
      <c r="Q9">
        <v>2.1772720887765038</v>
      </c>
    </row>
    <row r="10" spans="1:17" x14ac:dyDescent="0.3">
      <c r="B10">
        <v>1.8774534903567153</v>
      </c>
      <c r="C10">
        <v>4.1001294777729855</v>
      </c>
      <c r="D10">
        <v>3.3820346320346304</v>
      </c>
      <c r="E10">
        <v>0.8809523809523786</v>
      </c>
      <c r="F10">
        <v>3.555449025247678</v>
      </c>
      <c r="G10">
        <v>4.7902916755375751</v>
      </c>
      <c r="H10">
        <v>10.792167334223405</v>
      </c>
      <c r="I10">
        <v>7.253797576378239</v>
      </c>
      <c r="J10">
        <v>1.7162471395880978</v>
      </c>
      <c r="K10">
        <v>1.7751022613259271</v>
      </c>
      <c r="L10">
        <v>4.4941671447695537</v>
      </c>
      <c r="M10">
        <v>3.273007316134001</v>
      </c>
      <c r="N10">
        <v>1.2169312169312188</v>
      </c>
      <c r="O10">
        <v>3.2024505708716329</v>
      </c>
      <c r="P10">
        <v>2.112135176651293</v>
      </c>
      <c r="Q10">
        <v>7.4884792626728185</v>
      </c>
    </row>
    <row r="11" spans="1:17" x14ac:dyDescent="0.3">
      <c r="B11">
        <v>0.35893754486719165</v>
      </c>
      <c r="C11">
        <v>7.8320802005011458E-2</v>
      </c>
      <c r="D11">
        <v>4.7174009790832248</v>
      </c>
      <c r="E11">
        <v>0.46173612784068047</v>
      </c>
      <c r="F11">
        <v>2.8941884695531357</v>
      </c>
      <c r="G11">
        <v>3.218884120171674</v>
      </c>
      <c r="H11">
        <v>7.4971164936562866</v>
      </c>
      <c r="I11">
        <v>2.5601638504864215</v>
      </c>
      <c r="J11">
        <v>2.7114048466361655</v>
      </c>
      <c r="K11">
        <v>3.0977595274115735</v>
      </c>
      <c r="L11">
        <v>4.4521873790166415</v>
      </c>
      <c r="M11">
        <v>3.506017791732075</v>
      </c>
      <c r="N11">
        <v>3.3054436525152364</v>
      </c>
      <c r="O11">
        <v>2.4055546443606102</v>
      </c>
      <c r="P11">
        <v>3.3086804203970424</v>
      </c>
      <c r="Q11">
        <v>5.7581573896353104</v>
      </c>
    </row>
    <row r="12" spans="1:17" x14ac:dyDescent="0.3">
      <c r="C12">
        <v>2.0689655172413794</v>
      </c>
      <c r="D12">
        <v>3.9960039960039953</v>
      </c>
      <c r="E12">
        <v>1.1111111111111114</v>
      </c>
      <c r="F12">
        <v>3.3803644914755981</v>
      </c>
      <c r="G12">
        <v>1.3762730525736309</v>
      </c>
      <c r="H12">
        <v>11.698320946875851</v>
      </c>
      <c r="I12">
        <v>2.8227785959744649</v>
      </c>
      <c r="J12">
        <v>3.1921285864503504</v>
      </c>
      <c r="K12">
        <v>1.6387121650279546</v>
      </c>
      <c r="L12">
        <v>4.6827595304049572</v>
      </c>
      <c r="M12">
        <v>3.6605118237771306</v>
      </c>
      <c r="N12">
        <v>1.3697526387881718</v>
      </c>
      <c r="O12">
        <v>3.1370656370656311</v>
      </c>
      <c r="P12">
        <v>1.6290726817042602</v>
      </c>
      <c r="Q12">
        <v>3.8919413919413977</v>
      </c>
    </row>
    <row r="13" spans="1:17" x14ac:dyDescent="0.3">
      <c r="B13">
        <v>5.4608999563127252E-2</v>
      </c>
      <c r="C13">
        <v>0.48590864917395576</v>
      </c>
      <c r="D13">
        <v>3.3781589033976438</v>
      </c>
      <c r="E13">
        <v>0.52267520740196927</v>
      </c>
      <c r="F13">
        <v>2.9092022661154493</v>
      </c>
      <c r="G13">
        <v>2.5000000000000004</v>
      </c>
      <c r="H13">
        <v>4.4231131187653014</v>
      </c>
      <c r="I13">
        <v>2.4312541918175725</v>
      </c>
      <c r="J13">
        <v>2.2489488608585155</v>
      </c>
      <c r="K13">
        <v>2.7406646111682114</v>
      </c>
      <c r="L13">
        <v>3.4487332537471844</v>
      </c>
      <c r="M13">
        <v>3.2409190091130813</v>
      </c>
      <c r="N13">
        <v>1.101508218945946</v>
      </c>
      <c r="O13">
        <v>2.9898636330489334</v>
      </c>
      <c r="P13">
        <v>1.2185976752905969</v>
      </c>
      <c r="Q13">
        <v>4.4871794871794926</v>
      </c>
    </row>
    <row r="14" spans="1:17" x14ac:dyDescent="0.3">
      <c r="B14">
        <v>0</v>
      </c>
      <c r="C14">
        <v>0.46624393882879789</v>
      </c>
      <c r="D14">
        <v>2.615144418423105</v>
      </c>
      <c r="E14">
        <v>0.48289738430583462</v>
      </c>
      <c r="F14">
        <v>2.3547880690737837</v>
      </c>
      <c r="G14">
        <v>2.0562770562770498</v>
      </c>
      <c r="H14">
        <v>5.3763440860215077</v>
      </c>
      <c r="I14">
        <v>2.9411764705882315</v>
      </c>
      <c r="J14">
        <v>2.3002006558018917</v>
      </c>
      <c r="K14">
        <v>1.1217252858590239</v>
      </c>
      <c r="L14">
        <v>2.749367645441549</v>
      </c>
      <c r="M14">
        <v>3.5190176699610749</v>
      </c>
      <c r="N14">
        <v>3.1279899904320283</v>
      </c>
      <c r="O14">
        <v>2.9086678301337976</v>
      </c>
      <c r="P14">
        <v>0.45677743519470176</v>
      </c>
      <c r="Q14">
        <v>2.6123301985370895</v>
      </c>
    </row>
    <row r="15" spans="1:17" x14ac:dyDescent="0.3">
      <c r="B15">
        <v>0.93248787765759211</v>
      </c>
      <c r="C15">
        <v>0.67385444743935352</v>
      </c>
      <c r="D15">
        <v>2.5604803107893352</v>
      </c>
      <c r="E15">
        <v>0.48766494549627243</v>
      </c>
      <c r="F15">
        <v>2.556237218813914</v>
      </c>
      <c r="G15">
        <v>2.3728630750148323</v>
      </c>
      <c r="H15">
        <v>5.0613059595095624</v>
      </c>
      <c r="I15">
        <v>3.1928480204342371</v>
      </c>
      <c r="J15">
        <v>4.0115890349899725</v>
      </c>
      <c r="K15">
        <v>1.4958863126402442</v>
      </c>
      <c r="L15">
        <v>3.3534540576794107</v>
      </c>
      <c r="M15">
        <v>1.8736308082555084</v>
      </c>
      <c r="N15">
        <v>3.3577533577533591</v>
      </c>
      <c r="O15">
        <v>4.9641478212906796</v>
      </c>
      <c r="P15">
        <v>0.14116318464144359</v>
      </c>
      <c r="Q15">
        <v>1.3227513227513092</v>
      </c>
    </row>
    <row r="16" spans="1:17" x14ac:dyDescent="0.3">
      <c r="B16">
        <v>1.3333333333333335</v>
      </c>
      <c r="D16">
        <v>4.5271629778672065</v>
      </c>
      <c r="E16">
        <v>1.8233473264639752</v>
      </c>
      <c r="F16">
        <v>8.7056849171386634</v>
      </c>
      <c r="G16">
        <v>1.7261015018862595</v>
      </c>
      <c r="H16">
        <v>4.4376173408431505</v>
      </c>
      <c r="J16">
        <v>0.6632179334129259</v>
      </c>
      <c r="K16">
        <v>2.8879476318829354</v>
      </c>
      <c r="L16">
        <v>4.6398046398046411</v>
      </c>
      <c r="M16">
        <v>4.5616377392078347</v>
      </c>
      <c r="N16">
        <v>2.9080334423845855</v>
      </c>
      <c r="O16">
        <v>4.6599679627202608</v>
      </c>
      <c r="P16">
        <v>6.0995184590690226</v>
      </c>
      <c r="Q16">
        <v>1.9396760740956247</v>
      </c>
    </row>
    <row r="17" spans="2:17" x14ac:dyDescent="0.3">
      <c r="B17">
        <v>1.8443997317236762</v>
      </c>
      <c r="D17">
        <v>3.474903474903476</v>
      </c>
      <c r="E17">
        <v>2.2267899965741687</v>
      </c>
      <c r="F17">
        <v>5.4493628437290447</v>
      </c>
      <c r="G17">
        <v>3.3159382474450991</v>
      </c>
      <c r="H17">
        <v>8.0721747388414027</v>
      </c>
      <c r="J17">
        <v>1.3764880952380913</v>
      </c>
      <c r="K17">
        <v>3.8569945112001167</v>
      </c>
      <c r="L17">
        <v>4.421768707482995</v>
      </c>
      <c r="M17">
        <v>6.8721366097459429</v>
      </c>
      <c r="N17">
        <v>2.7515723270440269</v>
      </c>
      <c r="O17">
        <v>5.9395801331285183</v>
      </c>
      <c r="P17">
        <v>3.9285714285714306</v>
      </c>
      <c r="Q17">
        <v>3.4296266983247703</v>
      </c>
    </row>
    <row r="18" spans="2:17" x14ac:dyDescent="0.3">
      <c r="B18">
        <v>1.0611486934606722</v>
      </c>
      <c r="D18">
        <v>3.800023750148442</v>
      </c>
      <c r="E18">
        <v>1.4700477765527391</v>
      </c>
      <c r="F18">
        <v>4.3911007025761144</v>
      </c>
      <c r="G18">
        <v>1.9058667550546946</v>
      </c>
      <c r="H18">
        <v>1.9423558897243021</v>
      </c>
      <c r="J18">
        <v>1.3798367682461392</v>
      </c>
      <c r="L18">
        <v>4.3923865300146412</v>
      </c>
      <c r="M18">
        <v>5.2361193440031606</v>
      </c>
      <c r="N18">
        <v>1.2513034410844661</v>
      </c>
      <c r="O18">
        <v>1.5792031098153545</v>
      </c>
      <c r="P18">
        <v>5.2844080275501755</v>
      </c>
      <c r="Q18">
        <v>1.211861990305104</v>
      </c>
    </row>
    <row r="19" spans="2:17" x14ac:dyDescent="0.3">
      <c r="B19">
        <v>1.2050195296268598</v>
      </c>
      <c r="D19">
        <v>1.6540437015756917</v>
      </c>
      <c r="E19">
        <v>1.8585493269037561</v>
      </c>
      <c r="F19">
        <v>4.3505774402784319</v>
      </c>
      <c r="G19">
        <v>1.8395113147299791</v>
      </c>
      <c r="H19">
        <v>5.0461975835110264</v>
      </c>
      <c r="J19">
        <v>1.2072434607645945</v>
      </c>
      <c r="K19">
        <v>0.45029832263874853</v>
      </c>
      <c r="L19">
        <v>3.3577533577533591</v>
      </c>
      <c r="M19">
        <v>2.535925612848692</v>
      </c>
      <c r="N19">
        <v>2.9917726252804853</v>
      </c>
      <c r="P19">
        <v>2.7039206849932338</v>
      </c>
      <c r="Q19">
        <v>0</v>
      </c>
    </row>
    <row r="20" spans="2:17" x14ac:dyDescent="0.3">
      <c r="B20">
        <v>1.2446799967879265</v>
      </c>
      <c r="D20">
        <v>1.8690069884609164</v>
      </c>
      <c r="E20">
        <v>1.3318379363521708</v>
      </c>
      <c r="F20">
        <v>3.6270918623859778</v>
      </c>
      <c r="G20">
        <v>2.0272601794340925</v>
      </c>
      <c r="H20">
        <v>1.2020342117429466</v>
      </c>
      <c r="J20">
        <v>1.9157088122605377</v>
      </c>
      <c r="K20">
        <v>0.99206349206348987</v>
      </c>
      <c r="L20">
        <v>5.1480051480051436</v>
      </c>
      <c r="M20">
        <v>3.9479039479039533</v>
      </c>
      <c r="P20">
        <v>3.2719218765730407</v>
      </c>
      <c r="Q20">
        <v>1.1862396204033101</v>
      </c>
    </row>
    <row r="21" spans="2:17" x14ac:dyDescent="0.3">
      <c r="B21">
        <v>1.0377032168799716</v>
      </c>
      <c r="D21">
        <v>0.85310997363114194</v>
      </c>
      <c r="E21">
        <v>1.5412414965986367</v>
      </c>
      <c r="F21">
        <v>5.4723502304147438</v>
      </c>
      <c r="G21">
        <v>1.6442167836590178</v>
      </c>
      <c r="H21">
        <v>3.0778164924506441</v>
      </c>
      <c r="J21">
        <v>1.7711962833914101</v>
      </c>
      <c r="K21">
        <v>4.1551246537396178</v>
      </c>
      <c r="L21">
        <v>4.2819499341238449</v>
      </c>
      <c r="M21">
        <v>5.0635638870932986</v>
      </c>
      <c r="O21">
        <v>1.4623172103487105</v>
      </c>
      <c r="P21">
        <v>1.6059209607596727</v>
      </c>
      <c r="Q21">
        <v>1.1022927689594333</v>
      </c>
    </row>
    <row r="22" spans="2:17" x14ac:dyDescent="0.3">
      <c r="B22">
        <v>3.4567018296680381</v>
      </c>
      <c r="E22">
        <v>0.81140017242253726</v>
      </c>
      <c r="F22">
        <v>1.6233766233766169</v>
      </c>
      <c r="G22">
        <v>4.1899441340782131</v>
      </c>
      <c r="H22">
        <v>2.9905682079595075</v>
      </c>
      <c r="J22">
        <v>2.6680175616345796</v>
      </c>
      <c r="K22">
        <v>6.9516857838025619</v>
      </c>
      <c r="L22">
        <v>5.9928733398121086</v>
      </c>
      <c r="M22">
        <v>4.1360955258236274</v>
      </c>
      <c r="O22">
        <v>1.6129032258064522</v>
      </c>
      <c r="Q22">
        <v>4.5351473922902441</v>
      </c>
    </row>
    <row r="23" spans="2:17" x14ac:dyDescent="0.3">
      <c r="B23">
        <v>3.4197961027229256</v>
      </c>
      <c r="E23">
        <v>0.9310986964618293</v>
      </c>
      <c r="F23">
        <v>1.1994722322178253</v>
      </c>
      <c r="G23">
        <v>1.1761016151795551</v>
      </c>
      <c r="H23">
        <v>2.340823970037448</v>
      </c>
      <c r="J23">
        <v>2.3655250437107895</v>
      </c>
      <c r="K23">
        <v>5.2552552552552587</v>
      </c>
      <c r="L23">
        <v>12.117346938775517</v>
      </c>
      <c r="M23">
        <v>4.5219638242894105</v>
      </c>
      <c r="O23">
        <v>1.6410072801050211</v>
      </c>
      <c r="Q23">
        <v>3.7134119702927122</v>
      </c>
    </row>
    <row r="24" spans="2:17" x14ac:dyDescent="0.3">
      <c r="B24">
        <v>3.5302861389817903</v>
      </c>
      <c r="E24">
        <v>2.4131274131274032</v>
      </c>
      <c r="F24">
        <v>3.7887851958203682</v>
      </c>
      <c r="G24">
        <v>2.2534013609999999</v>
      </c>
      <c r="H24">
        <v>1.7050298380221631</v>
      </c>
      <c r="J24">
        <v>3.3345033345033328</v>
      </c>
      <c r="K24">
        <v>2.1350931677018643</v>
      </c>
      <c r="L24">
        <v>7.2681704260651596</v>
      </c>
      <c r="M24">
        <v>3.8682979489024873</v>
      </c>
      <c r="O24">
        <v>0.66336775674124471</v>
      </c>
      <c r="Q24">
        <v>5.2512232963360734</v>
      </c>
    </row>
    <row r="25" spans="2:17" x14ac:dyDescent="0.3">
      <c r="B25">
        <v>3.2894736842105221</v>
      </c>
      <c r="E25">
        <v>0.43086939869781565</v>
      </c>
      <c r="F25">
        <v>2.5018764073054784</v>
      </c>
      <c r="G25">
        <v>1.5535292131036793</v>
      </c>
      <c r="H25">
        <v>3.8299502106472567</v>
      </c>
      <c r="J25">
        <v>1.6624401239785878</v>
      </c>
      <c r="K25">
        <v>2.360248447204973</v>
      </c>
      <c r="L25">
        <v>7.1090047393364895</v>
      </c>
      <c r="M25">
        <v>4.9277907884465231</v>
      </c>
      <c r="O25">
        <v>0.68027210884353684</v>
      </c>
      <c r="Q25">
        <v>7.1490737287081965</v>
      </c>
    </row>
    <row r="26" spans="2:17" x14ac:dyDescent="0.3">
      <c r="B26">
        <v>1.6566497149021395</v>
      </c>
      <c r="E26">
        <v>9.7981579463059604E-2</v>
      </c>
      <c r="F26">
        <v>2.3809523809523827</v>
      </c>
      <c r="G26">
        <v>2.4250440917107592</v>
      </c>
      <c r="H26">
        <v>2.4295432458697754</v>
      </c>
      <c r="J26">
        <v>1.7794486215538852</v>
      </c>
      <c r="K26">
        <v>3.979495480911913</v>
      </c>
      <c r="L26">
        <v>5.3968253968253972</v>
      </c>
      <c r="M26">
        <v>3.4763905562224893</v>
      </c>
      <c r="O26">
        <v>2.0111586869080083</v>
      </c>
      <c r="Q26">
        <v>3.2711282711282763</v>
      </c>
    </row>
    <row r="27" spans="2:17" x14ac:dyDescent="0.3">
      <c r="B27">
        <v>1.5646258503401425</v>
      </c>
      <c r="E27">
        <v>0.58631589680840157</v>
      </c>
      <c r="F27">
        <v>0.33022917905026017</v>
      </c>
      <c r="G27">
        <v>1.1749578788684913</v>
      </c>
      <c r="J27">
        <v>1.1846689895470424</v>
      </c>
      <c r="K27">
        <v>3.4632034632034667</v>
      </c>
      <c r="L27">
        <v>8.7209302325581373</v>
      </c>
      <c r="M27">
        <v>3.7131817953735782</v>
      </c>
      <c r="O27">
        <v>2.5825144872763937</v>
      </c>
      <c r="Q27">
        <v>4.3809523809523876</v>
      </c>
    </row>
    <row r="28" spans="2:17" x14ac:dyDescent="0.3">
      <c r="B28">
        <v>4.6923879040667371</v>
      </c>
      <c r="E28">
        <v>4.1648610910491604</v>
      </c>
      <c r="F28">
        <v>3.2712215320910936</v>
      </c>
      <c r="G28">
        <v>3.2977179791584188</v>
      </c>
      <c r="H28">
        <v>8.5641399416909607</v>
      </c>
      <c r="K28">
        <v>3.1533446712018094</v>
      </c>
      <c r="L28">
        <v>4.7477324263038509</v>
      </c>
      <c r="M28">
        <v>3.8597470238095251</v>
      </c>
      <c r="O28">
        <v>3.5014005602240892</v>
      </c>
      <c r="Q28">
        <v>5.0207039337474129</v>
      </c>
    </row>
    <row r="29" spans="2:17" x14ac:dyDescent="0.3">
      <c r="B29">
        <v>2.6455026455026425</v>
      </c>
      <c r="E29">
        <v>4.5125903764647193</v>
      </c>
      <c r="F29">
        <v>3.5204743375949601</v>
      </c>
      <c r="G29">
        <v>1.8522260389304199</v>
      </c>
      <c r="H29">
        <v>5.8213994644312512</v>
      </c>
      <c r="K29">
        <v>2.4524831391784203</v>
      </c>
      <c r="L29">
        <v>4.4109277177006243</v>
      </c>
      <c r="M29">
        <v>4.92395911244079</v>
      </c>
      <c r="O29">
        <v>1.5658100764483716</v>
      </c>
      <c r="Q29">
        <v>4.0856579318117765</v>
      </c>
    </row>
    <row r="30" spans="2:17" x14ac:dyDescent="0.3">
      <c r="B30">
        <v>4.8605240912933256</v>
      </c>
      <c r="E30">
        <v>5.9331175836030203</v>
      </c>
      <c r="F30">
        <v>3.9167182024324982</v>
      </c>
      <c r="G30">
        <v>0.85280966210298037</v>
      </c>
      <c r="H30">
        <v>3.2403493941955395</v>
      </c>
      <c r="K30">
        <v>1.6917293233082731</v>
      </c>
      <c r="L30">
        <v>4.9309664694280109</v>
      </c>
      <c r="M30">
        <v>3.6803364879074634</v>
      </c>
      <c r="O30">
        <v>1.4418811002661975</v>
      </c>
      <c r="Q30">
        <v>5.2347180006754481</v>
      </c>
    </row>
    <row r="31" spans="2:17" x14ac:dyDescent="0.3">
      <c r="B31">
        <v>1.2368583797155235</v>
      </c>
      <c r="E31">
        <v>2.1573444192491804</v>
      </c>
      <c r="F31">
        <v>1.73992673992674</v>
      </c>
      <c r="G31">
        <v>1.7612524461839532</v>
      </c>
      <c r="H31">
        <v>4.2756539235412427</v>
      </c>
      <c r="K31">
        <v>0.38636144112817578</v>
      </c>
      <c r="L31">
        <v>2.2556390977443628</v>
      </c>
      <c r="M31">
        <v>3.0061186485767535</v>
      </c>
      <c r="O31">
        <v>2.4001536098310319</v>
      </c>
      <c r="Q31">
        <v>2.6558205185350263</v>
      </c>
    </row>
    <row r="32" spans="2:17" x14ac:dyDescent="0.3">
      <c r="B32">
        <v>3.4702139965297891</v>
      </c>
      <c r="E32">
        <v>3.2284100080710276</v>
      </c>
      <c r="F32">
        <v>1.7866258295048485</v>
      </c>
      <c r="G32">
        <v>2.4044100398780217</v>
      </c>
      <c r="H32">
        <v>4.6685340802987856</v>
      </c>
      <c r="K32">
        <v>1.2887142434613605</v>
      </c>
      <c r="L32">
        <v>2.1512433457303275</v>
      </c>
      <c r="M32">
        <v>2.8165840468679568</v>
      </c>
      <c r="O32">
        <v>3.5116153430578052</v>
      </c>
      <c r="Q32">
        <v>4.1186161449752845</v>
      </c>
    </row>
    <row r="33" spans="2:17" x14ac:dyDescent="0.3">
      <c r="B33">
        <v>2.2101667671287912</v>
      </c>
      <c r="E33">
        <v>2.5412463836109196</v>
      </c>
      <c r="F33">
        <v>2.7539566338980657</v>
      </c>
      <c r="G33">
        <v>4.6508399278078594</v>
      </c>
      <c r="H33">
        <v>3.4013605442176837</v>
      </c>
      <c r="K33">
        <v>2.0611229566453484</v>
      </c>
      <c r="L33">
        <v>2.790178571428573</v>
      </c>
      <c r="M33">
        <v>3.3602150537634392</v>
      </c>
      <c r="O33">
        <v>4.006046863189713</v>
      </c>
      <c r="Q33">
        <v>4.4742729306487581</v>
      </c>
    </row>
    <row r="34" spans="2:17" x14ac:dyDescent="0.3">
      <c r="F34">
        <v>7.0636950432346879</v>
      </c>
      <c r="G34">
        <v>3.3650039588281855</v>
      </c>
      <c r="H34">
        <v>3.8095238095238106</v>
      </c>
      <c r="K34">
        <v>2.6310305303740735</v>
      </c>
      <c r="L34">
        <v>4.7864506627393251</v>
      </c>
      <c r="M34">
        <v>4.2140750105351907</v>
      </c>
      <c r="O34">
        <v>3.6347300498243942</v>
      </c>
      <c r="Q34">
        <v>4.8069701066546529</v>
      </c>
    </row>
    <row r="35" spans="2:17" x14ac:dyDescent="0.3">
      <c r="E35">
        <v>3.7441562202639531</v>
      </c>
      <c r="F35">
        <v>6.8027210884353675</v>
      </c>
      <c r="G35">
        <v>4.1119511871601029</v>
      </c>
      <c r="H35">
        <v>7.9668578712555806</v>
      </c>
      <c r="K35">
        <v>1.7645398080180708</v>
      </c>
      <c r="L35">
        <v>4.899709079773384</v>
      </c>
      <c r="M35">
        <v>4.1050903119868556</v>
      </c>
      <c r="O35">
        <v>4.7326307572209148</v>
      </c>
      <c r="Q35">
        <v>7.5757575757575806</v>
      </c>
    </row>
    <row r="36" spans="2:17" x14ac:dyDescent="0.3">
      <c r="B36">
        <v>0.69637883008356949</v>
      </c>
      <c r="E36">
        <v>3.1812307386420091</v>
      </c>
      <c r="F36">
        <v>9.659379766141333</v>
      </c>
      <c r="G36">
        <v>1.5873015873015868</v>
      </c>
      <c r="H36">
        <v>8.9043747580333026</v>
      </c>
      <c r="K36">
        <v>0.99394596548296965</v>
      </c>
      <c r="L36">
        <v>4.0650406504065089</v>
      </c>
      <c r="M36">
        <v>3.7930323644609367</v>
      </c>
      <c r="O36">
        <v>2.2865095933989501</v>
      </c>
      <c r="Q36">
        <v>8.4942084942085003</v>
      </c>
    </row>
    <row r="37" spans="2:17" x14ac:dyDescent="0.3">
      <c r="B37">
        <v>6.5321052975376839E-2</v>
      </c>
      <c r="E37">
        <v>1.7307026652821007</v>
      </c>
      <c r="F37">
        <v>3.962840252062628</v>
      </c>
      <c r="G37">
        <v>1.845149386132992</v>
      </c>
      <c r="H37">
        <v>6.6093326962892149</v>
      </c>
      <c r="K37">
        <v>1.2172558184828126</v>
      </c>
      <c r="L37">
        <v>3.9022734984730256</v>
      </c>
      <c r="M37">
        <v>3.5877364644487892</v>
      </c>
      <c r="O37">
        <v>3.4567901234567922</v>
      </c>
      <c r="Q37">
        <v>2.4630541871921161</v>
      </c>
    </row>
    <row r="38" spans="2:17" x14ac:dyDescent="0.3">
      <c r="B38">
        <v>0.24801587301587322</v>
      </c>
      <c r="E38">
        <v>2.0654591674610732</v>
      </c>
      <c r="F38">
        <v>6.6137566137566193</v>
      </c>
      <c r="G38">
        <v>1.1294840516851932</v>
      </c>
      <c r="H38">
        <v>3.8529934795494944</v>
      </c>
      <c r="K38">
        <v>1.5197568389057718</v>
      </c>
      <c r="L38">
        <v>3.9210128495842804</v>
      </c>
      <c r="M38">
        <v>3.3431180691454667</v>
      </c>
      <c r="O38">
        <v>2.154867881870846</v>
      </c>
      <c r="Q38">
        <v>4.3995859213250457</v>
      </c>
    </row>
    <row r="39" spans="2:17" x14ac:dyDescent="0.3">
      <c r="B39">
        <v>0.55199823360564704</v>
      </c>
      <c r="E39">
        <v>2.079229590720066</v>
      </c>
      <c r="F39">
        <v>3.5475508254877828</v>
      </c>
      <c r="G39">
        <v>1.0209290454313455</v>
      </c>
      <c r="H39">
        <v>2.7458060633416124</v>
      </c>
      <c r="K39">
        <v>1.9756114176715041</v>
      </c>
      <c r="L39">
        <v>2.5894538606403033</v>
      </c>
      <c r="M39">
        <v>3.8973922902494285</v>
      </c>
      <c r="O39">
        <v>1.1403028644407984</v>
      </c>
      <c r="Q39">
        <v>3.4958427815570774</v>
      </c>
    </row>
    <row r="40" spans="2:17" x14ac:dyDescent="0.3">
      <c r="E40">
        <v>3.1303972366148507</v>
      </c>
      <c r="G40">
        <v>1.9727891156462589</v>
      </c>
      <c r="K40">
        <v>1.9516003122560497</v>
      </c>
      <c r="M40">
        <v>2.7868653822852307</v>
      </c>
      <c r="O40">
        <v>2.613933401522901</v>
      </c>
      <c r="Q40">
        <v>4.8729336294103192</v>
      </c>
    </row>
    <row r="41" spans="2:17" x14ac:dyDescent="0.3">
      <c r="E41">
        <v>3.5218693323210668</v>
      </c>
      <c r="G41">
        <v>1.9240019240019146</v>
      </c>
      <c r="K41">
        <v>3.8919413919413914</v>
      </c>
      <c r="M41">
        <v>2.2247467575499438</v>
      </c>
      <c r="O41">
        <v>2.0208300948235687</v>
      </c>
      <c r="Q41">
        <v>3.6887994634473444</v>
      </c>
    </row>
    <row r="42" spans="2:17" x14ac:dyDescent="0.3">
      <c r="E42">
        <v>3.1868603297174753</v>
      </c>
      <c r="G42">
        <v>4.4590274272253092</v>
      </c>
      <c r="K42">
        <v>0.72700836059614748</v>
      </c>
      <c r="M42">
        <v>3.6528474606108658</v>
      </c>
      <c r="O42">
        <v>0.26455026455026476</v>
      </c>
      <c r="Q42">
        <v>4.1878411443628778</v>
      </c>
    </row>
    <row r="43" spans="2:17" x14ac:dyDescent="0.3">
      <c r="E43">
        <v>1.8919548259401588</v>
      </c>
      <c r="G43">
        <v>1.5951790145338522</v>
      </c>
      <c r="K43">
        <v>1.4765596160945011</v>
      </c>
      <c r="M43">
        <v>0.69618490671122113</v>
      </c>
      <c r="Q43">
        <v>2.8631705846895632</v>
      </c>
    </row>
    <row r="44" spans="2:17" x14ac:dyDescent="0.3">
      <c r="E44">
        <v>2.3181686467690512</v>
      </c>
      <c r="G44">
        <v>2.1936864633493824</v>
      </c>
      <c r="K44">
        <v>1.241254795757168</v>
      </c>
      <c r="M44">
        <v>2.4954212454212445</v>
      </c>
      <c r="O44">
        <v>2.0935960591132976</v>
      </c>
      <c r="Q44">
        <v>1.8579686209743995</v>
      </c>
    </row>
    <row r="45" spans="2:17" x14ac:dyDescent="0.3">
      <c r="G45">
        <v>1.5444015444015458</v>
      </c>
      <c r="K45">
        <v>3.5402642732485581</v>
      </c>
      <c r="M45">
        <v>1.6404199475065582</v>
      </c>
      <c r="O45">
        <v>2.0161290322580676</v>
      </c>
      <c r="Q45">
        <v>1.8698578908002952</v>
      </c>
    </row>
    <row r="46" spans="2:17" x14ac:dyDescent="0.3">
      <c r="E46">
        <v>2.7083038952475182</v>
      </c>
      <c r="G46">
        <v>3.0699959066721219</v>
      </c>
      <c r="K46">
        <v>3.8529934795494949</v>
      </c>
      <c r="M46">
        <v>3.4099066762383332</v>
      </c>
      <c r="O46">
        <v>2.2900763358778584</v>
      </c>
      <c r="Q46">
        <v>5.3508582920347578</v>
      </c>
    </row>
    <row r="47" spans="2:17" x14ac:dyDescent="0.3">
      <c r="E47">
        <v>2.5543992431409608</v>
      </c>
      <c r="G47">
        <v>2.0282186948853589</v>
      </c>
      <c r="K47">
        <v>3.0113700326466244</v>
      </c>
      <c r="M47">
        <v>3.0122967731286669</v>
      </c>
      <c r="O47">
        <v>2.1991555242786758</v>
      </c>
      <c r="Q47">
        <v>4.6139113780795649</v>
      </c>
    </row>
    <row r="48" spans="2:17" x14ac:dyDescent="0.3">
      <c r="E48">
        <v>2.4210557585479595</v>
      </c>
      <c r="G48">
        <v>0.48590864917395576</v>
      </c>
      <c r="K48">
        <v>3.5931453841901595</v>
      </c>
      <c r="M48">
        <v>3.5110818520956801</v>
      </c>
      <c r="O48">
        <v>2.2289766970618023</v>
      </c>
      <c r="Q48">
        <v>6.4724919093851092</v>
      </c>
    </row>
    <row r="49" spans="5:17" x14ac:dyDescent="0.3">
      <c r="E49">
        <v>2.1306818181818228</v>
      </c>
      <c r="G49">
        <v>1.6382699868938397</v>
      </c>
      <c r="K49">
        <v>1.4459224985540799</v>
      </c>
      <c r="M49">
        <v>2.1156052782558783</v>
      </c>
      <c r="O49">
        <v>2.4895386408178366</v>
      </c>
      <c r="Q49">
        <v>3.9980904642558786</v>
      </c>
    </row>
    <row r="50" spans="5:17" x14ac:dyDescent="0.3">
      <c r="E50">
        <v>1.5339088885269081</v>
      </c>
      <c r="G50">
        <v>1.4450867052023124</v>
      </c>
      <c r="K50">
        <v>2.8583992963940221</v>
      </c>
      <c r="M50">
        <v>4.5545434347922686</v>
      </c>
      <c r="O50">
        <v>1.9451048195375003</v>
      </c>
      <c r="Q50">
        <v>3.9589606334337057</v>
      </c>
    </row>
    <row r="51" spans="5:17" x14ac:dyDescent="0.3">
      <c r="E51">
        <v>2.4454049135577853</v>
      </c>
      <c r="G51">
        <v>0.64876086674451672</v>
      </c>
      <c r="K51">
        <v>2.8095238095238071</v>
      </c>
      <c r="M51">
        <v>3.8848372181705524</v>
      </c>
      <c r="O51">
        <v>2.0516142965122492</v>
      </c>
      <c r="Q51">
        <v>1.3752793536187049</v>
      </c>
    </row>
    <row r="52" spans="5:17" x14ac:dyDescent="0.3">
      <c r="E52">
        <v>0.50700050700050225</v>
      </c>
      <c r="G52">
        <v>1.1089367253750775</v>
      </c>
      <c r="K52">
        <v>2.4018379281537192</v>
      </c>
      <c r="M52">
        <v>4.5871559633027461</v>
      </c>
      <c r="O52">
        <v>3.1017911751856766</v>
      </c>
      <c r="Q52">
        <v>6.0995184590690226</v>
      </c>
    </row>
    <row r="53" spans="5:17" x14ac:dyDescent="0.3">
      <c r="E53">
        <v>2.0221007063112366</v>
      </c>
      <c r="G53">
        <v>2.1382339343504402</v>
      </c>
      <c r="K53">
        <v>3.504672897196266</v>
      </c>
      <c r="M53">
        <v>5.2671181339352904</v>
      </c>
      <c r="O53">
        <v>1.6233766233766231</v>
      </c>
      <c r="Q53">
        <v>2.1035302725443548</v>
      </c>
    </row>
    <row r="54" spans="5:17" x14ac:dyDescent="0.3">
      <c r="E54">
        <v>2.2686874356815392</v>
      </c>
      <c r="G54">
        <v>3.4885749171463432</v>
      </c>
      <c r="K54">
        <v>0.81477457903313355</v>
      </c>
      <c r="M54">
        <v>5.0849485522852351</v>
      </c>
      <c r="O54">
        <v>3.5379613692866609</v>
      </c>
      <c r="Q54">
        <v>5.2429052429052421</v>
      </c>
    </row>
    <row r="55" spans="5:17" x14ac:dyDescent="0.3">
      <c r="E55">
        <v>2.964042759961123</v>
      </c>
      <c r="G55">
        <v>1.4245014245014247</v>
      </c>
      <c r="K55">
        <v>0.79957356076759001</v>
      </c>
      <c r="M55">
        <v>4.8979591836734722</v>
      </c>
      <c r="Q55">
        <v>3.4798534798534888</v>
      </c>
    </row>
    <row r="56" spans="5:17" x14ac:dyDescent="0.3">
      <c r="E56">
        <v>2.7638077114765998</v>
      </c>
      <c r="G56">
        <v>1.8353174603174582</v>
      </c>
      <c r="K56">
        <v>0.62344139650873176</v>
      </c>
      <c r="M56">
        <v>3.4825870646766197</v>
      </c>
      <c r="O56">
        <v>3.1155319270565358</v>
      </c>
      <c r="Q56">
        <v>4.0134504826987758</v>
      </c>
    </row>
    <row r="57" spans="5:17" x14ac:dyDescent="0.3">
      <c r="E57">
        <v>1.770758554678159</v>
      </c>
      <c r="K57">
        <v>1.0989010989011081</v>
      </c>
      <c r="M57">
        <v>4.281207751239295</v>
      </c>
      <c r="O57">
        <v>3.8872691933916466</v>
      </c>
      <c r="Q57">
        <v>3.6205203730976891</v>
      </c>
    </row>
    <row r="58" spans="5:17" x14ac:dyDescent="0.3">
      <c r="E58">
        <v>0.40355125100887829</v>
      </c>
      <c r="K58">
        <v>1.10619469026549</v>
      </c>
      <c r="O58">
        <v>3.8243276585245551</v>
      </c>
      <c r="Q58">
        <v>4.4206607724522966</v>
      </c>
    </row>
    <row r="59" spans="5:17" x14ac:dyDescent="0.3">
      <c r="E59">
        <v>0.32073051090484073</v>
      </c>
      <c r="K59">
        <v>1.3838013838013836</v>
      </c>
      <c r="O59">
        <v>6.257631257631262</v>
      </c>
      <c r="Q59">
        <v>2.3241400681747795</v>
      </c>
    </row>
    <row r="60" spans="5:17" x14ac:dyDescent="0.3">
      <c r="E60">
        <v>0.45760878608869221</v>
      </c>
      <c r="K60">
        <v>0.9485866059571274</v>
      </c>
      <c r="O60">
        <v>1.6975711674066329</v>
      </c>
      <c r="Q60">
        <v>3.39640950994663</v>
      </c>
    </row>
    <row r="61" spans="5:17" x14ac:dyDescent="0.3">
      <c r="E61">
        <v>0.17149717029669109</v>
      </c>
      <c r="K61">
        <v>0.23388530264758386</v>
      </c>
      <c r="O61">
        <v>1.1925322806151877</v>
      </c>
      <c r="Q61">
        <v>3.5014005602240865</v>
      </c>
    </row>
    <row r="62" spans="5:17" x14ac:dyDescent="0.3">
      <c r="E62">
        <v>0.17578811672331049</v>
      </c>
      <c r="K62">
        <v>0.30330603579010806</v>
      </c>
      <c r="O62">
        <v>4.870129870129869</v>
      </c>
      <c r="Q62">
        <v>2.6625704045058876</v>
      </c>
    </row>
    <row r="63" spans="5:17" x14ac:dyDescent="0.3">
      <c r="K63">
        <v>2.7472527472527375</v>
      </c>
      <c r="O63">
        <v>3.8062844185293154</v>
      </c>
      <c r="Q63">
        <v>1.012037924789601</v>
      </c>
    </row>
    <row r="64" spans="5:17" x14ac:dyDescent="0.3">
      <c r="E64">
        <v>3.4737299174989085</v>
      </c>
      <c r="K64">
        <v>2.3842638585336795</v>
      </c>
      <c r="O64">
        <v>3.294399520814614</v>
      </c>
      <c r="Q64">
        <v>5.6720749241524935</v>
      </c>
    </row>
    <row r="65" spans="1:17" x14ac:dyDescent="0.3">
      <c r="E65">
        <v>3.288210445468505</v>
      </c>
      <c r="K65">
        <v>3.6597677940434084</v>
      </c>
      <c r="O65">
        <v>-0.12178784557300662</v>
      </c>
      <c r="Q65">
        <v>4.5816433829052059</v>
      </c>
    </row>
    <row r="66" spans="1:17" x14ac:dyDescent="0.3">
      <c r="E66">
        <v>2.8265496142591133</v>
      </c>
      <c r="K66">
        <v>2.1392916567625417</v>
      </c>
      <c r="O66">
        <v>0.11845534233593774</v>
      </c>
      <c r="Q66">
        <v>5.2023999392420466</v>
      </c>
    </row>
    <row r="67" spans="1:17" x14ac:dyDescent="0.3">
      <c r="E67">
        <v>2.5784986483676522</v>
      </c>
      <c r="K67">
        <v>1.0171058714747976</v>
      </c>
      <c r="O67">
        <v>1.804803554074691</v>
      </c>
      <c r="Q67">
        <v>1.219264377159117</v>
      </c>
    </row>
    <row r="68" spans="1:17" x14ac:dyDescent="0.3">
      <c r="E68">
        <v>1.8753125520920098</v>
      </c>
      <c r="K68">
        <v>0.43821209465381206</v>
      </c>
      <c r="O68">
        <v>3.2227032227032266</v>
      </c>
      <c r="Q68">
        <v>0.92017483321830773</v>
      </c>
    </row>
    <row r="69" spans="1:17" x14ac:dyDescent="0.3">
      <c r="E69">
        <v>1.5499274502044544</v>
      </c>
      <c r="O69">
        <v>2.5434506146672429</v>
      </c>
      <c r="Q69">
        <v>3.1975600157418329</v>
      </c>
    </row>
    <row r="70" spans="1:17" x14ac:dyDescent="0.3">
      <c r="E70">
        <v>0.7017904214165871</v>
      </c>
      <c r="O70">
        <v>3.498890595664792</v>
      </c>
      <c r="Q70">
        <v>5.5555555555555554</v>
      </c>
    </row>
    <row r="71" spans="1:17" x14ac:dyDescent="0.3">
      <c r="E71">
        <v>0.8210180623973734</v>
      </c>
      <c r="O71">
        <v>3.7718057520037758</v>
      </c>
      <c r="Q71">
        <v>5.5629728526924813</v>
      </c>
    </row>
    <row r="72" spans="1:17" x14ac:dyDescent="0.3">
      <c r="E72">
        <v>2.5845864661654132</v>
      </c>
      <c r="O72">
        <v>2.1497525756469602</v>
      </c>
      <c r="Q72">
        <v>5.0946142649199446</v>
      </c>
    </row>
    <row r="73" spans="1:17" x14ac:dyDescent="0.3">
      <c r="E73">
        <v>0.24434766360513333</v>
      </c>
      <c r="O73">
        <v>2.9666818804198893</v>
      </c>
      <c r="Q73">
        <v>3.5806570690291633</v>
      </c>
    </row>
    <row r="74" spans="1:17" x14ac:dyDescent="0.3">
      <c r="E74">
        <v>0.33579583613163388</v>
      </c>
      <c r="Q74">
        <v>4.3929010718678629</v>
      </c>
    </row>
    <row r="76" spans="1:17" x14ac:dyDescent="0.3">
      <c r="A76" t="s">
        <v>177</v>
      </c>
      <c r="B76">
        <f>AVERAGE(B4:B74)</f>
        <v>1.733563588602137</v>
      </c>
      <c r="C76">
        <f t="shared" ref="C76:Q76" si="0">AVERAGE(C4:C74)</f>
        <v>1.8316123529293993</v>
      </c>
      <c r="D76">
        <f t="shared" si="0"/>
        <v>3.3049177572401507</v>
      </c>
      <c r="E76">
        <f t="shared" si="0"/>
        <v>1.9541299006090744</v>
      </c>
      <c r="F76">
        <f t="shared" si="0"/>
        <v>3.7057250630135607</v>
      </c>
      <c r="G76">
        <f t="shared" si="0"/>
        <v>2.1095991562785672</v>
      </c>
      <c r="H76">
        <f t="shared" si="0"/>
        <v>4.6016908621268415</v>
      </c>
      <c r="I76">
        <f t="shared" si="0"/>
        <v>2.5829489731002773</v>
      </c>
      <c r="J76">
        <f t="shared" si="0"/>
        <v>2.0114114417063753</v>
      </c>
      <c r="K76">
        <f t="shared" si="0"/>
        <v>2.1551306976901561</v>
      </c>
      <c r="L76">
        <f t="shared" si="0"/>
        <v>4.2462306302811612</v>
      </c>
      <c r="M76">
        <f t="shared" si="0"/>
        <v>3.8299897398317713</v>
      </c>
      <c r="N76">
        <f t="shared" si="0"/>
        <v>2.0437816022513391</v>
      </c>
      <c r="O76">
        <f t="shared" si="0"/>
        <v>2.6362082050675859</v>
      </c>
      <c r="P76">
        <f t="shared" si="0"/>
        <v>2.69183433730473</v>
      </c>
      <c r="Q76">
        <f t="shared" si="0"/>
        <v>3.9002002244813627</v>
      </c>
    </row>
    <row r="77" spans="1:17" x14ac:dyDescent="0.3">
      <c r="A77" t="s">
        <v>178</v>
      </c>
      <c r="B77">
        <f>STDEV(B4:B74)/SQRT(COUNT(B4:B74))</f>
        <v>0.23263671337783867</v>
      </c>
      <c r="C77">
        <f t="shared" ref="C77:Q77" si="1">STDEV(C4:C74)/SQRT(COUNT(C4:C74))</f>
        <v>0.41358103690087855</v>
      </c>
      <c r="D77">
        <f t="shared" si="1"/>
        <v>0.29062293052953853</v>
      </c>
      <c r="E77">
        <f t="shared" si="1"/>
        <v>0.14829181708050709</v>
      </c>
      <c r="F77">
        <f t="shared" si="1"/>
        <v>0.33913378992131205</v>
      </c>
      <c r="G77">
        <f t="shared" si="1"/>
        <v>0.145598033224072</v>
      </c>
      <c r="H77">
        <f t="shared" si="1"/>
        <v>0.4502344240680986</v>
      </c>
      <c r="I77">
        <f t="shared" si="1"/>
        <v>0.51505989666720753</v>
      </c>
      <c r="J77">
        <f t="shared" si="1"/>
        <v>0.18717112806153058</v>
      </c>
      <c r="K77">
        <f t="shared" si="1"/>
        <v>0.16956561492945513</v>
      </c>
      <c r="L77">
        <f t="shared" si="1"/>
        <v>0.35375267990240528</v>
      </c>
      <c r="M77">
        <f t="shared" si="1"/>
        <v>0.172354268463704</v>
      </c>
      <c r="N77">
        <f t="shared" si="1"/>
        <v>0.24522336004946854</v>
      </c>
      <c r="O77">
        <f t="shared" si="1"/>
        <v>0.15668533351508762</v>
      </c>
      <c r="P77">
        <f t="shared" si="1"/>
        <v>0.40078021378137896</v>
      </c>
      <c r="Q77">
        <f t="shared" si="1"/>
        <v>0.20992412555854731</v>
      </c>
    </row>
    <row r="79" spans="1:17" x14ac:dyDescent="0.3">
      <c r="B79" t="s">
        <v>148</v>
      </c>
      <c r="C79" t="s">
        <v>147</v>
      </c>
      <c r="D79" t="s">
        <v>179</v>
      </c>
      <c r="E79" t="s">
        <v>180</v>
      </c>
    </row>
    <row r="80" spans="1:17" x14ac:dyDescent="0.3">
      <c r="A80" t="s">
        <v>167</v>
      </c>
      <c r="B80">
        <f>B76</f>
        <v>1.733563588602137</v>
      </c>
      <c r="C80">
        <f>C76</f>
        <v>1.8316123529293993</v>
      </c>
      <c r="D80">
        <f>B77</f>
        <v>0.23263671337783867</v>
      </c>
      <c r="E80">
        <f>C77</f>
        <v>0.41358103690087855</v>
      </c>
    </row>
    <row r="81" spans="1:5" x14ac:dyDescent="0.3">
      <c r="A81" t="s">
        <v>168</v>
      </c>
      <c r="B81">
        <f>D76</f>
        <v>3.3049177572401507</v>
      </c>
      <c r="C81">
        <f>E76</f>
        <v>1.9541299006090744</v>
      </c>
      <c r="D81">
        <f>D77</f>
        <v>0.29062293052953853</v>
      </c>
      <c r="E81">
        <f>E77</f>
        <v>0.14829181708050709</v>
      </c>
    </row>
    <row r="82" spans="1:5" x14ac:dyDescent="0.3">
      <c r="A82" t="s">
        <v>169</v>
      </c>
      <c r="B82">
        <f>F76</f>
        <v>3.7057250630135607</v>
      </c>
      <c r="C82">
        <f>G76</f>
        <v>2.1095991562785672</v>
      </c>
      <c r="D82">
        <f>F77</f>
        <v>0.33913378992131205</v>
      </c>
      <c r="E82">
        <f>G77</f>
        <v>0.145598033224072</v>
      </c>
    </row>
    <row r="83" spans="1:5" x14ac:dyDescent="0.3">
      <c r="A83" t="s">
        <v>170</v>
      </c>
      <c r="B83">
        <f>H76</f>
        <v>4.6016908621268415</v>
      </c>
      <c r="C83">
        <f>I76</f>
        <v>2.5829489731002773</v>
      </c>
      <c r="D83">
        <f>H77</f>
        <v>0.4502344240680986</v>
      </c>
      <c r="E83">
        <f>I77</f>
        <v>0.51505989666720753</v>
      </c>
    </row>
    <row r="84" spans="1:5" x14ac:dyDescent="0.3">
      <c r="A84" t="s">
        <v>171</v>
      </c>
      <c r="B84">
        <f>J76</f>
        <v>2.0114114417063753</v>
      </c>
      <c r="C84">
        <f>K76</f>
        <v>2.1551306976901561</v>
      </c>
      <c r="D84">
        <f>J77</f>
        <v>0.18717112806153058</v>
      </c>
      <c r="E84">
        <f>K77</f>
        <v>0.16956561492945513</v>
      </c>
    </row>
    <row r="85" spans="1:5" x14ac:dyDescent="0.3">
      <c r="A85" t="s">
        <v>172</v>
      </c>
      <c r="B85">
        <f>L76</f>
        <v>4.2462306302811612</v>
      </c>
      <c r="C85">
        <f>M76</f>
        <v>3.8299897398317713</v>
      </c>
      <c r="D85">
        <f>L77</f>
        <v>0.35375267990240528</v>
      </c>
      <c r="E85">
        <f>M77</f>
        <v>0.172354268463704</v>
      </c>
    </row>
    <row r="86" spans="1:5" x14ac:dyDescent="0.3">
      <c r="A86" t="s">
        <v>173</v>
      </c>
      <c r="B86">
        <f>N76</f>
        <v>2.0437816022513391</v>
      </c>
      <c r="C86">
        <f>O76</f>
        <v>2.6362082050675859</v>
      </c>
      <c r="D86">
        <f>N77</f>
        <v>0.24522336004946854</v>
      </c>
      <c r="E86">
        <f>O77</f>
        <v>0.15668533351508762</v>
      </c>
    </row>
    <row r="87" spans="1:5" x14ac:dyDescent="0.3">
      <c r="A87" t="s">
        <v>174</v>
      </c>
      <c r="B87">
        <f>P76</f>
        <v>2.69183433730473</v>
      </c>
      <c r="C87">
        <f>Q76</f>
        <v>3.9002002244813627</v>
      </c>
      <c r="D87">
        <f>P77</f>
        <v>0.40078021378137896</v>
      </c>
      <c r="E87">
        <f>Q77</f>
        <v>0.20992412555854731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tabSelected="1" topLeftCell="A40" workbookViewId="0">
      <selection activeCell="H54" sqref="H54"/>
    </sheetView>
  </sheetViews>
  <sheetFormatPr defaultRowHeight="15.6" x14ac:dyDescent="0.3"/>
  <sheetData>
    <row r="1" spans="1:17" x14ac:dyDescent="0.3">
      <c r="A1" t="s">
        <v>181</v>
      </c>
    </row>
    <row r="2" spans="1:17" x14ac:dyDescent="0.3">
      <c r="B2" t="s">
        <v>167</v>
      </c>
      <c r="D2" t="s">
        <v>168</v>
      </c>
      <c r="F2" t="s">
        <v>169</v>
      </c>
      <c r="H2" t="s">
        <v>170</v>
      </c>
      <c r="J2" t="s">
        <v>171</v>
      </c>
      <c r="L2" t="s">
        <v>172</v>
      </c>
      <c r="N2" t="s">
        <v>173</v>
      </c>
      <c r="P2" t="s">
        <v>174</v>
      </c>
    </row>
    <row r="3" spans="1:17" x14ac:dyDescent="0.3">
      <c r="B3" t="s">
        <v>148</v>
      </c>
      <c r="C3" t="s">
        <v>147</v>
      </c>
      <c r="D3" t="s">
        <v>148</v>
      </c>
      <c r="E3" t="s">
        <v>147</v>
      </c>
      <c r="F3" t="s">
        <v>148</v>
      </c>
      <c r="G3" t="s">
        <v>147</v>
      </c>
      <c r="H3" t="s">
        <v>148</v>
      </c>
      <c r="I3" t="s">
        <v>147</v>
      </c>
      <c r="J3" t="s">
        <v>148</v>
      </c>
      <c r="K3" t="s">
        <v>147</v>
      </c>
      <c r="L3" t="s">
        <v>148</v>
      </c>
      <c r="M3" t="s">
        <v>147</v>
      </c>
      <c r="N3" t="s">
        <v>148</v>
      </c>
      <c r="O3" t="s">
        <v>147</v>
      </c>
      <c r="P3" t="s">
        <v>148</v>
      </c>
      <c r="Q3" t="s">
        <v>147</v>
      </c>
    </row>
    <row r="4" spans="1:17" x14ac:dyDescent="0.3">
      <c r="B4">
        <v>0.96006144393240966</v>
      </c>
      <c r="C4">
        <v>1.6778523489932886</v>
      </c>
      <c r="D4">
        <v>2.1436660734508974</v>
      </c>
      <c r="E4">
        <v>3.0087656953328614</v>
      </c>
      <c r="F4">
        <v>0.3469997864616729</v>
      </c>
      <c r="G4">
        <v>1.5749490457661661</v>
      </c>
      <c r="H4">
        <v>0.47619047619047661</v>
      </c>
      <c r="I4">
        <v>3.463203463203453</v>
      </c>
      <c r="J4">
        <v>0.95238095238095166</v>
      </c>
      <c r="K4">
        <v>2.2735884804850421</v>
      </c>
      <c r="L4">
        <v>2.0931449502878037</v>
      </c>
      <c r="M4">
        <v>1.5399194503672113</v>
      </c>
      <c r="N4">
        <v>2.5423728813559276</v>
      </c>
      <c r="O4">
        <v>1.6014019821126426</v>
      </c>
      <c r="P4">
        <v>2.7424582398404378</v>
      </c>
      <c r="Q4">
        <v>5.1020408163265252</v>
      </c>
    </row>
    <row r="5" spans="1:17" x14ac:dyDescent="0.3">
      <c r="B5">
        <v>0.41528239202658052</v>
      </c>
      <c r="C5">
        <v>2.5558245897228993</v>
      </c>
      <c r="D5">
        <v>2.6076142335620047</v>
      </c>
      <c r="E5">
        <v>2.7766208524226044</v>
      </c>
      <c r="F5">
        <v>1.5693659761456391</v>
      </c>
      <c r="G5">
        <v>3.409215880347515</v>
      </c>
      <c r="H5">
        <v>1.2947777298230458</v>
      </c>
      <c r="I5">
        <v>0.2669229126628162</v>
      </c>
      <c r="J5">
        <v>0.89509488005729121</v>
      </c>
      <c r="K5">
        <v>4.7892720306513343</v>
      </c>
      <c r="L5">
        <v>2.0194124161292413</v>
      </c>
      <c r="M5">
        <v>1.9143335726250279</v>
      </c>
      <c r="N5">
        <v>2.3651844843897809</v>
      </c>
      <c r="O5">
        <v>3.6354967518922483</v>
      </c>
      <c r="P5">
        <v>2.9478458049886682</v>
      </c>
      <c r="Q5">
        <v>6.5843621399176904</v>
      </c>
    </row>
    <row r="6" spans="1:17" x14ac:dyDescent="0.3">
      <c r="B6">
        <v>0.46992481203006869</v>
      </c>
      <c r="C6">
        <v>2.5839793281653769</v>
      </c>
      <c r="D6">
        <v>1.7783046828689943</v>
      </c>
      <c r="E6">
        <v>3.809523809523808</v>
      </c>
      <c r="F6">
        <v>0.97008066986623265</v>
      </c>
      <c r="G6">
        <v>1.5117157974300846</v>
      </c>
      <c r="H6">
        <v>2.1727322107550098</v>
      </c>
      <c r="I6">
        <v>2.1195421788893554</v>
      </c>
      <c r="J6">
        <v>0.47892720306513542</v>
      </c>
      <c r="K6">
        <v>3.0410918261385431</v>
      </c>
      <c r="L6">
        <v>1.8648625206002276</v>
      </c>
      <c r="M6">
        <v>1.9545131485430005</v>
      </c>
      <c r="N6">
        <v>3.1370656370656311</v>
      </c>
      <c r="O6">
        <v>1.8594874282480371</v>
      </c>
      <c r="P6">
        <v>2.1772720887765038</v>
      </c>
      <c r="Q6">
        <v>5.836575875486381</v>
      </c>
    </row>
    <row r="7" spans="1:17" x14ac:dyDescent="0.3">
      <c r="B7">
        <v>5.4608999563127252E-2</v>
      </c>
      <c r="C7">
        <v>1.8774534903567153</v>
      </c>
      <c r="D7">
        <v>0.52267520740196927</v>
      </c>
      <c r="E7">
        <v>0.8809523809523786</v>
      </c>
      <c r="F7">
        <v>2.5000000000000004</v>
      </c>
      <c r="G7">
        <v>4.7902916755375751</v>
      </c>
      <c r="H7">
        <v>2.4312541918175725</v>
      </c>
      <c r="I7">
        <v>7.253797576378239</v>
      </c>
      <c r="J7">
        <v>2.7406646111682114</v>
      </c>
      <c r="K7">
        <v>1.7751022613259271</v>
      </c>
      <c r="L7">
        <v>3.4487332537471844</v>
      </c>
      <c r="M7">
        <v>4.4941671447695537</v>
      </c>
      <c r="N7">
        <v>2.9898636330489334</v>
      </c>
      <c r="O7">
        <v>3.3359497645211977</v>
      </c>
      <c r="P7">
        <v>4.4871794871794926</v>
      </c>
      <c r="Q7">
        <v>7.4884792626728185</v>
      </c>
    </row>
    <row r="8" spans="1:17" x14ac:dyDescent="0.3">
      <c r="B8">
        <v>0</v>
      </c>
      <c r="C8">
        <v>0.35893754486719165</v>
      </c>
      <c r="D8">
        <v>0.48289738430583462</v>
      </c>
      <c r="E8">
        <v>0.46173612784068047</v>
      </c>
      <c r="F8">
        <v>2.0562770562770498</v>
      </c>
      <c r="G8">
        <v>3.218884120171674</v>
      </c>
      <c r="H8">
        <v>2.9411764705882315</v>
      </c>
      <c r="I8">
        <v>2.5601638504864215</v>
      </c>
      <c r="J8">
        <v>1.1217252858590239</v>
      </c>
      <c r="K8">
        <v>3.0977595274115735</v>
      </c>
      <c r="L8">
        <v>2.749367645441549</v>
      </c>
      <c r="M8">
        <v>4.4521873790166415</v>
      </c>
      <c r="N8">
        <v>2.9086678301337976</v>
      </c>
      <c r="O8">
        <v>3.2024505708716329</v>
      </c>
      <c r="P8">
        <v>2.6123301985370895</v>
      </c>
      <c r="Q8">
        <v>5.7581573896353104</v>
      </c>
    </row>
    <row r="9" spans="1:17" x14ac:dyDescent="0.3">
      <c r="B9">
        <v>0.93248787765759211</v>
      </c>
      <c r="D9">
        <v>0.48766494549627243</v>
      </c>
      <c r="E9">
        <v>1.1111111111111114</v>
      </c>
      <c r="F9">
        <v>2.3728630750148323</v>
      </c>
      <c r="G9">
        <v>1.3762730525736309</v>
      </c>
      <c r="H9">
        <v>3.1928480204342371</v>
      </c>
      <c r="I9">
        <v>2.8227785959744649</v>
      </c>
      <c r="J9">
        <v>1.4958863126402442</v>
      </c>
      <c r="K9">
        <v>1.6387121650279546</v>
      </c>
      <c r="L9">
        <v>3.3534540576794107</v>
      </c>
      <c r="M9">
        <v>4.6827595304049572</v>
      </c>
      <c r="N9">
        <v>1.5792031098153545</v>
      </c>
      <c r="O9">
        <v>2.4055546443606102</v>
      </c>
      <c r="P9">
        <v>1.3227513227513092</v>
      </c>
      <c r="Q9">
        <v>3.8919413919413977</v>
      </c>
    </row>
    <row r="10" spans="1:17" x14ac:dyDescent="0.3">
      <c r="B10">
        <v>1.2050195296268598</v>
      </c>
      <c r="C10">
        <v>1.3333333333333335</v>
      </c>
      <c r="D10">
        <v>1.8585493269037561</v>
      </c>
      <c r="E10">
        <v>1.8233473264639752</v>
      </c>
      <c r="F10">
        <v>1.8395113147299791</v>
      </c>
      <c r="G10">
        <v>1.7261015018862595</v>
      </c>
      <c r="H10">
        <v>3.0103995621236961</v>
      </c>
      <c r="I10">
        <v>2.3142700243194505</v>
      </c>
      <c r="J10">
        <v>0.45029832263874853</v>
      </c>
      <c r="K10">
        <v>2.8879476318829354</v>
      </c>
      <c r="L10">
        <v>3.3577533577533591</v>
      </c>
      <c r="M10">
        <v>4.6398046398046411</v>
      </c>
      <c r="O10">
        <v>4.9641478212906796</v>
      </c>
      <c r="P10">
        <v>0</v>
      </c>
      <c r="Q10">
        <v>1.9396760740956247</v>
      </c>
    </row>
    <row r="11" spans="1:17" x14ac:dyDescent="0.3">
      <c r="B11">
        <v>1.2446799967879265</v>
      </c>
      <c r="C11">
        <v>1.8443997317236762</v>
      </c>
      <c r="D11">
        <v>1.3318379363521708</v>
      </c>
      <c r="E11">
        <v>2.2267899965741687</v>
      </c>
      <c r="F11">
        <v>2.0272601794340925</v>
      </c>
      <c r="G11">
        <v>3.3159382474450991</v>
      </c>
      <c r="H11">
        <v>3.5056967572305027</v>
      </c>
      <c r="I11">
        <v>3.4391534391534377</v>
      </c>
      <c r="J11">
        <v>0.99206349206348987</v>
      </c>
      <c r="K11">
        <v>3.8569945112001167</v>
      </c>
      <c r="L11">
        <v>5.1480051480051436</v>
      </c>
      <c r="M11">
        <v>4.421768707482995</v>
      </c>
      <c r="O11">
        <v>4.6599679627202608</v>
      </c>
      <c r="P11">
        <v>1.1862396204033101</v>
      </c>
      <c r="Q11">
        <v>3.4296266983247703</v>
      </c>
    </row>
    <row r="12" spans="1:17" x14ac:dyDescent="0.3">
      <c r="B12">
        <v>1.0377032168799716</v>
      </c>
      <c r="C12">
        <v>1.0611486934606722</v>
      </c>
      <c r="D12">
        <v>1.5412414965986367</v>
      </c>
      <c r="E12">
        <v>1.4700477765527391</v>
      </c>
      <c r="F12">
        <v>1.6442167836590178</v>
      </c>
      <c r="G12">
        <v>1.9058667550546946</v>
      </c>
      <c r="H12">
        <v>1.3120321061974223</v>
      </c>
      <c r="I12">
        <v>1.6948225903449743</v>
      </c>
      <c r="J12">
        <v>2.1350931677018643</v>
      </c>
      <c r="L12">
        <v>4.2819499341238449</v>
      </c>
      <c r="M12">
        <v>4.3923865300146412</v>
      </c>
      <c r="N12">
        <v>0.66336775674124471</v>
      </c>
      <c r="O12">
        <v>5.9395801331285183</v>
      </c>
      <c r="P12">
        <v>1.1022927689594333</v>
      </c>
      <c r="Q12">
        <v>1.211861990305104</v>
      </c>
    </row>
    <row r="13" spans="1:17" x14ac:dyDescent="0.3">
      <c r="B13">
        <v>3.2894736842105221</v>
      </c>
      <c r="C13">
        <v>3.4567018296680381</v>
      </c>
      <c r="D13">
        <v>0.43086939869781565</v>
      </c>
      <c r="E13">
        <v>0.81140017242253726</v>
      </c>
      <c r="F13">
        <v>1.5535292131036793</v>
      </c>
      <c r="G13">
        <v>4.1899441340782131</v>
      </c>
      <c r="H13">
        <v>4.4231131187653014</v>
      </c>
      <c r="I13">
        <v>10.792167334223405</v>
      </c>
      <c r="J13">
        <v>2.360248447204973</v>
      </c>
      <c r="K13">
        <v>4.1551246537396178</v>
      </c>
      <c r="L13">
        <v>7.1090047393364895</v>
      </c>
      <c r="M13">
        <v>5.9928733398121086</v>
      </c>
      <c r="N13">
        <v>0.68027210884353684</v>
      </c>
      <c r="O13">
        <v>1.4623172103487105</v>
      </c>
      <c r="P13">
        <v>7.1490737287081965</v>
      </c>
      <c r="Q13">
        <v>4.5351473922902441</v>
      </c>
    </row>
    <row r="14" spans="1:17" x14ac:dyDescent="0.3">
      <c r="B14">
        <v>1.6566497149021395</v>
      </c>
      <c r="C14">
        <v>3.4197961027229256</v>
      </c>
      <c r="D14">
        <v>9.7981579463059604E-2</v>
      </c>
      <c r="E14">
        <v>0.9310986964618293</v>
      </c>
      <c r="F14">
        <v>2.4250440917107592</v>
      </c>
      <c r="G14">
        <v>1.1761016151795551</v>
      </c>
      <c r="H14">
        <v>5.3763440860215077</v>
      </c>
      <c r="I14">
        <v>7.4971164936562866</v>
      </c>
      <c r="J14">
        <v>3.979495480911913</v>
      </c>
      <c r="K14">
        <v>6.9516857838025619</v>
      </c>
      <c r="L14">
        <v>5.3968253968253972</v>
      </c>
      <c r="M14">
        <v>12.117346938775517</v>
      </c>
      <c r="N14">
        <v>1.5658100764483716</v>
      </c>
      <c r="O14">
        <v>1.6129032258064522</v>
      </c>
      <c r="P14">
        <v>3.2711282711282763</v>
      </c>
      <c r="Q14">
        <v>3.7134119702927122</v>
      </c>
    </row>
    <row r="15" spans="1:17" x14ac:dyDescent="0.3">
      <c r="B15">
        <v>1.5646258503401425</v>
      </c>
      <c r="C15">
        <v>3.5302861389817903</v>
      </c>
      <c r="D15">
        <v>0.58631589680840157</v>
      </c>
      <c r="E15">
        <v>2.4131274131274032</v>
      </c>
      <c r="F15">
        <v>1.1749578788684913</v>
      </c>
      <c r="G15">
        <v>2.2534013609999999</v>
      </c>
      <c r="H15">
        <v>5.0613059595095624</v>
      </c>
      <c r="I15">
        <v>11.698320946875851</v>
      </c>
      <c r="J15">
        <v>1.6917293233082731</v>
      </c>
      <c r="K15">
        <v>5.2552552552552587</v>
      </c>
      <c r="L15">
        <v>8.7209302325581373</v>
      </c>
      <c r="M15">
        <v>7.2681704260651596</v>
      </c>
      <c r="N15">
        <v>1.4418811002661975</v>
      </c>
      <c r="O15">
        <v>1.6410072801050211</v>
      </c>
      <c r="P15">
        <v>4.3809523809523876</v>
      </c>
      <c r="Q15">
        <v>5.2512232963360734</v>
      </c>
    </row>
    <row r="16" spans="1:17" x14ac:dyDescent="0.3">
      <c r="B16">
        <v>1.2368583797155235</v>
      </c>
      <c r="C16">
        <v>4.6923879040667371</v>
      </c>
      <c r="D16">
        <v>2.1573444192491804</v>
      </c>
      <c r="E16">
        <v>4.1648610910491604</v>
      </c>
      <c r="F16">
        <v>1.7612524461839532</v>
      </c>
      <c r="G16">
        <v>3.2977179791584188</v>
      </c>
      <c r="H16">
        <v>5.0461975835110264</v>
      </c>
      <c r="I16">
        <v>4.4376173408431505</v>
      </c>
      <c r="J16">
        <v>0.38636144112817578</v>
      </c>
      <c r="K16">
        <v>3.4632034632034667</v>
      </c>
      <c r="L16">
        <v>2.2556390977443628</v>
      </c>
      <c r="M16">
        <v>4.7477324263038509</v>
      </c>
      <c r="N16">
        <v>2.4001536098310319</v>
      </c>
      <c r="O16">
        <v>2.0111586869080083</v>
      </c>
      <c r="P16">
        <v>2.6558205185350263</v>
      </c>
      <c r="Q16">
        <v>5.0207039337474129</v>
      </c>
    </row>
    <row r="17" spans="2:17" x14ac:dyDescent="0.3">
      <c r="B17">
        <v>3.4702139965297891</v>
      </c>
      <c r="C17">
        <v>2.6455026455026425</v>
      </c>
      <c r="D17">
        <v>3.2284100080710276</v>
      </c>
      <c r="E17">
        <v>4.5125903764647193</v>
      </c>
      <c r="F17">
        <v>2.4044100398780217</v>
      </c>
      <c r="G17">
        <v>1.8522260389304199</v>
      </c>
      <c r="H17">
        <v>1.2020342117429466</v>
      </c>
      <c r="I17">
        <v>8.0721747388414027</v>
      </c>
      <c r="J17">
        <v>1.2887142434613605</v>
      </c>
      <c r="K17">
        <v>3.1533446712018094</v>
      </c>
      <c r="L17">
        <v>2.1512433457303275</v>
      </c>
      <c r="M17">
        <v>4.4109277177006243</v>
      </c>
      <c r="N17">
        <v>4.7326307572209148</v>
      </c>
      <c r="O17">
        <v>2.5825144872763937</v>
      </c>
      <c r="P17">
        <v>4.1186161449752845</v>
      </c>
      <c r="Q17">
        <v>4.0856579318117765</v>
      </c>
    </row>
    <row r="18" spans="2:17" x14ac:dyDescent="0.3">
      <c r="B18">
        <v>2.2101667671287912</v>
      </c>
      <c r="C18">
        <v>4.8605240912933256</v>
      </c>
      <c r="D18">
        <v>2.5412463836109196</v>
      </c>
      <c r="E18">
        <v>5.9331175836030203</v>
      </c>
      <c r="F18">
        <v>4.6508399278078594</v>
      </c>
      <c r="G18">
        <v>0.85280966210298037</v>
      </c>
      <c r="H18">
        <v>3.0778164924506441</v>
      </c>
      <c r="I18">
        <v>1.9423558897243021</v>
      </c>
      <c r="J18">
        <v>0.99394596548296965</v>
      </c>
      <c r="K18">
        <v>2.4524831391784203</v>
      </c>
      <c r="L18">
        <v>2.790178571428573</v>
      </c>
      <c r="M18">
        <v>4.9309664694280109</v>
      </c>
      <c r="N18">
        <v>2.2865095933989501</v>
      </c>
      <c r="O18">
        <v>3.5014005602240892</v>
      </c>
      <c r="P18">
        <v>4.4742729306487581</v>
      </c>
      <c r="Q18">
        <v>5.2347180006754481</v>
      </c>
    </row>
    <row r="19" spans="2:17" x14ac:dyDescent="0.3">
      <c r="B19">
        <v>6.5321052975376839E-2</v>
      </c>
      <c r="D19">
        <v>1.7307026652821007</v>
      </c>
      <c r="F19">
        <v>1.845149386132992</v>
      </c>
      <c r="G19">
        <v>3.3650039588281855</v>
      </c>
      <c r="H19">
        <v>3.8299502106472567</v>
      </c>
      <c r="I19">
        <v>2.9905682079595075</v>
      </c>
      <c r="J19">
        <v>1.2172558184828126</v>
      </c>
      <c r="K19">
        <v>2.0611229566453484</v>
      </c>
      <c r="L19">
        <v>3.9022734984730256</v>
      </c>
      <c r="M19">
        <v>4.7864506627393251</v>
      </c>
      <c r="N19">
        <v>3.4567901234567922</v>
      </c>
      <c r="O19">
        <v>3.5116153430578052</v>
      </c>
      <c r="P19">
        <v>2.4630541871921161</v>
      </c>
      <c r="Q19">
        <v>4.8069701066546529</v>
      </c>
    </row>
    <row r="20" spans="2:17" x14ac:dyDescent="0.3">
      <c r="B20">
        <v>0.24801587301587322</v>
      </c>
      <c r="D20">
        <v>2.0654591674610732</v>
      </c>
      <c r="E20">
        <v>3.7441562202639531</v>
      </c>
      <c r="F20">
        <v>1.1294840516851932</v>
      </c>
      <c r="G20">
        <v>4.1119511871601029</v>
      </c>
      <c r="H20">
        <v>2.4295432458697754</v>
      </c>
      <c r="I20">
        <v>2.340823970037448</v>
      </c>
      <c r="J20">
        <v>1.5197568389057718</v>
      </c>
      <c r="K20">
        <v>2.6310305303740735</v>
      </c>
      <c r="L20">
        <v>3.9210128495842804</v>
      </c>
      <c r="M20">
        <v>4.899709079773384</v>
      </c>
      <c r="N20">
        <v>2.0208300948235687</v>
      </c>
      <c r="O20">
        <v>4.006046863189713</v>
      </c>
      <c r="P20">
        <v>4.3995859213250457</v>
      </c>
      <c r="Q20">
        <v>7.5757575757575806</v>
      </c>
    </row>
    <row r="21" spans="2:17" x14ac:dyDescent="0.3">
      <c r="B21">
        <v>0.55199823360564704</v>
      </c>
      <c r="C21">
        <v>0.69637883008356949</v>
      </c>
      <c r="D21">
        <v>2.079229590720066</v>
      </c>
      <c r="E21">
        <v>3.1812307386420091</v>
      </c>
      <c r="F21">
        <v>1.0209290454313455</v>
      </c>
      <c r="G21">
        <v>1.5873015873015868</v>
      </c>
      <c r="I21">
        <v>1.7050298380221631</v>
      </c>
      <c r="J21">
        <v>0.72700836059614748</v>
      </c>
      <c r="K21">
        <v>1.7645398080180708</v>
      </c>
      <c r="L21">
        <v>2.5894538606403033</v>
      </c>
      <c r="M21">
        <v>4.0650406504065089</v>
      </c>
      <c r="N21">
        <v>0.26455026455026476</v>
      </c>
      <c r="O21">
        <v>3.6347300498243942</v>
      </c>
      <c r="P21">
        <v>3.4958427815570774</v>
      </c>
      <c r="Q21">
        <v>8.4942084942085003</v>
      </c>
    </row>
    <row r="22" spans="2:17" x14ac:dyDescent="0.3">
      <c r="B22">
        <v>1.4865205341395835</v>
      </c>
      <c r="C22">
        <v>4.225581017389894</v>
      </c>
      <c r="D22">
        <v>1.8919548259401588</v>
      </c>
      <c r="E22">
        <v>3.1303972366148507</v>
      </c>
      <c r="F22">
        <v>1.4665286404416837</v>
      </c>
      <c r="G22">
        <v>3.3522434244455948</v>
      </c>
      <c r="H22">
        <v>4.2756539235412427</v>
      </c>
      <c r="I22">
        <v>8.5641399416909607</v>
      </c>
      <c r="J22">
        <v>1.4765596160945011</v>
      </c>
      <c r="K22">
        <v>1.9756114176715041</v>
      </c>
      <c r="L22">
        <v>4.8013680610365688</v>
      </c>
      <c r="M22">
        <v>3.6554040703418256</v>
      </c>
      <c r="O22">
        <v>2.154867881870846</v>
      </c>
      <c r="P22">
        <v>2.8631705846895632</v>
      </c>
      <c r="Q22">
        <v>4.8729336294103192</v>
      </c>
    </row>
    <row r="23" spans="2:17" x14ac:dyDescent="0.3">
      <c r="B23">
        <v>1.3253810470510312</v>
      </c>
      <c r="C23">
        <v>1.5140202422432409</v>
      </c>
      <c r="D23">
        <v>2.3181686467690512</v>
      </c>
      <c r="E23">
        <v>3.5218693323210668</v>
      </c>
      <c r="F23">
        <v>3.7037037037037037</v>
      </c>
      <c r="G23">
        <v>2.6320051830255853</v>
      </c>
      <c r="H23">
        <v>4.6685340802987856</v>
      </c>
      <c r="I23">
        <v>5.8213994644312512</v>
      </c>
      <c r="J23">
        <v>1.241254795757168</v>
      </c>
      <c r="K23">
        <v>1.9516003122560497</v>
      </c>
      <c r="L23">
        <v>4.7768323630392544</v>
      </c>
      <c r="M23">
        <v>4.6349942062572396</v>
      </c>
      <c r="N23">
        <v>2.1991555242786758</v>
      </c>
      <c r="O23">
        <v>1.1403028644407984</v>
      </c>
      <c r="P23">
        <v>1.8579686209743995</v>
      </c>
      <c r="Q23">
        <v>3.6887994634473444</v>
      </c>
    </row>
    <row r="24" spans="2:17" x14ac:dyDescent="0.3">
      <c r="B24">
        <v>1.9738465334320272</v>
      </c>
      <c r="C24">
        <v>3.5805760284355279</v>
      </c>
      <c r="E24">
        <v>3.1868603297174753</v>
      </c>
      <c r="F24">
        <v>1.9772614928324286</v>
      </c>
      <c r="G24">
        <v>4.1644034039471318</v>
      </c>
      <c r="H24">
        <v>3.4013605442176837</v>
      </c>
      <c r="I24">
        <v>3.2403493941955395</v>
      </c>
      <c r="J24">
        <v>3.5931453841901595</v>
      </c>
      <c r="K24">
        <v>3.8919413919413914</v>
      </c>
      <c r="L24">
        <v>2.1077283372365372</v>
      </c>
      <c r="M24">
        <v>8.7358684480986586</v>
      </c>
      <c r="N24">
        <v>2.2289766970618023</v>
      </c>
      <c r="O24">
        <v>2.613933401522901</v>
      </c>
      <c r="P24">
        <v>1.8698578908002952</v>
      </c>
      <c r="Q24">
        <v>4.1878411443628778</v>
      </c>
    </row>
    <row r="25" spans="2:17" x14ac:dyDescent="0.3">
      <c r="B25">
        <v>0.48590864917395576</v>
      </c>
      <c r="C25">
        <v>4.1001294777729855</v>
      </c>
      <c r="D25">
        <v>2.1306818181818228</v>
      </c>
      <c r="E25">
        <v>2.7083038952475182</v>
      </c>
      <c r="F25">
        <v>2.9092022661154493</v>
      </c>
      <c r="G25">
        <v>3.555449025247678</v>
      </c>
      <c r="H25">
        <v>6.6093326962892149</v>
      </c>
      <c r="I25">
        <v>3.8095238095238106</v>
      </c>
      <c r="J25">
        <v>1.4459224985540799</v>
      </c>
      <c r="K25">
        <v>3.5402642732485581</v>
      </c>
      <c r="L25">
        <v>3.2409190091130813</v>
      </c>
      <c r="M25">
        <v>3.273007316134001</v>
      </c>
      <c r="N25">
        <v>2.4895386408178366</v>
      </c>
      <c r="O25">
        <v>2.0935960591132976</v>
      </c>
      <c r="P25">
        <v>3.9980904642558786</v>
      </c>
      <c r="Q25">
        <v>5.3508582920347578</v>
      </c>
    </row>
    <row r="26" spans="2:17" x14ac:dyDescent="0.3">
      <c r="B26">
        <v>0.46624393882879789</v>
      </c>
      <c r="C26">
        <v>7.8320802005011458E-2</v>
      </c>
      <c r="D26">
        <v>1.5339088885269081</v>
      </c>
      <c r="E26">
        <v>2.5543992431409608</v>
      </c>
      <c r="F26">
        <v>2.3547880690737837</v>
      </c>
      <c r="G26">
        <v>2.8941884695531357</v>
      </c>
      <c r="H26">
        <v>3.8529934795494944</v>
      </c>
      <c r="I26">
        <v>7.9668578712555806</v>
      </c>
      <c r="J26">
        <v>2.8583992963940221</v>
      </c>
      <c r="K26">
        <v>3.8529934795494949</v>
      </c>
      <c r="L26">
        <v>3.5190176699610749</v>
      </c>
      <c r="M26">
        <v>3.506017791732075</v>
      </c>
      <c r="N26">
        <v>1.6233766233766231</v>
      </c>
      <c r="O26">
        <v>2.0161290322580676</v>
      </c>
      <c r="P26">
        <v>3.9589606334337057</v>
      </c>
      <c r="Q26">
        <v>4.6139113780795649</v>
      </c>
    </row>
    <row r="27" spans="2:17" x14ac:dyDescent="0.3">
      <c r="B27">
        <v>0.67385444743935352</v>
      </c>
      <c r="C27">
        <v>2.0689655172413794</v>
      </c>
      <c r="D27">
        <v>2.4454049135577853</v>
      </c>
      <c r="E27">
        <v>2.4210557585479595</v>
      </c>
      <c r="F27">
        <v>2.556237218813914</v>
      </c>
      <c r="G27">
        <v>3.3803644914755981</v>
      </c>
      <c r="H27">
        <v>2.7458060633416124</v>
      </c>
      <c r="I27">
        <v>8.9043747580333026</v>
      </c>
      <c r="J27">
        <v>0.66755674232309259</v>
      </c>
      <c r="K27">
        <v>3.0113700326466244</v>
      </c>
      <c r="L27">
        <v>1.8736308082555084</v>
      </c>
      <c r="M27">
        <v>3.6605118237771306</v>
      </c>
      <c r="N27">
        <v>3.5379613692866609</v>
      </c>
      <c r="O27">
        <v>2.2900763358778584</v>
      </c>
      <c r="P27">
        <v>1.3752793536187049</v>
      </c>
      <c r="Q27">
        <v>6.4724919093851092</v>
      </c>
    </row>
    <row r="28" spans="2:17" x14ac:dyDescent="0.3">
      <c r="D28">
        <v>2.964042759961123</v>
      </c>
      <c r="E28">
        <v>0.50700050700050225</v>
      </c>
      <c r="F28">
        <v>4.3505774402784319</v>
      </c>
      <c r="G28">
        <v>8.7056849171386634</v>
      </c>
      <c r="J28">
        <v>1.3848940023436696</v>
      </c>
      <c r="K28">
        <v>3.2856242686110413</v>
      </c>
      <c r="L28">
        <v>2.535925612848692</v>
      </c>
      <c r="M28">
        <v>4.5616377392078347</v>
      </c>
      <c r="O28">
        <v>1.9451048195375003</v>
      </c>
      <c r="P28">
        <v>3.4798534798534888</v>
      </c>
      <c r="Q28">
        <v>6.0995184590690226</v>
      </c>
    </row>
    <row r="29" spans="2:17" x14ac:dyDescent="0.3">
      <c r="D29">
        <v>2.7638077114765998</v>
      </c>
      <c r="E29">
        <v>2.0221007063112366</v>
      </c>
      <c r="F29">
        <v>3.6270918623859778</v>
      </c>
      <c r="G29">
        <v>5.4493628437290447</v>
      </c>
      <c r="J29">
        <v>2.9316219000079249</v>
      </c>
      <c r="K29">
        <v>0.5787037037037005</v>
      </c>
      <c r="L29">
        <v>3.9479039479039533</v>
      </c>
      <c r="M29">
        <v>6.8721366097459429</v>
      </c>
      <c r="N29">
        <v>6.257631257631262</v>
      </c>
      <c r="O29">
        <v>2.0516142965122492</v>
      </c>
      <c r="P29">
        <v>4.0134504826987758</v>
      </c>
      <c r="Q29">
        <v>2.1035302725443548</v>
      </c>
    </row>
    <row r="30" spans="2:17" x14ac:dyDescent="0.3">
      <c r="D30">
        <v>1.770758554678159</v>
      </c>
      <c r="E30">
        <v>2.2686874356815392</v>
      </c>
      <c r="F30">
        <v>5.4723502304147438</v>
      </c>
      <c r="G30">
        <v>4.3911007025761144</v>
      </c>
      <c r="J30">
        <v>2.2489488608585155</v>
      </c>
      <c r="K30">
        <v>1.9366598313966712</v>
      </c>
      <c r="L30">
        <v>5.0635638870932986</v>
      </c>
      <c r="M30">
        <v>5.2361193440031606</v>
      </c>
      <c r="N30">
        <v>1.6975711674066329</v>
      </c>
      <c r="O30">
        <v>3.1017911751856766</v>
      </c>
      <c r="P30">
        <v>3.6205203730976891</v>
      </c>
      <c r="Q30">
        <v>5.2429052429052421</v>
      </c>
    </row>
    <row r="31" spans="2:17" x14ac:dyDescent="0.3">
      <c r="D31">
        <v>0.17149717029669109</v>
      </c>
      <c r="E31">
        <v>0.40355125100887829</v>
      </c>
      <c r="F31">
        <v>1.5951790145338522</v>
      </c>
      <c r="G31">
        <v>1.9727891156462589</v>
      </c>
      <c r="J31">
        <v>2.3002006558018917</v>
      </c>
      <c r="K31">
        <v>1.7162471395880978</v>
      </c>
      <c r="L31">
        <v>4.9277907884465231</v>
      </c>
      <c r="M31">
        <v>4.1360955258236274</v>
      </c>
      <c r="N31">
        <v>1.1925322806151877</v>
      </c>
      <c r="O31">
        <v>3.1155319270565358</v>
      </c>
      <c r="P31">
        <v>1.5271414688324385</v>
      </c>
      <c r="Q31">
        <v>4.449648711943782</v>
      </c>
    </row>
    <row r="32" spans="2:17" x14ac:dyDescent="0.3">
      <c r="D32">
        <v>0.17578811672331049</v>
      </c>
      <c r="E32">
        <v>0.32073051090484073</v>
      </c>
      <c r="F32">
        <v>2.1936864633493824</v>
      </c>
      <c r="G32">
        <v>1.9240019240019146</v>
      </c>
      <c r="J32">
        <v>4.0115890349899725</v>
      </c>
      <c r="K32">
        <v>2.7114048466361655</v>
      </c>
      <c r="L32">
        <v>3.4763905562224893</v>
      </c>
      <c r="M32">
        <v>4.5219638242894105</v>
      </c>
      <c r="N32">
        <v>-0.12178784557300662</v>
      </c>
      <c r="O32">
        <v>3.8872691933916466</v>
      </c>
      <c r="P32">
        <v>1.0731052984574116</v>
      </c>
      <c r="Q32">
        <v>4.2383445524806778</v>
      </c>
    </row>
    <row r="33" spans="4:17" x14ac:dyDescent="0.3">
      <c r="E33">
        <v>0.45760878608869221</v>
      </c>
      <c r="F33">
        <v>1.5444015444015458</v>
      </c>
      <c r="G33">
        <v>4.4590274272253092</v>
      </c>
      <c r="J33">
        <v>1.2072434607645945</v>
      </c>
      <c r="K33">
        <v>3.1921285864503504</v>
      </c>
      <c r="L33">
        <v>3.7131817953735782</v>
      </c>
      <c r="M33">
        <v>3.8682979489024873</v>
      </c>
      <c r="N33">
        <v>0.11845534233593774</v>
      </c>
      <c r="O33">
        <v>3.8243276585245551</v>
      </c>
      <c r="P33">
        <v>1.5197568389057763</v>
      </c>
      <c r="Q33">
        <v>3.884333189469134</v>
      </c>
    </row>
    <row r="34" spans="4:17" x14ac:dyDescent="0.3">
      <c r="D34">
        <v>2.5784986483676522</v>
      </c>
      <c r="E34">
        <v>3.4737299174989085</v>
      </c>
      <c r="F34">
        <v>1.6382699868938397</v>
      </c>
      <c r="G34">
        <v>3.0699959066721219</v>
      </c>
      <c r="J34">
        <v>1.9157088122605377</v>
      </c>
      <c r="K34">
        <v>0.6632179334129259</v>
      </c>
      <c r="L34">
        <v>3.0061186485767535</v>
      </c>
      <c r="M34">
        <v>3.8597470238095251</v>
      </c>
      <c r="N34">
        <v>1.804803554074691</v>
      </c>
      <c r="O34">
        <v>4.870129870129869</v>
      </c>
      <c r="P34">
        <v>1.2185976752905969</v>
      </c>
      <c r="Q34">
        <v>2.112135176651293</v>
      </c>
    </row>
    <row r="35" spans="4:17" x14ac:dyDescent="0.3">
      <c r="D35">
        <v>1.8753125520920098</v>
      </c>
      <c r="E35">
        <v>3.288210445468505</v>
      </c>
      <c r="F35">
        <v>1.4450867052023124</v>
      </c>
      <c r="G35">
        <v>2.0282186948853589</v>
      </c>
      <c r="J35">
        <v>1.7711962833914101</v>
      </c>
      <c r="K35">
        <v>1.3764880952380913</v>
      </c>
      <c r="L35">
        <v>2.8165840468679568</v>
      </c>
      <c r="M35">
        <v>4.92395911244079</v>
      </c>
      <c r="N35">
        <v>3.7718057520037758</v>
      </c>
      <c r="O35">
        <v>3.8062844185293154</v>
      </c>
      <c r="P35">
        <v>0.45677743519470176</v>
      </c>
      <c r="Q35">
        <v>3.3086804203970424</v>
      </c>
    </row>
    <row r="36" spans="4:17" x14ac:dyDescent="0.3">
      <c r="D36">
        <v>1.5499274502044544</v>
      </c>
      <c r="E36">
        <v>2.8265496142591133</v>
      </c>
      <c r="F36">
        <v>0.64876086674451672</v>
      </c>
      <c r="G36">
        <v>0.48590864917395576</v>
      </c>
      <c r="J36">
        <v>1.6624401239785878</v>
      </c>
      <c r="K36">
        <v>1.3798367682461392</v>
      </c>
      <c r="L36">
        <v>3.3602150537634392</v>
      </c>
      <c r="M36">
        <v>3.6803364879074634</v>
      </c>
      <c r="N36">
        <v>2.1497525756469602</v>
      </c>
      <c r="O36">
        <v>3.294399520814614</v>
      </c>
      <c r="P36">
        <v>0.14116318464144359</v>
      </c>
      <c r="Q36">
        <v>1.6290726817042602</v>
      </c>
    </row>
    <row r="37" spans="4:17" x14ac:dyDescent="0.3">
      <c r="D37">
        <v>0.24434766360513333</v>
      </c>
      <c r="E37">
        <v>0.7017904214165871</v>
      </c>
      <c r="F37">
        <v>1.4245014245014247</v>
      </c>
      <c r="G37">
        <v>1.1089367253750775</v>
      </c>
      <c r="J37">
        <v>1.7794486215538852</v>
      </c>
      <c r="K37">
        <v>2.6680175616345796</v>
      </c>
      <c r="L37">
        <v>3.5877364644487892</v>
      </c>
      <c r="M37">
        <v>4.2140750105351907</v>
      </c>
      <c r="N37">
        <v>2.9666818804198893</v>
      </c>
      <c r="O37">
        <v>3.2227032227032266</v>
      </c>
      <c r="P37">
        <v>2.7039206849932338</v>
      </c>
      <c r="Q37">
        <v>6.0995184590690226</v>
      </c>
    </row>
    <row r="38" spans="4:17" x14ac:dyDescent="0.3">
      <c r="D38">
        <v>0.33579583613163388</v>
      </c>
      <c r="E38">
        <v>0.8210180623973734</v>
      </c>
      <c r="F38">
        <v>1.8353174603174582</v>
      </c>
      <c r="G38">
        <v>2.1382339343504402</v>
      </c>
      <c r="J38">
        <v>1.1846689895470424</v>
      </c>
      <c r="K38">
        <v>2.3655250437107895</v>
      </c>
      <c r="L38">
        <v>3.3431180691454667</v>
      </c>
      <c r="M38">
        <v>4.1050903119868556</v>
      </c>
      <c r="N38">
        <v>1.6331442324222185</v>
      </c>
      <c r="O38">
        <v>2.5434506146672429</v>
      </c>
      <c r="P38">
        <v>3.2719218765730407</v>
      </c>
      <c r="Q38">
        <v>3.9285714285714306</v>
      </c>
    </row>
    <row r="39" spans="4:17" x14ac:dyDescent="0.3">
      <c r="D39">
        <v>4.4072948328267536</v>
      </c>
      <c r="E39">
        <v>2.5845864661654132</v>
      </c>
      <c r="G39">
        <v>3.4885749171463432</v>
      </c>
      <c r="J39">
        <v>0.81477457903313355</v>
      </c>
      <c r="K39">
        <v>3.3345033345033328</v>
      </c>
      <c r="L39">
        <v>3.8973922902494285</v>
      </c>
      <c r="M39">
        <v>3.7930323644609367</v>
      </c>
      <c r="N39">
        <v>-5.5114638447971029E-2</v>
      </c>
      <c r="O39">
        <v>3.498890595664792</v>
      </c>
      <c r="P39">
        <v>1.6059209607596727</v>
      </c>
      <c r="Q39">
        <v>5.2844080275501755</v>
      </c>
    </row>
    <row r="40" spans="4:17" x14ac:dyDescent="0.3">
      <c r="D40">
        <v>2.1541950113378667</v>
      </c>
      <c r="E40">
        <v>2.6954177897574181</v>
      </c>
      <c r="F40">
        <v>2.5018764073054784</v>
      </c>
      <c r="G40">
        <v>1.6233766233766169</v>
      </c>
      <c r="J40">
        <v>0.79957356076759001</v>
      </c>
      <c r="K40">
        <v>2.8095238095238071</v>
      </c>
      <c r="L40">
        <v>0.69618490671122113</v>
      </c>
      <c r="M40">
        <v>2.7868653822852307</v>
      </c>
      <c r="N40">
        <v>1.3440860215053689</v>
      </c>
      <c r="O40">
        <v>1.9560232024821311</v>
      </c>
      <c r="P40">
        <v>3.5014005602240865</v>
      </c>
      <c r="Q40">
        <v>4.4206607724522966</v>
      </c>
    </row>
    <row r="41" spans="4:17" x14ac:dyDescent="0.3">
      <c r="D41">
        <v>3.8105467751010176</v>
      </c>
      <c r="E41">
        <v>3.7607358845352521</v>
      </c>
      <c r="F41">
        <v>2.3809523809523827</v>
      </c>
      <c r="G41">
        <v>1.1994722322178253</v>
      </c>
      <c r="J41">
        <v>0.62344139650873176</v>
      </c>
      <c r="K41">
        <v>2.4018379281537192</v>
      </c>
      <c r="L41">
        <v>2.4954212454212445</v>
      </c>
      <c r="M41">
        <v>2.2247467575499438</v>
      </c>
      <c r="N41">
        <v>1.3697526387881718</v>
      </c>
      <c r="O41">
        <v>2.2675736961451269</v>
      </c>
      <c r="P41">
        <v>2.6625704045058876</v>
      </c>
      <c r="Q41">
        <v>2.3241400681747795</v>
      </c>
    </row>
    <row r="42" spans="4:17" x14ac:dyDescent="0.3">
      <c r="D42">
        <v>3.3781589033976438</v>
      </c>
      <c r="E42">
        <v>5.832855230445591</v>
      </c>
      <c r="F42">
        <v>0.33022917905026017</v>
      </c>
      <c r="G42">
        <v>3.7887851958203682</v>
      </c>
      <c r="J42">
        <v>0.9485866059571274</v>
      </c>
      <c r="K42">
        <v>3.504672897196266</v>
      </c>
      <c r="L42">
        <v>1.6404199475065582</v>
      </c>
      <c r="M42">
        <v>3.6528474606108658</v>
      </c>
      <c r="N42">
        <v>1.101508218945946</v>
      </c>
      <c r="O42">
        <v>2.1727322107550258</v>
      </c>
      <c r="P42">
        <v>1.012037924789601</v>
      </c>
      <c r="Q42">
        <v>3.39640950994663</v>
      </c>
    </row>
    <row r="43" spans="4:17" x14ac:dyDescent="0.3">
      <c r="D43">
        <v>2.615144418423105</v>
      </c>
      <c r="E43">
        <v>3.3820346320346304</v>
      </c>
      <c r="F43">
        <v>1.73992673992674</v>
      </c>
      <c r="G43">
        <v>3.2712215320910936</v>
      </c>
      <c r="J43">
        <v>0.23388530264758386</v>
      </c>
      <c r="K43">
        <v>1.0989010989011081</v>
      </c>
      <c r="L43">
        <v>2.1156052782558783</v>
      </c>
      <c r="M43">
        <v>3.4099066762383332</v>
      </c>
      <c r="N43">
        <v>2.7515723270440269</v>
      </c>
      <c r="O43">
        <v>1.2169312169312188</v>
      </c>
      <c r="P43">
        <v>1.219264377159117</v>
      </c>
      <c r="Q43">
        <v>5.6720749241524935</v>
      </c>
    </row>
    <row r="44" spans="4:17" x14ac:dyDescent="0.3">
      <c r="D44">
        <v>2.5604803107893352</v>
      </c>
      <c r="E44">
        <v>4.7174009790832248</v>
      </c>
      <c r="F44">
        <v>1.7866258295048485</v>
      </c>
      <c r="G44">
        <v>3.5204743375949601</v>
      </c>
      <c r="J44">
        <v>0.30330603579010806</v>
      </c>
      <c r="K44">
        <v>1.10619469026549</v>
      </c>
      <c r="L44">
        <v>4.5545434347922686</v>
      </c>
      <c r="M44">
        <v>3.0122967731286669</v>
      </c>
      <c r="N44">
        <v>1.2513034410844661</v>
      </c>
      <c r="O44">
        <v>3.3054436525152364</v>
      </c>
      <c r="P44">
        <v>0.92017483321830773</v>
      </c>
      <c r="Q44">
        <v>4.5816433829052059</v>
      </c>
    </row>
    <row r="45" spans="4:17" x14ac:dyDescent="0.3">
      <c r="D45">
        <v>1.6540437015756917</v>
      </c>
      <c r="E45">
        <v>3.9960039960039953</v>
      </c>
      <c r="F45">
        <v>2.7539566338980657</v>
      </c>
      <c r="G45">
        <v>3.9167182024324982</v>
      </c>
      <c r="J45">
        <v>2.1392916567625417</v>
      </c>
      <c r="K45">
        <v>1.3838013838013836</v>
      </c>
      <c r="L45">
        <v>3.8848372181705524</v>
      </c>
      <c r="M45">
        <v>3.5110818520956801</v>
      </c>
      <c r="N45">
        <v>2.9917726252804853</v>
      </c>
      <c r="O45">
        <v>3.1279899904320283</v>
      </c>
      <c r="P45">
        <v>3.1975600157418329</v>
      </c>
      <c r="Q45">
        <v>5.2023999392420466</v>
      </c>
    </row>
    <row r="46" spans="4:17" x14ac:dyDescent="0.3">
      <c r="D46">
        <v>1.8690069884609164</v>
      </c>
      <c r="E46">
        <v>4.5271629778672065</v>
      </c>
      <c r="F46">
        <v>3.962840252062628</v>
      </c>
      <c r="G46">
        <v>7.0636950432346879</v>
      </c>
      <c r="J46">
        <v>1.0171058714747976</v>
      </c>
      <c r="K46">
        <v>2.7472527472527375</v>
      </c>
      <c r="L46">
        <v>4.8979591836734722</v>
      </c>
      <c r="M46">
        <v>4.5871559633027461</v>
      </c>
      <c r="O46">
        <v>3.3577533577533591</v>
      </c>
      <c r="P46">
        <v>3.5806570690291633</v>
      </c>
      <c r="Q46">
        <v>5.5555555555555554</v>
      </c>
    </row>
    <row r="47" spans="4:17" x14ac:dyDescent="0.3">
      <c r="D47">
        <v>0.85310997363114194</v>
      </c>
      <c r="E47">
        <v>3.474903474903476</v>
      </c>
      <c r="F47">
        <v>6.6137566137566193</v>
      </c>
      <c r="G47">
        <v>6.8027210884353675</v>
      </c>
      <c r="J47">
        <v>0.43821209465381206</v>
      </c>
      <c r="K47">
        <v>2.3842638585336795</v>
      </c>
      <c r="L47">
        <v>3.4825870646766197</v>
      </c>
      <c r="M47">
        <v>5.2671181339352904</v>
      </c>
      <c r="O47">
        <v>2.9080334423845855</v>
      </c>
      <c r="P47">
        <v>4.3929010718678629</v>
      </c>
      <c r="Q47">
        <v>5.5629728526924813</v>
      </c>
    </row>
    <row r="48" spans="4:17" x14ac:dyDescent="0.3">
      <c r="E48">
        <v>3.800023750148442</v>
      </c>
      <c r="F48">
        <v>3.5475508254877828</v>
      </c>
      <c r="G48">
        <v>9.659379766141333</v>
      </c>
      <c r="K48">
        <v>3.6597677940434084</v>
      </c>
      <c r="L48">
        <v>4.281207751239295</v>
      </c>
      <c r="M48">
        <v>5.0849485522852351</v>
      </c>
      <c r="Q48">
        <v>5.0946142649199446</v>
      </c>
    </row>
    <row r="50" spans="1:17" x14ac:dyDescent="0.3">
      <c r="A50" t="s">
        <v>177</v>
      </c>
      <c r="B50">
        <f>AVERAGE(B3:B48)</f>
        <v>1.1260352904580453</v>
      </c>
      <c r="C50">
        <f t="shared" ref="C50:Q50" si="0">AVERAGE(C3:C48)</f>
        <v>2.4839095089538201</v>
      </c>
      <c r="D50">
        <f t="shared" si="0"/>
        <v>1.8029496873419077</v>
      </c>
      <c r="E50">
        <f t="shared" si="0"/>
        <v>2.6510333182586274</v>
      </c>
      <c r="F50">
        <f t="shared" si="0"/>
        <v>2.26483704941682</v>
      </c>
      <c r="G50">
        <f t="shared" si="0"/>
        <v>3.2347117194869384</v>
      </c>
      <c r="H50">
        <f t="shared" si="0"/>
        <v>3.3190040530833151</v>
      </c>
      <c r="I50">
        <f t="shared" si="0"/>
        <v>4.8215614429469396</v>
      </c>
      <c r="J50">
        <f t="shared" si="0"/>
        <v>1.5096733256696331</v>
      </c>
      <c r="K50">
        <f t="shared" si="0"/>
        <v>2.7221957482649817</v>
      </c>
      <c r="L50">
        <f t="shared" si="0"/>
        <v>3.5377206292470702</v>
      </c>
      <c r="M50">
        <f t="shared" si="0"/>
        <v>4.4552515627759854</v>
      </c>
      <c r="N50">
        <f t="shared" si="0"/>
        <v>2.0878850722998932</v>
      </c>
      <c r="O50">
        <f t="shared" si="0"/>
        <v>2.8943321459792299</v>
      </c>
      <c r="P50">
        <f t="shared" si="0"/>
        <v>2.6370168172742066</v>
      </c>
      <c r="Q50">
        <f t="shared" si="0"/>
        <v>4.6519665344354859</v>
      </c>
    </row>
    <row r="51" spans="1:17" x14ac:dyDescent="0.3">
      <c r="A51" t="s">
        <v>178</v>
      </c>
      <c r="B51">
        <f>STDEV(B3:B48)/SQRT(COUNT(B3:B48))</f>
        <v>0.1876892255569414</v>
      </c>
      <c r="C51">
        <f t="shared" ref="C51:Q51" si="1">STDEV(C3:C48)/SQRT(COUNT(C3:C48))</f>
        <v>0.30751463272643115</v>
      </c>
      <c r="D51">
        <f t="shared" si="1"/>
        <v>0.16088500134170569</v>
      </c>
      <c r="E51">
        <f t="shared" si="1"/>
        <v>0.22048297152106799</v>
      </c>
      <c r="F51">
        <f t="shared" si="1"/>
        <v>0.19316940383899139</v>
      </c>
      <c r="G51">
        <f t="shared" si="1"/>
        <v>0.28992260305860057</v>
      </c>
      <c r="H51">
        <f t="shared" si="1"/>
        <v>0.31385474760939225</v>
      </c>
      <c r="I51">
        <f t="shared" si="1"/>
        <v>0.6542815705001247</v>
      </c>
      <c r="J51">
        <f t="shared" si="1"/>
        <v>0.14214497750036187</v>
      </c>
      <c r="K51">
        <f t="shared" si="1"/>
        <v>0.18543128655493693</v>
      </c>
      <c r="L51">
        <f t="shared" si="1"/>
        <v>0.21586319823748598</v>
      </c>
      <c r="M51">
        <f t="shared" si="1"/>
        <v>0.2613433459046956</v>
      </c>
      <c r="N51">
        <f t="shared" si="1"/>
        <v>0.21044871690071579</v>
      </c>
      <c r="O51">
        <f t="shared" si="1"/>
        <v>0.16050601126273814</v>
      </c>
      <c r="P51">
        <f t="shared" si="1"/>
        <v>0.22071325760729571</v>
      </c>
      <c r="Q51">
        <f t="shared" si="1"/>
        <v>0.23208026453783195</v>
      </c>
    </row>
    <row r="53" spans="1:17" x14ac:dyDescent="0.3">
      <c r="B53" t="s">
        <v>148</v>
      </c>
      <c r="C53" t="s">
        <v>147</v>
      </c>
      <c r="D53" t="s">
        <v>179</v>
      </c>
      <c r="E53" t="s">
        <v>180</v>
      </c>
    </row>
    <row r="54" spans="1:17" x14ac:dyDescent="0.3">
      <c r="A54" t="s">
        <v>167</v>
      </c>
      <c r="B54">
        <f>B50</f>
        <v>1.1260352904580453</v>
      </c>
      <c r="C54">
        <f>C50</f>
        <v>2.4839095089538201</v>
      </c>
      <c r="D54">
        <f>B51</f>
        <v>0.1876892255569414</v>
      </c>
      <c r="E54">
        <f>C51</f>
        <v>0.30751463272643115</v>
      </c>
    </row>
    <row r="55" spans="1:17" x14ac:dyDescent="0.3">
      <c r="A55" t="s">
        <v>168</v>
      </c>
      <c r="B55">
        <f>D50</f>
        <v>1.8029496873419077</v>
      </c>
      <c r="C55">
        <f>E50</f>
        <v>2.6510333182586274</v>
      </c>
      <c r="D55">
        <f>D51</f>
        <v>0.16088500134170569</v>
      </c>
      <c r="E55">
        <f>E51</f>
        <v>0.22048297152106799</v>
      </c>
    </row>
    <row r="56" spans="1:17" x14ac:dyDescent="0.3">
      <c r="A56" t="s">
        <v>169</v>
      </c>
      <c r="B56">
        <f>F50</f>
        <v>2.26483704941682</v>
      </c>
      <c r="C56">
        <f>G50</f>
        <v>3.2347117194869384</v>
      </c>
      <c r="D56">
        <f>F51</f>
        <v>0.19316940383899139</v>
      </c>
      <c r="E56">
        <f>G51</f>
        <v>0.28992260305860057</v>
      </c>
    </row>
    <row r="57" spans="1:17" x14ac:dyDescent="0.3">
      <c r="A57" t="s">
        <v>170</v>
      </c>
      <c r="B57">
        <f>H50</f>
        <v>3.3190040530833151</v>
      </c>
      <c r="C57">
        <f>I50</f>
        <v>4.8215614429469396</v>
      </c>
      <c r="D57">
        <f>H51</f>
        <v>0.31385474760939225</v>
      </c>
      <c r="E57">
        <f>I51</f>
        <v>0.6542815705001247</v>
      </c>
    </row>
    <row r="58" spans="1:17" x14ac:dyDescent="0.3">
      <c r="A58" t="s">
        <v>171</v>
      </c>
      <c r="B58">
        <f>J50</f>
        <v>1.5096733256696331</v>
      </c>
      <c r="C58">
        <f>K50</f>
        <v>2.7221957482649817</v>
      </c>
      <c r="D58">
        <f>J51</f>
        <v>0.14214497750036187</v>
      </c>
      <c r="E58">
        <f>K51</f>
        <v>0.18543128655493693</v>
      </c>
    </row>
    <row r="59" spans="1:17" x14ac:dyDescent="0.3">
      <c r="A59" t="s">
        <v>172</v>
      </c>
      <c r="B59">
        <f>L50</f>
        <v>3.5377206292470702</v>
      </c>
      <c r="C59">
        <f>M50</f>
        <v>4.4552515627759854</v>
      </c>
      <c r="D59">
        <f>L51</f>
        <v>0.21586319823748598</v>
      </c>
      <c r="E59">
        <f>M51</f>
        <v>0.2613433459046956</v>
      </c>
    </row>
    <row r="60" spans="1:17" x14ac:dyDescent="0.3">
      <c r="A60" t="s">
        <v>173</v>
      </c>
      <c r="B60">
        <f>N50</f>
        <v>2.0878850722998932</v>
      </c>
      <c r="C60">
        <f>O50</f>
        <v>2.8943321459792299</v>
      </c>
      <c r="D60">
        <f>N51</f>
        <v>0.21044871690071579</v>
      </c>
      <c r="E60">
        <f>O51</f>
        <v>0.16050601126273814</v>
      </c>
    </row>
    <row r="61" spans="1:17" x14ac:dyDescent="0.3">
      <c r="A61" t="s">
        <v>174</v>
      </c>
      <c r="B61">
        <f>P50</f>
        <v>2.6370168172742066</v>
      </c>
      <c r="C61">
        <f>Q50</f>
        <v>4.6519665344354859</v>
      </c>
      <c r="D61">
        <f>P51</f>
        <v>0.22071325760729571</v>
      </c>
      <c r="E61">
        <f>Q51</f>
        <v>0.23208026453783195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7"/>
  <sheetViews>
    <sheetView workbookViewId="0">
      <selection activeCell="B46" sqref="B46:E46"/>
    </sheetView>
  </sheetViews>
  <sheetFormatPr defaultRowHeight="15.6" x14ac:dyDescent="0.3"/>
  <sheetData>
    <row r="1" spans="1:10" x14ac:dyDescent="0.3">
      <c r="A1" t="s">
        <v>184</v>
      </c>
    </row>
    <row r="2" spans="1:10" x14ac:dyDescent="0.3">
      <c r="A2" t="s">
        <v>175</v>
      </c>
      <c r="B2" t="s">
        <v>148</v>
      </c>
      <c r="C2" t="s">
        <v>147</v>
      </c>
      <c r="D2" t="s">
        <v>179</v>
      </c>
      <c r="E2" t="s">
        <v>180</v>
      </c>
      <c r="F2" t="s">
        <v>185</v>
      </c>
      <c r="H2" t="s">
        <v>183</v>
      </c>
      <c r="I2" t="s">
        <v>188</v>
      </c>
      <c r="J2" t="s">
        <v>182</v>
      </c>
    </row>
    <row r="3" spans="1:10" x14ac:dyDescent="0.3">
      <c r="A3" t="s">
        <v>167</v>
      </c>
      <c r="B3">
        <v>0.61508954932968629</v>
      </c>
      <c r="C3">
        <v>2.2725520889605217</v>
      </c>
      <c r="D3">
        <v>0.1732057106114997</v>
      </c>
      <c r="E3">
        <v>0.2974609262082516</v>
      </c>
      <c r="F3">
        <f>C3-B3</f>
        <v>1.6574625396308353</v>
      </c>
    </row>
    <row r="4" spans="1:10" x14ac:dyDescent="0.3">
      <c r="A4" t="s">
        <v>167</v>
      </c>
      <c r="B4">
        <v>0.32903229240690646</v>
      </c>
      <c r="C4">
        <v>1.1181955176119533</v>
      </c>
      <c r="D4">
        <v>0.30213932671093269</v>
      </c>
      <c r="E4">
        <v>0.7592579727447617</v>
      </c>
      <c r="F4">
        <f t="shared" ref="F4:F67" si="0">C4-B4</f>
        <v>0.78916322520504689</v>
      </c>
    </row>
    <row r="5" spans="1:10" x14ac:dyDescent="0.3">
      <c r="A5" t="s">
        <v>167</v>
      </c>
      <c r="B5">
        <v>1.1624675810982525</v>
      </c>
      <c r="C5">
        <v>1.4129605861725605</v>
      </c>
      <c r="D5">
        <v>6.3424096624633206E-2</v>
      </c>
      <c r="E5">
        <v>0.22958362440227956</v>
      </c>
      <c r="F5">
        <f t="shared" si="0"/>
        <v>0.25049300507430794</v>
      </c>
    </row>
    <row r="6" spans="1:10" x14ac:dyDescent="0.3">
      <c r="A6" t="s">
        <v>167</v>
      </c>
      <c r="B6">
        <v>2.1702497498176014</v>
      </c>
      <c r="C6">
        <v>3.4689280237909177</v>
      </c>
      <c r="D6">
        <v>0.5602421379489132</v>
      </c>
      <c r="E6">
        <v>3.2476257456635765E-2</v>
      </c>
      <c r="F6">
        <f t="shared" si="0"/>
        <v>1.2986782739733163</v>
      </c>
    </row>
    <row r="7" spans="1:10" x14ac:dyDescent="0.3">
      <c r="A7" t="s">
        <v>167</v>
      </c>
      <c r="B7">
        <v>2.3057463811247012</v>
      </c>
      <c r="C7">
        <v>4.0661382136209019</v>
      </c>
      <c r="D7">
        <v>0.64648303013243991</v>
      </c>
      <c r="E7">
        <v>0.71197413516124153</v>
      </c>
      <c r="F7">
        <f t="shared" si="0"/>
        <v>1.7603918324962007</v>
      </c>
    </row>
    <row r="8" spans="1:10" x14ac:dyDescent="0.3">
      <c r="A8" t="s">
        <v>167</v>
      </c>
      <c r="B8">
        <v>0.28844505319896568</v>
      </c>
      <c r="D8">
        <v>0.14193843559123898</v>
      </c>
    </row>
    <row r="9" spans="1:10" x14ac:dyDescent="0.3">
      <c r="A9" t="s">
        <v>167</v>
      </c>
      <c r="B9">
        <v>1.5952493715408806</v>
      </c>
      <c r="C9">
        <v>3.1067257626895546</v>
      </c>
      <c r="D9">
        <v>0.19493019418825594</v>
      </c>
      <c r="E9">
        <v>0.81783067014493194</v>
      </c>
      <c r="F9">
        <f t="shared" si="0"/>
        <v>1.5114763911486739</v>
      </c>
    </row>
    <row r="10" spans="1:10" x14ac:dyDescent="0.3">
      <c r="A10" t="s">
        <v>167</v>
      </c>
      <c r="B10">
        <v>0.54200234514736911</v>
      </c>
      <c r="C10">
        <v>2.0824719323397924</v>
      </c>
      <c r="D10">
        <v>6.6170002940284106E-2</v>
      </c>
      <c r="E10">
        <v>1.1610158014367191</v>
      </c>
      <c r="F10">
        <f t="shared" si="0"/>
        <v>1.5404695871924234</v>
      </c>
    </row>
    <row r="11" spans="1:10" x14ac:dyDescent="0.3">
      <c r="A11" t="s">
        <v>168</v>
      </c>
      <c r="B11">
        <v>2.1765283299606319</v>
      </c>
      <c r="C11">
        <v>3.1983034524264244</v>
      </c>
      <c r="D11">
        <v>0.23996425334123186</v>
      </c>
      <c r="E11">
        <v>0.3128714063424714</v>
      </c>
      <c r="F11">
        <f t="shared" si="0"/>
        <v>1.0217751224657925</v>
      </c>
    </row>
    <row r="12" spans="1:10" x14ac:dyDescent="0.3">
      <c r="A12" t="s">
        <v>168</v>
      </c>
      <c r="B12">
        <v>0.49774584573469216</v>
      </c>
      <c r="C12">
        <v>0.81793320663472358</v>
      </c>
      <c r="D12">
        <v>1.2540430811041715E-2</v>
      </c>
      <c r="E12">
        <v>0.19008816329370887</v>
      </c>
      <c r="F12">
        <f t="shared" si="0"/>
        <v>0.32018736090003141</v>
      </c>
    </row>
    <row r="13" spans="1:10" x14ac:dyDescent="0.3">
      <c r="A13" t="s">
        <v>168</v>
      </c>
      <c r="B13">
        <v>1.5772095866181879</v>
      </c>
      <c r="C13">
        <v>1.8400616998636277</v>
      </c>
      <c r="D13">
        <v>0.15310834928130365</v>
      </c>
      <c r="E13">
        <v>0.21861246121797945</v>
      </c>
      <c r="F13">
        <f t="shared" si="0"/>
        <v>0.26285211324543978</v>
      </c>
    </row>
    <row r="14" spans="1:10" x14ac:dyDescent="0.3">
      <c r="A14" t="s">
        <v>168</v>
      </c>
      <c r="B14">
        <v>0.37172229165642562</v>
      </c>
      <c r="C14">
        <v>1.3852087606705901</v>
      </c>
      <c r="D14">
        <v>0.14403863668915309</v>
      </c>
      <c r="E14">
        <v>0.51511956580188534</v>
      </c>
      <c r="F14">
        <f t="shared" si="0"/>
        <v>1.0134864690141645</v>
      </c>
    </row>
    <row r="15" spans="1:10" x14ac:dyDescent="0.3">
      <c r="A15" t="s">
        <v>168</v>
      </c>
      <c r="B15">
        <v>2.6423336036437095</v>
      </c>
      <c r="C15">
        <v>4.8701896837056333</v>
      </c>
      <c r="D15">
        <v>0.31329397452980245</v>
      </c>
      <c r="E15">
        <v>0.54086064263945821</v>
      </c>
      <c r="F15">
        <f t="shared" si="0"/>
        <v>2.2278560800619238</v>
      </c>
    </row>
    <row r="16" spans="1:10" x14ac:dyDescent="0.3">
      <c r="A16" t="s">
        <v>168</v>
      </c>
      <c r="B16">
        <v>1.9584638078210801</v>
      </c>
      <c r="C16">
        <v>3.4626934794529811</v>
      </c>
      <c r="D16">
        <v>0.11394993005289483</v>
      </c>
      <c r="E16">
        <v>0.281462740810972</v>
      </c>
      <c r="F16">
        <f t="shared" si="0"/>
        <v>1.504229671631901</v>
      </c>
    </row>
    <row r="17" spans="1:6" x14ac:dyDescent="0.3">
      <c r="A17" t="s">
        <v>168</v>
      </c>
      <c r="B17">
        <v>2.1050617363546049</v>
      </c>
      <c r="C17">
        <v>3.2797089662177981</v>
      </c>
      <c r="D17">
        <v>0.21310691041444701</v>
      </c>
      <c r="E17">
        <v>0.12217235421612499</v>
      </c>
      <c r="F17">
        <f t="shared" si="0"/>
        <v>1.1746472298631931</v>
      </c>
    </row>
    <row r="18" spans="1:6" x14ac:dyDescent="0.3">
      <c r="A18" t="s">
        <v>168</v>
      </c>
      <c r="B18">
        <v>2.0366652067555058</v>
      </c>
      <c r="C18">
        <v>2.5612529656454797</v>
      </c>
      <c r="D18">
        <v>0.26729234515154493</v>
      </c>
      <c r="E18">
        <v>8.2992174617989939E-2</v>
      </c>
      <c r="F18">
        <f t="shared" si="0"/>
        <v>0.52458775888997389</v>
      </c>
    </row>
    <row r="19" spans="1:6" x14ac:dyDescent="0.3">
      <c r="A19" t="s">
        <v>168</v>
      </c>
      <c r="B19">
        <v>2.4995363420386272</v>
      </c>
      <c r="C19">
        <v>1.5992628829977591</v>
      </c>
      <c r="D19">
        <v>0.36894503482809515</v>
      </c>
      <c r="E19">
        <v>0.55075072319207097</v>
      </c>
      <c r="F19">
        <f t="shared" si="0"/>
        <v>-0.90027345904086808</v>
      </c>
    </row>
    <row r="20" spans="1:6" x14ac:dyDescent="0.3">
      <c r="A20" t="s">
        <v>168</v>
      </c>
      <c r="B20">
        <v>0.1736426435100008</v>
      </c>
      <c r="C20">
        <v>0.3939635160008037</v>
      </c>
      <c r="D20">
        <v>2.1454732133096982E-3</v>
      </c>
      <c r="E20">
        <v>3.9803094734226413E-2</v>
      </c>
      <c r="F20">
        <f t="shared" si="0"/>
        <v>0.2203208724908029</v>
      </c>
    </row>
    <row r="21" spans="1:6" x14ac:dyDescent="0.3">
      <c r="A21" t="s">
        <v>168</v>
      </c>
      <c r="B21">
        <v>2.0012462168880387</v>
      </c>
      <c r="C21">
        <v>3.1961633257421753</v>
      </c>
      <c r="D21">
        <v>0.30352602489706293</v>
      </c>
      <c r="E21">
        <v>0.19241023050834488</v>
      </c>
      <c r="F21">
        <f t="shared" si="0"/>
        <v>1.1949171088541366</v>
      </c>
    </row>
    <row r="22" spans="1:6" x14ac:dyDescent="0.3">
      <c r="A22" t="s">
        <v>168</v>
      </c>
      <c r="B22">
        <v>0.29007174986838358</v>
      </c>
      <c r="C22">
        <v>1.3691316499931245</v>
      </c>
      <c r="D22">
        <v>4.5724086263250467E-2</v>
      </c>
      <c r="E22">
        <v>0.60870124451183494</v>
      </c>
      <c r="F22">
        <f t="shared" si="0"/>
        <v>1.079059900124741</v>
      </c>
    </row>
    <row r="23" spans="1:6" x14ac:dyDescent="0.3">
      <c r="A23" t="s">
        <v>168</v>
      </c>
      <c r="B23">
        <v>3.4573455397552131</v>
      </c>
      <c r="C23">
        <v>4.0963363015794201</v>
      </c>
      <c r="D23">
        <v>0.67396291586547041</v>
      </c>
      <c r="E23">
        <v>0.92111330347179299</v>
      </c>
      <c r="F23">
        <f t="shared" si="0"/>
        <v>0.638990761824207</v>
      </c>
    </row>
    <row r="24" spans="1:6" x14ac:dyDescent="0.3">
      <c r="A24" t="s">
        <v>168</v>
      </c>
      <c r="B24">
        <v>2.8512612108700282</v>
      </c>
      <c r="C24">
        <v>4.0318132023739501</v>
      </c>
      <c r="D24">
        <v>0.26392102667214712</v>
      </c>
      <c r="E24">
        <v>0.38590264085349957</v>
      </c>
      <c r="F24">
        <f t="shared" si="0"/>
        <v>1.180551991503922</v>
      </c>
    </row>
    <row r="25" spans="1:6" x14ac:dyDescent="0.3">
      <c r="A25" t="s">
        <v>168</v>
      </c>
      <c r="B25">
        <v>1.4587202212225832</v>
      </c>
      <c r="C25">
        <v>3.9340300676397084</v>
      </c>
      <c r="D25">
        <v>0.30909822207401477</v>
      </c>
      <c r="E25">
        <v>0.31106311537480968</v>
      </c>
      <c r="F25">
        <f t="shared" si="0"/>
        <v>2.475309846417125</v>
      </c>
    </row>
    <row r="26" spans="1:6" x14ac:dyDescent="0.3">
      <c r="A26" t="s">
        <v>169</v>
      </c>
      <c r="B26">
        <v>0.96214881082451498</v>
      </c>
      <c r="C26">
        <v>2.1652935745145885</v>
      </c>
      <c r="D26">
        <v>0.35288901050779764</v>
      </c>
      <c r="E26">
        <v>0.62222896057515464</v>
      </c>
      <c r="F26">
        <f t="shared" si="0"/>
        <v>1.2031447636900734</v>
      </c>
    </row>
    <row r="27" spans="1:6" x14ac:dyDescent="0.3">
      <c r="A27" t="s">
        <v>169</v>
      </c>
      <c r="B27">
        <v>2.3097133770972942</v>
      </c>
      <c r="C27">
        <v>3.1284829494276263</v>
      </c>
      <c r="D27">
        <v>0.13192602214479576</v>
      </c>
      <c r="E27">
        <v>0.98657827333332282</v>
      </c>
      <c r="F27">
        <f t="shared" si="0"/>
        <v>0.8187695723303321</v>
      </c>
    </row>
    <row r="28" spans="1:6" x14ac:dyDescent="0.3">
      <c r="A28" t="s">
        <v>169</v>
      </c>
      <c r="B28">
        <v>1.8369960926076965</v>
      </c>
      <c r="C28">
        <v>2.3159688347953513</v>
      </c>
      <c r="D28">
        <v>0.11058225523483783</v>
      </c>
      <c r="E28">
        <v>0.50267053697824415</v>
      </c>
      <c r="F28">
        <f t="shared" si="0"/>
        <v>0.47897274218765484</v>
      </c>
    </row>
    <row r="29" spans="1:6" x14ac:dyDescent="0.3">
      <c r="A29" t="s">
        <v>169</v>
      </c>
      <c r="B29">
        <v>1.7178437278943097</v>
      </c>
      <c r="C29">
        <v>2.5398157034192561</v>
      </c>
      <c r="D29">
        <v>0.37010283693082829</v>
      </c>
      <c r="E29">
        <v>0.88172871183789547</v>
      </c>
      <c r="F29">
        <f t="shared" si="0"/>
        <v>0.82197197552494639</v>
      </c>
    </row>
    <row r="30" spans="1:6" x14ac:dyDescent="0.3">
      <c r="A30" t="s">
        <v>169</v>
      </c>
      <c r="B30">
        <v>2.9388341379566114</v>
      </c>
      <c r="C30">
        <v>2.0009178933972729</v>
      </c>
      <c r="D30">
        <v>0.8759063479133552</v>
      </c>
      <c r="E30">
        <v>0.70968916209617394</v>
      </c>
      <c r="F30">
        <f t="shared" si="0"/>
        <v>-0.93791624455933853</v>
      </c>
    </row>
    <row r="31" spans="1:6" x14ac:dyDescent="0.3">
      <c r="A31" t="s">
        <v>169</v>
      </c>
      <c r="B31">
        <v>1.3318541610831769</v>
      </c>
      <c r="C31">
        <v>3.021418911096625</v>
      </c>
      <c r="D31">
        <v>0.25855369422352659</v>
      </c>
      <c r="E31">
        <v>0.74877720635824285</v>
      </c>
      <c r="F31">
        <f t="shared" si="0"/>
        <v>1.6895647500134481</v>
      </c>
    </row>
    <row r="32" spans="1:6" x14ac:dyDescent="0.3">
      <c r="A32" t="s">
        <v>169</v>
      </c>
      <c r="B32">
        <v>2.3824979456592721</v>
      </c>
      <c r="C32">
        <v>3.3828840038061041</v>
      </c>
      <c r="D32">
        <v>0.67685559832338393</v>
      </c>
      <c r="E32">
        <v>0.44263047443608411</v>
      </c>
      <c r="F32">
        <f t="shared" si="0"/>
        <v>1.000386058146832</v>
      </c>
    </row>
    <row r="33" spans="1:6" x14ac:dyDescent="0.3">
      <c r="A33" t="s">
        <v>169</v>
      </c>
      <c r="B33">
        <v>2.6067425180010488</v>
      </c>
      <c r="C33">
        <v>3.2766673287588035</v>
      </c>
      <c r="D33">
        <v>0.16202557864405778</v>
      </c>
      <c r="E33">
        <v>0.19780563422713615</v>
      </c>
      <c r="F33">
        <f t="shared" si="0"/>
        <v>0.66992481075775467</v>
      </c>
    </row>
    <row r="34" spans="1:6" x14ac:dyDescent="0.3">
      <c r="A34" t="s">
        <v>169</v>
      </c>
      <c r="B34">
        <v>4.4833398443597181</v>
      </c>
      <c r="C34">
        <v>6.1820494878146066</v>
      </c>
      <c r="D34">
        <v>0.53680039839407889</v>
      </c>
      <c r="E34">
        <v>1.2982721241396349</v>
      </c>
      <c r="F34">
        <f t="shared" si="0"/>
        <v>1.6987096434548885</v>
      </c>
    </row>
    <row r="35" spans="1:6" x14ac:dyDescent="0.3">
      <c r="A35" t="s">
        <v>169</v>
      </c>
      <c r="B35">
        <v>1.7777556740949267</v>
      </c>
      <c r="C35">
        <v>2.7852728222911609</v>
      </c>
      <c r="D35">
        <v>0.20848133725878593</v>
      </c>
      <c r="E35">
        <v>0.83699579960531789</v>
      </c>
      <c r="F35">
        <f t="shared" si="0"/>
        <v>1.0075171481962342</v>
      </c>
    </row>
    <row r="36" spans="1:6" x14ac:dyDescent="0.3">
      <c r="A36" t="s">
        <v>169</v>
      </c>
      <c r="B36">
        <v>1.2440391862802229</v>
      </c>
      <c r="C36">
        <v>1.8613744169104789</v>
      </c>
      <c r="D36">
        <v>0.30281851185334174</v>
      </c>
      <c r="E36">
        <v>0.7506118611752276</v>
      </c>
      <c r="F36">
        <f t="shared" si="0"/>
        <v>0.61733523063025597</v>
      </c>
    </row>
    <row r="37" spans="1:6" x14ac:dyDescent="0.3">
      <c r="A37" t="s">
        <v>169</v>
      </c>
      <c r="B37">
        <v>1.6299094424094416</v>
      </c>
      <c r="C37">
        <v>2.2452485256239534</v>
      </c>
      <c r="D37">
        <v>0.2054080179080153</v>
      </c>
      <c r="E37">
        <v>0.68902311838166586</v>
      </c>
      <c r="F37">
        <f t="shared" si="0"/>
        <v>0.61533908321451181</v>
      </c>
    </row>
    <row r="38" spans="1:6" x14ac:dyDescent="0.3">
      <c r="A38" t="s">
        <v>169</v>
      </c>
      <c r="B38">
        <v>1.737685989102707</v>
      </c>
      <c r="C38">
        <v>2.2038780171382704</v>
      </c>
      <c r="D38">
        <v>0.70459365574767518</v>
      </c>
      <c r="E38">
        <v>0.80184616292434019</v>
      </c>
      <c r="F38">
        <f t="shared" si="0"/>
        <v>0.46619202803556337</v>
      </c>
    </row>
    <row r="39" spans="1:6" x14ac:dyDescent="0.3">
      <c r="A39" t="s">
        <v>169</v>
      </c>
      <c r="B39">
        <v>2.0935030677765512</v>
      </c>
      <c r="C39">
        <v>3.5694713573728509</v>
      </c>
      <c r="D39">
        <v>0.33050183357727703</v>
      </c>
      <c r="E39">
        <v>0.18794238373838251</v>
      </c>
      <c r="F39">
        <f t="shared" si="0"/>
        <v>1.4759682895962998</v>
      </c>
    </row>
    <row r="40" spans="1:6" x14ac:dyDescent="0.3">
      <c r="A40" t="s">
        <v>169</v>
      </c>
      <c r="B40">
        <v>4.7080492304356767</v>
      </c>
      <c r="C40">
        <v>7.8419319659371292</v>
      </c>
      <c r="D40">
        <v>0.96036569425214069</v>
      </c>
      <c r="E40">
        <v>0.91184140271599323</v>
      </c>
      <c r="F40">
        <f t="shared" si="0"/>
        <v>3.1338827355014525</v>
      </c>
    </row>
    <row r="41" spans="1:6" x14ac:dyDescent="0.3">
      <c r="A41" t="s">
        <v>170</v>
      </c>
      <c r="B41">
        <v>1.3145668055895108</v>
      </c>
      <c r="C41">
        <v>1.9498895182518747</v>
      </c>
      <c r="D41">
        <v>0.48984935436641364</v>
      </c>
      <c r="E41">
        <v>0.92657772805579619</v>
      </c>
      <c r="F41">
        <f t="shared" si="0"/>
        <v>0.63532271266236395</v>
      </c>
    </row>
    <row r="42" spans="1:6" x14ac:dyDescent="0.3">
      <c r="A42" t="s">
        <v>170</v>
      </c>
      <c r="B42">
        <v>2.855092894280014</v>
      </c>
      <c r="C42">
        <v>4.212246674279708</v>
      </c>
      <c r="D42">
        <v>0.22402684104756798</v>
      </c>
      <c r="E42">
        <v>1.5226638438034876</v>
      </c>
      <c r="F42">
        <f t="shared" si="0"/>
        <v>1.357153779999694</v>
      </c>
    </row>
    <row r="43" spans="1:6" x14ac:dyDescent="0.3">
      <c r="A43" t="s">
        <v>170</v>
      </c>
      <c r="B43">
        <v>2.6093761418505408</v>
      </c>
      <c r="C43">
        <v>2.4827486846059541</v>
      </c>
      <c r="D43">
        <v>0.66424292443947153</v>
      </c>
      <c r="E43">
        <v>0.51054262693568297</v>
      </c>
      <c r="F43">
        <f t="shared" si="0"/>
        <v>-0.12662745724458668</v>
      </c>
    </row>
    <row r="44" spans="1:6" x14ac:dyDescent="0.3">
      <c r="A44" t="s">
        <v>170</v>
      </c>
      <c r="B44">
        <v>4.9535877214321236</v>
      </c>
      <c r="C44">
        <v>9.9958682582518481</v>
      </c>
      <c r="D44">
        <v>0.28039539543588055</v>
      </c>
      <c r="E44">
        <v>1.2764663304389485</v>
      </c>
      <c r="F44">
        <f t="shared" si="0"/>
        <v>5.0422805368197245</v>
      </c>
    </row>
    <row r="45" spans="1:6" x14ac:dyDescent="0.3">
      <c r="A45" t="s">
        <v>170</v>
      </c>
      <c r="B45">
        <v>3.1086827625682059</v>
      </c>
      <c r="C45">
        <v>4.8173826564696185</v>
      </c>
      <c r="D45">
        <v>1.1098216902103477</v>
      </c>
      <c r="E45">
        <v>1.7796849957190437</v>
      </c>
      <c r="F45">
        <f t="shared" si="0"/>
        <v>1.7086998939014126</v>
      </c>
    </row>
    <row r="46" spans="1:6" x14ac:dyDescent="0.3">
      <c r="A46" t="s">
        <v>170</v>
      </c>
      <c r="B46">
        <v>3.1297467282585161</v>
      </c>
      <c r="C46">
        <v>2.3454740053397063</v>
      </c>
      <c r="D46">
        <v>0.70020348238874042</v>
      </c>
      <c r="E46">
        <v>0.37111024519520086</v>
      </c>
      <c r="F46">
        <f t="shared" si="0"/>
        <v>-0.78427272291880978</v>
      </c>
    </row>
    <row r="47" spans="1:6" x14ac:dyDescent="0.3">
      <c r="A47" t="s">
        <v>170</v>
      </c>
      <c r="B47">
        <v>4.1151828493525713</v>
      </c>
      <c r="C47">
        <v>5.8752962667725841</v>
      </c>
      <c r="D47">
        <v>0.37449762654989338</v>
      </c>
      <c r="E47">
        <v>1.5370822031126969</v>
      </c>
      <c r="F47">
        <f t="shared" si="0"/>
        <v>1.7601134174200128</v>
      </c>
    </row>
    <row r="48" spans="1:6" x14ac:dyDescent="0.3">
      <c r="A48" t="s">
        <v>170</v>
      </c>
      <c r="B48">
        <v>4.4027107463934412</v>
      </c>
      <c r="C48">
        <v>6.8935854796042308</v>
      </c>
      <c r="D48">
        <v>1.1486733385335806</v>
      </c>
      <c r="E48">
        <v>1.5656001795789343</v>
      </c>
      <c r="F48">
        <f t="shared" si="0"/>
        <v>2.4908747332107897</v>
      </c>
    </row>
    <row r="49" spans="1:6" x14ac:dyDescent="0.3">
      <c r="A49" t="s">
        <v>171</v>
      </c>
      <c r="B49">
        <v>0.92373791621912149</v>
      </c>
      <c r="C49">
        <v>3.3679841124249728</v>
      </c>
      <c r="D49">
        <v>0.14918960385967497</v>
      </c>
      <c r="E49">
        <v>0.74438114257627952</v>
      </c>
      <c r="F49">
        <f t="shared" si="0"/>
        <v>2.4442461962058513</v>
      </c>
    </row>
    <row r="50" spans="1:6" x14ac:dyDescent="0.3">
      <c r="A50" t="s">
        <v>171</v>
      </c>
      <c r="B50">
        <v>1.9311949485136175</v>
      </c>
      <c r="C50">
        <v>2.1705246512551519</v>
      </c>
      <c r="D50">
        <v>0.48935524618742138</v>
      </c>
      <c r="E50">
        <v>0.4652862743382305</v>
      </c>
      <c r="F50">
        <f t="shared" si="0"/>
        <v>0.23932970274153442</v>
      </c>
    </row>
    <row r="51" spans="1:6" x14ac:dyDescent="0.3">
      <c r="A51" t="s">
        <v>171</v>
      </c>
      <c r="B51">
        <v>0.72118090735111917</v>
      </c>
      <c r="C51">
        <v>3.372471071541526</v>
      </c>
      <c r="D51">
        <v>0.2708825847123707</v>
      </c>
      <c r="E51">
        <v>0.48452343965859157</v>
      </c>
      <c r="F51">
        <f t="shared" si="0"/>
        <v>2.651290164190407</v>
      </c>
    </row>
    <row r="52" spans="1:6" x14ac:dyDescent="0.3">
      <c r="A52" t="s">
        <v>171</v>
      </c>
      <c r="B52">
        <v>2.2476708074534186</v>
      </c>
      <c r="C52">
        <v>5.4540218975991452</v>
      </c>
      <c r="D52">
        <v>0.58092243453510362</v>
      </c>
      <c r="E52">
        <v>0.81339200719912064</v>
      </c>
      <c r="F52">
        <f t="shared" si="0"/>
        <v>3.2063510901457266</v>
      </c>
    </row>
    <row r="53" spans="1:6" x14ac:dyDescent="0.3">
      <c r="A53" t="s">
        <v>171</v>
      </c>
      <c r="B53">
        <v>1.0390453822182244</v>
      </c>
      <c r="C53">
        <v>3.0230104245278988</v>
      </c>
      <c r="D53">
        <v>0.38590780723221085</v>
      </c>
      <c r="E53">
        <v>0.29895883509348631</v>
      </c>
      <c r="F53">
        <f t="shared" si="0"/>
        <v>1.9839650423096744</v>
      </c>
    </row>
    <row r="54" spans="1:6" x14ac:dyDescent="0.3">
      <c r="A54" t="s">
        <v>171</v>
      </c>
      <c r="B54">
        <v>1.105600891982891</v>
      </c>
      <c r="C54">
        <v>2.152231098345831</v>
      </c>
      <c r="D54">
        <v>0.15236127249501386</v>
      </c>
      <c r="E54">
        <v>0.25424860740054123</v>
      </c>
      <c r="F54">
        <f t="shared" si="0"/>
        <v>1.04663020636294</v>
      </c>
    </row>
    <row r="55" spans="1:6" x14ac:dyDescent="0.3">
      <c r="A55" t="s">
        <v>171</v>
      </c>
      <c r="B55">
        <v>1.1017839883453244</v>
      </c>
      <c r="C55">
        <v>2.6063843739563151</v>
      </c>
      <c r="D55">
        <v>0.22131486358290492</v>
      </c>
      <c r="E55">
        <v>0.64281588036902881</v>
      </c>
      <c r="F55">
        <f t="shared" si="0"/>
        <v>1.5046003856109906</v>
      </c>
    </row>
    <row r="56" spans="1:6" x14ac:dyDescent="0.3">
      <c r="A56" t="s">
        <v>171</v>
      </c>
      <c r="B56">
        <v>2.5195339413721198</v>
      </c>
      <c r="C56">
        <v>3.4682092618148928</v>
      </c>
      <c r="D56">
        <v>0.63005769747113183</v>
      </c>
      <c r="E56">
        <v>0.24561246582010485</v>
      </c>
      <c r="F56">
        <f t="shared" si="0"/>
        <v>0.94867532044277292</v>
      </c>
    </row>
    <row r="57" spans="1:6" x14ac:dyDescent="0.3">
      <c r="A57" t="s">
        <v>171</v>
      </c>
      <c r="B57">
        <v>1.0262253723333812</v>
      </c>
      <c r="C57">
        <v>1.9336626012371376</v>
      </c>
      <c r="D57">
        <v>0.66803738136712254</v>
      </c>
      <c r="E57">
        <v>0.78142209543904462</v>
      </c>
      <c r="F57">
        <f t="shared" si="0"/>
        <v>0.90743722890375644</v>
      </c>
    </row>
    <row r="58" spans="1:6" x14ac:dyDescent="0.3">
      <c r="A58" t="s">
        <v>171</v>
      </c>
      <c r="B58">
        <v>2.2745747583302034</v>
      </c>
      <c r="C58">
        <v>2.5399268575582048</v>
      </c>
      <c r="D58">
        <v>0.57919375545125484</v>
      </c>
      <c r="E58">
        <v>0.43459177659489406</v>
      </c>
      <c r="F58">
        <f t="shared" si="0"/>
        <v>0.2653520992280014</v>
      </c>
    </row>
    <row r="59" spans="1:6" x14ac:dyDescent="0.3">
      <c r="A59" t="s">
        <v>171</v>
      </c>
      <c r="B59">
        <v>1.561476136512566</v>
      </c>
      <c r="C59">
        <v>1.1398475989657189</v>
      </c>
      <c r="D59">
        <v>0.21613393628066876</v>
      </c>
      <c r="E59">
        <v>0.23831679334200945</v>
      </c>
      <c r="F59">
        <f t="shared" si="0"/>
        <v>-0.42162853754684715</v>
      </c>
    </row>
    <row r="60" spans="1:6" x14ac:dyDescent="0.3">
      <c r="A60" t="s">
        <v>171</v>
      </c>
      <c r="B60">
        <v>1.7209443727662364</v>
      </c>
      <c r="C60">
        <v>2.7893486466162343</v>
      </c>
      <c r="D60">
        <v>0.18192169500624697</v>
      </c>
      <c r="E60">
        <v>0.28622290622515917</v>
      </c>
      <c r="F60">
        <f t="shared" si="0"/>
        <v>1.0684042738499979</v>
      </c>
    </row>
    <row r="61" spans="1:6" x14ac:dyDescent="0.3">
      <c r="A61" t="s">
        <v>171</v>
      </c>
      <c r="B61">
        <v>0.80717406990036178</v>
      </c>
      <c r="C61">
        <v>2.9053448782912645</v>
      </c>
      <c r="D61">
        <v>6.1401229166911014E-2</v>
      </c>
      <c r="E61">
        <v>0.32194590650737709</v>
      </c>
      <c r="F61">
        <f t="shared" si="0"/>
        <v>2.0981708083909028</v>
      </c>
    </row>
    <row r="62" spans="1:6" x14ac:dyDescent="0.3">
      <c r="A62" t="s">
        <v>171</v>
      </c>
      <c r="B62">
        <v>0.59123595430235565</v>
      </c>
      <c r="C62">
        <v>1.1962990576559938</v>
      </c>
      <c r="D62">
        <v>0.22754782224811548</v>
      </c>
      <c r="E62">
        <v>9.3774802676762345E-2</v>
      </c>
      <c r="F62">
        <f t="shared" si="0"/>
        <v>0.60506310335363811</v>
      </c>
    </row>
    <row r="63" spans="1:6" x14ac:dyDescent="0.3">
      <c r="A63" t="s">
        <v>171</v>
      </c>
      <c r="B63">
        <v>1.5781987641186697</v>
      </c>
      <c r="C63">
        <v>2.9304281332766084</v>
      </c>
      <c r="D63">
        <v>0.49933792933843724</v>
      </c>
      <c r="E63">
        <v>0.37942609684844936</v>
      </c>
      <c r="F63">
        <f t="shared" si="0"/>
        <v>1.3522293691579388</v>
      </c>
    </row>
    <row r="64" spans="1:6" x14ac:dyDescent="0.3">
      <c r="A64" t="s">
        <v>172</v>
      </c>
      <c r="B64">
        <v>1.992473295672424</v>
      </c>
      <c r="C64">
        <v>1.802922057178413</v>
      </c>
      <c r="D64">
        <v>6.7261935952552823E-2</v>
      </c>
      <c r="E64">
        <v>0.13201184034314709</v>
      </c>
      <c r="F64">
        <f t="shared" si="0"/>
        <v>-0.18955123849401101</v>
      </c>
    </row>
    <row r="65" spans="1:6" x14ac:dyDescent="0.3">
      <c r="A65" t="s">
        <v>172</v>
      </c>
      <c r="B65">
        <v>3.1838516522893818</v>
      </c>
      <c r="C65">
        <v>4.5430380180637178</v>
      </c>
      <c r="D65">
        <v>0.21897625096171258</v>
      </c>
      <c r="E65">
        <v>7.0904045350881892E-2</v>
      </c>
      <c r="F65">
        <f t="shared" si="0"/>
        <v>1.3591863657743359</v>
      </c>
    </row>
    <row r="66" spans="1:6" x14ac:dyDescent="0.3">
      <c r="A66" t="s">
        <v>172</v>
      </c>
      <c r="B66">
        <v>4.2625694799607823</v>
      </c>
      <c r="C66">
        <v>4.4846532924340927</v>
      </c>
      <c r="D66">
        <v>0.51689201632694515</v>
      </c>
      <c r="E66">
        <v>7.8037989747233472E-2</v>
      </c>
      <c r="F66">
        <f t="shared" si="0"/>
        <v>0.22208381247331044</v>
      </c>
    </row>
    <row r="67" spans="1:6" x14ac:dyDescent="0.3">
      <c r="A67" t="s">
        <v>172</v>
      </c>
      <c r="B67">
        <v>7.0755867895733404</v>
      </c>
      <c r="C67">
        <v>8.4594635682175952</v>
      </c>
      <c r="D67">
        <v>0.95973187388635517</v>
      </c>
      <c r="E67">
        <v>1.8656257867897399</v>
      </c>
      <c r="F67">
        <f t="shared" si="0"/>
        <v>1.3838767786442547</v>
      </c>
    </row>
    <row r="68" spans="1:6" x14ac:dyDescent="0.3">
      <c r="A68" t="s">
        <v>172</v>
      </c>
      <c r="B68">
        <v>2.3990203383010877</v>
      </c>
      <c r="C68">
        <v>4.6965422044774954</v>
      </c>
      <c r="D68">
        <v>0.1978873339109965</v>
      </c>
      <c r="E68">
        <v>0.15228854731782276</v>
      </c>
      <c r="F68">
        <f t="shared" ref="F68:F107" si="1">C68-B68</f>
        <v>2.2975218661764076</v>
      </c>
    </row>
    <row r="69" spans="1:6" x14ac:dyDescent="0.3">
      <c r="A69" t="s">
        <v>172</v>
      </c>
      <c r="B69">
        <v>3.4709134028992032</v>
      </c>
      <c r="C69">
        <v>4.5837334643064063</v>
      </c>
      <c r="D69">
        <v>0.44076296891468725</v>
      </c>
      <c r="E69">
        <v>0.26139914795245617</v>
      </c>
      <c r="F69">
        <f t="shared" si="1"/>
        <v>1.112820061407203</v>
      </c>
    </row>
    <row r="70" spans="1:6" x14ac:dyDescent="0.3">
      <c r="A70" t="s">
        <v>172</v>
      </c>
      <c r="B70">
        <v>3.8953095871041206</v>
      </c>
      <c r="C70">
        <v>5.6754222415659079</v>
      </c>
      <c r="D70">
        <v>0.89381868850784763</v>
      </c>
      <c r="E70">
        <v>1.5561327541811494</v>
      </c>
      <c r="F70">
        <f t="shared" si="1"/>
        <v>1.7801126544617873</v>
      </c>
    </row>
    <row r="71" spans="1:6" x14ac:dyDescent="0.3">
      <c r="A71" t="s">
        <v>172</v>
      </c>
      <c r="B71">
        <v>2.8778558291098886</v>
      </c>
      <c r="C71">
        <v>3.479845643881069</v>
      </c>
      <c r="D71">
        <v>0.50848980182295478</v>
      </c>
      <c r="E71">
        <v>0.11262573988404734</v>
      </c>
      <c r="F71">
        <f t="shared" si="1"/>
        <v>0.60198981477118041</v>
      </c>
    </row>
    <row r="72" spans="1:6" x14ac:dyDescent="0.3">
      <c r="A72" t="s">
        <v>172</v>
      </c>
      <c r="B72">
        <v>3.8491311492819817</v>
      </c>
      <c r="C72">
        <v>5.5566312309856469</v>
      </c>
      <c r="D72">
        <v>0.73133573244834427</v>
      </c>
      <c r="E72">
        <v>0.68596578145032305</v>
      </c>
      <c r="F72">
        <f t="shared" si="1"/>
        <v>1.7075000817036652</v>
      </c>
    </row>
    <row r="73" spans="1:6" x14ac:dyDescent="0.3">
      <c r="A73" t="s">
        <v>172</v>
      </c>
      <c r="B73">
        <v>4.0391210466808642</v>
      </c>
      <c r="C73">
        <v>4.1754524330051757</v>
      </c>
      <c r="D73">
        <v>0.44956199245564077</v>
      </c>
      <c r="E73">
        <v>0.18972040284632091</v>
      </c>
      <c r="F73">
        <f t="shared" si="1"/>
        <v>0.13633138632431141</v>
      </c>
    </row>
    <row r="74" spans="1:6" x14ac:dyDescent="0.3">
      <c r="A74" t="s">
        <v>172</v>
      </c>
      <c r="B74">
        <v>3.060972583069383</v>
      </c>
      <c r="C74">
        <v>4.1546808747192587</v>
      </c>
      <c r="D74">
        <v>0.15931141778661093</v>
      </c>
      <c r="E74">
        <v>0.38811028946770926</v>
      </c>
      <c r="F74">
        <f t="shared" si="1"/>
        <v>1.0937082916498757</v>
      </c>
    </row>
    <row r="75" spans="1:6" x14ac:dyDescent="0.3">
      <c r="A75" t="s">
        <v>172</v>
      </c>
      <c r="B75">
        <v>3.609415607947895</v>
      </c>
      <c r="C75">
        <v>4.0373992289943272</v>
      </c>
      <c r="D75">
        <v>0.1603719291649279</v>
      </c>
      <c r="E75">
        <v>0.12616892048734818</v>
      </c>
      <c r="F75">
        <f t="shared" si="1"/>
        <v>0.42798362104643228</v>
      </c>
    </row>
    <row r="76" spans="1:6" x14ac:dyDescent="0.3">
      <c r="A76" t="s">
        <v>172</v>
      </c>
      <c r="B76">
        <v>1.6106753665463414</v>
      </c>
      <c r="C76">
        <v>2.8881532001486803</v>
      </c>
      <c r="D76">
        <v>0.51960767434223432</v>
      </c>
      <c r="E76">
        <v>0.41535620097149922</v>
      </c>
      <c r="F76">
        <f t="shared" si="1"/>
        <v>1.2774778336023389</v>
      </c>
    </row>
    <row r="77" spans="1:6" x14ac:dyDescent="0.3">
      <c r="A77" t="s">
        <v>172</v>
      </c>
      <c r="B77">
        <v>3.5183286437395664</v>
      </c>
      <c r="C77">
        <v>3.31109510048756</v>
      </c>
      <c r="D77">
        <v>0.72751889647872348</v>
      </c>
      <c r="E77">
        <v>0.15222728005277228</v>
      </c>
      <c r="F77">
        <f t="shared" si="1"/>
        <v>-0.20723354325200649</v>
      </c>
    </row>
    <row r="78" spans="1:6" x14ac:dyDescent="0.3">
      <c r="A78" t="s">
        <v>172</v>
      </c>
      <c r="B78">
        <v>4.2205846665297955</v>
      </c>
      <c r="C78">
        <v>4.9797408831744239</v>
      </c>
      <c r="D78">
        <v>0.40970555590089558</v>
      </c>
      <c r="E78">
        <v>0.20321468828362105</v>
      </c>
      <c r="F78">
        <f t="shared" si="1"/>
        <v>0.7591562166446284</v>
      </c>
    </row>
    <row r="79" spans="1:6" x14ac:dyDescent="0.3">
      <c r="A79" t="s">
        <v>173</v>
      </c>
      <c r="B79">
        <v>2.4537786828728541</v>
      </c>
      <c r="C79">
        <v>2.3654620540843094</v>
      </c>
      <c r="D79">
        <v>8.8594198483073372E-2</v>
      </c>
      <c r="E79">
        <v>0.63937290230449051</v>
      </c>
      <c r="F79">
        <f t="shared" si="1"/>
        <v>-8.8316628788544627E-2</v>
      </c>
    </row>
    <row r="80" spans="1:6" x14ac:dyDescent="0.3">
      <c r="A80" t="s">
        <v>173</v>
      </c>
      <c r="B80">
        <v>3.0118657000827871</v>
      </c>
      <c r="C80">
        <v>2.9813183265844803</v>
      </c>
      <c r="D80">
        <v>6.6844241258165321E-2</v>
      </c>
      <c r="E80">
        <v>0.2904498648661325</v>
      </c>
      <c r="F80">
        <f t="shared" si="1"/>
        <v>-3.0547373498306829E-2</v>
      </c>
    </row>
    <row r="81" spans="1:6" x14ac:dyDescent="0.3">
      <c r="A81" t="s">
        <v>173</v>
      </c>
      <c r="B81">
        <v>0.67181993279239083</v>
      </c>
      <c r="C81">
        <v>1.5720759054200613</v>
      </c>
      <c r="D81">
        <v>8.4521760511460636E-3</v>
      </c>
      <c r="E81">
        <v>5.5475783980726036E-2</v>
      </c>
      <c r="F81">
        <f t="shared" si="1"/>
        <v>0.90025597262767043</v>
      </c>
    </row>
    <row r="82" spans="1:6" x14ac:dyDescent="0.3">
      <c r="A82" t="s">
        <v>173</v>
      </c>
      <c r="B82">
        <v>1.8026149288485336</v>
      </c>
      <c r="C82">
        <v>2.6983579114694969</v>
      </c>
      <c r="D82">
        <v>0.30090361371327223</v>
      </c>
      <c r="E82">
        <v>0.43407756005992876</v>
      </c>
      <c r="F82">
        <f t="shared" si="1"/>
        <v>0.8957429826209633</v>
      </c>
    </row>
    <row r="83" spans="1:6" x14ac:dyDescent="0.3">
      <c r="A83" t="s">
        <v>173</v>
      </c>
      <c r="B83">
        <v>3.4919768246922192</v>
      </c>
      <c r="C83">
        <v>3.7174640853573044</v>
      </c>
      <c r="D83">
        <v>0.70635349152821536</v>
      </c>
      <c r="E83">
        <v>0.14860386098803974</v>
      </c>
      <c r="F83">
        <f t="shared" si="1"/>
        <v>0.22548726066508529</v>
      </c>
    </row>
    <row r="84" spans="1:6" x14ac:dyDescent="0.3">
      <c r="A84" t="s">
        <v>173</v>
      </c>
      <c r="B84">
        <v>1.1426901796869167</v>
      </c>
      <c r="C84">
        <v>1.9697013826115153</v>
      </c>
      <c r="D84">
        <v>0.87813991513665224</v>
      </c>
      <c r="E84">
        <v>0.43535874643455008</v>
      </c>
      <c r="F84">
        <f t="shared" si="1"/>
        <v>0.82701120292459862</v>
      </c>
    </row>
    <row r="85" spans="1:6" x14ac:dyDescent="0.3">
      <c r="A85" t="s">
        <v>173</v>
      </c>
      <c r="B85">
        <v>2.3058902873861049</v>
      </c>
      <c r="C85">
        <v>2.1332671424164076</v>
      </c>
      <c r="D85">
        <v>9.2226828842768505E-2</v>
      </c>
      <c r="E85">
        <v>8.153144061847184E-2</v>
      </c>
      <c r="F85">
        <f t="shared" si="1"/>
        <v>-0.17262314496969733</v>
      </c>
    </row>
    <row r="86" spans="1:6" x14ac:dyDescent="0.3">
      <c r="A86" t="s">
        <v>173</v>
      </c>
      <c r="B86">
        <v>2.5806689963316423</v>
      </c>
      <c r="C86">
        <v>2.3661700970784754</v>
      </c>
      <c r="D86">
        <v>0.95729237295501834</v>
      </c>
      <c r="E86">
        <v>0.36909341414157787</v>
      </c>
      <c r="F86">
        <f t="shared" si="1"/>
        <v>-0.2144988992531669</v>
      </c>
    </row>
    <row r="87" spans="1:6" x14ac:dyDescent="0.3">
      <c r="A87" t="s">
        <v>173</v>
      </c>
      <c r="B87">
        <v>3.0492449018843608</v>
      </c>
      <c r="C87">
        <v>3.6090429263242463</v>
      </c>
      <c r="D87">
        <v>1.6108044910437396</v>
      </c>
      <c r="E87">
        <v>0.24742354980984635</v>
      </c>
      <c r="F87">
        <f t="shared" si="1"/>
        <v>0.55979802443988547</v>
      </c>
    </row>
    <row r="88" spans="1:6" x14ac:dyDescent="0.3">
      <c r="A88" t="s">
        <v>173</v>
      </c>
      <c r="B88">
        <v>0.60049035027920739</v>
      </c>
      <c r="C88">
        <v>3.9902712698245999</v>
      </c>
      <c r="D88">
        <v>0.60613720035463636</v>
      </c>
      <c r="E88">
        <v>0.46408329156357714</v>
      </c>
      <c r="F88">
        <f t="shared" si="1"/>
        <v>3.3897809195453927</v>
      </c>
    </row>
    <row r="89" spans="1:6" x14ac:dyDescent="0.3">
      <c r="A89" t="s">
        <v>173</v>
      </c>
      <c r="B89">
        <v>2.9627467360235418</v>
      </c>
      <c r="C89">
        <v>3.0883481443450869</v>
      </c>
      <c r="D89">
        <v>0.46825055285725542</v>
      </c>
      <c r="E89">
        <v>0.28387488713200115</v>
      </c>
      <c r="F89">
        <f t="shared" si="1"/>
        <v>0.12560140832154509</v>
      </c>
    </row>
    <row r="90" spans="1:6" x14ac:dyDescent="0.3">
      <c r="A90" t="s">
        <v>173</v>
      </c>
      <c r="B90">
        <v>0.97403853849320543</v>
      </c>
      <c r="C90">
        <v>2.1321097031274281</v>
      </c>
      <c r="D90">
        <v>0.52129833382005619</v>
      </c>
      <c r="E90">
        <v>9.2201895533442949E-2</v>
      </c>
      <c r="F90">
        <f t="shared" si="1"/>
        <v>1.1580711646342228</v>
      </c>
    </row>
    <row r="91" spans="1:6" x14ac:dyDescent="0.3">
      <c r="A91" t="s">
        <v>173</v>
      </c>
      <c r="B91">
        <v>1.2356304288670588</v>
      </c>
      <c r="C91">
        <v>2.2611874347232277</v>
      </c>
      <c r="D91">
        <v>0.13412220992111432</v>
      </c>
      <c r="E91">
        <v>1.0442562177920085</v>
      </c>
      <c r="F91">
        <f t="shared" si="1"/>
        <v>1.0255570058561689</v>
      </c>
    </row>
    <row r="92" spans="1:6" x14ac:dyDescent="0.3">
      <c r="A92" t="s">
        <v>173</v>
      </c>
      <c r="B92">
        <v>2.3315494644696595</v>
      </c>
      <c r="C92">
        <v>3.1312589301899911</v>
      </c>
      <c r="D92">
        <v>0.54455567486954126</v>
      </c>
      <c r="E92">
        <v>0.12983324567200311</v>
      </c>
      <c r="F92">
        <f t="shared" si="1"/>
        <v>0.79970946572033164</v>
      </c>
    </row>
    <row r="93" spans="1:6" x14ac:dyDescent="0.3">
      <c r="A93" t="s">
        <v>174</v>
      </c>
      <c r="B93">
        <v>2.6225253778685365</v>
      </c>
      <c r="C93">
        <v>5.8409929439101989</v>
      </c>
      <c r="D93">
        <v>0.23038654587803373</v>
      </c>
      <c r="E93">
        <v>0.42791500692830686</v>
      </c>
      <c r="F93">
        <f t="shared" si="1"/>
        <v>3.2184675660416624</v>
      </c>
    </row>
    <row r="94" spans="1:6" x14ac:dyDescent="0.3">
      <c r="A94" t="s">
        <v>174</v>
      </c>
      <c r="B94">
        <v>2.8074203361559635</v>
      </c>
      <c r="C94">
        <v>5.7128593480831755</v>
      </c>
      <c r="D94">
        <v>0.91868502460558576</v>
      </c>
      <c r="E94">
        <v>1.0384780688308037</v>
      </c>
      <c r="F94">
        <f t="shared" si="1"/>
        <v>2.905439011927212</v>
      </c>
    </row>
    <row r="95" spans="1:6" x14ac:dyDescent="0.3">
      <c r="A95" t="s">
        <v>174</v>
      </c>
      <c r="B95">
        <v>0.76284412978758109</v>
      </c>
      <c r="C95">
        <v>2.1937215875751668</v>
      </c>
      <c r="D95">
        <v>0.38219111416077511</v>
      </c>
      <c r="E95">
        <v>0.6526929899076338</v>
      </c>
      <c r="F95">
        <f t="shared" si="1"/>
        <v>1.4308774577875858</v>
      </c>
    </row>
    <row r="96" spans="1:6" x14ac:dyDescent="0.3">
      <c r="A96" t="s">
        <v>174</v>
      </c>
      <c r="B96">
        <v>4.9337181269296195</v>
      </c>
      <c r="C96">
        <v>4.4999275529730101</v>
      </c>
      <c r="D96">
        <v>1.1530796041377651</v>
      </c>
      <c r="E96">
        <v>0.44427703310658151</v>
      </c>
      <c r="F96">
        <f t="shared" si="1"/>
        <v>-0.43379057395660947</v>
      </c>
    </row>
    <row r="97" spans="1:6" x14ac:dyDescent="0.3">
      <c r="A97" t="s">
        <v>174</v>
      </c>
      <c r="B97">
        <v>3.7495698647196902</v>
      </c>
      <c r="C97">
        <v>4.7803599554115461</v>
      </c>
      <c r="D97">
        <v>0.55642869010276175</v>
      </c>
      <c r="E97">
        <v>0.35280243829749652</v>
      </c>
      <c r="F97">
        <f t="shared" si="1"/>
        <v>1.0307900906918559</v>
      </c>
    </row>
    <row r="98" spans="1:6" x14ac:dyDescent="0.3">
      <c r="A98" t="s">
        <v>174</v>
      </c>
      <c r="B98">
        <v>3.4528276300247462</v>
      </c>
      <c r="C98">
        <v>6.9589787255402449</v>
      </c>
      <c r="D98">
        <v>0.5594421378397072</v>
      </c>
      <c r="E98">
        <v>1.1081882878854177</v>
      </c>
      <c r="F98">
        <f t="shared" si="1"/>
        <v>3.5061510955154986</v>
      </c>
    </row>
    <row r="99" spans="1:6" x14ac:dyDescent="0.3">
      <c r="A99" t="s">
        <v>174</v>
      </c>
      <c r="B99">
        <v>2.196999032154753</v>
      </c>
      <c r="C99">
        <v>4.2498580790735137</v>
      </c>
      <c r="D99">
        <v>0.33310345827246418</v>
      </c>
      <c r="E99">
        <v>0.34323364534642586</v>
      </c>
      <c r="F99">
        <f t="shared" si="1"/>
        <v>2.0528590469187606</v>
      </c>
    </row>
    <row r="100" spans="1:6" x14ac:dyDescent="0.3">
      <c r="A100" t="s">
        <v>174</v>
      </c>
      <c r="B100">
        <v>3.1107768171027632</v>
      </c>
      <c r="C100">
        <v>5.4790871931664773</v>
      </c>
      <c r="D100">
        <v>0.86782224951018239</v>
      </c>
      <c r="E100">
        <v>0.54034321998494406</v>
      </c>
      <c r="F100">
        <f t="shared" si="1"/>
        <v>2.3683103760637141</v>
      </c>
    </row>
    <row r="101" spans="1:6" x14ac:dyDescent="0.3">
      <c r="A101" t="s">
        <v>174</v>
      </c>
      <c r="B101">
        <v>3.7046081118833176</v>
      </c>
      <c r="C101">
        <v>4.4819846581728733</v>
      </c>
      <c r="D101">
        <v>0.15967101722179516</v>
      </c>
      <c r="E101">
        <v>1.214664631206664</v>
      </c>
      <c r="F101">
        <f t="shared" si="1"/>
        <v>0.77737654628955566</v>
      </c>
    </row>
    <row r="102" spans="1:6" x14ac:dyDescent="0.3">
      <c r="A102" t="s">
        <v>174</v>
      </c>
      <c r="B102">
        <v>1.3733345353985422</v>
      </c>
      <c r="C102">
        <v>4.1907754846311978</v>
      </c>
      <c r="D102">
        <v>0.15012975413008375</v>
      </c>
      <c r="E102">
        <v>0.16491666799704974</v>
      </c>
      <c r="F102">
        <f t="shared" si="1"/>
        <v>2.8174409492326555</v>
      </c>
    </row>
    <row r="103" spans="1:6" x14ac:dyDescent="0.3">
      <c r="A103" t="s">
        <v>174</v>
      </c>
      <c r="B103">
        <v>0.60551276504224749</v>
      </c>
      <c r="C103">
        <v>2.3499627595841983</v>
      </c>
      <c r="D103">
        <v>0.31979572603395018</v>
      </c>
      <c r="E103">
        <v>0.49923007667539182</v>
      </c>
      <c r="F103">
        <f t="shared" si="1"/>
        <v>1.7444499945419509</v>
      </c>
    </row>
    <row r="104" spans="1:6" x14ac:dyDescent="0.3">
      <c r="A104" t="s">
        <v>174</v>
      </c>
      <c r="B104">
        <v>2.5272545074419823</v>
      </c>
      <c r="C104">
        <v>5.1041659717302101</v>
      </c>
      <c r="D104">
        <v>0.48897783405476603</v>
      </c>
      <c r="E104">
        <v>0.63314509956808274</v>
      </c>
      <c r="F104">
        <f t="shared" si="1"/>
        <v>2.5769114642882278</v>
      </c>
    </row>
    <row r="105" spans="1:6" x14ac:dyDescent="0.3">
      <c r="A105" t="s">
        <v>174</v>
      </c>
      <c r="B105">
        <v>2.3920029631731916</v>
      </c>
      <c r="C105">
        <v>3.3804034501912352</v>
      </c>
      <c r="D105">
        <v>0.73124018806096902</v>
      </c>
      <c r="E105">
        <v>0.60526630814536109</v>
      </c>
      <c r="F105">
        <f t="shared" si="1"/>
        <v>0.98840048701804362</v>
      </c>
    </row>
    <row r="106" spans="1:6" x14ac:dyDescent="0.3">
      <c r="A106" t="s">
        <v>174</v>
      </c>
      <c r="B106">
        <v>1.7789997420397523</v>
      </c>
      <c r="C106">
        <v>5.1520394154332481</v>
      </c>
      <c r="D106">
        <v>0.71451582124260249</v>
      </c>
      <c r="E106">
        <v>0.31578598940076286</v>
      </c>
      <c r="F106">
        <f t="shared" si="1"/>
        <v>3.373039673393496</v>
      </c>
    </row>
    <row r="107" spans="1:6" x14ac:dyDescent="0.3">
      <c r="A107" t="s">
        <v>174</v>
      </c>
      <c r="B107">
        <v>3.9867790704485131</v>
      </c>
      <c r="C107">
        <v>5.4043808910559932</v>
      </c>
      <c r="D107">
        <v>0.40612200141934807</v>
      </c>
      <c r="E107">
        <v>0.15489811283010896</v>
      </c>
      <c r="F107">
        <f t="shared" si="1"/>
        <v>1.4176018206074801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Mia analysis</vt:lpstr>
      <vt:lpstr>Home_away</vt:lpstr>
      <vt:lpstr>Collection site</vt:lpstr>
      <vt:lpstr>pH_spp</vt:lpstr>
      <vt:lpstr>del.Calcif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</dc:creator>
  <cp:lastModifiedBy>HP</cp:lastModifiedBy>
  <cp:lastPrinted>2016-06-10T21:16:43Z</cp:lastPrinted>
  <dcterms:created xsi:type="dcterms:W3CDTF">2016-04-09T04:15:32Z</dcterms:created>
  <dcterms:modified xsi:type="dcterms:W3CDTF">2018-10-09T11:25:52Z</dcterms:modified>
</cp:coreProperties>
</file>