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7D4961A-D631-426B-B5F1-369A575E3705}" xr6:coauthVersionLast="47" xr6:coauthVersionMax="47" xr10:uidLastSave="{00000000-0000-0000-0000-000000000000}"/>
  <bookViews>
    <workbookView xWindow="-120" yWindow="-120" windowWidth="20730" windowHeight="11160" xr2:uid="{4BBD17C0-F611-4F11-93E7-D833F82016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AE6" i="1"/>
  <c r="AG6" i="1" s="1"/>
  <c r="AC6" i="1"/>
  <c r="AA6" i="1"/>
  <c r="Y6" i="1"/>
  <c r="W6" i="1"/>
  <c r="U6" i="1"/>
  <c r="S6" i="1"/>
  <c r="Q6" i="1"/>
  <c r="O6" i="1"/>
  <c r="M6" i="1"/>
  <c r="K6" i="1"/>
  <c r="I6" i="1"/>
  <c r="G6" i="1"/>
  <c r="D20" i="1" l="1"/>
  <c r="F20" i="1" s="1"/>
  <c r="E33" i="1" s="1"/>
  <c r="D21" i="1"/>
  <c r="F21" i="1" s="1"/>
  <c r="G33" i="1" s="1"/>
  <c r="D22" i="1"/>
  <c r="F22" i="1" s="1"/>
  <c r="I33" i="1" s="1"/>
  <c r="D23" i="1"/>
  <c r="F23" i="1" s="1"/>
  <c r="K33" i="1" s="1"/>
  <c r="D24" i="1"/>
  <c r="F24" i="1" s="1"/>
  <c r="M33" i="1" s="1"/>
  <c r="D25" i="1"/>
  <c r="F25" i="1" s="1"/>
  <c r="O33" i="1" s="1"/>
  <c r="D26" i="1"/>
  <c r="F26" i="1" s="1"/>
  <c r="Q33" i="1" s="1"/>
  <c r="D27" i="1"/>
  <c r="F27" i="1" s="1"/>
  <c r="S33" i="1" s="1"/>
  <c r="D28" i="1"/>
  <c r="F28" i="1" s="1"/>
  <c r="U33" i="1" s="1"/>
  <c r="D29" i="1"/>
  <c r="F29" i="1" s="1"/>
  <c r="W33" i="1" s="1"/>
  <c r="D19" i="1"/>
  <c r="F19" i="1" s="1"/>
  <c r="C18" i="1"/>
  <c r="C19" i="1"/>
  <c r="E19" i="1" s="1"/>
  <c r="C20" i="1"/>
  <c r="E20" i="1" s="1"/>
  <c r="E32" i="1" s="1"/>
  <c r="C21" i="1"/>
  <c r="E21" i="1" s="1"/>
  <c r="G32" i="1" s="1"/>
  <c r="C22" i="1"/>
  <c r="E22" i="1" s="1"/>
  <c r="I32" i="1" s="1"/>
  <c r="C23" i="1"/>
  <c r="E23" i="1" s="1"/>
  <c r="K32" i="1" s="1"/>
  <c r="C24" i="1"/>
  <c r="E24" i="1" s="1"/>
  <c r="M32" i="1" s="1"/>
  <c r="C25" i="1"/>
  <c r="E25" i="1" s="1"/>
  <c r="O32" i="1" s="1"/>
  <c r="C26" i="1"/>
  <c r="E26" i="1" s="1"/>
  <c r="Q32" i="1" s="1"/>
  <c r="C27" i="1"/>
  <c r="E27" i="1" s="1"/>
  <c r="S32" i="1" s="1"/>
  <c r="C28" i="1"/>
  <c r="E28" i="1" s="1"/>
  <c r="U32" i="1" s="1"/>
  <c r="C29" i="1"/>
  <c r="E29" i="1" s="1"/>
  <c r="W32" i="1" s="1"/>
  <c r="Y32" i="1" l="1"/>
  <c r="C32" i="1"/>
  <c r="Y33" i="1"/>
  <c r="C33" i="1"/>
  <c r="G34" i="1" l="1"/>
  <c r="C35" i="1" s="1"/>
  <c r="G35" i="1" s="1"/>
</calcChain>
</file>

<file path=xl/sharedStrings.xml><?xml version="1.0" encoding="utf-8"?>
<sst xmlns="http://schemas.openxmlformats.org/spreadsheetml/2006/main" count="71" uniqueCount="20">
  <si>
    <t>Autoreggresive</t>
  </si>
  <si>
    <t>Month</t>
  </si>
  <si>
    <t>Sales</t>
  </si>
  <si>
    <t>Formula</t>
  </si>
  <si>
    <t>:</t>
  </si>
  <si>
    <t>Mean of Sales Data</t>
  </si>
  <si>
    <t>+</t>
  </si>
  <si>
    <t>=</t>
  </si>
  <si>
    <t>/</t>
  </si>
  <si>
    <t>Numerator</t>
  </si>
  <si>
    <t>Denominator</t>
  </si>
  <si>
    <t>Perform The Calculations</t>
  </si>
  <si>
    <r>
      <rPr>
        <sz val="14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t-1 </t>
    </r>
    <r>
      <rPr>
        <sz val="14"/>
        <color theme="1"/>
        <rFont val="Calibri"/>
        <family val="2"/>
        <scheme val="minor"/>
      </rPr>
      <t>- Y</t>
    </r>
  </si>
  <si>
    <r>
      <rPr>
        <sz val="12"/>
        <color theme="1"/>
        <rFont val="Calibri"/>
        <family val="2"/>
        <scheme val="minor"/>
      </rPr>
      <t>(</t>
    </r>
    <r>
      <rPr>
        <sz val="14"/>
        <color theme="1"/>
        <rFont val="Calibri"/>
        <family val="2"/>
        <scheme val="minor"/>
      </rPr>
      <t>Y</t>
    </r>
    <r>
      <rPr>
        <sz val="10"/>
        <color theme="1"/>
        <rFont val="Calibri"/>
        <family val="2"/>
        <scheme val="minor"/>
      </rPr>
      <t xml:space="preserve">t </t>
    </r>
    <r>
      <rPr>
        <sz val="14"/>
        <color theme="1"/>
        <rFont val="Calibri"/>
        <family val="2"/>
        <scheme val="minor"/>
      </rPr>
      <t>- Y)(Y</t>
    </r>
    <r>
      <rPr>
        <sz val="10"/>
        <color theme="1"/>
        <rFont val="Calibri"/>
        <family val="2"/>
        <scheme val="minor"/>
      </rPr>
      <t>t-1</t>
    </r>
    <r>
      <rPr>
        <sz val="14"/>
        <color theme="1"/>
        <rFont val="Calibri"/>
        <family val="2"/>
        <scheme val="minor"/>
      </rPr>
      <t xml:space="preserve"> - Y)</t>
    </r>
  </si>
  <si>
    <r>
      <rPr>
        <sz val="14"/>
        <color theme="1"/>
        <rFont val="Calibri"/>
        <family val="2"/>
        <scheme val="minor"/>
      </rPr>
      <t>(Y</t>
    </r>
    <r>
      <rPr>
        <sz val="10"/>
        <color theme="1"/>
        <rFont val="Calibri"/>
        <family val="2"/>
        <scheme val="minor"/>
      </rPr>
      <t>t-1</t>
    </r>
    <r>
      <rPr>
        <sz val="14"/>
        <color theme="1"/>
        <rFont val="Calibri"/>
        <family val="2"/>
        <scheme val="minor"/>
      </rPr>
      <t xml:space="preserve"> - Y) ^ 2</t>
    </r>
  </si>
  <si>
    <t>-</t>
  </si>
  <si>
    <r>
      <rPr>
        <sz val="14"/>
        <color theme="1"/>
        <rFont val="Calibri"/>
        <family val="2"/>
        <scheme val="minor"/>
      </rPr>
      <t>Y</t>
    </r>
    <r>
      <rPr>
        <sz val="10"/>
        <color theme="1"/>
        <rFont val="Calibri"/>
        <family val="2"/>
        <scheme val="minor"/>
      </rPr>
      <t xml:space="preserve">t </t>
    </r>
    <r>
      <rPr>
        <sz val="14"/>
        <color theme="1"/>
        <rFont val="Calibri"/>
        <family val="2"/>
        <scheme val="minor"/>
      </rPr>
      <t>- Y</t>
    </r>
  </si>
  <si>
    <t>Predicted for Month of 13</t>
  </si>
  <si>
    <t>Autoreggresive Coefisient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</si>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</sst>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172321</xdr:rowOff>
    </xdr:from>
    <xdr:to>
      <xdr:col>6</xdr:col>
      <xdr:colOff>19050</xdr:colOff>
      <xdr:row>4</xdr:row>
      <xdr:rowOff>28547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67BFE-5B0B-9779-28E2-C75EBD877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5" y="791446"/>
          <a:ext cx="1333500" cy="237226"/>
        </a:xfrm>
        <a:prstGeom prst="rect">
          <a:avLst/>
        </a:prstGeom>
      </xdr:spPr>
    </xdr:pic>
    <xdr:clientData/>
  </xdr:twoCellAnchor>
  <xdr:twoCellAnchor editAs="oneCell">
    <xdr:from>
      <xdr:col>5</xdr:col>
      <xdr:colOff>9524</xdr:colOff>
      <xdr:row>7</xdr:row>
      <xdr:rowOff>147035</xdr:rowOff>
    </xdr:from>
    <xdr:to>
      <xdr:col>6</xdr:col>
      <xdr:colOff>19050</xdr:colOff>
      <xdr:row>9</xdr:row>
      <xdr:rowOff>138234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BE8908-7600-2D18-AEC4-DFDAF9BC7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1799" y="1718660"/>
          <a:ext cx="1323976" cy="37219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10</xdr:row>
      <xdr:rowOff>123826</xdr:rowOff>
    </xdr:from>
    <xdr:to>
      <xdr:col>6</xdr:col>
      <xdr:colOff>9525</xdr:colOff>
      <xdr:row>12</xdr:row>
      <xdr:rowOff>142696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F0025A-3B3A-6B70-0399-5F24237B9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2266951"/>
          <a:ext cx="1314450" cy="3998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BAA69-F1B8-4E01-AB01-3A13D83EE1FE}" name="Table1" displayName="Table1" ref="A2:B14" totalsRowShown="0" headerRowDxfId="11" dataDxfId="10">
  <autoFilter ref="A2:B14" xr:uid="{A16BAA69-F1B8-4E01-AB01-3A13D83EE1FE}"/>
  <tableColumns count="2">
    <tableColumn id="1" xr3:uid="{0790968A-5FC8-4D38-8F2E-0A965999CF78}" name="Month" dataDxfId="9"/>
    <tableColumn id="2" xr3:uid="{8548CAF4-E1EB-4385-92F8-4274994A2ABD}" name="Sal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DD2180-BE69-4CD7-B8FD-0FF5CDD4382A}" name="Table13" displayName="Table13" ref="A17:F29" totalsRowShown="0" headerRowDxfId="7" dataDxfId="6">
  <autoFilter ref="A17:F29" xr:uid="{C1DD2180-BE69-4CD7-B8FD-0FF5CDD4382A}"/>
  <tableColumns count="6">
    <tableColumn id="1" xr3:uid="{D88127A7-3839-49A9-B566-FA1CB4A68AB2}" name="Month" dataDxfId="5"/>
    <tableColumn id="2" xr3:uid="{AA7214F1-814D-4743-91A2-BB6872AC7158}" name="Sales" dataDxfId="4"/>
    <tableColumn id="3" xr3:uid="{B89FC3E5-F894-4FE9-B0AA-CDBC053F2BA9}" name="Yt - Y" dataDxfId="3">
      <calculatedColumnFormula xml:space="preserve"> B18 - $AG$6</calculatedColumnFormula>
    </tableColumn>
    <tableColumn id="4" xr3:uid="{718FE82F-1477-443F-B315-1F2F5A484E3F}" name="Yt-1 - Y" dataDxfId="2"/>
    <tableColumn id="5" xr3:uid="{E88AB641-2433-4032-A9BB-E252C1E8C4C8}" name="(Yt - Y)(Yt-1 - Y)" dataDxfId="1"/>
    <tableColumn id="6" xr3:uid="{27DFAEE5-3259-434D-99EF-CEF9F007CF60}" name="(Yt-1 - Y) ^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2868-C1F0-487B-9795-860D23B4918C}">
  <dimension ref="A1:AG35"/>
  <sheetViews>
    <sheetView tabSelected="1" topLeftCell="A17" workbookViewId="0">
      <selection activeCell="H35" sqref="H35"/>
    </sheetView>
  </sheetViews>
  <sheetFormatPr defaultRowHeight="15" x14ac:dyDescent="0.25"/>
  <cols>
    <col min="1" max="1" width="25.7109375" customWidth="1"/>
    <col min="2" max="2" width="20.5703125" customWidth="1"/>
    <col min="3" max="3" width="12.28515625" customWidth="1"/>
    <col min="4" max="4" width="16" customWidth="1"/>
    <col min="5" max="5" width="27" customWidth="1"/>
    <col min="6" max="6" width="19.7109375" customWidth="1"/>
    <col min="7" max="7" width="13.42578125" customWidth="1"/>
  </cols>
  <sheetData>
    <row r="1" spans="1:33" ht="33.75" x14ac:dyDescent="0.5">
      <c r="G1" s="1" t="s">
        <v>0</v>
      </c>
    </row>
    <row r="2" spans="1:33" x14ac:dyDescent="0.25">
      <c r="A2" s="2" t="s">
        <v>1</v>
      </c>
      <c r="B2" s="2" t="s">
        <v>2</v>
      </c>
    </row>
    <row r="3" spans="1:33" x14ac:dyDescent="0.25">
      <c r="A3" s="2">
        <v>1</v>
      </c>
      <c r="B3" s="2">
        <v>20</v>
      </c>
    </row>
    <row r="4" spans="1:33" x14ac:dyDescent="0.25">
      <c r="A4" s="2">
        <v>2</v>
      </c>
      <c r="B4" s="2">
        <v>22</v>
      </c>
      <c r="D4" s="4" t="s">
        <v>3</v>
      </c>
      <c r="E4" s="3" t="s">
        <v>4</v>
      </c>
    </row>
    <row r="5" spans="1:33" x14ac:dyDescent="0.25">
      <c r="A5" s="2">
        <v>3</v>
      </c>
      <c r="B5" s="2">
        <v>21</v>
      </c>
    </row>
    <row r="6" spans="1:33" x14ac:dyDescent="0.25">
      <c r="A6" s="2">
        <v>4</v>
      </c>
      <c r="B6" s="2">
        <v>23</v>
      </c>
      <c r="D6" s="5" t="s">
        <v>5</v>
      </c>
      <c r="E6" s="5"/>
      <c r="F6" s="3" t="s">
        <v>4</v>
      </c>
      <c r="G6" s="4">
        <f>$B$3</f>
        <v>20</v>
      </c>
      <c r="H6" s="6" t="s">
        <v>6</v>
      </c>
      <c r="I6" s="4">
        <f>$B$4</f>
        <v>22</v>
      </c>
      <c r="J6" s="6" t="s">
        <v>6</v>
      </c>
      <c r="K6" s="4">
        <f>$B$5</f>
        <v>21</v>
      </c>
      <c r="L6" s="6" t="s">
        <v>6</v>
      </c>
      <c r="M6" s="4">
        <f>$B$6</f>
        <v>23</v>
      </c>
      <c r="N6" s="6" t="s">
        <v>6</v>
      </c>
      <c r="O6" s="4">
        <f>$B$7</f>
        <v>25</v>
      </c>
      <c r="P6" s="6" t="s">
        <v>6</v>
      </c>
      <c r="Q6" s="4">
        <f>$B$8</f>
        <v>27</v>
      </c>
      <c r="R6" s="6" t="s">
        <v>6</v>
      </c>
      <c r="S6" s="4">
        <f>$B$9</f>
        <v>28</v>
      </c>
      <c r="T6" s="6" t="s">
        <v>6</v>
      </c>
      <c r="U6" s="4">
        <f>$B$10</f>
        <v>30</v>
      </c>
      <c r="V6" s="6" t="s">
        <v>6</v>
      </c>
      <c r="W6" s="4">
        <f>$B$11</f>
        <v>31</v>
      </c>
      <c r="X6" s="6" t="s">
        <v>6</v>
      </c>
      <c r="Y6" s="4">
        <f>$B$12</f>
        <v>30</v>
      </c>
      <c r="Z6" s="6" t="s">
        <v>6</v>
      </c>
      <c r="AA6" s="4">
        <f>$B$13</f>
        <v>32</v>
      </c>
      <c r="AB6" s="6" t="s">
        <v>6</v>
      </c>
      <c r="AC6" s="4">
        <f>$B$14</f>
        <v>34</v>
      </c>
      <c r="AD6" s="6" t="s">
        <v>8</v>
      </c>
      <c r="AE6" s="4">
        <f>COUNT(Table1[Sales])</f>
        <v>12</v>
      </c>
      <c r="AF6" s="7" t="s">
        <v>7</v>
      </c>
      <c r="AG6" s="8">
        <f>SUM(Table1[Sales]) / AE6</f>
        <v>26.916666666666668</v>
      </c>
    </row>
    <row r="7" spans="1:33" x14ac:dyDescent="0.25">
      <c r="A7" s="2">
        <v>5</v>
      </c>
      <c r="B7" s="2">
        <v>25</v>
      </c>
    </row>
    <row r="8" spans="1:33" x14ac:dyDescent="0.25">
      <c r="A8" s="2">
        <v>6</v>
      </c>
      <c r="B8" s="2">
        <v>27</v>
      </c>
    </row>
    <row r="9" spans="1:33" x14ac:dyDescent="0.25">
      <c r="A9" s="2">
        <v>7</v>
      </c>
      <c r="B9" s="2">
        <v>28</v>
      </c>
      <c r="D9" s="4" t="s">
        <v>9</v>
      </c>
      <c r="E9" s="7" t="s">
        <v>4</v>
      </c>
    </row>
    <row r="10" spans="1:33" x14ac:dyDescent="0.25">
      <c r="A10" s="2">
        <v>8</v>
      </c>
      <c r="B10" s="2">
        <v>30</v>
      </c>
    </row>
    <row r="11" spans="1:33" x14ac:dyDescent="0.25">
      <c r="A11" s="2">
        <v>9</v>
      </c>
      <c r="B11" s="2">
        <v>31</v>
      </c>
    </row>
    <row r="12" spans="1:33" x14ac:dyDescent="0.25">
      <c r="A12" s="2">
        <v>10</v>
      </c>
      <c r="B12" s="2">
        <v>30</v>
      </c>
      <c r="D12" s="4" t="s">
        <v>10</v>
      </c>
      <c r="E12" s="7" t="s">
        <v>4</v>
      </c>
    </row>
    <row r="13" spans="1:33" x14ac:dyDescent="0.25">
      <c r="A13" s="2">
        <v>11</v>
      </c>
      <c r="B13" s="2">
        <v>32</v>
      </c>
    </row>
    <row r="14" spans="1:33" x14ac:dyDescent="0.25">
      <c r="A14" s="2">
        <v>12</v>
      </c>
      <c r="B14" s="2">
        <v>34</v>
      </c>
    </row>
    <row r="16" spans="1:33" x14ac:dyDescent="0.25">
      <c r="A16" s="4" t="s">
        <v>11</v>
      </c>
      <c r="B16" s="7" t="s">
        <v>4</v>
      </c>
    </row>
    <row r="17" spans="1:25" ht="18.75" x14ac:dyDescent="0.3">
      <c r="A17" s="2" t="s">
        <v>1</v>
      </c>
      <c r="B17" s="2" t="s">
        <v>2</v>
      </c>
      <c r="C17" s="2" t="s">
        <v>16</v>
      </c>
      <c r="D17" s="2" t="s">
        <v>12</v>
      </c>
      <c r="E17" s="2" t="s">
        <v>13</v>
      </c>
      <c r="F17" s="2" t="s">
        <v>14</v>
      </c>
    </row>
    <row r="18" spans="1:25" x14ac:dyDescent="0.25">
      <c r="A18" s="2">
        <v>1</v>
      </c>
      <c r="B18" s="2">
        <v>20</v>
      </c>
      <c r="C18" s="2">
        <f t="shared" ref="C18:C29" si="0" xml:space="preserve"> B18 - $AG$6</f>
        <v>-6.9166666666666679</v>
      </c>
      <c r="D18" s="2" t="s">
        <v>15</v>
      </c>
      <c r="E18" s="2" t="s">
        <v>15</v>
      </c>
      <c r="F18" s="2" t="s">
        <v>15</v>
      </c>
    </row>
    <row r="19" spans="1:25" x14ac:dyDescent="0.25">
      <c r="A19" s="2">
        <v>2</v>
      </c>
      <c r="B19" s="2">
        <v>22</v>
      </c>
      <c r="C19" s="2">
        <f t="shared" si="0"/>
        <v>-4.9166666666666679</v>
      </c>
      <c r="D19" s="2">
        <f xml:space="preserve"> B18 - $AG$6</f>
        <v>-6.9166666666666679</v>
      </c>
      <c r="E19" s="2">
        <f>Table13[[#This Row],[Yt - Y]] * Table13[[#This Row],[Yt-1 - Y]]</f>
        <v>34.006944444444457</v>
      </c>
      <c r="F19" s="2">
        <f>Table13[[#This Row],[Yt-1 - Y]] ^ 2</f>
        <v>47.840277777777793</v>
      </c>
    </row>
    <row r="20" spans="1:25" x14ac:dyDescent="0.25">
      <c r="A20" s="2">
        <v>3</v>
      </c>
      <c r="B20" s="2">
        <v>21</v>
      </c>
      <c r="C20" s="2">
        <f t="shared" si="0"/>
        <v>-5.9166666666666679</v>
      </c>
      <c r="D20" s="2">
        <f t="shared" ref="D20:D29" si="1" xml:space="preserve"> B19 - $AG$6</f>
        <v>-4.9166666666666679</v>
      </c>
      <c r="E20" s="2">
        <f>Table13[[#This Row],[Yt - Y]] * Table13[[#This Row],[Yt-1 - Y]]</f>
        <v>29.090277777777789</v>
      </c>
      <c r="F20" s="2">
        <f>Table13[[#This Row],[Yt-1 - Y]] ^ 2</f>
        <v>24.173611111111121</v>
      </c>
    </row>
    <row r="21" spans="1:25" x14ac:dyDescent="0.25">
      <c r="A21" s="2">
        <v>4</v>
      </c>
      <c r="B21" s="2">
        <v>23</v>
      </c>
      <c r="C21" s="2">
        <f t="shared" si="0"/>
        <v>-3.9166666666666679</v>
      </c>
      <c r="D21" s="2">
        <f t="shared" si="1"/>
        <v>-5.9166666666666679</v>
      </c>
      <c r="E21" s="2">
        <f>Table13[[#This Row],[Yt - Y]] * Table13[[#This Row],[Yt-1 - Y]]</f>
        <v>23.173611111111121</v>
      </c>
      <c r="F21" s="2">
        <f>Table13[[#This Row],[Yt-1 - Y]] ^ 2</f>
        <v>35.006944444444457</v>
      </c>
    </row>
    <row r="22" spans="1:25" x14ac:dyDescent="0.25">
      <c r="A22" s="2">
        <v>5</v>
      </c>
      <c r="B22" s="2">
        <v>25</v>
      </c>
      <c r="C22" s="2">
        <f t="shared" si="0"/>
        <v>-1.9166666666666679</v>
      </c>
      <c r="D22" s="2">
        <f t="shared" si="1"/>
        <v>-3.9166666666666679</v>
      </c>
      <c r="E22" s="2">
        <f>Table13[[#This Row],[Yt - Y]] * Table13[[#This Row],[Yt-1 - Y]]</f>
        <v>7.5069444444444517</v>
      </c>
      <c r="F22" s="2">
        <f>Table13[[#This Row],[Yt-1 - Y]] ^ 2</f>
        <v>15.340277777777787</v>
      </c>
    </row>
    <row r="23" spans="1:25" x14ac:dyDescent="0.25">
      <c r="A23" s="2">
        <v>6</v>
      </c>
      <c r="B23" s="2">
        <v>27</v>
      </c>
      <c r="C23" s="2">
        <f t="shared" si="0"/>
        <v>8.3333333333332149E-2</v>
      </c>
      <c r="D23" s="2">
        <f t="shared" si="1"/>
        <v>-1.9166666666666679</v>
      </c>
      <c r="E23" s="2">
        <f>Table13[[#This Row],[Yt - Y]] * Table13[[#This Row],[Yt-1 - Y]]</f>
        <v>-0.15972222222222004</v>
      </c>
      <c r="F23" s="2">
        <f>Table13[[#This Row],[Yt-1 - Y]] ^ 2</f>
        <v>3.6736111111111156</v>
      </c>
    </row>
    <row r="24" spans="1:25" x14ac:dyDescent="0.25">
      <c r="A24" s="2">
        <v>7</v>
      </c>
      <c r="B24" s="2">
        <v>28</v>
      </c>
      <c r="C24" s="2">
        <f t="shared" si="0"/>
        <v>1.0833333333333321</v>
      </c>
      <c r="D24" s="2">
        <f t="shared" si="1"/>
        <v>8.3333333333332149E-2</v>
      </c>
      <c r="E24" s="2">
        <f>Table13[[#This Row],[Yt - Y]] * Table13[[#This Row],[Yt-1 - Y]]</f>
        <v>9.0277777777776402E-2</v>
      </c>
      <c r="F24" s="2">
        <f>Table13[[#This Row],[Yt-1 - Y]] ^ 2</f>
        <v>6.9444444444442472E-3</v>
      </c>
    </row>
    <row r="25" spans="1:25" x14ac:dyDescent="0.25">
      <c r="A25" s="2">
        <v>8</v>
      </c>
      <c r="B25" s="2">
        <v>30</v>
      </c>
      <c r="C25" s="2">
        <f t="shared" si="0"/>
        <v>3.0833333333333321</v>
      </c>
      <c r="D25" s="2">
        <f t="shared" si="1"/>
        <v>1.0833333333333321</v>
      </c>
      <c r="E25" s="2">
        <f>Table13[[#This Row],[Yt - Y]] * Table13[[#This Row],[Yt-1 - Y]]</f>
        <v>3.3402777777777728</v>
      </c>
      <c r="F25" s="2">
        <f>Table13[[#This Row],[Yt-1 - Y]] ^ 2</f>
        <v>1.1736111111111085</v>
      </c>
    </row>
    <row r="26" spans="1:25" x14ac:dyDescent="0.25">
      <c r="A26" s="2">
        <v>9</v>
      </c>
      <c r="B26" s="2">
        <v>31</v>
      </c>
      <c r="C26" s="2">
        <f t="shared" si="0"/>
        <v>4.0833333333333321</v>
      </c>
      <c r="D26" s="2">
        <f t="shared" si="1"/>
        <v>3.0833333333333321</v>
      </c>
      <c r="E26" s="2">
        <f>Table13[[#This Row],[Yt - Y]] * Table13[[#This Row],[Yt-1 - Y]]</f>
        <v>12.59027777777777</v>
      </c>
      <c r="F26" s="2">
        <f>Table13[[#This Row],[Yt-1 - Y]] ^ 2</f>
        <v>9.5069444444444375</v>
      </c>
    </row>
    <row r="27" spans="1:25" x14ac:dyDescent="0.25">
      <c r="A27" s="2">
        <v>10</v>
      </c>
      <c r="B27" s="2">
        <v>30</v>
      </c>
      <c r="C27" s="2">
        <f t="shared" si="0"/>
        <v>3.0833333333333321</v>
      </c>
      <c r="D27" s="2">
        <f t="shared" si="1"/>
        <v>4.0833333333333321</v>
      </c>
      <c r="E27" s="2">
        <f>Table13[[#This Row],[Yt - Y]] * Table13[[#This Row],[Yt-1 - Y]]</f>
        <v>12.59027777777777</v>
      </c>
      <c r="F27" s="2">
        <f>Table13[[#This Row],[Yt-1 - Y]] ^ 2</f>
        <v>16.6736111111111</v>
      </c>
    </row>
    <row r="28" spans="1:25" x14ac:dyDescent="0.25">
      <c r="A28" s="2">
        <v>11</v>
      </c>
      <c r="B28" s="2">
        <v>32</v>
      </c>
      <c r="C28" s="2">
        <f t="shared" si="0"/>
        <v>5.0833333333333321</v>
      </c>
      <c r="D28" s="2">
        <f t="shared" si="1"/>
        <v>3.0833333333333321</v>
      </c>
      <c r="E28" s="2">
        <f>Table13[[#This Row],[Yt - Y]] * Table13[[#This Row],[Yt-1 - Y]]</f>
        <v>15.673611111111102</v>
      </c>
      <c r="F28" s="2">
        <f>Table13[[#This Row],[Yt-1 - Y]] ^ 2</f>
        <v>9.5069444444444375</v>
      </c>
    </row>
    <row r="29" spans="1:25" x14ac:dyDescent="0.25">
      <c r="A29" s="2">
        <v>12</v>
      </c>
      <c r="B29" s="2">
        <v>34</v>
      </c>
      <c r="C29" s="2">
        <f t="shared" si="0"/>
        <v>7.0833333333333321</v>
      </c>
      <c r="D29" s="2">
        <f t="shared" si="1"/>
        <v>5.0833333333333321</v>
      </c>
      <c r="E29" s="2">
        <f>Table13[[#This Row],[Yt - Y]] * Table13[[#This Row],[Yt-1 - Y]]</f>
        <v>36.006944444444429</v>
      </c>
      <c r="F29" s="2">
        <f>Table13[[#This Row],[Yt-1 - Y]] ^ 2</f>
        <v>25.840277777777764</v>
      </c>
    </row>
    <row r="32" spans="1:25" x14ac:dyDescent="0.25">
      <c r="A32" s="9" t="s">
        <v>9</v>
      </c>
      <c r="B32" s="10" t="s">
        <v>4</v>
      </c>
      <c r="C32" s="9">
        <f>E19</f>
        <v>34.006944444444457</v>
      </c>
      <c r="D32" s="11" t="s">
        <v>6</v>
      </c>
      <c r="E32" s="9">
        <f>E20</f>
        <v>29.090277777777789</v>
      </c>
      <c r="F32" s="11" t="s">
        <v>6</v>
      </c>
      <c r="G32" s="9">
        <f>E21</f>
        <v>23.173611111111121</v>
      </c>
      <c r="H32" s="11" t="s">
        <v>6</v>
      </c>
      <c r="I32" s="9">
        <f>E22</f>
        <v>7.5069444444444517</v>
      </c>
      <c r="J32" s="11" t="s">
        <v>6</v>
      </c>
      <c r="K32" s="9">
        <f>E23</f>
        <v>-0.15972222222222004</v>
      </c>
      <c r="L32" s="11" t="s">
        <v>6</v>
      </c>
      <c r="M32" s="9">
        <f>E24</f>
        <v>9.0277777777776402E-2</v>
      </c>
      <c r="N32" s="11" t="s">
        <v>6</v>
      </c>
      <c r="O32" s="9">
        <f>E25</f>
        <v>3.3402777777777728</v>
      </c>
      <c r="P32" s="11" t="s">
        <v>6</v>
      </c>
      <c r="Q32" s="9">
        <f>E26</f>
        <v>12.59027777777777</v>
      </c>
      <c r="R32" s="11" t="s">
        <v>6</v>
      </c>
      <c r="S32" s="9">
        <f>E27</f>
        <v>12.59027777777777</v>
      </c>
      <c r="T32" s="11" t="s">
        <v>6</v>
      </c>
      <c r="U32" s="9">
        <f>E28</f>
        <v>15.673611111111102</v>
      </c>
      <c r="V32" s="11" t="s">
        <v>6</v>
      </c>
      <c r="W32" s="9">
        <f>E29</f>
        <v>36.006944444444429</v>
      </c>
      <c r="X32" s="10" t="s">
        <v>7</v>
      </c>
      <c r="Y32" s="12">
        <f>SUM(E19:E29)</f>
        <v>173.90972222222223</v>
      </c>
    </row>
    <row r="33" spans="1:25" x14ac:dyDescent="0.25">
      <c r="A33" s="9" t="s">
        <v>10</v>
      </c>
      <c r="B33" s="10" t="s">
        <v>4</v>
      </c>
      <c r="C33" s="9">
        <f>F19</f>
        <v>47.840277777777793</v>
      </c>
      <c r="D33" s="11" t="s">
        <v>6</v>
      </c>
      <c r="E33" s="9">
        <f>F20</f>
        <v>24.173611111111121</v>
      </c>
      <c r="F33" s="11" t="s">
        <v>6</v>
      </c>
      <c r="G33" s="9">
        <f>F21</f>
        <v>35.006944444444457</v>
      </c>
      <c r="H33" s="11" t="s">
        <v>6</v>
      </c>
      <c r="I33" s="9">
        <f>F22</f>
        <v>15.340277777777787</v>
      </c>
      <c r="J33" s="11" t="s">
        <v>6</v>
      </c>
      <c r="K33" s="9">
        <f>F23</f>
        <v>3.6736111111111156</v>
      </c>
      <c r="L33" s="11" t="s">
        <v>6</v>
      </c>
      <c r="M33" s="9">
        <f>F24</f>
        <v>6.9444444444442472E-3</v>
      </c>
      <c r="N33" s="11" t="s">
        <v>6</v>
      </c>
      <c r="O33" s="9">
        <f>F25</f>
        <v>1.1736111111111085</v>
      </c>
      <c r="P33" s="11" t="s">
        <v>6</v>
      </c>
      <c r="Q33" s="9">
        <f>F26</f>
        <v>9.5069444444444375</v>
      </c>
      <c r="R33" s="11" t="s">
        <v>6</v>
      </c>
      <c r="S33" s="9">
        <f>F27</f>
        <v>16.6736111111111</v>
      </c>
      <c r="T33" s="11" t="s">
        <v>6</v>
      </c>
      <c r="U33" s="9">
        <f>F28</f>
        <v>9.5069444444444375</v>
      </c>
      <c r="V33" s="11" t="s">
        <v>6</v>
      </c>
      <c r="W33" s="9">
        <f>F29</f>
        <v>25.840277777777764</v>
      </c>
      <c r="X33" s="10" t="s">
        <v>7</v>
      </c>
      <c r="Y33" s="12">
        <f>SUM(F19:F29)</f>
        <v>188.74305555555557</v>
      </c>
    </row>
    <row r="34" spans="1:25" x14ac:dyDescent="0.25">
      <c r="A34" s="9" t="s">
        <v>18</v>
      </c>
      <c r="B34" s="10" t="s">
        <v>4</v>
      </c>
      <c r="C34" s="9" t="s">
        <v>9</v>
      </c>
      <c r="D34" s="11" t="s">
        <v>8</v>
      </c>
      <c r="E34" s="9" t="s">
        <v>10</v>
      </c>
      <c r="F34" s="10" t="s">
        <v>7</v>
      </c>
      <c r="G34" s="12">
        <f>Y32 /Y33</f>
        <v>0.92140991206446143</v>
      </c>
    </row>
    <row r="35" spans="1:25" x14ac:dyDescent="0.25">
      <c r="A35" s="9" t="s">
        <v>17</v>
      </c>
      <c r="B35" s="10" t="s">
        <v>4</v>
      </c>
      <c r="C35" s="13">
        <f>G34</f>
        <v>0.92140991206446143</v>
      </c>
      <c r="D35" s="11" t="s">
        <v>19</v>
      </c>
      <c r="E35" s="9">
        <f>A29 + 1</f>
        <v>13</v>
      </c>
      <c r="F35" s="10" t="s">
        <v>7</v>
      </c>
      <c r="G35" s="12">
        <f>C35 * E35</f>
        <v>11.978328856837999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2024-10-26T10:19:24Z</dcterms:created>
  <dcterms:modified xsi:type="dcterms:W3CDTF">2024-10-26T12:28:28Z</dcterms:modified>
</cp:coreProperties>
</file>